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Rajesh\ResearchLab\RL_for_PdM\REINFORCE_Tool_Replace_Policy\analysis\"/>
    </mc:Choice>
  </mc:AlternateContent>
  <xr:revisionPtr revIDLastSave="0" documentId="13_ncr:1_{CE2A98A3-C38A-4AFD-A11B-AA3DA20A66B7}" xr6:coauthVersionLast="47" xr6:coauthVersionMax="47" xr10:uidLastSave="{00000000-0000-0000-0000-000000000000}"/>
  <bookViews>
    <workbookView xWindow="-120" yWindow="-120" windowWidth="29040" windowHeight="15840" tabRatio="406" xr2:uid="{00000000-000D-0000-FFFF-FFFF00000000}"/>
  </bookViews>
  <sheets>
    <sheet name="Simulated Env." sheetId="17" r:id="rId1"/>
    <sheet name="PHM Single-var State" sheetId="13" r:id="rId2"/>
    <sheet name="PHM Multi-var State" sheetId="16" r:id="rId3"/>
    <sheet name="SB-3 Stability" sheetId="15" r:id="rId4"/>
    <sheet name="Notes" sheetId="6" r:id="rId5"/>
    <sheet name="Emperical study articles" sheetId="11" r:id="rId6"/>
  </sheets>
  <definedNames>
    <definedName name="_xlnm.Print_Area" localSheetId="2">'PHM Multi-var State'!$A$1:$U$23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3" i="16" l="1"/>
  <c r="D74" i="16"/>
  <c r="D26" i="16"/>
  <c r="D19" i="16"/>
  <c r="D13" i="16"/>
  <c r="D68" i="16"/>
  <c r="F10" i="16"/>
  <c r="F50" i="16"/>
  <c r="F36" i="13"/>
  <c r="F42" i="13"/>
  <c r="D39" i="13"/>
  <c r="F22" i="13"/>
  <c r="D19" i="13"/>
  <c r="F63" i="13"/>
  <c r="F57" i="13"/>
  <c r="F51" i="13"/>
  <c r="F30" i="13"/>
  <c r="F16" i="13"/>
  <c r="D13" i="13"/>
  <c r="F10" i="13"/>
  <c r="D60" i="13"/>
  <c r="D54" i="13"/>
  <c r="D48" i="13"/>
  <c r="K29" i="6"/>
  <c r="K28" i="6"/>
  <c r="F44"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Rajesh Siraskar</author>
  </authors>
  <commentList>
    <comment ref="F28" authorId="0" shapeId="0" xr:uid="{0D079AA9-DBEE-4264-864C-F4FDBC786E6A}">
      <text>
        <r>
          <rPr>
            <b/>
            <sz val="9"/>
            <color indexed="81"/>
            <rFont val="Tahoma"/>
            <charset val="1"/>
          </rPr>
          <t xml:space="preserve">+ve </t>
        </r>
        <r>
          <rPr>
            <sz val="9"/>
            <color indexed="81"/>
            <rFont val="Tahoma"/>
            <family val="2"/>
          </rPr>
          <t>reward for replacements</t>
        </r>
        <r>
          <rPr>
            <sz val="9"/>
            <color indexed="81"/>
            <rFont val="Tahoma"/>
            <charset val="1"/>
          </rPr>
          <t xml:space="preserve">
</t>
        </r>
      </text>
    </comment>
  </commentList>
</comments>
</file>

<file path=xl/sharedStrings.xml><?xml version="1.0" encoding="utf-8"?>
<sst xmlns="http://schemas.openxmlformats.org/spreadsheetml/2006/main" count="1274" uniqueCount="216">
  <si>
    <t>A2C</t>
  </si>
  <si>
    <t>DQN</t>
  </si>
  <si>
    <t>PPO</t>
  </si>
  <si>
    <t>REINFORCE</t>
  </si>
  <si>
    <t>Algorithm</t>
  </si>
  <si>
    <t>Data</t>
  </si>
  <si>
    <t>C04</t>
  </si>
  <si>
    <t>Comments</t>
  </si>
  <si>
    <t>C01</t>
  </si>
  <si>
    <t>Data files</t>
  </si>
  <si>
    <t>C06</t>
  </si>
  <si>
    <t>Expt. code</t>
  </si>
  <si>
    <t>Wtd Precision</t>
  </si>
  <si>
    <t>Wtd Recall</t>
  </si>
  <si>
    <t>Best result by REINFORCE</t>
  </si>
  <si>
    <t>Better result by SB-3 algo</t>
  </si>
  <si>
    <t>Color Key</t>
  </si>
  <si>
    <t>Dasic 2006. No noise or break-down chance</t>
  </si>
  <si>
    <t>Dasic 2006. Low noise (1e-3) and break-down chance = 5%</t>
  </si>
  <si>
    <t>Dasic 2006. High noise (1e-2) and break-down chance = 10%</t>
  </si>
  <si>
    <t>Notes</t>
  </si>
  <si>
    <t>1. Noise is added RUN TIME. Not fixed to a file</t>
  </si>
  <si>
    <t>2. Noise generated per step, every time</t>
  </si>
  <si>
    <t>3. Break down chance also per step - randomly</t>
  </si>
  <si>
    <t>4. earlier studies 600, 1k ep.</t>
  </si>
  <si>
    <t>5. perf drop when trying phm real data -- realized "idea" was falacy</t>
  </si>
  <si>
    <t xml:space="preserve">6. "tried" wear threshold -- realized sensitivity </t>
  </si>
  <si>
    <t>- threshold sensitivity -&gt; PHM application specific "benefit in disguise"? versus stability of SB-3 algo?</t>
  </si>
  <si>
    <t>Env. same for both</t>
  </si>
  <si>
    <t>std dev show initially</t>
  </si>
  <si>
    <t>interesting plots show initially</t>
  </si>
  <si>
    <t>600 episodes for both</t>
  </si>
  <si>
    <t>Simulated_Dasic_2006_Tool_Wear_Model</t>
  </si>
  <si>
    <t>mm</t>
  </si>
  <si>
    <t>why f1-BETA -&gt; tool rep. FP want reduced. so dont want to reco tool rep unecessarily</t>
  </si>
  <si>
    <r>
      <t xml:space="preserve">An </t>
    </r>
    <r>
      <rPr>
        <b/>
        <u/>
        <sz val="14"/>
        <color rgb="FF3333FF"/>
        <rFont val="Calibri"/>
        <family val="2"/>
        <scheme val="minor"/>
      </rPr>
      <t>empirical</t>
    </r>
    <r>
      <rPr>
        <b/>
        <sz val="14"/>
        <color rgb="FF3333FF"/>
        <rFont val="Calibri"/>
        <family val="2"/>
        <scheme val="minor"/>
      </rPr>
      <t xml:space="preserve"> study of the naïve REINFORCE algorithm for predictive maintenance of industrial machines</t>
    </r>
  </si>
  <si>
    <t>Tool Wear Model</t>
  </si>
  <si>
    <t>Reference:</t>
  </si>
  <si>
    <t>Dašić (2006)</t>
  </si>
  <si>
    <t>Link</t>
  </si>
  <si>
    <t>General model</t>
  </si>
  <si>
    <t>a</t>
  </si>
  <si>
    <t>Model</t>
  </si>
  <si>
    <t>Threshold (mm)</t>
  </si>
  <si>
    <t>Wear threshold (mm) for tool replacement</t>
  </si>
  <si>
    <t>Episodes</t>
  </si>
  <si>
    <t>gamma</t>
  </si>
  <si>
    <t>alpha</t>
  </si>
  <si>
    <t>Training data</t>
  </si>
  <si>
    <t>Tool_Wear_VB.csv</t>
  </si>
  <si>
    <t>Test data</t>
  </si>
  <si>
    <t>Sampled from training data itself</t>
  </si>
  <si>
    <t>Test cases</t>
  </si>
  <si>
    <t>Real Tool Wear Data</t>
  </si>
  <si>
    <t>Typical experiment parameters</t>
  </si>
  <si>
    <t>RL / Environment model design</t>
  </si>
  <si>
    <r>
      <rPr>
        <b/>
        <sz val="11"/>
        <color theme="1"/>
        <rFont val="Calibri"/>
        <family val="2"/>
        <scheme val="minor"/>
      </rPr>
      <t>State</t>
    </r>
    <r>
      <rPr>
        <sz val="11"/>
        <color theme="1"/>
        <rFont val="Calibri"/>
        <family val="2"/>
        <scheme val="minor"/>
      </rPr>
      <t>: Simple, single variable. Tool wear value</t>
    </r>
  </si>
  <si>
    <r>
      <rPr>
        <b/>
        <sz val="11"/>
        <color theme="1"/>
        <rFont val="Calibri"/>
        <family val="2"/>
        <scheme val="minor"/>
      </rPr>
      <t>Reward</t>
    </r>
    <r>
      <rPr>
        <sz val="11"/>
        <color theme="1"/>
        <rFont val="Calibri"/>
        <family val="2"/>
        <scheme val="minor"/>
      </rPr>
      <t xml:space="preserve">: +ve for every step; when </t>
    </r>
    <r>
      <rPr>
        <sz val="11"/>
        <color theme="1"/>
        <rFont val="Consolas"/>
        <family val="3"/>
      </rPr>
      <t>wear &lt; Threshold</t>
    </r>
    <r>
      <rPr>
        <sz val="11"/>
        <color theme="1"/>
        <rFont val="Calibri"/>
        <family val="2"/>
        <scheme val="minor"/>
      </rPr>
      <t xml:space="preserve">. -ve if </t>
    </r>
    <r>
      <rPr>
        <sz val="11"/>
        <color theme="1"/>
        <rFont val="Consolas"/>
        <family val="3"/>
      </rPr>
      <t>Wear &gt; Threshold</t>
    </r>
  </si>
  <si>
    <t>Penalty for tool replace "action"</t>
  </si>
  <si>
    <t>PHM 2010 - 3 sets</t>
  </si>
  <si>
    <t>Noise</t>
  </si>
  <si>
    <t>Break-down chance</t>
  </si>
  <si>
    <t>State stochasticity: Noise on wear signal, chance of tool break-down</t>
  </si>
  <si>
    <r>
      <rPr>
        <b/>
        <sz val="11"/>
        <color theme="1"/>
        <rFont val="Calibri"/>
        <family val="2"/>
        <scheme val="minor"/>
      </rPr>
      <t>Terminate</t>
    </r>
    <r>
      <rPr>
        <sz val="11"/>
        <color theme="1"/>
        <rFont val="Calibri"/>
        <family val="2"/>
        <scheme val="minor"/>
      </rPr>
      <t>: When max. operation cycles reached or tool breaks</t>
    </r>
  </si>
  <si>
    <r>
      <t>b</t>
    </r>
    <r>
      <rPr>
        <vertAlign val="subscript"/>
        <sz val="11"/>
        <color theme="1"/>
        <rFont val="Consolas"/>
        <family val="3"/>
      </rPr>
      <t>0</t>
    </r>
  </si>
  <si>
    <r>
      <t>b</t>
    </r>
    <r>
      <rPr>
        <vertAlign val="subscript"/>
        <sz val="11"/>
        <color theme="1"/>
        <rFont val="Consolas"/>
        <family val="3"/>
      </rPr>
      <t>2</t>
    </r>
  </si>
  <si>
    <r>
      <t>b</t>
    </r>
    <r>
      <rPr>
        <vertAlign val="subscript"/>
        <sz val="11"/>
        <color theme="1"/>
        <rFont val="Consolas"/>
        <family val="3"/>
      </rPr>
      <t>1</t>
    </r>
  </si>
  <si>
    <t>F Beta 0.5</t>
  </si>
  <si>
    <t>F Beta 0.75</t>
  </si>
  <si>
    <t>F 1 Score</t>
  </si>
  <si>
    <t>Threshold</t>
  </si>
  <si>
    <t>Break-down</t>
  </si>
  <si>
    <t>C-01</t>
  </si>
  <si>
    <t xml:space="preserve">C-01.No noise or break-down </t>
  </si>
  <si>
    <t>C-01.Low noise and break-down</t>
  </si>
  <si>
    <t>C-01.High noise and break-down</t>
  </si>
  <si>
    <t>Recs.</t>
  </si>
  <si>
    <t>C-04</t>
  </si>
  <si>
    <t>C-04. Low noise and break-down</t>
  </si>
  <si>
    <t>C-04. High noise and break-down</t>
  </si>
  <si>
    <t>C-06</t>
  </si>
  <si>
    <t xml:space="preserve">C-06. No noise or break-down </t>
  </si>
  <si>
    <t>C-06. Low noise and break-down</t>
  </si>
  <si>
    <t>C-06. High noise and break-down</t>
  </si>
  <si>
    <t>PHM_C01_MultiStateEnv_0p12</t>
  </si>
  <si>
    <t>PHM_C06_MultiStateEnv_0p13</t>
  </si>
  <si>
    <t>Experiment paramameters</t>
  </si>
  <si>
    <t>Environment</t>
  </si>
  <si>
    <t>Simple. Single variable state</t>
  </si>
  <si>
    <t>Terminate on</t>
  </si>
  <si>
    <t>Test rounds</t>
  </si>
  <si>
    <t>State</t>
  </si>
  <si>
    <t>tool_wear, time</t>
  </si>
  <si>
    <t>Noise factor</t>
  </si>
  <si>
    <t>None</t>
  </si>
  <si>
    <t>1/1000</t>
  </si>
  <si>
    <t>1/100</t>
  </si>
  <si>
    <r>
      <rPr>
        <b/>
        <sz val="20"/>
        <color rgb="FF0000FF"/>
        <rFont val="Calibri"/>
        <family val="2"/>
        <scheme val="minor"/>
      </rPr>
      <t>Simulated</t>
    </r>
    <r>
      <rPr>
        <b/>
        <sz val="20"/>
        <color theme="1"/>
        <rFont val="Calibri"/>
        <family val="2"/>
        <scheme val="minor"/>
      </rPr>
      <t xml:space="preserve"> Environment Experiments</t>
    </r>
  </si>
  <si>
    <r>
      <rPr>
        <b/>
        <sz val="20"/>
        <color rgb="FF0000FF"/>
        <rFont val="Calibri"/>
        <family val="2"/>
        <scheme val="minor"/>
      </rPr>
      <t>PHM 2010 Real-data</t>
    </r>
    <r>
      <rPr>
        <b/>
        <sz val="20"/>
        <color theme="1"/>
        <rFont val="Calibri"/>
        <family val="2"/>
        <scheme val="minor"/>
      </rPr>
      <t xml:space="preserve"> Experiments - Simple state</t>
    </r>
  </si>
  <si>
    <t>Worst result by REINFORCE</t>
  </si>
  <si>
    <r>
      <rPr>
        <b/>
        <sz val="20"/>
        <color rgb="FF0000FF"/>
        <rFont val="Calibri"/>
        <family val="2"/>
        <scheme val="minor"/>
      </rPr>
      <t>PHM 2010 Real-data</t>
    </r>
    <r>
      <rPr>
        <b/>
        <sz val="20"/>
        <color theme="1"/>
        <rFont val="Calibri"/>
        <family val="2"/>
        <scheme val="minor"/>
      </rPr>
      <t xml:space="preserve"> Experiments - </t>
    </r>
    <r>
      <rPr>
        <b/>
        <sz val="20"/>
        <color rgb="FF0000FF"/>
        <rFont val="Calibri"/>
        <family val="2"/>
        <scheme val="minor"/>
      </rPr>
      <t>Complex</t>
    </r>
    <r>
      <rPr>
        <b/>
        <sz val="20"/>
        <color theme="1"/>
        <rFont val="Calibri"/>
        <family val="2"/>
        <scheme val="minor"/>
      </rPr>
      <t xml:space="preserve"> state</t>
    </r>
  </si>
  <si>
    <t>Metrics</t>
  </si>
  <si>
    <t>Weigthed. Precision oriented F-Beta scores</t>
  </si>
  <si>
    <t>RECALL error was 1.0</t>
  </si>
  <si>
    <t>Extended eps to 1200, and term to 800 - improved it drastically</t>
  </si>
  <si>
    <t>https://ieeexplore.ieee.org/abstract/document/9782149</t>
  </si>
  <si>
    <t>An Empirical Study of Remote Sensing Pretraining</t>
  </si>
  <si>
    <t>An Empirical Study of the Coolstreaming+ System</t>
  </si>
  <si>
    <t>https://ieeexplore.ieee.org/abstract/document/4395123</t>
  </si>
  <si>
    <t>https://ieeexplore.ieee.org/abstract/document/9054721</t>
  </si>
  <si>
    <t>An Empirical Study of Conv-Tasnet</t>
  </si>
  <si>
    <r>
      <t xml:space="preserve">In this paper, we conduct an empirical study of Conv-TasNet and </t>
    </r>
    <r>
      <rPr>
        <b/>
        <sz val="11"/>
        <color rgb="FF3333FF"/>
        <rFont val="Calibri"/>
        <family val="2"/>
        <scheme val="minor"/>
      </rPr>
      <t>propose an enhancement</t>
    </r>
    <r>
      <rPr>
        <sz val="11"/>
        <color theme="1"/>
        <rFont val="Calibri"/>
        <family val="2"/>
        <scheme val="minor"/>
      </rPr>
      <t xml:space="preserve"> to the encoder/decoder that is based on a (deep) non-linear variant of it. In addition, we experiment with the larger and more diverse LibriTTS dataset and </t>
    </r>
    <r>
      <rPr>
        <b/>
        <sz val="11"/>
        <color rgb="FF3333FF"/>
        <rFont val="Calibri"/>
        <family val="2"/>
        <scheme val="minor"/>
      </rPr>
      <t>investigate the generalization capabilities of the studied models when trained on a much larger dataset</t>
    </r>
    <r>
      <rPr>
        <sz val="11"/>
        <color theme="1"/>
        <rFont val="Calibri"/>
        <family val="2"/>
        <scheme val="minor"/>
      </rPr>
      <t xml:space="preserve">. We </t>
    </r>
    <r>
      <rPr>
        <b/>
        <sz val="11"/>
        <color rgb="FF3333FF"/>
        <rFont val="Calibri"/>
        <family val="2"/>
        <scheme val="minor"/>
      </rPr>
      <t>propose cross-dataset evaluation</t>
    </r>
    <r>
      <rPr>
        <sz val="11"/>
        <color theme="1"/>
        <rFont val="Calibri"/>
        <family val="2"/>
        <scheme val="minor"/>
      </rPr>
      <t xml:space="preserve"> that includes assessing separations from the WSJ0-2mix, LibriTTS and VCTK databases. Our results show that enhancements to the encoder/decoder can improve average SI-SNR performance by more than 1 dB. Furthermore, we offer insights into the generalization capabilities of Conv-TasNet and the potential value of improvements to the encoder/decoder.</t>
    </r>
  </si>
  <si>
    <t>A Large-Scale Empirical Study of Conficker</t>
  </si>
  <si>
    <t>https://ieeexplore.ieee.org/abstract/document/6060910</t>
  </si>
  <si>
    <t>Proposed enhancements</t>
  </si>
  <si>
    <t>Empirical ?</t>
  </si>
  <si>
    <t>"By analyzing Conficker, we intend to understand current and new trends in malware propagation, which could be very helpful in predicting future malware trends and providing insights for future malware defense.
We measure the potential power of Conficker to estimate its effects
This raises a question of how we can improve and complement existing reputation-based techniques to prepare for future malware defense?"</t>
  </si>
  <si>
    <t>Terminate</t>
  </si>
  <si>
    <t>GOLD</t>
  </si>
  <si>
    <t>Good example</t>
  </si>
  <si>
    <t>Sometimes reducing the wear threshold for the policy to learn when to replace</t>
  </si>
  <si>
    <t>mean</t>
  </si>
  <si>
    <t>std.dev</t>
  </si>
  <si>
    <t>Normal</t>
  </si>
  <si>
    <t>Replace</t>
  </si>
  <si>
    <t>Overall</t>
  </si>
  <si>
    <t>Original Threshold</t>
  </si>
  <si>
    <t xml:space="preserve">C-04: No noise or break-down </t>
  </si>
  <si>
    <t>PHM_C04_MultiStateEnv_0p0975</t>
  </si>
  <si>
    <t>No. of records</t>
  </si>
  <si>
    <t>PHM-MS-C01_NoNBD_0.11_800_347</t>
  </si>
  <si>
    <t>C01-MS env. Low Noise Experiments</t>
  </si>
  <si>
    <t>Date</t>
  </si>
  <si>
    <t>Time</t>
  </si>
  <si>
    <t>Breakdown_chance</t>
  </si>
  <si>
    <t>Train_data</t>
  </si>
  <si>
    <t>Wear threshold</t>
  </si>
  <si>
    <t>Test_info</t>
  </si>
  <si>
    <t>Test_cases</t>
  </si>
  <si>
    <t>Metrics_method</t>
  </si>
  <si>
    <t>PHM 2006. Multi-var state V2.</t>
  </si>
  <si>
    <t>data\PHM_C01_MultiStateEnv_0p12.csv</t>
  </si>
  <si>
    <t>Sampled from training data</t>
  </si>
  <si>
    <t>weighted</t>
  </si>
  <si>
    <t>Wtd_Precision</t>
  </si>
  <si>
    <t>Wtd_Recall</t>
  </si>
  <si>
    <t>F_Beta_0_5</t>
  </si>
  <si>
    <t>F_Beta_0_75</t>
  </si>
  <si>
    <t>F_1_Score</t>
  </si>
  <si>
    <t>Normal_error</t>
  </si>
  <si>
    <t>Replace_error</t>
  </si>
  <si>
    <t>Overall_error</t>
  </si>
  <si>
    <t>std</t>
  </si>
  <si>
    <t>PHM</t>
  </si>
  <si>
    <t>Env</t>
  </si>
  <si>
    <t>Ep</t>
  </si>
  <si>
    <t>Term at</t>
  </si>
  <si>
    <t>Round</t>
  </si>
  <si>
    <t>Training_data</t>
  </si>
  <si>
    <t>Wear_Threshold</t>
  </si>
  <si>
    <t>Test_data</t>
  </si>
  <si>
    <t>Normal_cases</t>
  </si>
  <si>
    <t>Replace_cases</t>
  </si>
  <si>
    <t>Report file</t>
  </si>
  <si>
    <t>PHM-C06</t>
  </si>
  <si>
    <t>MS</t>
  </si>
  <si>
    <t>PHM-MS-C01_LowNBD_0.11_1200_347</t>
  </si>
  <si>
    <t>PHM-C07</t>
  </si>
  <si>
    <t>PHM-C08</t>
  </si>
  <si>
    <t>PHM-C09</t>
  </si>
  <si>
    <t>PHM-C10</t>
  </si>
  <si>
    <t>PHM-C01</t>
  </si>
  <si>
    <t>PHM-MS-C01_LowNBD_0.11_1200_800</t>
  </si>
  <si>
    <t>PHM-MS-C01_LowNBD_0.11_1400_800</t>
  </si>
  <si>
    <t>PHM-C11</t>
  </si>
  <si>
    <t>PHM-C12</t>
  </si>
  <si>
    <t>PHM-C13</t>
  </si>
  <si>
    <t>PHM-C14</t>
  </si>
  <si>
    <t>PHM-C15</t>
  </si>
  <si>
    <t>PHM-C16</t>
  </si>
  <si>
    <t>PHM-C17</t>
  </si>
  <si>
    <t>PHM-C18</t>
  </si>
  <si>
    <t>PHM-C19</t>
  </si>
  <si>
    <t>PHM-C20</t>
  </si>
  <si>
    <t>PHM-C02</t>
  </si>
  <si>
    <t>PHM-C03</t>
  </si>
  <si>
    <t>PHM-C04</t>
  </si>
  <si>
    <t>PHM-C05</t>
  </si>
  <si>
    <t xml:space="preserve"> Precision</t>
  </si>
  <si>
    <t>Precision</t>
  </si>
  <si>
    <t>Recall</t>
  </si>
  <si>
    <t>Precision oriented F-Beta scores</t>
  </si>
  <si>
    <t>C-04: No noise or break-down  (1.0, -1.0, -40.0)</t>
  </si>
  <si>
    <t>PHM-SS-C04_NoNBD_0.098_800_348</t>
  </si>
  <si>
    <t>C-06. No noise or break-down (1.0, -1.0, -40.0)</t>
  </si>
  <si>
    <t>Separate test set. Sampled from original PHM 2010 data sets</t>
  </si>
  <si>
    <t>PHM-SS-C01_LowNBD_0.12_800_348</t>
  </si>
  <si>
    <t>R1</t>
  </si>
  <si>
    <t>R2</t>
  </si>
  <si>
    <t>R3</t>
  </si>
  <si>
    <t>Factor</t>
  </si>
  <si>
    <t>C-01.No noise or break-down</t>
  </si>
  <si>
    <t>PHM-SS-C01_HighNBD_0.12_800_348</t>
  </si>
  <si>
    <t>PHM-SS-C04_HighNBD_0.098_800_348</t>
  </si>
  <si>
    <t>PHM-MS-C04_NoNBD_0.098_800_348</t>
  </si>
  <si>
    <t>T-2</t>
  </si>
  <si>
    <t>T-1</t>
  </si>
  <si>
    <t>T-3</t>
  </si>
  <si>
    <t>PHM-MS-C01_NoNBD_0.12_800_348</t>
  </si>
  <si>
    <t>Multiple variable. Complex state</t>
  </si>
  <si>
    <t>PHM-MS-C04_LowNBD_0.098_800_348</t>
  </si>
  <si>
    <t>PHM-MS-C06_AT_1-1p20_LowNBD_0.13_800_348</t>
  </si>
  <si>
    <t>Separate test set.</t>
  </si>
  <si>
    <t>RF_Model_1_Dasic_LowNBD_08-1940.mdl</t>
  </si>
  <si>
    <t>RF_Model_0_Dasic_NoNBD_08-1937.mdl</t>
  </si>
  <si>
    <t>RF_Model_2_Dasic_HighNBD_08-1943.mdl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</si>
</sst>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0"/>
    <numFmt numFmtId="166" formatCode="0.0000"/>
  </numFmts>
  <fonts count="3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FF"/>
      <name val="Calibri"/>
      <family val="2"/>
      <scheme val="minor"/>
    </font>
    <font>
      <b/>
      <u/>
      <sz val="11"/>
      <color theme="1"/>
      <name val="Calibri"/>
      <family val="2"/>
      <scheme val="minor"/>
    </font>
    <font>
      <sz val="11"/>
      <name val="Calibri"/>
      <family val="2"/>
      <scheme val="minor"/>
    </font>
    <font>
      <b/>
      <sz val="20"/>
      <color theme="1"/>
      <name val="Calibri"/>
      <family val="2"/>
      <scheme val="minor"/>
    </font>
    <font>
      <b/>
      <sz val="14"/>
      <color rgb="FF3333FF"/>
      <name val="Calibri"/>
      <family val="2"/>
      <scheme val="minor"/>
    </font>
    <font>
      <b/>
      <u/>
      <sz val="14"/>
      <color rgb="FF3333FF"/>
      <name val="Calibri"/>
      <family val="2"/>
      <scheme val="minor"/>
    </font>
    <font>
      <u/>
      <sz val="11"/>
      <color theme="10"/>
      <name val="Calibri"/>
      <family val="2"/>
      <scheme val="minor"/>
    </font>
    <font>
      <b/>
      <sz val="14"/>
      <color theme="1"/>
      <name val="Calibri"/>
      <family val="2"/>
      <scheme val="minor"/>
    </font>
    <font>
      <i/>
      <sz val="11"/>
      <color theme="1"/>
      <name val="Calibri"/>
      <family val="2"/>
      <scheme val="minor"/>
    </font>
    <font>
      <sz val="11"/>
      <color theme="1"/>
      <name val="Consolas"/>
      <family val="3"/>
    </font>
    <font>
      <vertAlign val="subscript"/>
      <sz val="11"/>
      <color theme="1"/>
      <name val="Consolas"/>
      <family val="3"/>
    </font>
    <font>
      <b/>
      <sz val="20"/>
      <color rgb="FF0000FF"/>
      <name val="Calibri"/>
      <family val="2"/>
      <scheme val="minor"/>
    </font>
    <font>
      <b/>
      <sz val="11"/>
      <color rgb="FFC00000"/>
      <name val="Calibri"/>
      <family val="2"/>
      <scheme val="minor"/>
    </font>
    <font>
      <b/>
      <sz val="11"/>
      <color rgb="FFFF0000"/>
      <name val="Calibri"/>
      <family val="2"/>
      <scheme val="minor"/>
    </font>
    <font>
      <sz val="11"/>
      <color rgb="FF0000FF"/>
      <name val="Calibri"/>
      <family val="2"/>
      <scheme val="minor"/>
    </font>
    <font>
      <b/>
      <sz val="11"/>
      <color rgb="FF3333FF"/>
      <name val="Calibri"/>
      <family val="2"/>
      <scheme val="minor"/>
    </font>
    <font>
      <u/>
      <sz val="11"/>
      <color theme="1"/>
      <name val="Calibri"/>
      <family val="2"/>
      <scheme val="minor"/>
    </font>
    <font>
      <sz val="11"/>
      <color rgb="FFC00000"/>
      <name val="Calibri"/>
      <family val="2"/>
      <scheme val="minor"/>
    </font>
    <font>
      <sz val="9"/>
      <color indexed="81"/>
      <name val="Tahoma"/>
      <charset val="1"/>
    </font>
    <font>
      <b/>
      <sz val="9"/>
      <color indexed="81"/>
      <name val="Tahoma"/>
      <charset val="1"/>
    </font>
    <font>
      <sz val="9"/>
      <color indexed="81"/>
      <name val="Tahoma"/>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8F280"/>
        <bgColor indexed="64"/>
      </patternFill>
    </fill>
    <fill>
      <patternFill patternType="solid">
        <fgColor theme="7" tint="0.59999389629810485"/>
        <bgColor indexed="64"/>
      </patternFill>
    </fill>
    <fill>
      <patternFill patternType="solid">
        <fgColor rgb="FF92D050"/>
        <bgColor indexed="64"/>
      </patternFill>
    </fill>
    <fill>
      <patternFill patternType="solid">
        <fgColor theme="9" tint="0.59999389629810485"/>
        <bgColor indexed="64"/>
      </patternFill>
    </fill>
    <fill>
      <patternFill patternType="solid">
        <fgColor theme="5" tint="0.59999389629810485"/>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4" fillId="0" borderId="0" applyNumberFormat="0" applyFill="0" applyBorder="0" applyAlignment="0" applyProtection="0"/>
    <xf numFmtId="9" fontId="1" fillId="0" borderId="0" applyFont="0" applyFill="0" applyBorder="0" applyAlignment="0" applyProtection="0"/>
  </cellStyleXfs>
  <cellXfs count="96">
    <xf numFmtId="0" fontId="0" fillId="0" borderId="0" xfId="0"/>
    <xf numFmtId="164" fontId="0" fillId="0" borderId="0" xfId="0" applyNumberFormat="1"/>
    <xf numFmtId="2" fontId="0" fillId="0" borderId="0" xfId="0" applyNumberFormat="1"/>
    <xf numFmtId="0" fontId="0" fillId="0" borderId="0" xfId="0" applyAlignment="1">
      <alignment horizontal="left" indent="1"/>
    </xf>
    <xf numFmtId="0" fontId="16" fillId="0" borderId="0" xfId="0" applyFont="1" applyAlignment="1">
      <alignment horizontal="left" indent="1"/>
    </xf>
    <xf numFmtId="0" fontId="0" fillId="0" borderId="0" xfId="0" applyAlignment="1">
      <alignment wrapText="1"/>
    </xf>
    <xf numFmtId="2" fontId="0" fillId="0" borderId="0" xfId="0" applyNumberFormat="1" applyAlignment="1">
      <alignment wrapText="1"/>
    </xf>
    <xf numFmtId="164" fontId="19" fillId="0" borderId="0" xfId="0" applyNumberFormat="1" applyFont="1"/>
    <xf numFmtId="0" fontId="0" fillId="0" borderId="0" xfId="0" applyAlignment="1">
      <alignment horizontal="left" wrapText="1" indent="1"/>
    </xf>
    <xf numFmtId="164" fontId="18" fillId="33" borderId="0" xfId="0" applyNumberFormat="1" applyFont="1" applyFill="1"/>
    <xf numFmtId="2" fontId="16" fillId="34" borderId="12" xfId="0" applyNumberFormat="1" applyFont="1" applyFill="1" applyBorder="1" applyAlignment="1">
      <alignment horizontal="right" wrapText="1"/>
    </xf>
    <xf numFmtId="0" fontId="16" fillId="34" borderId="12" xfId="0" applyFont="1" applyFill="1" applyBorder="1" applyAlignment="1">
      <alignment wrapText="1"/>
    </xf>
    <xf numFmtId="164" fontId="18" fillId="33" borderId="0" xfId="0" applyNumberFormat="1" applyFont="1" applyFill="1" applyAlignment="1">
      <alignment horizontal="right"/>
    </xf>
    <xf numFmtId="0" fontId="16" fillId="35" borderId="11" xfId="0" applyFont="1" applyFill="1" applyBorder="1" applyAlignment="1">
      <alignment horizontal="left" indent="1"/>
    </xf>
    <xf numFmtId="2" fontId="0" fillId="35" borderId="11" xfId="0" applyNumberFormat="1" applyFill="1" applyBorder="1"/>
    <xf numFmtId="164" fontId="0" fillId="35" borderId="11" xfId="0" applyNumberFormat="1" applyFill="1" applyBorder="1"/>
    <xf numFmtId="0" fontId="16" fillId="35" borderId="0" xfId="0" applyFont="1" applyFill="1"/>
    <xf numFmtId="0" fontId="16" fillId="35" borderId="0" xfId="0" applyFont="1" applyFill="1" applyAlignment="1">
      <alignment horizontal="left" wrapText="1" indent="1"/>
    </xf>
    <xf numFmtId="0" fontId="16" fillId="35" borderId="0" xfId="0" applyFont="1" applyFill="1" applyAlignment="1">
      <alignment horizontal="right" wrapText="1"/>
    </xf>
    <xf numFmtId="15" fontId="0" fillId="0" borderId="0" xfId="0" applyNumberFormat="1"/>
    <xf numFmtId="0" fontId="21" fillId="0" borderId="0" xfId="0" applyFont="1" applyAlignment="1">
      <alignment horizontal="left" indent="1"/>
    </xf>
    <xf numFmtId="0" fontId="22" fillId="0" borderId="0" xfId="0" applyFont="1" applyAlignment="1">
      <alignment horizontal="left" indent="1"/>
    </xf>
    <xf numFmtId="0" fontId="0" fillId="0" borderId="0" xfId="0" applyAlignment="1">
      <alignment horizontal="right" indent="1"/>
    </xf>
    <xf numFmtId="0" fontId="25" fillId="33" borderId="10" xfId="0" applyFont="1" applyFill="1" applyBorder="1" applyAlignment="1">
      <alignment horizontal="left" vertical="center" indent="1"/>
    </xf>
    <xf numFmtId="0" fontId="0" fillId="33" borderId="10" xfId="0" applyFill="1" applyBorder="1"/>
    <xf numFmtId="0" fontId="0" fillId="33" borderId="10" xfId="0" applyFill="1" applyBorder="1" applyAlignment="1">
      <alignment horizontal="right"/>
    </xf>
    <xf numFmtId="0" fontId="24" fillId="0" borderId="0" xfId="42"/>
    <xf numFmtId="165" fontId="0" fillId="0" borderId="0" xfId="0" applyNumberFormat="1"/>
    <xf numFmtId="0" fontId="0" fillId="0" borderId="0" xfId="0" applyAlignment="1">
      <alignment horizontal="right"/>
    </xf>
    <xf numFmtId="0" fontId="16" fillId="0" borderId="0" xfId="0" applyFont="1" applyAlignment="1">
      <alignment horizontal="left" indent="2"/>
    </xf>
    <xf numFmtId="0" fontId="26" fillId="0" borderId="0" xfId="0" applyFont="1" applyAlignment="1">
      <alignment horizontal="left" indent="1"/>
    </xf>
    <xf numFmtId="0" fontId="25" fillId="33" borderId="10" xfId="0" applyFont="1" applyFill="1" applyBorder="1" applyAlignment="1">
      <alignment horizontal="left" vertical="center" indent="2"/>
    </xf>
    <xf numFmtId="0" fontId="0" fillId="0" borderId="0" xfId="0" quotePrefix="1" applyAlignment="1">
      <alignment horizontal="left" indent="1"/>
    </xf>
    <xf numFmtId="0" fontId="0" fillId="0" borderId="0" xfId="0" applyAlignment="1">
      <alignment horizontal="left" indent="2"/>
    </xf>
    <xf numFmtId="0" fontId="0" fillId="0" borderId="0" xfId="0" quotePrefix="1" applyAlignment="1">
      <alignment horizontal="left" indent="3"/>
    </xf>
    <xf numFmtId="0" fontId="27" fillId="0" borderId="0" xfId="0" applyFont="1" applyAlignment="1">
      <alignment horizontal="right" indent="1"/>
    </xf>
    <xf numFmtId="164" fontId="0" fillId="0" borderId="0" xfId="0" applyNumberFormat="1" applyAlignment="1">
      <alignment horizontal="left" indent="1"/>
    </xf>
    <xf numFmtId="2" fontId="20" fillId="0" borderId="0" xfId="0" applyNumberFormat="1" applyFont="1"/>
    <xf numFmtId="0" fontId="16" fillId="34" borderId="12" xfId="0" applyFont="1" applyFill="1" applyBorder="1" applyAlignment="1">
      <alignment horizontal="left" wrapText="1" indent="2"/>
    </xf>
    <xf numFmtId="0" fontId="0" fillId="35" borderId="11" xfId="0" applyFill="1" applyBorder="1" applyAlignment="1">
      <alignment horizontal="left" indent="2"/>
    </xf>
    <xf numFmtId="1" fontId="0" fillId="0" borderId="0" xfId="0" applyNumberFormat="1"/>
    <xf numFmtId="9" fontId="0" fillId="0" borderId="0" xfId="43" applyFont="1"/>
    <xf numFmtId="0" fontId="16" fillId="34" borderId="10" xfId="0" applyFont="1" applyFill="1" applyBorder="1"/>
    <xf numFmtId="0" fontId="0" fillId="34" borderId="10" xfId="0" applyFill="1" applyBorder="1" applyAlignment="1">
      <alignment horizontal="left" indent="1"/>
    </xf>
    <xf numFmtId="0" fontId="0" fillId="34" borderId="10" xfId="0" applyFill="1" applyBorder="1"/>
    <xf numFmtId="1" fontId="0" fillId="0" borderId="0" xfId="0" applyNumberFormat="1" applyAlignment="1">
      <alignment horizontal="right"/>
    </xf>
    <xf numFmtId="1" fontId="0" fillId="0" borderId="0" xfId="0" quotePrefix="1" applyNumberFormat="1" applyAlignment="1">
      <alignment horizontal="right"/>
    </xf>
    <xf numFmtId="164" fontId="30" fillId="37" borderId="0" xfId="0" applyNumberFormat="1" applyFont="1" applyFill="1"/>
    <xf numFmtId="164" fontId="20" fillId="0" borderId="0" xfId="0" applyNumberFormat="1" applyFont="1"/>
    <xf numFmtId="2" fontId="31" fillId="0" borderId="0" xfId="0" applyNumberFormat="1" applyFont="1"/>
    <xf numFmtId="0" fontId="0" fillId="0" borderId="0" xfId="0" applyAlignment="1">
      <alignment vertical="top"/>
    </xf>
    <xf numFmtId="0" fontId="24" fillId="0" borderId="0" xfId="42" applyAlignment="1">
      <alignment vertical="top"/>
    </xf>
    <xf numFmtId="0" fontId="0" fillId="0" borderId="0" xfId="0" applyAlignment="1">
      <alignment vertical="top" wrapText="1"/>
    </xf>
    <xf numFmtId="0" fontId="16" fillId="38" borderId="13" xfId="0" applyFont="1" applyFill="1" applyBorder="1" applyAlignment="1">
      <alignment horizontal="center" vertical="center"/>
    </xf>
    <xf numFmtId="164" fontId="0" fillId="35" borderId="11" xfId="0" applyNumberFormat="1" applyFill="1" applyBorder="1" applyAlignment="1">
      <alignment horizontal="right"/>
    </xf>
    <xf numFmtId="0" fontId="16" fillId="34" borderId="12" xfId="0" applyFont="1" applyFill="1" applyBorder="1" applyAlignment="1">
      <alignment horizontal="left" indent="1"/>
    </xf>
    <xf numFmtId="164" fontId="32" fillId="33" borderId="0" xfId="0" applyNumberFormat="1" applyFont="1" applyFill="1"/>
    <xf numFmtId="2" fontId="16" fillId="34" borderId="10" xfId="0" applyNumberFormat="1" applyFont="1" applyFill="1" applyBorder="1" applyAlignment="1">
      <alignment horizontal="right" wrapText="1"/>
    </xf>
    <xf numFmtId="0" fontId="16" fillId="34" borderId="10" xfId="0" applyFont="1" applyFill="1" applyBorder="1" applyAlignment="1">
      <alignment horizontal="left" wrapText="1" indent="2"/>
    </xf>
    <xf numFmtId="0" fontId="16" fillId="34" borderId="10" xfId="0" applyFont="1" applyFill="1" applyBorder="1" applyAlignment="1">
      <alignment wrapText="1"/>
    </xf>
    <xf numFmtId="164" fontId="0" fillId="34" borderId="10" xfId="0" applyNumberFormat="1" applyFill="1" applyBorder="1" applyAlignment="1">
      <alignment horizontal="center" wrapText="1"/>
    </xf>
    <xf numFmtId="0" fontId="16" fillId="35" borderId="0" xfId="0" applyFont="1" applyFill="1" applyAlignment="1">
      <alignment horizontal="left"/>
    </xf>
    <xf numFmtId="0" fontId="16" fillId="35" borderId="0" xfId="0" applyFont="1" applyFill="1" applyAlignment="1">
      <alignment horizontal="right"/>
    </xf>
    <xf numFmtId="164" fontId="16" fillId="34" borderId="12" xfId="0" applyNumberFormat="1" applyFont="1" applyFill="1" applyBorder="1" applyAlignment="1">
      <alignment horizontal="right"/>
    </xf>
    <xf numFmtId="164" fontId="16" fillId="34" borderId="10" xfId="0" applyNumberFormat="1" applyFont="1" applyFill="1" applyBorder="1" applyAlignment="1">
      <alignment horizontal="right"/>
    </xf>
    <xf numFmtId="0" fontId="16" fillId="0" borderId="0" xfId="0" applyFont="1" applyAlignment="1">
      <alignment horizontal="left"/>
    </xf>
    <xf numFmtId="1" fontId="18" fillId="0" borderId="0" xfId="0" applyNumberFormat="1" applyFont="1"/>
    <xf numFmtId="0" fontId="21" fillId="33" borderId="14" xfId="0" applyFont="1" applyFill="1" applyBorder="1" applyAlignment="1">
      <alignment horizontal="center" vertical="center" wrapText="1"/>
    </xf>
    <xf numFmtId="0" fontId="0" fillId="33" borderId="15" xfId="0" applyFill="1" applyBorder="1"/>
    <xf numFmtId="164" fontId="16" fillId="0" borderId="0" xfId="0" applyNumberFormat="1" applyFont="1"/>
    <xf numFmtId="164" fontId="34" fillId="0" borderId="0" xfId="0" applyNumberFormat="1" applyFont="1"/>
    <xf numFmtId="164" fontId="32" fillId="0" borderId="0" xfId="0" applyNumberFormat="1" applyFont="1"/>
    <xf numFmtId="166" fontId="0" fillId="0" borderId="0" xfId="0" applyNumberFormat="1"/>
    <xf numFmtId="0" fontId="16" fillId="35" borderId="0" xfId="0" applyFont="1" applyFill="1" applyAlignment="1">
      <alignment horizontal="left" wrapText="1"/>
    </xf>
    <xf numFmtId="164" fontId="18" fillId="0" borderId="0" xfId="0" applyNumberFormat="1" applyFont="1"/>
    <xf numFmtId="0" fontId="16" fillId="39" borderId="0" xfId="0" applyFont="1" applyFill="1"/>
    <xf numFmtId="0" fontId="0" fillId="39" borderId="0" xfId="0" applyFill="1"/>
    <xf numFmtId="21" fontId="0" fillId="0" borderId="0" xfId="0" applyNumberFormat="1"/>
    <xf numFmtId="0" fontId="16" fillId="0" borderId="0" xfId="0" applyFont="1"/>
    <xf numFmtId="0" fontId="16" fillId="34" borderId="12" xfId="0" applyFont="1" applyFill="1" applyBorder="1" applyAlignment="1">
      <alignment horizontal="left" wrapText="1" indent="1"/>
    </xf>
    <xf numFmtId="0" fontId="16" fillId="34" borderId="10" xfId="0" applyFont="1" applyFill="1" applyBorder="1" applyAlignment="1">
      <alignment horizontal="left" wrapText="1" indent="1"/>
    </xf>
    <xf numFmtId="164" fontId="0" fillId="35" borderId="11" xfId="0" applyNumberFormat="1" applyFill="1" applyBorder="1" applyAlignment="1">
      <alignment horizontal="left" indent="1"/>
    </xf>
    <xf numFmtId="2" fontId="0" fillId="0" borderId="0" xfId="0" applyNumberFormat="1" applyAlignment="1">
      <alignment horizontal="left" indent="1"/>
    </xf>
    <xf numFmtId="164" fontId="0" fillId="0" borderId="0" xfId="0" applyNumberFormat="1" applyAlignment="1">
      <alignment horizontal="left" indent="2"/>
    </xf>
    <xf numFmtId="1" fontId="0" fillId="0" borderId="10" xfId="0" applyNumberFormat="1" applyBorder="1"/>
    <xf numFmtId="0" fontId="0" fillId="40" borderId="0" xfId="0" applyFill="1"/>
    <xf numFmtId="166" fontId="20" fillId="0" borderId="0" xfId="0" applyNumberFormat="1" applyFont="1"/>
    <xf numFmtId="1" fontId="18" fillId="0" borderId="0" xfId="0" applyNumberFormat="1" applyFont="1" applyAlignment="1">
      <alignment horizontal="right"/>
    </xf>
    <xf numFmtId="0" fontId="0" fillId="41" borderId="0" xfId="0" applyFill="1" applyAlignment="1">
      <alignment horizontal="left" indent="1"/>
    </xf>
    <xf numFmtId="164" fontId="18" fillId="42" borderId="0" xfId="0" applyNumberFormat="1" applyFont="1" applyFill="1"/>
    <xf numFmtId="9" fontId="18" fillId="36" borderId="0" xfId="43" applyFont="1" applyFill="1"/>
    <xf numFmtId="1" fontId="32" fillId="0" borderId="0" xfId="0" applyNumberFormat="1" applyFont="1" applyAlignment="1">
      <alignment horizontal="right"/>
    </xf>
    <xf numFmtId="1" fontId="35" fillId="0" borderId="0" xfId="0" applyNumberFormat="1" applyFont="1" applyAlignment="1">
      <alignment horizontal="right"/>
    </xf>
    <xf numFmtId="1" fontId="18" fillId="36" borderId="0" xfId="0" applyNumberFormat="1" applyFont="1" applyFill="1" applyAlignment="1">
      <alignment horizontal="right"/>
    </xf>
    <xf numFmtId="164" fontId="16" fillId="34" borderId="12" xfId="0" applyNumberFormat="1" applyFont="1" applyFill="1" applyBorder="1" applyAlignment="1">
      <alignment horizontal="center" wrapText="1"/>
    </xf>
    <xf numFmtId="164" fontId="32" fillId="0" borderId="0" xfId="0" applyNumberFormat="1" applyFon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00FF"/>
      <color rgb="FFF8F280"/>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9</xdr:col>
      <xdr:colOff>1017208</xdr:colOff>
      <xdr:row>15</xdr:row>
      <xdr:rowOff>35046</xdr:rowOff>
    </xdr:from>
    <xdr:ext cx="2155142" cy="254336"/>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903D4AA7-B59D-4DA4-917A-0719E269D3E2}"/>
                </a:ext>
              </a:extLst>
            </xdr:cNvPr>
            <xdr:cNvSpPr txBox="1"/>
          </xdr:nvSpPr>
          <xdr:spPr>
            <a:xfrm>
              <a:off x="7649921" y="3328211"/>
              <a:ext cx="2155142" cy="254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𝑉𝐵</m:t>
                    </m:r>
                    <m:r>
                      <a:rPr lang="en-US" sz="1100" b="0" i="1">
                        <a:latin typeface="Cambria Math" panose="02040503050406030204" pitchFamily="18" charset="0"/>
                      </a:rPr>
                      <m:t>=0.08257 . </m:t>
                    </m:r>
                    <m:sSup>
                      <m:sSupPr>
                        <m:ctrlPr>
                          <a:rPr lang="en-US" sz="1100" b="0" i="1">
                            <a:latin typeface="Cambria Math" panose="02040503050406030204" pitchFamily="18" charset="0"/>
                          </a:rPr>
                        </m:ctrlPr>
                      </m:sSupPr>
                      <m:e>
                        <m:r>
                          <a:rPr lang="en-US" sz="1100" b="0" i="1">
                            <a:latin typeface="Cambria Math" panose="02040503050406030204" pitchFamily="18" charset="0"/>
                          </a:rPr>
                          <m:t>𝑡</m:t>
                        </m:r>
                      </m:e>
                      <m:sup>
                        <m:r>
                          <a:rPr lang="en-US" sz="1100" b="0" i="1">
                            <a:latin typeface="Cambria Math" panose="02040503050406030204" pitchFamily="18" charset="0"/>
                          </a:rPr>
                          <m:t>0.3342</m:t>
                        </m:r>
                      </m:sup>
                    </m:sSup>
                    <m:r>
                      <a:rPr lang="en-US" sz="1100" b="0" i="1">
                        <a:latin typeface="Cambria Math" panose="02040503050406030204" pitchFamily="18" charset="0"/>
                      </a:rPr>
                      <m:t>. </m:t>
                    </m:r>
                    <m:sSup>
                      <m:sSupPr>
                        <m:ctrlPr>
                          <a:rPr lang="en-US" sz="1100" b="0" i="1">
                            <a:latin typeface="Cambria Math" panose="02040503050406030204" pitchFamily="18" charset="0"/>
                          </a:rPr>
                        </m:ctrlPr>
                      </m:sSupPr>
                      <m:e>
                        <m:r>
                          <a:rPr lang="en-US" sz="1100" b="0" i="1">
                            <a:latin typeface="Cambria Math" panose="02040503050406030204" pitchFamily="18" charset="0"/>
                          </a:rPr>
                          <m:t>𝑒</m:t>
                        </m:r>
                      </m:e>
                      <m:sup>
                        <m:r>
                          <a:rPr lang="en-US" sz="1100" b="0" i="1">
                            <a:latin typeface="Cambria Math" panose="02040503050406030204" pitchFamily="18" charset="0"/>
                          </a:rPr>
                          <m:t>0.03147.</m:t>
                        </m:r>
                        <m:r>
                          <a:rPr lang="en-US" sz="1100" b="0" i="1">
                            <a:latin typeface="Cambria Math" panose="02040503050406030204" pitchFamily="18" charset="0"/>
                          </a:rPr>
                          <m:t>𝑡</m:t>
                        </m:r>
                      </m:sup>
                    </m:sSup>
                  </m:oMath>
                </m:oMathPara>
              </a14:m>
              <a:endParaRPr lang="en-US" sz="1100" b="0"/>
            </a:p>
            <a:p>
              <a:endParaRPr lang="en-US" sz="1100" b="0"/>
            </a:p>
            <a:p>
              <a:endParaRPr lang="en-US" sz="1100"/>
            </a:p>
          </xdr:txBody>
        </xdr:sp>
      </mc:Choice>
      <mc:Fallback xmlns="">
        <xdr:sp macro="" textlink="">
          <xdr:nvSpPr>
            <xdr:cNvPr id="4" name="TextBox 3">
              <a:extLst>
                <a:ext uri="{FF2B5EF4-FFF2-40B4-BE49-F238E27FC236}">
                  <a16:creationId xmlns:a16="http://schemas.microsoft.com/office/drawing/2014/main" id="{903D4AA7-B59D-4DA4-917A-0719E269D3E2}"/>
                </a:ext>
              </a:extLst>
            </xdr:cNvPr>
            <xdr:cNvSpPr txBox="1"/>
          </xdr:nvSpPr>
          <xdr:spPr>
            <a:xfrm>
              <a:off x="7649921" y="3328211"/>
              <a:ext cx="2155142" cy="254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a:latin typeface="Cambria Math" panose="02040503050406030204" pitchFamily="18" charset="0"/>
                </a:rPr>
                <a:t>𝑉𝐵=0.08257 . 𝑡^0.3342. 𝑒^(0.03147.𝑡)</a:t>
              </a:r>
              <a:endParaRPr lang="en-US" sz="1100" b="0"/>
            </a:p>
            <a:p>
              <a:endParaRPr lang="en-US" sz="1100" b="0"/>
            </a:p>
            <a:p>
              <a:endParaRPr lang="en-US" sz="1100"/>
            </a:p>
          </xdr:txBody>
        </xdr:sp>
      </mc:Fallback>
    </mc:AlternateContent>
    <xdr:clientData/>
  </xdr:oneCellAnchor>
  <xdr:oneCellAnchor>
    <xdr:from>
      <xdr:col>10</xdr:col>
      <xdr:colOff>10119</xdr:colOff>
      <xdr:row>14</xdr:row>
      <xdr:rowOff>51791</xdr:rowOff>
    </xdr:from>
    <xdr:ext cx="1880900" cy="178832"/>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7F6B9FB3-2890-4E69-B01D-3863B1ECBD86}"/>
                </a:ext>
              </a:extLst>
            </xdr:cNvPr>
            <xdr:cNvSpPr txBox="1"/>
          </xdr:nvSpPr>
          <xdr:spPr>
            <a:xfrm>
              <a:off x="1372194" y="547091"/>
              <a:ext cx="1880900" cy="178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𝑉𝐵</m:t>
                    </m:r>
                    <m:r>
                      <a:rPr lang="en-US" sz="1100" b="0" i="1">
                        <a:latin typeface="Cambria Math" panose="02040503050406030204" pitchFamily="18" charset="0"/>
                      </a:rPr>
                      <m:t>=</m:t>
                    </m:r>
                    <m:r>
                      <a:rPr lang="en-US" sz="1100" b="0" i="1">
                        <a:latin typeface="Cambria Math" panose="02040503050406030204" pitchFamily="18" charset="0"/>
                      </a:rPr>
                      <m:t>𝑎</m:t>
                    </m:r>
                    <m:r>
                      <a:rPr lang="en-US" sz="1100" b="0" i="1">
                        <a:latin typeface="Cambria Math" panose="02040503050406030204" pitchFamily="18" charset="0"/>
                      </a:rPr>
                      <m:t>.</m:t>
                    </m:r>
                    <m:sSup>
                      <m:sSupPr>
                        <m:ctrlPr>
                          <a:rPr lang="en-US" sz="1100" b="0" i="1">
                            <a:latin typeface="Cambria Math" panose="02040503050406030204" pitchFamily="18" charset="0"/>
                          </a:rPr>
                        </m:ctrlPr>
                      </m:sSupPr>
                      <m:e>
                        <m:r>
                          <a:rPr lang="en-US" sz="1100" b="0" i="1">
                            <a:latin typeface="Cambria Math" panose="02040503050406030204" pitchFamily="18" charset="0"/>
                          </a:rPr>
                          <m:t>𝑡</m:t>
                        </m:r>
                      </m:e>
                      <m:sup>
                        <m:sSub>
                          <m:sSubPr>
                            <m:ctrlPr>
                              <a:rPr lang="en-US" sz="1100" b="0" i="1">
                                <a:latin typeface="Cambria Math" panose="02040503050406030204" pitchFamily="18" charset="0"/>
                              </a:rPr>
                            </m:ctrlPr>
                          </m:sSubPr>
                          <m:e>
                            <m:r>
                              <a:rPr lang="en-US" sz="1100" b="0" i="1">
                                <a:latin typeface="Cambria Math" panose="02040503050406030204" pitchFamily="18" charset="0"/>
                              </a:rPr>
                              <m:t>𝑏</m:t>
                            </m:r>
                          </m:e>
                          <m:sub>
                            <m:r>
                              <a:rPr lang="en-US" sz="1100" b="0" i="1">
                                <a:latin typeface="Cambria Math" panose="02040503050406030204" pitchFamily="18" charset="0"/>
                              </a:rPr>
                              <m:t>1</m:t>
                            </m:r>
                          </m:sub>
                        </m:sSub>
                      </m:sup>
                    </m:sSup>
                    <m:r>
                      <a:rPr lang="en-US" sz="1100" b="0" i="1">
                        <a:latin typeface="Cambria Math" panose="02040503050406030204" pitchFamily="18" charset="0"/>
                      </a:rPr>
                      <m:t>. </m:t>
                    </m:r>
                    <m:sSup>
                      <m:sSupPr>
                        <m:ctrlPr>
                          <a:rPr lang="en-US" sz="1100" b="0" i="1">
                            <a:latin typeface="Cambria Math" panose="02040503050406030204" pitchFamily="18" charset="0"/>
                          </a:rPr>
                        </m:ctrlPr>
                      </m:sSupPr>
                      <m:e>
                        <m:r>
                          <a:rPr lang="en-US" sz="1100" b="0" i="1">
                            <a:latin typeface="Cambria Math" panose="02040503050406030204" pitchFamily="18" charset="0"/>
                          </a:rPr>
                          <m:t>𝑒</m:t>
                        </m:r>
                      </m:e>
                      <m:sup>
                        <m:sSub>
                          <m:sSubPr>
                            <m:ctrlPr>
                              <a:rPr lang="en-US" sz="1100" b="0" i="1">
                                <a:latin typeface="Cambria Math" panose="02040503050406030204" pitchFamily="18" charset="0"/>
                              </a:rPr>
                            </m:ctrlPr>
                          </m:sSubPr>
                          <m:e>
                            <m:r>
                              <a:rPr lang="en-US" sz="1100" b="0" i="1">
                                <a:latin typeface="Cambria Math" panose="02040503050406030204" pitchFamily="18" charset="0"/>
                              </a:rPr>
                              <m:t>𝑏</m:t>
                            </m:r>
                          </m:e>
                          <m:sub>
                            <m:r>
                              <a:rPr lang="en-US" sz="1100" b="0" i="1">
                                <a:latin typeface="Cambria Math" panose="02040503050406030204" pitchFamily="18" charset="0"/>
                              </a:rPr>
                              <m:t>2</m:t>
                            </m:r>
                          </m:sub>
                        </m:sSub>
                        <m:r>
                          <a:rPr lang="en-US" sz="1100" b="0" i="1">
                            <a:latin typeface="Cambria Math" panose="02040503050406030204" pitchFamily="18" charset="0"/>
                          </a:rPr>
                          <m:t>. </m:t>
                        </m:r>
                        <m:r>
                          <a:rPr lang="en-US" sz="1100" b="0" i="1">
                            <a:latin typeface="Cambria Math" panose="02040503050406030204" pitchFamily="18" charset="0"/>
                          </a:rPr>
                          <m:t>𝑡</m:t>
                        </m:r>
                      </m:sup>
                    </m:sSup>
                    <m:r>
                      <a:rPr lang="en-US" sz="1100" b="0" i="1">
                        <a:latin typeface="Cambria Math" panose="02040503050406030204" pitchFamily="18" charset="0"/>
                      </a:rPr>
                      <m:t> | </m:t>
                    </m:r>
                    <m:r>
                      <a:rPr lang="en-US" sz="1100" b="0" i="1">
                        <a:latin typeface="Cambria Math" panose="02040503050406030204" pitchFamily="18" charset="0"/>
                      </a:rPr>
                      <m:t>𝑡</m:t>
                    </m:r>
                    <m:r>
                      <a:rPr lang="en-US" sz="1100" b="0" i="1">
                        <a:latin typeface="Cambria Math" panose="02040503050406030204" pitchFamily="18" charset="0"/>
                      </a:rPr>
                      <m:t>=0, </m:t>
                    </m:r>
                    <m:r>
                      <a:rPr lang="en-US" sz="1100" b="0" i="1">
                        <a:latin typeface="Cambria Math" panose="02040503050406030204" pitchFamily="18" charset="0"/>
                      </a:rPr>
                      <m:t>𝑡</m:t>
                    </m:r>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𝑡</m:t>
                        </m:r>
                      </m:e>
                      <m:sub>
                        <m:r>
                          <a:rPr lang="en-US" sz="1100" b="0" i="1">
                            <a:latin typeface="Cambria Math" panose="02040503050406030204" pitchFamily="18" charset="0"/>
                          </a:rPr>
                          <m:t>𝑘</m:t>
                        </m:r>
                      </m:sub>
                    </m:sSub>
                  </m:oMath>
                </m:oMathPara>
              </a14:m>
              <a:endParaRPr lang="en-US" sz="1100"/>
            </a:p>
          </xdr:txBody>
        </xdr:sp>
      </mc:Choice>
      <mc:Fallback xmlns="">
        <xdr:sp macro="" textlink="">
          <xdr:nvSpPr>
            <xdr:cNvPr id="5" name="TextBox 4">
              <a:extLst>
                <a:ext uri="{FF2B5EF4-FFF2-40B4-BE49-F238E27FC236}">
                  <a16:creationId xmlns:a16="http://schemas.microsoft.com/office/drawing/2014/main" id="{7F6B9FB3-2890-4E69-B01D-3863B1ECBD86}"/>
                </a:ext>
              </a:extLst>
            </xdr:cNvPr>
            <xdr:cNvSpPr txBox="1"/>
          </xdr:nvSpPr>
          <xdr:spPr>
            <a:xfrm>
              <a:off x="1372194" y="547091"/>
              <a:ext cx="1880900" cy="178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𝑉𝐵=𝑎.𝑡^(𝑏_1 ). 𝑒^(𝑏_2. 𝑡)  | 𝑡=0, 𝑡=𝑡_𝑘</a:t>
              </a:r>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www.researchgate.net/publication/236870312_Analysis_of_wear_cutting_tools_by_complex_power-exponential_function_for_finishing_turning_of_hardened_steel_20CrMo5_by_mixed_ceramic_tool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ieeexplore.ieee.org/abstract/document/9054721" TargetMode="External"/><Relationship Id="rId2" Type="http://schemas.openxmlformats.org/officeDocument/2006/relationships/hyperlink" Target="https://ieeexplore.ieee.org/abstract/document/4395123" TargetMode="External"/><Relationship Id="rId1" Type="http://schemas.openxmlformats.org/officeDocument/2006/relationships/hyperlink" Target="https://ieeexplore.ieee.org/abstract/document/9782149" TargetMode="External"/><Relationship Id="rId5" Type="http://schemas.openxmlformats.org/officeDocument/2006/relationships/printerSettings" Target="../printerSettings/printerSettings5.bin"/><Relationship Id="rId4" Type="http://schemas.openxmlformats.org/officeDocument/2006/relationships/hyperlink" Target="https://ieeexplore.ieee.org/abstract/document/60609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E312A-CB1A-40CD-8368-B27FD7CADB81}">
  <sheetPr>
    <pageSetUpPr fitToPage="1"/>
  </sheetPr>
  <dimension ref="A2:Z40"/>
  <sheetViews>
    <sheetView showGridLines="0" tabSelected="1" zoomScaleNormal="100" workbookViewId="0">
      <selection activeCell="T2" sqref="T2"/>
    </sheetView>
  </sheetViews>
  <sheetFormatPr defaultRowHeight="15" x14ac:dyDescent="0.25"/>
  <cols>
    <col min="1" max="1" width="8.7109375" bestFit="1" customWidth="1"/>
    <col min="2" max="2" width="5.140625" style="3" customWidth="1"/>
    <col min="3" max="3" width="12" style="2" customWidth="1"/>
    <col min="4" max="4" width="8.42578125" style="2" customWidth="1"/>
    <col min="5" max="5" width="6.42578125" style="2" bestFit="1" customWidth="1"/>
    <col min="6" max="6" width="6" style="2" bestFit="1" customWidth="1"/>
    <col min="7" max="7" width="15.28515625" style="33" customWidth="1"/>
    <col min="8" max="20" width="9.42578125" style="1" customWidth="1"/>
    <col min="21" max="21" width="8.140625" customWidth="1"/>
    <col min="22" max="22" width="32.5703125" bestFit="1" customWidth="1"/>
    <col min="23" max="23" width="8.140625" style="3" customWidth="1"/>
    <col min="24" max="24" width="6.85546875" style="3" bestFit="1" customWidth="1"/>
    <col min="25" max="25" width="10.140625" bestFit="1" customWidth="1"/>
    <col min="26" max="26" width="16.5703125" customWidth="1"/>
    <col min="27" max="29" width="8.140625" customWidth="1"/>
  </cols>
  <sheetData>
    <row r="2" spans="1:26" ht="26.25" x14ac:dyDescent="0.4">
      <c r="B2" s="20" t="s">
        <v>97</v>
      </c>
      <c r="T2" s="19">
        <v>45085</v>
      </c>
    </row>
    <row r="4" spans="1:26" s="5" customFormat="1" x14ac:dyDescent="0.25">
      <c r="A4"/>
      <c r="B4" s="55"/>
      <c r="C4" s="10"/>
      <c r="D4" s="10"/>
      <c r="E4" s="10"/>
      <c r="F4" s="10"/>
      <c r="G4" s="38" t="s">
        <v>4</v>
      </c>
      <c r="H4" s="94" t="s">
        <v>12</v>
      </c>
      <c r="I4" s="94"/>
      <c r="J4" s="94" t="s">
        <v>13</v>
      </c>
      <c r="K4" s="94"/>
      <c r="L4" s="94" t="s">
        <v>67</v>
      </c>
      <c r="M4" s="94"/>
      <c r="N4" s="94" t="s">
        <v>68</v>
      </c>
      <c r="O4" s="94"/>
      <c r="P4" s="94" t="s">
        <v>69</v>
      </c>
      <c r="Q4" s="94"/>
      <c r="R4" s="63" t="s">
        <v>123</v>
      </c>
      <c r="S4" s="63" t="s">
        <v>124</v>
      </c>
      <c r="T4" s="63" t="s">
        <v>125</v>
      </c>
      <c r="V4" s="16" t="s">
        <v>9</v>
      </c>
      <c r="W4" s="73"/>
      <c r="X4" s="61" t="s">
        <v>76</v>
      </c>
      <c r="Y4" s="62" t="s">
        <v>70</v>
      </c>
      <c r="Z4" s="18"/>
    </row>
    <row r="5" spans="1:26" s="5" customFormat="1" x14ac:dyDescent="0.25">
      <c r="A5"/>
      <c r="B5" s="43"/>
      <c r="C5" s="57"/>
      <c r="D5" s="57"/>
      <c r="E5" s="57"/>
      <c r="F5" s="57"/>
      <c r="G5" s="58"/>
      <c r="H5" s="60" t="s">
        <v>121</v>
      </c>
      <c r="I5" s="60" t="s">
        <v>122</v>
      </c>
      <c r="J5" s="60" t="s">
        <v>121</v>
      </c>
      <c r="K5" s="60" t="s">
        <v>122</v>
      </c>
      <c r="L5" s="60" t="s">
        <v>121</v>
      </c>
      <c r="M5" s="60" t="s">
        <v>122</v>
      </c>
      <c r="N5" s="60" t="s">
        <v>121</v>
      </c>
      <c r="O5" s="60" t="s">
        <v>122</v>
      </c>
      <c r="P5" s="60" t="s">
        <v>121</v>
      </c>
      <c r="Q5" s="60" t="s">
        <v>122</v>
      </c>
      <c r="R5" s="64"/>
      <c r="S5" s="64"/>
      <c r="T5" s="64"/>
      <c r="V5" s="16"/>
      <c r="W5" s="17"/>
      <c r="X5" s="17"/>
      <c r="Y5" s="18"/>
      <c r="Z5" s="18"/>
    </row>
    <row r="6" spans="1:26" ht="20.100000000000001" customHeight="1" x14ac:dyDescent="0.25">
      <c r="B6" s="13" t="s">
        <v>17</v>
      </c>
      <c r="C6" s="14"/>
      <c r="D6" s="14"/>
      <c r="E6" s="14"/>
      <c r="F6" s="14"/>
      <c r="G6" s="39"/>
      <c r="H6" s="15"/>
      <c r="I6" s="15"/>
      <c r="J6" s="15"/>
      <c r="K6" s="15"/>
      <c r="L6" s="15"/>
      <c r="M6" s="15"/>
      <c r="N6" s="15"/>
      <c r="O6" s="15"/>
      <c r="P6" s="15"/>
      <c r="Q6" s="15"/>
      <c r="R6" s="15"/>
      <c r="S6" s="15"/>
      <c r="T6" s="15"/>
      <c r="V6" t="s">
        <v>32</v>
      </c>
      <c r="X6" s="3">
        <v>121</v>
      </c>
      <c r="Y6" s="2">
        <v>3</v>
      </c>
      <c r="Z6" t="s">
        <v>33</v>
      </c>
    </row>
    <row r="7" spans="1:26" ht="20.100000000000001" customHeight="1" x14ac:dyDescent="0.25">
      <c r="C7" s="2" t="s">
        <v>70</v>
      </c>
      <c r="D7" s="37">
        <v>3</v>
      </c>
      <c r="E7" s="45" t="s">
        <v>197</v>
      </c>
      <c r="F7" s="45">
        <v>1</v>
      </c>
      <c r="G7" s="33" t="s">
        <v>0</v>
      </c>
      <c r="H7" s="1">
        <v>0.51219999999999999</v>
      </c>
      <c r="I7" s="1">
        <v>0.124</v>
      </c>
      <c r="J7" s="1">
        <v>0.48</v>
      </c>
      <c r="K7" s="1">
        <v>9.0800000000000006E-2</v>
      </c>
      <c r="L7" s="1">
        <v>0.50190000000000001</v>
      </c>
      <c r="M7" s="1">
        <v>0.104</v>
      </c>
      <c r="N7" s="1">
        <v>0.49540000000000001</v>
      </c>
      <c r="O7" s="1">
        <v>9.3100000000000002E-2</v>
      </c>
      <c r="P7" s="1">
        <v>0.49070000000000003</v>
      </c>
      <c r="Q7" s="1">
        <v>8.7300000000000003E-2</v>
      </c>
      <c r="R7" s="1">
        <v>0.48</v>
      </c>
      <c r="S7" s="1">
        <v>0.52</v>
      </c>
      <c r="T7" s="1">
        <v>0.5</v>
      </c>
      <c r="V7" s="3"/>
      <c r="Y7" s="72"/>
    </row>
    <row r="8" spans="1:26" ht="20.100000000000001" customHeight="1" x14ac:dyDescent="0.25">
      <c r="B8" s="2"/>
      <c r="C8" s="2" t="s">
        <v>93</v>
      </c>
      <c r="D8" s="45" t="s">
        <v>94</v>
      </c>
      <c r="E8" s="45" t="s">
        <v>198</v>
      </c>
      <c r="F8" s="45">
        <v>-1</v>
      </c>
      <c r="G8" s="33" t="s">
        <v>1</v>
      </c>
      <c r="H8" s="1">
        <v>0.78420000000000001</v>
      </c>
      <c r="I8" s="1">
        <v>1.8499999999999999E-2</v>
      </c>
      <c r="J8" s="1">
        <v>0.98</v>
      </c>
      <c r="K8" s="1">
        <v>2.7400000000000001E-2</v>
      </c>
      <c r="L8" s="1">
        <v>0.81679999999999997</v>
      </c>
      <c r="M8" s="1">
        <v>1.7999999999999999E-2</v>
      </c>
      <c r="N8" s="1">
        <v>0.8448</v>
      </c>
      <c r="O8" s="1">
        <v>1.8100000000000002E-2</v>
      </c>
      <c r="P8" s="1">
        <v>0.87109999999999999</v>
      </c>
      <c r="Q8" s="1">
        <v>1.8700000000000001E-2</v>
      </c>
      <c r="R8" s="1">
        <v>0.27</v>
      </c>
      <c r="S8" s="7">
        <v>0.02</v>
      </c>
      <c r="T8" s="1">
        <v>0.14499999999999999</v>
      </c>
      <c r="V8" s="8"/>
      <c r="W8" s="8"/>
      <c r="X8" s="8"/>
      <c r="Y8" s="2"/>
    </row>
    <row r="9" spans="1:26" ht="20.100000000000001" customHeight="1" x14ac:dyDescent="0.25">
      <c r="C9" s="2" t="s">
        <v>71</v>
      </c>
      <c r="D9" s="41">
        <v>0</v>
      </c>
      <c r="E9" s="45" t="s">
        <v>199</v>
      </c>
      <c r="F9" s="45">
        <v>-100</v>
      </c>
      <c r="G9" s="33" t="s">
        <v>2</v>
      </c>
      <c r="H9" s="1">
        <v>0.47549999999999998</v>
      </c>
      <c r="I9" s="1">
        <v>4.9399999999999999E-2</v>
      </c>
      <c r="J9" s="1">
        <v>0.5</v>
      </c>
      <c r="K9" s="1">
        <v>7.9100000000000004E-2</v>
      </c>
      <c r="L9" s="1">
        <v>0.47949999999999998</v>
      </c>
      <c r="M9" s="1">
        <v>5.21E-2</v>
      </c>
      <c r="N9" s="1">
        <v>0.48299999999999998</v>
      </c>
      <c r="O9" s="1">
        <v>5.5599999999999997E-2</v>
      </c>
      <c r="P9" s="1">
        <v>0.48630000000000001</v>
      </c>
      <c r="Q9" s="1">
        <v>5.9499999999999997E-2</v>
      </c>
      <c r="R9" s="1">
        <v>0.55000000000000004</v>
      </c>
      <c r="S9" s="1">
        <v>0.5</v>
      </c>
      <c r="T9" s="1">
        <v>0.52500000000000002</v>
      </c>
    </row>
    <row r="10" spans="1:26" ht="20.100000000000001" customHeight="1" x14ac:dyDescent="0.25">
      <c r="C10" s="2" t="s">
        <v>45</v>
      </c>
      <c r="D10" s="40">
        <v>800</v>
      </c>
      <c r="E10" s="45" t="s">
        <v>200</v>
      </c>
      <c r="F10" s="41">
        <v>1</v>
      </c>
      <c r="G10" s="29" t="s">
        <v>3</v>
      </c>
      <c r="H10" s="9">
        <v>1</v>
      </c>
      <c r="I10" s="56">
        <v>0</v>
      </c>
      <c r="J10" s="9">
        <v>0.82</v>
      </c>
      <c r="K10" s="56">
        <v>5.7000000000000002E-2</v>
      </c>
      <c r="L10" s="9">
        <v>0.95730000000000004</v>
      </c>
      <c r="M10" s="56">
        <v>1.54E-2</v>
      </c>
      <c r="N10" s="9">
        <v>0.92589999999999995</v>
      </c>
      <c r="O10" s="56">
        <v>2.5999999999999999E-2</v>
      </c>
      <c r="P10" s="9">
        <v>0.9002</v>
      </c>
      <c r="Q10" s="56">
        <v>3.4200000000000001E-2</v>
      </c>
      <c r="R10" s="9">
        <v>0</v>
      </c>
      <c r="S10" s="95">
        <v>0.18</v>
      </c>
      <c r="T10" s="9">
        <v>0.09</v>
      </c>
      <c r="V10" s="42" t="s">
        <v>16</v>
      </c>
      <c r="W10" s="43"/>
      <c r="X10" s="43"/>
      <c r="Y10" s="44"/>
      <c r="Z10" s="44"/>
    </row>
    <row r="11" spans="1:26" ht="20.100000000000001" customHeight="1" x14ac:dyDescent="0.25">
      <c r="C11" s="2" t="s">
        <v>117</v>
      </c>
      <c r="D11" s="40">
        <v>121</v>
      </c>
      <c r="E11" s="40" t="s">
        <v>42</v>
      </c>
      <c r="F11" s="40" t="s">
        <v>214</v>
      </c>
      <c r="V11" s="3" t="s">
        <v>14</v>
      </c>
      <c r="W11" s="12">
        <v>1.234</v>
      </c>
    </row>
    <row r="12" spans="1:26" ht="20.100000000000001" customHeight="1" x14ac:dyDescent="0.25">
      <c r="B12" s="13" t="s">
        <v>18</v>
      </c>
      <c r="C12" s="14"/>
      <c r="D12" s="14"/>
      <c r="E12" s="14"/>
      <c r="F12" s="14"/>
      <c r="G12" s="39"/>
      <c r="H12" s="15"/>
      <c r="I12" s="15"/>
      <c r="J12" s="15"/>
      <c r="K12" s="15"/>
      <c r="L12" s="15"/>
      <c r="M12" s="15"/>
      <c r="N12" s="15"/>
      <c r="O12" s="15"/>
      <c r="P12" s="15"/>
      <c r="Q12" s="15"/>
      <c r="R12" s="15"/>
      <c r="S12" s="15"/>
      <c r="T12" s="15"/>
      <c r="V12" s="3" t="s">
        <v>15</v>
      </c>
      <c r="W12" s="7">
        <v>1.234</v>
      </c>
    </row>
    <row r="13" spans="1:26" ht="20.100000000000001" customHeight="1" x14ac:dyDescent="0.25">
      <c r="C13" s="2" t="s">
        <v>70</v>
      </c>
      <c r="D13" s="37">
        <v>3</v>
      </c>
      <c r="E13" s="45" t="s">
        <v>197</v>
      </c>
      <c r="F13" s="45">
        <v>1</v>
      </c>
      <c r="G13" s="33" t="s">
        <v>0</v>
      </c>
      <c r="H13" s="1">
        <v>0.5181</v>
      </c>
      <c r="I13" s="1">
        <v>8.3099999999999993E-2</v>
      </c>
      <c r="J13" s="1">
        <v>0.52</v>
      </c>
      <c r="K13" s="1">
        <v>0.1255</v>
      </c>
      <c r="L13" s="1">
        <v>0.5151</v>
      </c>
      <c r="M13" s="1">
        <v>8.0299999999999996E-2</v>
      </c>
      <c r="N13" s="1">
        <v>0.51400000000000001</v>
      </c>
      <c r="O13" s="1">
        <v>8.3599999999999994E-2</v>
      </c>
      <c r="P13" s="1">
        <v>0.51400000000000001</v>
      </c>
      <c r="Q13" s="1">
        <v>8.9599999999999999E-2</v>
      </c>
      <c r="R13" s="1">
        <v>0.49</v>
      </c>
      <c r="S13" s="1">
        <v>0.48</v>
      </c>
      <c r="T13" s="1">
        <v>0.48499999999999999</v>
      </c>
      <c r="V13" s="3" t="s">
        <v>99</v>
      </c>
      <c r="W13" s="47">
        <v>0.86967899999999998</v>
      </c>
    </row>
    <row r="14" spans="1:26" ht="20.100000000000001" customHeight="1" x14ac:dyDescent="0.25">
      <c r="C14" s="2" t="s">
        <v>93</v>
      </c>
      <c r="D14" s="46" t="s">
        <v>95</v>
      </c>
      <c r="E14" s="45" t="s">
        <v>198</v>
      </c>
      <c r="F14" s="45">
        <v>-1</v>
      </c>
      <c r="G14" s="33" t="s">
        <v>1</v>
      </c>
      <c r="H14" s="1">
        <v>0.50260000000000005</v>
      </c>
      <c r="I14" s="1">
        <v>1.0699999999999999E-2</v>
      </c>
      <c r="J14" s="1">
        <v>0.99</v>
      </c>
      <c r="K14" s="1">
        <v>2.24E-2</v>
      </c>
      <c r="L14" s="1">
        <v>0.55740000000000001</v>
      </c>
      <c r="M14" s="1">
        <v>1.17E-2</v>
      </c>
      <c r="N14" s="1">
        <v>0.61080000000000001</v>
      </c>
      <c r="O14" s="1">
        <v>1.2699999999999999E-2</v>
      </c>
      <c r="P14" s="1">
        <v>0.66669999999999996</v>
      </c>
      <c r="Q14" s="7">
        <v>1.38E-2</v>
      </c>
      <c r="R14" s="1">
        <v>0.98</v>
      </c>
      <c r="S14" s="7">
        <v>0.01</v>
      </c>
      <c r="T14" s="1">
        <v>0.495</v>
      </c>
    </row>
    <row r="15" spans="1:26" ht="20.100000000000001" customHeight="1" x14ac:dyDescent="0.25">
      <c r="C15" s="2" t="s">
        <v>71</v>
      </c>
      <c r="D15" s="41">
        <v>0.05</v>
      </c>
      <c r="E15" s="45" t="s">
        <v>199</v>
      </c>
      <c r="F15" s="45">
        <v>-100</v>
      </c>
      <c r="G15" s="33" t="s">
        <v>2</v>
      </c>
      <c r="H15" s="1">
        <v>0.49909999999999999</v>
      </c>
      <c r="I15" s="1">
        <v>6.3799999999999996E-2</v>
      </c>
      <c r="J15" s="1">
        <v>0.33</v>
      </c>
      <c r="K15" s="1">
        <v>0.12039999999999999</v>
      </c>
      <c r="L15" s="1">
        <v>0.44740000000000002</v>
      </c>
      <c r="M15" s="1">
        <v>8.2100000000000006E-2</v>
      </c>
      <c r="N15" s="1">
        <v>0.4153</v>
      </c>
      <c r="O15" s="1">
        <v>9.4299999999999995E-2</v>
      </c>
      <c r="P15" s="1">
        <v>0.39179999999999998</v>
      </c>
      <c r="Q15" s="1">
        <v>0.1026</v>
      </c>
      <c r="R15" s="1">
        <v>0.32</v>
      </c>
      <c r="S15" s="1">
        <v>0.67</v>
      </c>
      <c r="T15" s="1">
        <v>0.495</v>
      </c>
      <c r="V15" s="42" t="s">
        <v>86</v>
      </c>
      <c r="W15" s="43"/>
      <c r="X15" s="43"/>
      <c r="Y15" s="44"/>
      <c r="Z15" s="44"/>
    </row>
    <row r="16" spans="1:26" ht="20.100000000000001" customHeight="1" x14ac:dyDescent="0.25">
      <c r="C16" s="2" t="s">
        <v>45</v>
      </c>
      <c r="D16" s="40">
        <v>800</v>
      </c>
      <c r="E16" s="45" t="s">
        <v>200</v>
      </c>
      <c r="F16" s="41">
        <v>1</v>
      </c>
      <c r="G16" s="29" t="s">
        <v>3</v>
      </c>
      <c r="H16" s="9">
        <v>0.90480000000000005</v>
      </c>
      <c r="I16" s="56">
        <v>4.2999999999999997E-2</v>
      </c>
      <c r="J16" s="9">
        <v>0.93</v>
      </c>
      <c r="K16" s="56">
        <v>4.4699999999999997E-2</v>
      </c>
      <c r="L16" s="9">
        <v>0.90910000000000002</v>
      </c>
      <c r="M16" s="56">
        <v>3.44E-2</v>
      </c>
      <c r="N16" s="9">
        <v>0.91290000000000004</v>
      </c>
      <c r="O16" s="56">
        <v>2.9499999999999998E-2</v>
      </c>
      <c r="P16" s="9">
        <v>0.9163</v>
      </c>
      <c r="Q16" s="95">
        <v>2.7900000000000001E-2</v>
      </c>
      <c r="R16" s="9">
        <v>0.1</v>
      </c>
      <c r="S16" s="95">
        <v>7.0000000000000007E-2</v>
      </c>
      <c r="T16" s="9">
        <v>8.5000000000000006E-2</v>
      </c>
      <c r="V16" s="3" t="s">
        <v>87</v>
      </c>
      <c r="W16" s="3" t="s">
        <v>88</v>
      </c>
    </row>
    <row r="17" spans="2:24" ht="20.100000000000001" customHeight="1" x14ac:dyDescent="0.25">
      <c r="C17" s="2" t="s">
        <v>117</v>
      </c>
      <c r="D17" s="40">
        <v>121</v>
      </c>
      <c r="E17" s="40" t="s">
        <v>42</v>
      </c>
      <c r="F17" s="40" t="s">
        <v>213</v>
      </c>
      <c r="G17" s="29"/>
      <c r="P17" s="7"/>
      <c r="Q17" s="7"/>
      <c r="S17" s="7"/>
      <c r="T17" s="7"/>
      <c r="V17" s="3" t="s">
        <v>91</v>
      </c>
      <c r="W17" s="3" t="s">
        <v>92</v>
      </c>
    </row>
    <row r="18" spans="2:24" ht="20.100000000000001" customHeight="1" x14ac:dyDescent="0.25">
      <c r="B18" s="13" t="s">
        <v>19</v>
      </c>
      <c r="C18" s="14"/>
      <c r="D18" s="14"/>
      <c r="E18" s="14"/>
      <c r="F18" s="14"/>
      <c r="G18" s="39"/>
      <c r="H18" s="15"/>
      <c r="I18" s="15"/>
      <c r="J18" s="15"/>
      <c r="K18" s="15"/>
      <c r="L18" s="15"/>
      <c r="M18" s="15"/>
      <c r="N18" s="15"/>
      <c r="O18" s="15"/>
      <c r="P18" s="15"/>
      <c r="Q18" s="15"/>
      <c r="R18" s="15"/>
      <c r="S18" s="15"/>
      <c r="T18" s="15"/>
      <c r="V18" s="3" t="s">
        <v>50</v>
      </c>
      <c r="W18" s="3" t="s">
        <v>212</v>
      </c>
    </row>
    <row r="19" spans="2:24" ht="20.100000000000001" customHeight="1" x14ac:dyDescent="0.25">
      <c r="C19" s="2" t="s">
        <v>70</v>
      </c>
      <c r="D19" s="37">
        <v>3</v>
      </c>
      <c r="E19" s="45" t="s">
        <v>197</v>
      </c>
      <c r="F19" s="45">
        <v>1</v>
      </c>
      <c r="G19" s="33" t="s">
        <v>0</v>
      </c>
      <c r="H19" s="1">
        <v>0.56859999999999999</v>
      </c>
      <c r="I19" s="1">
        <v>4.1300000000000003E-2</v>
      </c>
      <c r="J19" s="1">
        <v>0.57999999999999996</v>
      </c>
      <c r="K19" s="1">
        <v>0.1754</v>
      </c>
      <c r="L19" s="1">
        <v>0.56479999999999997</v>
      </c>
      <c r="M19" s="1">
        <v>7.0000000000000007E-2</v>
      </c>
      <c r="N19" s="1">
        <v>0.56440000000000001</v>
      </c>
      <c r="O19" s="1">
        <v>9.2399999999999996E-2</v>
      </c>
      <c r="P19" s="1">
        <v>0.56559999999999999</v>
      </c>
      <c r="Q19" s="1">
        <v>0.1111</v>
      </c>
      <c r="R19" s="1">
        <v>0.43</v>
      </c>
      <c r="S19" s="1">
        <v>0.42</v>
      </c>
      <c r="T19" s="1">
        <v>0.42499999999999999</v>
      </c>
      <c r="V19" s="3" t="s">
        <v>52</v>
      </c>
      <c r="W19" s="3">
        <v>40</v>
      </c>
      <c r="X19"/>
    </row>
    <row r="20" spans="2:24" ht="20.100000000000001" customHeight="1" x14ac:dyDescent="0.25">
      <c r="C20" s="2" t="s">
        <v>93</v>
      </c>
      <c r="D20" s="46" t="s">
        <v>96</v>
      </c>
      <c r="E20" s="45" t="s">
        <v>198</v>
      </c>
      <c r="F20" s="45">
        <v>-1</v>
      </c>
      <c r="G20" s="33" t="s">
        <v>1</v>
      </c>
      <c r="H20" s="1">
        <v>0.66669999999999996</v>
      </c>
      <c r="I20" s="1">
        <v>0.47139999999999999</v>
      </c>
      <c r="J20" s="1">
        <v>0.05</v>
      </c>
      <c r="K20" s="1">
        <v>3.5400000000000001E-2</v>
      </c>
      <c r="L20" s="1">
        <v>0.186</v>
      </c>
      <c r="M20" s="1">
        <v>0.12820000000000001</v>
      </c>
      <c r="N20" s="1">
        <v>0.1201</v>
      </c>
      <c r="O20" s="1">
        <v>8.3699999999999997E-2</v>
      </c>
      <c r="P20" s="1">
        <v>9.1899999999999996E-2</v>
      </c>
      <c r="Q20" s="1">
        <v>6.4399999999999999E-2</v>
      </c>
      <c r="R20" s="7">
        <v>0.02</v>
      </c>
      <c r="S20" s="1">
        <v>0.95</v>
      </c>
      <c r="T20" s="1">
        <v>0.48499999999999999</v>
      </c>
      <c r="V20" s="3" t="s">
        <v>90</v>
      </c>
      <c r="W20" s="3">
        <v>5</v>
      </c>
      <c r="X20"/>
    </row>
    <row r="21" spans="2:24" ht="20.100000000000001" customHeight="1" x14ac:dyDescent="0.25">
      <c r="C21" s="2" t="s">
        <v>71</v>
      </c>
      <c r="D21" s="41">
        <v>0.05</v>
      </c>
      <c r="E21" s="45" t="s">
        <v>199</v>
      </c>
      <c r="F21" s="45">
        <v>-100</v>
      </c>
      <c r="G21" s="33" t="s">
        <v>2</v>
      </c>
      <c r="H21" s="1">
        <v>0.45569999999999999</v>
      </c>
      <c r="I21" s="1">
        <v>0.1074</v>
      </c>
      <c r="J21" s="1">
        <v>0.28999999999999998</v>
      </c>
      <c r="K21" s="1">
        <v>0.1245</v>
      </c>
      <c r="L21" s="1">
        <v>0.40339999999999998</v>
      </c>
      <c r="M21" s="1">
        <v>0.1077</v>
      </c>
      <c r="N21" s="1">
        <v>0.37180000000000002</v>
      </c>
      <c r="O21" s="1">
        <v>0.1124</v>
      </c>
      <c r="P21" s="1">
        <v>0.34910000000000002</v>
      </c>
      <c r="Q21" s="1">
        <v>0.1164</v>
      </c>
      <c r="R21" s="1">
        <v>0.34</v>
      </c>
      <c r="S21" s="1">
        <v>0.71</v>
      </c>
      <c r="T21" s="1">
        <v>0.52500000000000002</v>
      </c>
      <c r="V21" s="3" t="s">
        <v>101</v>
      </c>
      <c r="W21" s="3" t="s">
        <v>191</v>
      </c>
      <c r="X21"/>
    </row>
    <row r="22" spans="2:24" ht="20.100000000000001" customHeight="1" x14ac:dyDescent="0.25">
      <c r="C22" s="2" t="s">
        <v>45</v>
      </c>
      <c r="D22" s="40">
        <v>800</v>
      </c>
      <c r="E22" s="45" t="s">
        <v>200</v>
      </c>
      <c r="F22" s="41">
        <v>1</v>
      </c>
      <c r="G22" s="29" t="s">
        <v>3</v>
      </c>
      <c r="H22" s="9">
        <v>0.90759999999999996</v>
      </c>
      <c r="I22" s="56">
        <v>2.86E-2</v>
      </c>
      <c r="J22" s="9">
        <v>0.97</v>
      </c>
      <c r="K22" s="56">
        <v>2.7400000000000001E-2</v>
      </c>
      <c r="L22" s="9">
        <v>0.91910000000000003</v>
      </c>
      <c r="M22" s="56">
        <v>2.0899999999999998E-2</v>
      </c>
      <c r="N22" s="9">
        <v>0.92869999999999997</v>
      </c>
      <c r="O22" s="56">
        <v>1.5599999999999999E-2</v>
      </c>
      <c r="P22" s="9">
        <v>0.93730000000000002</v>
      </c>
      <c r="Q22" s="56">
        <v>1.2800000000000001E-2</v>
      </c>
      <c r="R22" s="95">
        <v>0.1</v>
      </c>
      <c r="S22" s="9">
        <v>0.03</v>
      </c>
      <c r="T22" s="9">
        <v>6.5000000000000002E-2</v>
      </c>
    </row>
    <row r="23" spans="2:24" ht="20.100000000000001" customHeight="1" x14ac:dyDescent="0.25">
      <c r="C23" s="2" t="s">
        <v>117</v>
      </c>
      <c r="D23" s="40">
        <v>121</v>
      </c>
      <c r="E23" s="40" t="s">
        <v>42</v>
      </c>
      <c r="F23" s="40" t="s">
        <v>215</v>
      </c>
      <c r="P23" s="7"/>
      <c r="Q23" s="7"/>
      <c r="S23" s="7"/>
      <c r="T23" s="7"/>
    </row>
    <row r="24" spans="2:24" x14ac:dyDescent="0.25">
      <c r="B24"/>
      <c r="C24"/>
      <c r="D24"/>
      <c r="E24"/>
      <c r="F24"/>
      <c r="G24" s="3"/>
      <c r="H24"/>
      <c r="I24"/>
      <c r="J24"/>
      <c r="K24"/>
      <c r="L24"/>
      <c r="M24"/>
      <c r="N24"/>
      <c r="O24"/>
      <c r="P24"/>
      <c r="Q24"/>
      <c r="R24"/>
      <c r="S24"/>
      <c r="T24"/>
    </row>
    <row r="39" spans="22:24" x14ac:dyDescent="0.25">
      <c r="V39" s="3"/>
      <c r="W39"/>
      <c r="X39"/>
    </row>
    <row r="40" spans="22:24" x14ac:dyDescent="0.25">
      <c r="W40"/>
      <c r="X40"/>
    </row>
  </sheetData>
  <mergeCells count="5">
    <mergeCell ref="H4:I4"/>
    <mergeCell ref="J4:K4"/>
    <mergeCell ref="L4:M4"/>
    <mergeCell ref="N4:O4"/>
    <mergeCell ref="P4:Q4"/>
  </mergeCells>
  <pageMargins left="0.7" right="0.7" top="0.75" bottom="0.75" header="0.3" footer="0.3"/>
  <pageSetup scale="4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70355-3FD7-4C19-9B5A-25B132BB218F}">
  <sheetPr>
    <pageSetUpPr fitToPage="1"/>
  </sheetPr>
  <dimension ref="A2:AD83"/>
  <sheetViews>
    <sheetView showGridLines="0" topLeftCell="A9" zoomScaleNormal="100" workbookViewId="0">
      <selection activeCell="F30" sqref="F30"/>
    </sheetView>
  </sheetViews>
  <sheetFormatPr defaultRowHeight="15" x14ac:dyDescent="0.25"/>
  <cols>
    <col min="1" max="1" width="8.7109375" bestFit="1" customWidth="1"/>
    <col min="2" max="2" width="5.140625" style="3" customWidth="1"/>
    <col min="3" max="3" width="12" style="2" customWidth="1"/>
    <col min="4" max="4" width="8.42578125" style="2" customWidth="1"/>
    <col min="5" max="5" width="6.42578125" style="2" bestFit="1" customWidth="1"/>
    <col min="6" max="6" width="4.5703125" style="2" bestFit="1" customWidth="1"/>
    <col min="7" max="7" width="15.28515625" style="33" customWidth="1"/>
    <col min="8" max="20" width="9.42578125" style="1" customWidth="1"/>
    <col min="21" max="21" width="17.28515625" customWidth="1"/>
    <col min="22" max="22" width="8.140625" customWidth="1"/>
    <col min="23" max="23" width="32.5703125" bestFit="1" customWidth="1"/>
    <col min="24" max="24" width="8.140625" style="3" customWidth="1"/>
    <col min="25" max="25" width="6.85546875" style="3" bestFit="1" customWidth="1"/>
    <col min="26" max="26" width="10.140625" bestFit="1" customWidth="1"/>
    <col min="27" max="27" width="16.5703125" customWidth="1"/>
    <col min="28" max="30" width="8.140625" customWidth="1"/>
  </cols>
  <sheetData>
    <row r="2" spans="1:27" ht="26.25" x14ac:dyDescent="0.4">
      <c r="B2" s="20" t="s">
        <v>98</v>
      </c>
      <c r="U2" s="19">
        <v>45064</v>
      </c>
    </row>
    <row r="3" spans="1:27" ht="15.75" thickBot="1" x14ac:dyDescent="0.3"/>
    <row r="4" spans="1:27" s="5" customFormat="1" ht="30" x14ac:dyDescent="0.25">
      <c r="A4" s="67" t="s">
        <v>72</v>
      </c>
      <c r="B4" s="55" t="s">
        <v>5</v>
      </c>
      <c r="C4" s="10"/>
      <c r="D4" s="10"/>
      <c r="E4" s="10"/>
      <c r="F4" s="10"/>
      <c r="G4" s="38" t="s">
        <v>4</v>
      </c>
      <c r="H4" s="94" t="s">
        <v>12</v>
      </c>
      <c r="I4" s="94"/>
      <c r="J4" s="94" t="s">
        <v>13</v>
      </c>
      <c r="K4" s="94"/>
      <c r="L4" s="94" t="s">
        <v>67</v>
      </c>
      <c r="M4" s="94"/>
      <c r="N4" s="94" t="s">
        <v>68</v>
      </c>
      <c r="O4" s="94"/>
      <c r="P4" s="94" t="s">
        <v>69</v>
      </c>
      <c r="Q4" s="94"/>
      <c r="R4" s="63" t="s">
        <v>123</v>
      </c>
      <c r="S4" s="63" t="s">
        <v>124</v>
      </c>
      <c r="T4" s="63" t="s">
        <v>125</v>
      </c>
      <c r="U4" s="11" t="s">
        <v>7</v>
      </c>
      <c r="W4" s="16" t="s">
        <v>9</v>
      </c>
      <c r="X4" s="73" t="s">
        <v>11</v>
      </c>
      <c r="Y4" s="61" t="s">
        <v>76</v>
      </c>
      <c r="Z4" s="62" t="s">
        <v>70</v>
      </c>
      <c r="AA4" s="18"/>
    </row>
    <row r="5" spans="1:27" s="5" customFormat="1" ht="15.75" thickBot="1" x14ac:dyDescent="0.3">
      <c r="A5" s="68">
        <v>0.12</v>
      </c>
      <c r="B5" s="43" t="s">
        <v>126</v>
      </c>
      <c r="C5" s="57"/>
      <c r="D5" s="57"/>
      <c r="E5" s="57"/>
      <c r="F5" s="57"/>
      <c r="G5" s="58"/>
      <c r="H5" s="60" t="s">
        <v>121</v>
      </c>
      <c r="I5" s="60" t="s">
        <v>122</v>
      </c>
      <c r="J5" s="60" t="s">
        <v>121</v>
      </c>
      <c r="K5" s="60" t="s">
        <v>122</v>
      </c>
      <c r="L5" s="60" t="s">
        <v>121</v>
      </c>
      <c r="M5" s="60" t="s">
        <v>122</v>
      </c>
      <c r="N5" s="60" t="s">
        <v>121</v>
      </c>
      <c r="O5" s="60" t="s">
        <v>122</v>
      </c>
      <c r="P5" s="60" t="s">
        <v>121</v>
      </c>
      <c r="Q5" s="60" t="s">
        <v>122</v>
      </c>
      <c r="R5" s="64"/>
      <c r="S5" s="64"/>
      <c r="T5" s="64"/>
      <c r="U5" s="59"/>
      <c r="W5" s="16"/>
      <c r="X5" s="17"/>
      <c r="Y5" s="17"/>
      <c r="Z5" s="18"/>
      <c r="AA5" s="18"/>
    </row>
    <row r="6" spans="1:27" ht="20.100000000000001" customHeight="1" x14ac:dyDescent="0.25">
      <c r="B6" s="13" t="s">
        <v>201</v>
      </c>
      <c r="C6" s="14"/>
      <c r="D6" s="14"/>
      <c r="E6" s="14"/>
      <c r="F6" s="14"/>
      <c r="G6" s="39"/>
      <c r="H6" s="15"/>
      <c r="I6" s="15"/>
      <c r="J6" s="15"/>
      <c r="K6" s="15"/>
      <c r="L6" s="15"/>
      <c r="M6" s="15"/>
      <c r="N6" s="15"/>
      <c r="O6" s="15"/>
      <c r="P6" s="15"/>
      <c r="Q6" s="15"/>
      <c r="R6" s="15"/>
      <c r="S6" s="15"/>
      <c r="T6" s="15"/>
      <c r="U6" s="15"/>
      <c r="W6" s="3" t="s">
        <v>84</v>
      </c>
      <c r="X6" s="3" t="s">
        <v>8</v>
      </c>
      <c r="Y6" s="3">
        <v>348</v>
      </c>
      <c r="Z6" s="2">
        <v>0.12</v>
      </c>
      <c r="AA6" t="s">
        <v>33</v>
      </c>
    </row>
    <row r="7" spans="1:27" ht="20.100000000000001" customHeight="1" x14ac:dyDescent="0.25">
      <c r="C7" s="2" t="s">
        <v>70</v>
      </c>
      <c r="D7" s="74">
        <v>0.1139</v>
      </c>
      <c r="E7" s="45" t="s">
        <v>197</v>
      </c>
      <c r="F7" s="45">
        <v>1</v>
      </c>
      <c r="G7" s="33" t="s">
        <v>0</v>
      </c>
      <c r="H7" s="1">
        <v>0.52300000000000002</v>
      </c>
      <c r="I7" s="1">
        <v>7.4999999999999997E-2</v>
      </c>
      <c r="J7" s="1">
        <v>0.49</v>
      </c>
      <c r="K7" s="1">
        <v>0.13300000000000001</v>
      </c>
      <c r="L7" s="1">
        <v>0.51100000000000001</v>
      </c>
      <c r="M7" s="1">
        <v>7.1999999999999995E-2</v>
      </c>
      <c r="N7" s="1">
        <v>0.503</v>
      </c>
      <c r="O7" s="1">
        <v>0.08</v>
      </c>
      <c r="P7" s="1">
        <v>0.499</v>
      </c>
      <c r="Q7" s="1">
        <v>8.8999999999999996E-2</v>
      </c>
      <c r="R7" s="1">
        <v>0.45</v>
      </c>
      <c r="S7" s="1">
        <v>0.51</v>
      </c>
      <c r="T7" s="1">
        <v>0.48</v>
      </c>
      <c r="W7" s="3" t="s">
        <v>128</v>
      </c>
      <c r="X7" s="3" t="s">
        <v>6</v>
      </c>
      <c r="Y7" s="3">
        <v>353</v>
      </c>
      <c r="Z7" s="72">
        <v>9.7500000000000003E-2</v>
      </c>
      <c r="AA7" t="s">
        <v>33</v>
      </c>
    </row>
    <row r="8" spans="1:27" ht="20.100000000000001" customHeight="1" x14ac:dyDescent="0.25">
      <c r="B8" s="2"/>
      <c r="C8" s="2" t="s">
        <v>93</v>
      </c>
      <c r="D8" s="45" t="s">
        <v>94</v>
      </c>
      <c r="E8" s="45" t="s">
        <v>198</v>
      </c>
      <c r="F8" s="45">
        <v>-1</v>
      </c>
      <c r="G8" s="33" t="s">
        <v>1</v>
      </c>
      <c r="H8" s="1">
        <v>0.497</v>
      </c>
      <c r="I8" s="1">
        <v>0.02</v>
      </c>
      <c r="J8" s="1">
        <v>0.95499999999999996</v>
      </c>
      <c r="K8" s="1">
        <v>5.5E-2</v>
      </c>
      <c r="L8" s="1">
        <v>0.55000000000000004</v>
      </c>
      <c r="M8" s="1">
        <v>2.1999999999999999E-2</v>
      </c>
      <c r="N8" s="1">
        <v>0.60099999999999998</v>
      </c>
      <c r="O8" s="1">
        <v>2.5000000000000001E-2</v>
      </c>
      <c r="P8" s="1">
        <v>0.65400000000000003</v>
      </c>
      <c r="Q8" s="1">
        <v>2.8000000000000001E-2</v>
      </c>
      <c r="R8" s="1">
        <v>0.96499999999999997</v>
      </c>
      <c r="S8" s="1">
        <v>4.4999999999999998E-2</v>
      </c>
      <c r="T8" s="1">
        <v>0.505</v>
      </c>
      <c r="W8" s="8" t="s">
        <v>85</v>
      </c>
      <c r="X8" s="8" t="s">
        <v>10</v>
      </c>
      <c r="Y8" s="8">
        <v>347</v>
      </c>
      <c r="Z8" s="2">
        <v>0.13</v>
      </c>
      <c r="AA8" t="s">
        <v>33</v>
      </c>
    </row>
    <row r="9" spans="1:27" ht="20.100000000000001" customHeight="1" x14ac:dyDescent="0.25">
      <c r="C9" s="2" t="s">
        <v>71</v>
      </c>
      <c r="D9" s="41">
        <v>0</v>
      </c>
      <c r="E9" s="45" t="s">
        <v>199</v>
      </c>
      <c r="F9" s="45">
        <v>-40</v>
      </c>
      <c r="G9" s="33" t="s">
        <v>2</v>
      </c>
      <c r="H9" s="1">
        <v>0.51900000000000002</v>
      </c>
      <c r="I9" s="1">
        <v>0.06</v>
      </c>
      <c r="J9" s="1">
        <v>0.60499999999999998</v>
      </c>
      <c r="K9" s="1">
        <v>0.104</v>
      </c>
      <c r="L9" s="1">
        <v>0.53300000000000003</v>
      </c>
      <c r="M9" s="1">
        <v>6.2E-2</v>
      </c>
      <c r="N9" s="1">
        <v>0.54500000000000004</v>
      </c>
      <c r="O9" s="1">
        <v>6.6000000000000003E-2</v>
      </c>
      <c r="P9" s="1">
        <v>0.55700000000000005</v>
      </c>
      <c r="Q9" s="1">
        <v>7.0999999999999994E-2</v>
      </c>
      <c r="R9" s="1">
        <v>0.56000000000000005</v>
      </c>
      <c r="S9" s="1">
        <v>0.39500000000000002</v>
      </c>
      <c r="T9" s="1">
        <v>0.47799999999999998</v>
      </c>
    </row>
    <row r="10" spans="1:27" ht="20.100000000000001" customHeight="1" thickBot="1" x14ac:dyDescent="0.3">
      <c r="C10" s="2" t="s">
        <v>45</v>
      </c>
      <c r="D10" s="40">
        <v>800</v>
      </c>
      <c r="E10" s="45" t="s">
        <v>200</v>
      </c>
      <c r="F10" s="41">
        <f>D7/A5</f>
        <v>0.94916666666666671</v>
      </c>
      <c r="G10" s="29" t="s">
        <v>3</v>
      </c>
      <c r="H10" s="9">
        <v>0.94299999999999995</v>
      </c>
      <c r="I10" s="56">
        <v>2.7E-2</v>
      </c>
      <c r="J10" s="9">
        <v>0.9</v>
      </c>
      <c r="K10" s="56">
        <v>4.1000000000000002E-2</v>
      </c>
      <c r="L10" s="9">
        <v>0.93400000000000005</v>
      </c>
      <c r="M10" s="56">
        <v>2.4E-2</v>
      </c>
      <c r="N10" s="9">
        <v>0.92700000000000005</v>
      </c>
      <c r="O10" s="56">
        <v>2.4E-2</v>
      </c>
      <c r="P10" s="9">
        <v>0.92</v>
      </c>
      <c r="Q10" s="56">
        <v>2.5999999999999999E-2</v>
      </c>
      <c r="R10" s="9">
        <v>5.5E-2</v>
      </c>
      <c r="S10" s="9">
        <v>0.1</v>
      </c>
      <c r="T10" s="9">
        <v>7.8E-2</v>
      </c>
      <c r="W10" s="42" t="s">
        <v>16</v>
      </c>
      <c r="X10" s="43"/>
      <c r="Y10" s="43"/>
      <c r="Z10" s="44"/>
      <c r="AA10" s="44"/>
    </row>
    <row r="11" spans="1:27" ht="20.100000000000001" customHeight="1" thickBot="1" x14ac:dyDescent="0.3">
      <c r="C11" s="2" t="s">
        <v>117</v>
      </c>
      <c r="D11" s="40">
        <v>348</v>
      </c>
      <c r="E11" s="40"/>
      <c r="F11" s="40"/>
      <c r="W11" s="3" t="s">
        <v>14</v>
      </c>
      <c r="X11" s="12">
        <v>1.234</v>
      </c>
      <c r="Z11" s="53" t="s">
        <v>118</v>
      </c>
      <c r="AA11" s="3" t="s">
        <v>119</v>
      </c>
    </row>
    <row r="12" spans="1:27" ht="20.100000000000001" customHeight="1" x14ac:dyDescent="0.25">
      <c r="B12" s="13" t="s">
        <v>74</v>
      </c>
      <c r="C12" s="14"/>
      <c r="D12" s="14"/>
      <c r="E12" s="14"/>
      <c r="F12" s="14"/>
      <c r="G12" s="39"/>
      <c r="H12" s="15"/>
      <c r="I12" s="15"/>
      <c r="J12" s="15"/>
      <c r="K12" s="15"/>
      <c r="L12" s="15"/>
      <c r="M12" s="15"/>
      <c r="N12" s="15"/>
      <c r="O12" s="15"/>
      <c r="P12" s="15"/>
      <c r="Q12" s="15"/>
      <c r="R12" s="15"/>
      <c r="S12" s="15" t="s">
        <v>196</v>
      </c>
      <c r="T12" s="15"/>
      <c r="U12" s="15"/>
      <c r="W12" s="3" t="s">
        <v>15</v>
      </c>
      <c r="X12" s="7">
        <v>1.234</v>
      </c>
    </row>
    <row r="13" spans="1:27" ht="20.100000000000001" customHeight="1" x14ac:dyDescent="0.25">
      <c r="B13" s="3" t="s">
        <v>8</v>
      </c>
      <c r="C13" s="2" t="s">
        <v>70</v>
      </c>
      <c r="D13" s="74">
        <f>0.108</f>
        <v>0.108</v>
      </c>
      <c r="E13" s="45" t="s">
        <v>197</v>
      </c>
      <c r="F13" s="45">
        <v>1</v>
      </c>
      <c r="G13" s="33" t="s">
        <v>0</v>
      </c>
      <c r="H13" s="1">
        <v>0.46800000000000003</v>
      </c>
      <c r="I13" s="1">
        <v>0.08</v>
      </c>
      <c r="J13" s="1">
        <v>0.44500000000000001</v>
      </c>
      <c r="K13" s="1">
        <v>0.11700000000000001</v>
      </c>
      <c r="L13" s="1">
        <v>0.46100000000000002</v>
      </c>
      <c r="M13" s="1">
        <v>8.5000000000000006E-2</v>
      </c>
      <c r="N13" s="1">
        <v>0.45700000000000002</v>
      </c>
      <c r="O13" s="1">
        <v>0.09</v>
      </c>
      <c r="P13" s="1">
        <v>0.45400000000000001</v>
      </c>
      <c r="Q13" s="1">
        <v>9.6000000000000002E-2</v>
      </c>
      <c r="R13" s="1">
        <v>0.5</v>
      </c>
      <c r="S13" s="1">
        <v>0.55500000000000005</v>
      </c>
      <c r="T13" s="1">
        <v>0.52800000000000002</v>
      </c>
      <c r="U13" s="1"/>
      <c r="W13" s="3" t="s">
        <v>99</v>
      </c>
      <c r="X13" s="47">
        <v>0.86967899999999998</v>
      </c>
    </row>
    <row r="14" spans="1:27" ht="20.100000000000001" customHeight="1" x14ac:dyDescent="0.25">
      <c r="C14" s="2" t="s">
        <v>93</v>
      </c>
      <c r="D14" s="46" t="s">
        <v>95</v>
      </c>
      <c r="E14" s="45" t="s">
        <v>198</v>
      </c>
      <c r="F14" s="45">
        <v>-1</v>
      </c>
      <c r="G14" s="33" t="s">
        <v>1</v>
      </c>
      <c r="H14" s="1">
        <v>0.317</v>
      </c>
      <c r="I14" s="1">
        <v>0.434</v>
      </c>
      <c r="J14" s="1">
        <v>2.5000000000000001E-2</v>
      </c>
      <c r="K14" s="1">
        <v>3.5000000000000003E-2</v>
      </c>
      <c r="L14" s="1">
        <v>9.0999999999999998E-2</v>
      </c>
      <c r="M14" s="1">
        <v>0.122</v>
      </c>
      <c r="N14" s="1">
        <v>5.8999999999999997E-2</v>
      </c>
      <c r="O14" s="1">
        <v>8.1000000000000003E-2</v>
      </c>
      <c r="P14" s="1">
        <v>4.5999999999999999E-2</v>
      </c>
      <c r="Q14" s="1">
        <v>6.3E-2</v>
      </c>
      <c r="R14" s="1">
        <v>2.5000000000000001E-2</v>
      </c>
      <c r="S14" s="1">
        <v>0.97499999999999998</v>
      </c>
      <c r="T14" s="1">
        <v>0.5</v>
      </c>
      <c r="U14" s="1"/>
    </row>
    <row r="15" spans="1:27" ht="20.100000000000001" customHeight="1" x14ac:dyDescent="0.25">
      <c r="C15" s="2" t="s">
        <v>71</v>
      </c>
      <c r="D15" s="41">
        <v>0.05</v>
      </c>
      <c r="E15" s="45" t="s">
        <v>199</v>
      </c>
      <c r="F15" s="45">
        <v>-40</v>
      </c>
      <c r="G15" s="33" t="s">
        <v>2</v>
      </c>
      <c r="H15" s="1">
        <v>0.51900000000000002</v>
      </c>
      <c r="I15" s="1">
        <v>8.8999999999999996E-2</v>
      </c>
      <c r="J15" s="1">
        <v>0.54</v>
      </c>
      <c r="K15" s="1">
        <v>0.11</v>
      </c>
      <c r="L15" s="1">
        <v>0.52200000000000002</v>
      </c>
      <c r="M15" s="1">
        <v>9.0999999999999998E-2</v>
      </c>
      <c r="N15" s="1">
        <v>0.52500000000000002</v>
      </c>
      <c r="O15" s="1">
        <v>9.2999999999999999E-2</v>
      </c>
      <c r="P15" s="1">
        <v>0.52800000000000002</v>
      </c>
      <c r="Q15" s="1">
        <v>9.6000000000000002E-2</v>
      </c>
      <c r="R15" s="1">
        <v>0.5</v>
      </c>
      <c r="S15" s="1">
        <v>0.46</v>
      </c>
      <c r="T15" s="1">
        <v>0.48</v>
      </c>
      <c r="U15" s="1"/>
      <c r="W15" s="42" t="s">
        <v>86</v>
      </c>
      <c r="X15" s="43"/>
      <c r="Y15" s="43"/>
      <c r="Z15" s="44"/>
      <c r="AA15" s="44"/>
    </row>
    <row r="16" spans="1:27" ht="20.100000000000001" customHeight="1" x14ac:dyDescent="0.25">
      <c r="C16" s="2" t="s">
        <v>45</v>
      </c>
      <c r="D16" s="40">
        <v>800</v>
      </c>
      <c r="E16" s="45" t="s">
        <v>200</v>
      </c>
      <c r="F16" s="41">
        <f>D13/$A$5</f>
        <v>0.9</v>
      </c>
      <c r="G16" s="29" t="s">
        <v>3</v>
      </c>
      <c r="H16" s="9">
        <v>0.97299999999999998</v>
      </c>
      <c r="I16" s="56">
        <v>3.5999999999999997E-2</v>
      </c>
      <c r="J16" s="9">
        <v>0.71499999999999997</v>
      </c>
      <c r="K16" s="56">
        <v>8.2000000000000003E-2</v>
      </c>
      <c r="L16" s="9">
        <v>0.90600000000000003</v>
      </c>
      <c r="M16" s="56">
        <v>4.2999999999999997E-2</v>
      </c>
      <c r="N16" s="9">
        <v>0.85899999999999999</v>
      </c>
      <c r="O16" s="56">
        <v>5.1999999999999998E-2</v>
      </c>
      <c r="P16" s="9">
        <v>0.82199999999999995</v>
      </c>
      <c r="Q16" s="56">
        <v>0.06</v>
      </c>
      <c r="R16" s="9">
        <v>0.02</v>
      </c>
      <c r="S16" s="9">
        <v>0.28499999999999998</v>
      </c>
      <c r="T16" s="9">
        <v>0.152</v>
      </c>
      <c r="U16" s="1"/>
      <c r="W16" s="3" t="s">
        <v>87</v>
      </c>
      <c r="X16" s="3" t="s">
        <v>88</v>
      </c>
    </row>
    <row r="17" spans="1:30" ht="20.100000000000001" customHeight="1" x14ac:dyDescent="0.25">
      <c r="C17" s="2" t="s">
        <v>117</v>
      </c>
      <c r="D17" s="40">
        <v>348</v>
      </c>
      <c r="E17" s="40"/>
      <c r="F17" s="40"/>
      <c r="G17" s="29"/>
      <c r="P17" s="7"/>
      <c r="Q17" s="7"/>
      <c r="S17" s="7"/>
      <c r="T17" s="7"/>
      <c r="U17" s="1"/>
      <c r="W17" s="3" t="s">
        <v>91</v>
      </c>
      <c r="X17" s="3" t="s">
        <v>92</v>
      </c>
    </row>
    <row r="18" spans="1:30" ht="20.100000000000001" customHeight="1" x14ac:dyDescent="0.25">
      <c r="B18" s="13" t="s">
        <v>75</v>
      </c>
      <c r="C18" s="14"/>
      <c r="D18" s="14"/>
      <c r="E18" s="14"/>
      <c r="F18" s="14"/>
      <c r="G18" s="39"/>
      <c r="H18" s="15"/>
      <c r="I18" s="15"/>
      <c r="J18" s="15"/>
      <c r="K18" s="15"/>
      <c r="L18" s="15"/>
      <c r="M18" s="15"/>
      <c r="N18" s="15"/>
      <c r="O18" s="15"/>
      <c r="P18" s="15"/>
      <c r="Q18" s="15"/>
      <c r="R18" s="15"/>
      <c r="S18" s="15" t="s">
        <v>202</v>
      </c>
      <c r="T18" s="15"/>
      <c r="U18" s="15"/>
      <c r="W18" s="3" t="s">
        <v>45</v>
      </c>
      <c r="X18" s="3">
        <v>800</v>
      </c>
    </row>
    <row r="19" spans="1:30" ht="20.100000000000001" customHeight="1" x14ac:dyDescent="0.25">
      <c r="B19" s="3" t="s">
        <v>8</v>
      </c>
      <c r="C19" s="2" t="s">
        <v>70</v>
      </c>
      <c r="D19" s="74">
        <f>0.102</f>
        <v>0.10199999999999999</v>
      </c>
      <c r="E19" s="45" t="s">
        <v>197</v>
      </c>
      <c r="F19" s="45">
        <v>1</v>
      </c>
      <c r="G19" s="33" t="s">
        <v>0</v>
      </c>
      <c r="H19" s="1">
        <v>0.53</v>
      </c>
      <c r="I19" s="1">
        <v>9.9000000000000005E-2</v>
      </c>
      <c r="J19" s="70">
        <v>0.47</v>
      </c>
      <c r="K19" s="1">
        <v>8.8999999999999996E-2</v>
      </c>
      <c r="L19" s="1">
        <v>0.51400000000000001</v>
      </c>
      <c r="M19" s="1">
        <v>8.8999999999999996E-2</v>
      </c>
      <c r="N19" s="1">
        <v>0.503</v>
      </c>
      <c r="O19" s="1">
        <v>8.4000000000000005E-2</v>
      </c>
      <c r="P19" s="1">
        <v>0.49399999999999999</v>
      </c>
      <c r="Q19" s="1">
        <v>8.3000000000000004E-2</v>
      </c>
      <c r="R19" s="1">
        <v>0.43</v>
      </c>
      <c r="S19" s="70">
        <v>0.53</v>
      </c>
      <c r="T19" s="1">
        <v>0.48</v>
      </c>
      <c r="U19" s="1"/>
      <c r="W19" s="3" t="s">
        <v>89</v>
      </c>
      <c r="X19" s="3" t="s">
        <v>129</v>
      </c>
    </row>
    <row r="20" spans="1:30" ht="20.100000000000001" customHeight="1" x14ac:dyDescent="0.25">
      <c r="C20" s="2" t="s">
        <v>93</v>
      </c>
      <c r="D20" s="46" t="s">
        <v>96</v>
      </c>
      <c r="E20" s="45" t="s">
        <v>198</v>
      </c>
      <c r="F20" s="45">
        <v>-1</v>
      </c>
      <c r="G20" s="33" t="s">
        <v>1</v>
      </c>
      <c r="H20" s="1">
        <v>0.45</v>
      </c>
      <c r="I20" s="1">
        <v>0.497</v>
      </c>
      <c r="J20" s="1">
        <v>0.03</v>
      </c>
      <c r="K20" s="1">
        <v>3.5000000000000003E-2</v>
      </c>
      <c r="L20" s="1">
        <v>0.11600000000000001</v>
      </c>
      <c r="M20" s="1">
        <v>0.13100000000000001</v>
      </c>
      <c r="N20" s="1">
        <v>7.3999999999999996E-2</v>
      </c>
      <c r="O20" s="1">
        <v>8.4000000000000005E-2</v>
      </c>
      <c r="P20" s="70">
        <v>5.6000000000000001E-2</v>
      </c>
      <c r="Q20" s="70">
        <v>6.4000000000000001E-2</v>
      </c>
      <c r="R20" s="70">
        <v>1.4999999999999999E-2</v>
      </c>
      <c r="S20" s="1">
        <v>0.97</v>
      </c>
      <c r="T20" s="1">
        <v>0.49199999999999999</v>
      </c>
      <c r="U20" s="1"/>
      <c r="W20" s="3" t="s">
        <v>50</v>
      </c>
      <c r="X20" s="3" t="s">
        <v>195</v>
      </c>
    </row>
    <row r="21" spans="1:30" ht="20.100000000000001" customHeight="1" x14ac:dyDescent="0.25">
      <c r="C21" s="2" t="s">
        <v>71</v>
      </c>
      <c r="D21" s="41">
        <v>0.1</v>
      </c>
      <c r="E21" s="45" t="s">
        <v>199</v>
      </c>
      <c r="F21" s="45">
        <v>-40</v>
      </c>
      <c r="G21" s="33" t="s">
        <v>2</v>
      </c>
      <c r="H21" s="1">
        <v>0.501</v>
      </c>
      <c r="I21" s="1">
        <v>5.2999999999999999E-2</v>
      </c>
      <c r="J21" s="1">
        <v>0.38500000000000001</v>
      </c>
      <c r="K21" s="1">
        <v>0.1</v>
      </c>
      <c r="L21" s="1">
        <v>0.47</v>
      </c>
      <c r="M21" s="1">
        <v>6.4000000000000001E-2</v>
      </c>
      <c r="N21" s="1">
        <v>0.44900000000000001</v>
      </c>
      <c r="O21" s="1">
        <v>7.2999999999999995E-2</v>
      </c>
      <c r="P21" s="1">
        <v>0.432</v>
      </c>
      <c r="Q21" s="1">
        <v>0.08</v>
      </c>
      <c r="R21" s="1">
        <v>0.375</v>
      </c>
      <c r="S21" s="1">
        <v>0.61499999999999999</v>
      </c>
      <c r="T21" s="1">
        <v>0.495</v>
      </c>
      <c r="U21" s="1"/>
      <c r="W21" s="3" t="s">
        <v>52</v>
      </c>
      <c r="X21" s="3">
        <v>40</v>
      </c>
      <c r="Y21"/>
    </row>
    <row r="22" spans="1:30" ht="20.100000000000001" customHeight="1" x14ac:dyDescent="0.25">
      <c r="C22" s="2" t="s">
        <v>45</v>
      </c>
      <c r="D22" s="40">
        <v>800</v>
      </c>
      <c r="E22" s="45" t="s">
        <v>200</v>
      </c>
      <c r="F22" s="41">
        <f>D19/$A$5</f>
        <v>0.85</v>
      </c>
      <c r="G22" s="29" t="s">
        <v>3</v>
      </c>
      <c r="H22" s="9">
        <v>0.90500000000000003</v>
      </c>
      <c r="I22" s="56">
        <v>0.12</v>
      </c>
      <c r="J22" s="9">
        <v>0.33</v>
      </c>
      <c r="K22" s="56">
        <v>0.10299999999999999</v>
      </c>
      <c r="L22" s="9">
        <v>0.66</v>
      </c>
      <c r="M22" s="56">
        <v>0.109</v>
      </c>
      <c r="N22" s="9">
        <v>0.54700000000000004</v>
      </c>
      <c r="O22" s="56">
        <v>0.113</v>
      </c>
      <c r="P22" s="9">
        <v>0.47699999999999998</v>
      </c>
      <c r="Q22" s="56">
        <v>0.113</v>
      </c>
      <c r="R22" s="9">
        <v>3.5000000000000003E-2</v>
      </c>
      <c r="S22" s="9">
        <v>0.67</v>
      </c>
      <c r="T22" s="9">
        <v>0.35199999999999998</v>
      </c>
      <c r="U22" s="1"/>
      <c r="W22" s="3" t="s">
        <v>90</v>
      </c>
      <c r="X22" s="3">
        <v>5</v>
      </c>
      <c r="Y22"/>
    </row>
    <row r="23" spans="1:30" ht="20.100000000000001" customHeight="1" thickBot="1" x14ac:dyDescent="0.3">
      <c r="C23" s="2" t="s">
        <v>117</v>
      </c>
      <c r="D23" s="40">
        <v>348</v>
      </c>
      <c r="E23" s="66"/>
      <c r="F23" s="66"/>
      <c r="P23" s="7"/>
      <c r="Q23" s="7"/>
      <c r="S23" s="7"/>
      <c r="T23" s="7"/>
      <c r="U23" s="1"/>
      <c r="W23" s="3" t="s">
        <v>101</v>
      </c>
      <c r="X23" s="3" t="s">
        <v>102</v>
      </c>
      <c r="Y23"/>
    </row>
    <row r="24" spans="1:30" ht="26.25" x14ac:dyDescent="0.25">
      <c r="A24" s="67" t="s">
        <v>77</v>
      </c>
      <c r="B24" s="55" t="s">
        <v>5</v>
      </c>
      <c r="C24" s="10"/>
      <c r="D24" s="10"/>
      <c r="E24" s="10"/>
      <c r="F24" s="10"/>
      <c r="G24" s="38" t="s">
        <v>4</v>
      </c>
      <c r="H24" s="94" t="s">
        <v>12</v>
      </c>
      <c r="I24" s="94"/>
      <c r="J24" s="94" t="s">
        <v>13</v>
      </c>
      <c r="K24" s="94"/>
      <c r="L24" s="94" t="s">
        <v>67</v>
      </c>
      <c r="M24" s="94"/>
      <c r="N24" s="94" t="s">
        <v>68</v>
      </c>
      <c r="O24" s="94"/>
      <c r="P24" s="94" t="s">
        <v>69</v>
      </c>
      <c r="Q24" s="94"/>
      <c r="R24" s="63" t="s">
        <v>123</v>
      </c>
      <c r="S24" s="63" t="s">
        <v>124</v>
      </c>
      <c r="T24" s="63" t="s">
        <v>125</v>
      </c>
      <c r="U24" s="11" t="s">
        <v>7</v>
      </c>
    </row>
    <row r="25" spans="1:30" ht="15.75" thickBot="1" x14ac:dyDescent="0.3">
      <c r="A25" s="68">
        <v>9.8000000000000004E-2</v>
      </c>
      <c r="B25" s="43" t="s">
        <v>126</v>
      </c>
      <c r="C25" s="57"/>
      <c r="D25" s="57"/>
      <c r="E25" s="57"/>
      <c r="F25" s="57"/>
      <c r="G25" s="58"/>
      <c r="H25" s="60" t="s">
        <v>121</v>
      </c>
      <c r="I25" s="60" t="s">
        <v>122</v>
      </c>
      <c r="J25" s="60" t="s">
        <v>121</v>
      </c>
      <c r="K25" s="60" t="s">
        <v>122</v>
      </c>
      <c r="L25" s="60" t="s">
        <v>121</v>
      </c>
      <c r="M25" s="60" t="s">
        <v>122</v>
      </c>
      <c r="N25" s="60" t="s">
        <v>121</v>
      </c>
      <c r="O25" s="60" t="s">
        <v>122</v>
      </c>
      <c r="P25" s="60" t="s">
        <v>121</v>
      </c>
      <c r="Q25" s="60" t="s">
        <v>122</v>
      </c>
      <c r="R25" s="64"/>
      <c r="S25" s="64"/>
      <c r="T25" s="64"/>
      <c r="U25" s="59"/>
    </row>
    <row r="26" spans="1:30" ht="20.100000000000001" customHeight="1" x14ac:dyDescent="0.25">
      <c r="B26" s="13" t="s">
        <v>192</v>
      </c>
      <c r="C26" s="14"/>
      <c r="D26" s="14"/>
      <c r="E26" s="14"/>
      <c r="F26" s="14"/>
      <c r="G26" s="39"/>
      <c r="H26" s="15"/>
      <c r="I26" s="15"/>
      <c r="J26" s="15"/>
      <c r="K26" s="15"/>
      <c r="L26" s="15"/>
      <c r="M26" s="15"/>
      <c r="N26" s="15"/>
      <c r="O26" s="15"/>
      <c r="P26" s="15"/>
      <c r="Q26" s="15"/>
      <c r="R26" s="15"/>
      <c r="S26" s="15"/>
      <c r="T26" s="15" t="s">
        <v>193</v>
      </c>
      <c r="U26" s="15"/>
      <c r="X26"/>
      <c r="Y26"/>
    </row>
    <row r="27" spans="1:30" ht="20.100000000000001" customHeight="1" x14ac:dyDescent="0.25">
      <c r="B27" s="3" t="s">
        <v>6</v>
      </c>
      <c r="C27" s="2" t="s">
        <v>70</v>
      </c>
      <c r="D27" s="74">
        <v>9.5060000000000006E-2</v>
      </c>
      <c r="E27" s="45" t="s">
        <v>197</v>
      </c>
      <c r="F27" s="45">
        <v>1</v>
      </c>
      <c r="G27" s="33" t="s">
        <v>0</v>
      </c>
      <c r="H27" s="1">
        <v>0.51700000000000002</v>
      </c>
      <c r="I27" s="1">
        <v>9.9000000000000005E-2</v>
      </c>
      <c r="J27" s="1">
        <v>0.56000000000000005</v>
      </c>
      <c r="K27" s="1">
        <v>0.14299999999999999</v>
      </c>
      <c r="L27" s="1">
        <v>0.52400000000000002</v>
      </c>
      <c r="M27" s="1">
        <v>0.104</v>
      </c>
      <c r="N27" s="1">
        <v>0.53</v>
      </c>
      <c r="O27" s="1">
        <v>0.11</v>
      </c>
      <c r="P27" s="1">
        <v>0.53500000000000003</v>
      </c>
      <c r="Q27" s="1">
        <v>0.11600000000000001</v>
      </c>
      <c r="R27" s="1">
        <v>0.51</v>
      </c>
      <c r="S27" s="1">
        <v>0.44</v>
      </c>
      <c r="T27" s="1">
        <v>0.47499999999999998</v>
      </c>
      <c r="X27"/>
      <c r="Y27"/>
    </row>
    <row r="28" spans="1:30" ht="20.100000000000001" customHeight="1" x14ac:dyDescent="0.25">
      <c r="B28" s="2"/>
      <c r="C28" s="2" t="s">
        <v>93</v>
      </c>
      <c r="D28" s="45" t="s">
        <v>94</v>
      </c>
      <c r="E28" s="45" t="s">
        <v>198</v>
      </c>
      <c r="F28" s="45">
        <v>-1</v>
      </c>
      <c r="G28" s="33" t="s">
        <v>1</v>
      </c>
      <c r="H28" s="1">
        <v>0.317</v>
      </c>
      <c r="I28" s="1">
        <v>0.40400000000000003</v>
      </c>
      <c r="J28" s="1">
        <v>2.5000000000000001E-2</v>
      </c>
      <c r="K28" s="1">
        <v>2.5999999999999999E-2</v>
      </c>
      <c r="L28" s="1">
        <v>9.0999999999999998E-2</v>
      </c>
      <c r="M28" s="1">
        <v>9.7000000000000003E-2</v>
      </c>
      <c r="N28" s="1">
        <v>5.8999999999999997E-2</v>
      </c>
      <c r="O28" s="1">
        <v>6.3E-2</v>
      </c>
      <c r="P28" s="1">
        <v>4.5999999999999999E-2</v>
      </c>
      <c r="Q28" s="1">
        <v>4.8000000000000001E-2</v>
      </c>
      <c r="R28" s="1">
        <v>0.03</v>
      </c>
      <c r="S28" s="1">
        <v>0.97499999999999998</v>
      </c>
      <c r="T28" s="1">
        <v>0.503</v>
      </c>
      <c r="X28"/>
      <c r="Y28"/>
    </row>
    <row r="29" spans="1:30" ht="20.100000000000001" customHeight="1" x14ac:dyDescent="0.25">
      <c r="C29" s="2" t="s">
        <v>71</v>
      </c>
      <c r="D29" s="41">
        <v>0</v>
      </c>
      <c r="E29" s="45" t="s">
        <v>199</v>
      </c>
      <c r="F29" s="45">
        <v>-40</v>
      </c>
      <c r="G29" s="33" t="s">
        <v>2</v>
      </c>
      <c r="H29" s="1">
        <v>0.32800000000000001</v>
      </c>
      <c r="I29" s="1">
        <v>9.4E-2</v>
      </c>
      <c r="J29" s="1">
        <v>0.185</v>
      </c>
      <c r="K29" s="1">
        <v>7.0999999999999994E-2</v>
      </c>
      <c r="L29" s="1">
        <v>0.28000000000000003</v>
      </c>
      <c r="M29" s="1">
        <v>8.1000000000000003E-2</v>
      </c>
      <c r="N29" s="1">
        <v>0.252</v>
      </c>
      <c r="O29" s="1">
        <v>7.6999999999999999E-2</v>
      </c>
      <c r="P29" s="1">
        <v>0.23300000000000001</v>
      </c>
      <c r="Q29" s="1">
        <v>7.4999999999999997E-2</v>
      </c>
      <c r="R29" s="1">
        <v>0.38</v>
      </c>
      <c r="S29" s="1">
        <v>0.81499999999999995</v>
      </c>
      <c r="T29" s="1">
        <v>0.59699999999999998</v>
      </c>
      <c r="X29"/>
      <c r="Y29"/>
    </row>
    <row r="30" spans="1:30" ht="20.100000000000001" customHeight="1" x14ac:dyDescent="0.25">
      <c r="C30" s="2" t="s">
        <v>45</v>
      </c>
      <c r="D30" s="40">
        <v>800</v>
      </c>
      <c r="E30" s="45" t="s">
        <v>200</v>
      </c>
      <c r="F30" s="41">
        <f>D27/$A$25</f>
        <v>0.97</v>
      </c>
      <c r="G30" s="29" t="s">
        <v>3</v>
      </c>
      <c r="H30" s="9">
        <v>0.84</v>
      </c>
      <c r="I30" s="56">
        <v>0.05</v>
      </c>
      <c r="J30" s="9">
        <v>0.98499999999999999</v>
      </c>
      <c r="K30" s="56">
        <v>2.4E-2</v>
      </c>
      <c r="L30" s="9">
        <v>0.86499999999999999</v>
      </c>
      <c r="M30" s="56">
        <v>4.4999999999999998E-2</v>
      </c>
      <c r="N30" s="9">
        <v>0.88700000000000001</v>
      </c>
      <c r="O30" s="56">
        <v>4.2000000000000003E-2</v>
      </c>
      <c r="P30" s="9">
        <v>0.90600000000000003</v>
      </c>
      <c r="Q30" s="56">
        <v>3.7999999999999999E-2</v>
      </c>
      <c r="R30" s="9">
        <v>0.19</v>
      </c>
      <c r="S30" s="9">
        <v>1.4999999999999999E-2</v>
      </c>
      <c r="T30" s="9">
        <v>0.10199999999999999</v>
      </c>
      <c r="X30"/>
      <c r="Y30"/>
    </row>
    <row r="31" spans="1:30" ht="20.100000000000001" customHeight="1" x14ac:dyDescent="0.25">
      <c r="C31" s="2" t="s">
        <v>117</v>
      </c>
      <c r="D31" s="40">
        <v>348</v>
      </c>
      <c r="E31" s="40"/>
      <c r="F31" s="40"/>
      <c r="X31"/>
      <c r="Y31"/>
    </row>
    <row r="32" spans="1:30" ht="20.100000000000001" customHeight="1" x14ac:dyDescent="0.25">
      <c r="B32" s="13" t="s">
        <v>78</v>
      </c>
      <c r="C32" s="14"/>
      <c r="D32" s="14"/>
      <c r="E32" s="14"/>
      <c r="F32" s="14"/>
      <c r="G32" s="39"/>
      <c r="H32" s="15"/>
      <c r="I32" s="15"/>
      <c r="J32" s="15"/>
      <c r="K32" s="15"/>
      <c r="L32" s="15"/>
      <c r="M32" s="15"/>
      <c r="N32" s="15"/>
      <c r="O32" s="15"/>
      <c r="P32" s="15"/>
      <c r="Q32" s="15"/>
      <c r="R32" s="15"/>
      <c r="S32" s="15"/>
      <c r="T32" s="15"/>
      <c r="U32" s="15"/>
      <c r="W32" s="1"/>
      <c r="X32" s="36"/>
      <c r="Y32" s="36"/>
      <c r="Z32" s="1"/>
      <c r="AA32" s="1"/>
      <c r="AB32" s="1"/>
      <c r="AC32" s="1"/>
      <c r="AD32" s="1"/>
    </row>
    <row r="33" spans="1:30" ht="20.100000000000001" customHeight="1" x14ac:dyDescent="0.25">
      <c r="B33" s="3" t="s">
        <v>6</v>
      </c>
      <c r="C33" s="2" t="s">
        <v>70</v>
      </c>
      <c r="D33" s="74">
        <v>8.8200000000000001E-2</v>
      </c>
      <c r="E33" s="45" t="s">
        <v>197</v>
      </c>
      <c r="F33" s="45">
        <v>1</v>
      </c>
      <c r="G33" s="33" t="s">
        <v>0</v>
      </c>
      <c r="H33" s="1">
        <v>0.49099999999999999</v>
      </c>
      <c r="I33" s="1">
        <v>7.5999999999999998E-2</v>
      </c>
      <c r="J33" s="1">
        <v>0.47</v>
      </c>
      <c r="K33" s="1">
        <v>0.125</v>
      </c>
      <c r="L33" s="1">
        <v>0.48499999999999999</v>
      </c>
      <c r="M33" s="1">
        <v>8.4000000000000005E-2</v>
      </c>
      <c r="N33" s="1">
        <v>0.48099999999999998</v>
      </c>
      <c r="O33" s="1">
        <v>9.1999999999999998E-2</v>
      </c>
      <c r="P33" s="1">
        <v>0.47799999999999998</v>
      </c>
      <c r="Q33" s="1">
        <v>9.9000000000000005E-2</v>
      </c>
      <c r="R33" s="1">
        <v>0.47499999999999998</v>
      </c>
      <c r="S33" s="1">
        <v>0.53</v>
      </c>
      <c r="T33" s="1">
        <v>0.503</v>
      </c>
      <c r="U33" s="1"/>
      <c r="W33" s="1"/>
      <c r="X33" s="36"/>
      <c r="Y33" s="36"/>
      <c r="Z33" s="1"/>
      <c r="AA33" s="1"/>
      <c r="AB33" s="1"/>
      <c r="AC33" s="1"/>
      <c r="AD33" s="1"/>
    </row>
    <row r="34" spans="1:30" ht="20.100000000000001" customHeight="1" x14ac:dyDescent="0.25">
      <c r="C34" s="2" t="s">
        <v>93</v>
      </c>
      <c r="D34" s="46" t="s">
        <v>95</v>
      </c>
      <c r="E34" s="45" t="s">
        <v>198</v>
      </c>
      <c r="F34" s="45">
        <v>-1</v>
      </c>
      <c r="G34" s="33" t="s">
        <v>1</v>
      </c>
      <c r="H34" s="1">
        <v>0.503</v>
      </c>
      <c r="I34" s="1">
        <v>1.4999999999999999E-2</v>
      </c>
      <c r="J34" s="1">
        <v>0.98</v>
      </c>
      <c r="K34" s="1">
        <v>3.5000000000000003E-2</v>
      </c>
      <c r="L34" s="1">
        <v>0.55700000000000005</v>
      </c>
      <c r="M34" s="1">
        <v>1.6E-2</v>
      </c>
      <c r="N34" s="1">
        <v>0.60899999999999999</v>
      </c>
      <c r="O34" s="1">
        <v>1.7999999999999999E-2</v>
      </c>
      <c r="P34" s="1">
        <v>0.66400000000000003</v>
      </c>
      <c r="Q34" s="1">
        <v>0.02</v>
      </c>
      <c r="R34" s="1">
        <v>0.97</v>
      </c>
      <c r="S34" s="1">
        <v>0.02</v>
      </c>
      <c r="T34" s="1">
        <v>0.495</v>
      </c>
      <c r="U34" s="1"/>
      <c r="W34" s="1"/>
      <c r="X34" s="36"/>
      <c r="Y34" s="36"/>
      <c r="Z34" s="1"/>
      <c r="AA34" s="1"/>
      <c r="AB34" s="1"/>
      <c r="AC34" s="1"/>
      <c r="AD34" s="1"/>
    </row>
    <row r="35" spans="1:30" ht="20.100000000000001" customHeight="1" x14ac:dyDescent="0.25">
      <c r="C35" s="2" t="s">
        <v>71</v>
      </c>
      <c r="D35" s="41">
        <v>0.05</v>
      </c>
      <c r="E35" s="45" t="s">
        <v>199</v>
      </c>
      <c r="F35" s="45">
        <v>-40</v>
      </c>
      <c r="G35" s="33" t="s">
        <v>2</v>
      </c>
      <c r="H35" s="1">
        <v>0.51800000000000002</v>
      </c>
      <c r="I35" s="1">
        <v>7.6999999999999999E-2</v>
      </c>
      <c r="J35" s="1">
        <v>0.56499999999999995</v>
      </c>
      <c r="K35" s="1">
        <v>8.5000000000000006E-2</v>
      </c>
      <c r="L35" s="1">
        <v>0.52600000000000002</v>
      </c>
      <c r="M35" s="1">
        <v>7.5999999999999998E-2</v>
      </c>
      <c r="N35" s="1">
        <v>0.53300000000000003</v>
      </c>
      <c r="O35" s="1">
        <v>7.4999999999999997E-2</v>
      </c>
      <c r="P35" s="1">
        <v>0.53900000000000003</v>
      </c>
      <c r="Q35" s="1">
        <v>7.5999999999999998E-2</v>
      </c>
      <c r="R35" s="1">
        <v>0.53</v>
      </c>
      <c r="S35" s="1">
        <v>0.435</v>
      </c>
      <c r="T35" s="1">
        <v>0.48299999999999998</v>
      </c>
      <c r="U35" s="1"/>
    </row>
    <row r="36" spans="1:30" ht="20.100000000000001" customHeight="1" x14ac:dyDescent="0.25">
      <c r="C36" s="2" t="s">
        <v>45</v>
      </c>
      <c r="D36" s="40">
        <v>800</v>
      </c>
      <c r="E36" s="45" t="s">
        <v>200</v>
      </c>
      <c r="F36" s="41">
        <f>D33/$A$25</f>
        <v>0.9</v>
      </c>
      <c r="G36" s="29" t="s">
        <v>3</v>
      </c>
      <c r="H36" s="9">
        <v>0.65</v>
      </c>
      <c r="I36" s="56">
        <v>4.5999999999999999E-2</v>
      </c>
      <c r="J36" s="9">
        <v>0.91500000000000004</v>
      </c>
      <c r="K36" s="56">
        <v>4.7E-2</v>
      </c>
      <c r="L36" s="9">
        <v>0.69</v>
      </c>
      <c r="M36" s="56">
        <v>4.5999999999999999E-2</v>
      </c>
      <c r="N36" s="9">
        <v>0.72499999999999998</v>
      </c>
      <c r="O36" s="56">
        <v>4.4999999999999998E-2</v>
      </c>
      <c r="P36" s="9">
        <v>0.76</v>
      </c>
      <c r="Q36" s="56">
        <v>4.4999999999999998E-2</v>
      </c>
      <c r="R36" s="9">
        <v>0.495</v>
      </c>
      <c r="S36" s="9">
        <v>8.5000000000000006E-2</v>
      </c>
      <c r="T36" s="9">
        <v>0.28999999999999998</v>
      </c>
      <c r="U36" s="1"/>
    </row>
    <row r="37" spans="1:30" ht="20.100000000000001" customHeight="1" x14ac:dyDescent="0.25">
      <c r="C37" s="2" t="s">
        <v>117</v>
      </c>
      <c r="D37" s="40">
        <v>348</v>
      </c>
      <c r="E37" s="40"/>
      <c r="F37" s="40"/>
      <c r="G37" s="29"/>
      <c r="P37" s="7"/>
      <c r="Q37" s="7"/>
      <c r="S37" s="7"/>
      <c r="T37" s="7"/>
      <c r="U37" s="1"/>
    </row>
    <row r="38" spans="1:30" ht="20.100000000000001" customHeight="1" x14ac:dyDescent="0.25">
      <c r="B38" s="13" t="s">
        <v>79</v>
      </c>
      <c r="C38" s="14"/>
      <c r="D38" s="14"/>
      <c r="E38" s="14"/>
      <c r="F38" s="14"/>
      <c r="G38" s="39"/>
      <c r="H38" s="15"/>
      <c r="I38" s="15"/>
      <c r="J38" s="15"/>
      <c r="K38" s="15"/>
      <c r="L38" s="15"/>
      <c r="M38" s="15"/>
      <c r="N38" s="15"/>
      <c r="O38" s="15"/>
      <c r="P38" s="15"/>
      <c r="Q38" s="15"/>
      <c r="R38" s="15"/>
      <c r="S38" s="15"/>
      <c r="T38" s="15" t="s">
        <v>203</v>
      </c>
      <c r="U38" s="15"/>
    </row>
    <row r="39" spans="1:30" ht="20.100000000000001" customHeight="1" x14ac:dyDescent="0.25">
      <c r="B39" s="3" t="s">
        <v>6</v>
      </c>
      <c r="C39" s="2" t="s">
        <v>70</v>
      </c>
      <c r="D39" s="74">
        <f>0.0833</f>
        <v>8.3299999999999999E-2</v>
      </c>
      <c r="E39" s="45" t="s">
        <v>197</v>
      </c>
      <c r="F39" s="45">
        <v>1</v>
      </c>
      <c r="G39" s="33" t="s">
        <v>0</v>
      </c>
      <c r="H39" s="1">
        <v>0.503</v>
      </c>
      <c r="I39" s="70">
        <v>0.01</v>
      </c>
      <c r="J39" s="1">
        <v>0.95</v>
      </c>
      <c r="K39" s="1">
        <v>4.1000000000000002E-2</v>
      </c>
      <c r="L39" s="1">
        <v>0.55500000000000005</v>
      </c>
      <c r="M39" s="1">
        <v>1.2E-2</v>
      </c>
      <c r="N39" s="1">
        <v>0.60499999999999998</v>
      </c>
      <c r="O39" s="1">
        <v>1.4E-2</v>
      </c>
      <c r="P39" s="1">
        <v>0.65700000000000003</v>
      </c>
      <c r="Q39" s="1">
        <v>1.6E-2</v>
      </c>
      <c r="R39" s="1">
        <v>0.94</v>
      </c>
      <c r="S39" s="1">
        <v>0.05</v>
      </c>
      <c r="T39" s="1">
        <v>0.495</v>
      </c>
      <c r="U39" s="1"/>
    </row>
    <row r="40" spans="1:30" ht="20.100000000000001" customHeight="1" x14ac:dyDescent="0.25">
      <c r="C40" s="2" t="s">
        <v>93</v>
      </c>
      <c r="D40" s="46" t="s">
        <v>96</v>
      </c>
      <c r="E40" s="45" t="s">
        <v>198</v>
      </c>
      <c r="F40" s="45">
        <v>-1</v>
      </c>
      <c r="G40" s="33" t="s">
        <v>1</v>
      </c>
      <c r="H40" s="1">
        <v>0.504</v>
      </c>
      <c r="I40" s="1">
        <v>1.2E-2</v>
      </c>
      <c r="J40" s="1">
        <v>0.98499999999999999</v>
      </c>
      <c r="K40" s="70">
        <v>2.4E-2</v>
      </c>
      <c r="L40" s="1">
        <v>0.55800000000000005</v>
      </c>
      <c r="M40" s="1">
        <v>1.2999999999999999E-2</v>
      </c>
      <c r="N40" s="1">
        <v>0.61099999999999999</v>
      </c>
      <c r="O40" s="1">
        <v>1.4E-2</v>
      </c>
      <c r="P40" s="1">
        <v>0.66700000000000004</v>
      </c>
      <c r="Q40" s="1">
        <v>1.4999999999999999E-2</v>
      </c>
      <c r="R40" s="1">
        <v>0.97</v>
      </c>
      <c r="S40" s="1">
        <v>1.4999999999999999E-2</v>
      </c>
      <c r="T40" s="1">
        <v>0.49199999999999999</v>
      </c>
      <c r="U40" s="1"/>
    </row>
    <row r="41" spans="1:30" ht="20.100000000000001" customHeight="1" x14ac:dyDescent="0.25">
      <c r="C41" s="2" t="s">
        <v>71</v>
      </c>
      <c r="D41" s="41">
        <v>0.1</v>
      </c>
      <c r="E41" s="45" t="s">
        <v>199</v>
      </c>
      <c r="F41" s="45">
        <v>-40</v>
      </c>
      <c r="G41" s="33" t="s">
        <v>2</v>
      </c>
      <c r="H41" s="1">
        <v>0.48699999999999999</v>
      </c>
      <c r="I41" s="1">
        <v>8.1000000000000003E-2</v>
      </c>
      <c r="J41" s="1">
        <v>0.48499999999999999</v>
      </c>
      <c r="K41" s="1">
        <v>7.4999999999999997E-2</v>
      </c>
      <c r="L41" s="1">
        <v>0.48599999999999999</v>
      </c>
      <c r="M41" s="1">
        <v>7.5999999999999998E-2</v>
      </c>
      <c r="N41" s="1">
        <v>0.48499999999999999</v>
      </c>
      <c r="O41" s="1">
        <v>7.2999999999999995E-2</v>
      </c>
      <c r="P41" s="1">
        <v>0.48399999999999999</v>
      </c>
      <c r="Q41" s="1">
        <v>7.1999999999999995E-2</v>
      </c>
      <c r="R41" s="1">
        <v>0.52</v>
      </c>
      <c r="S41" s="1">
        <v>0.51500000000000001</v>
      </c>
      <c r="T41" s="1">
        <v>0.51800000000000002</v>
      </c>
      <c r="U41" s="1"/>
    </row>
    <row r="42" spans="1:30" ht="20.100000000000001" customHeight="1" x14ac:dyDescent="0.25">
      <c r="C42" s="2" t="s">
        <v>45</v>
      </c>
      <c r="D42" s="40">
        <v>800</v>
      </c>
      <c r="E42" s="45" t="s">
        <v>200</v>
      </c>
      <c r="F42" s="41">
        <f>D39/A25</f>
        <v>0.85</v>
      </c>
      <c r="G42" s="29" t="s">
        <v>3</v>
      </c>
      <c r="H42" s="9">
        <v>0.59399999999999997</v>
      </c>
      <c r="I42" s="56">
        <v>3.4000000000000002E-2</v>
      </c>
      <c r="J42" s="9">
        <v>0.95499999999999996</v>
      </c>
      <c r="K42" s="56">
        <v>4.3999999999999997E-2</v>
      </c>
      <c r="L42" s="9">
        <v>0.64300000000000002</v>
      </c>
      <c r="M42" s="56">
        <v>3.3000000000000002E-2</v>
      </c>
      <c r="N42" s="9">
        <v>0.68700000000000006</v>
      </c>
      <c r="O42" s="56">
        <v>3.2000000000000001E-2</v>
      </c>
      <c r="P42" s="9">
        <v>0.73199999999999998</v>
      </c>
      <c r="Q42" s="56">
        <v>3.2000000000000001E-2</v>
      </c>
      <c r="R42" s="9">
        <v>0.65500000000000003</v>
      </c>
      <c r="S42" s="9">
        <v>4.4999999999999998E-2</v>
      </c>
      <c r="T42" s="9">
        <v>0.35</v>
      </c>
      <c r="U42" s="1"/>
    </row>
    <row r="43" spans="1:30" ht="20.100000000000001" customHeight="1" x14ac:dyDescent="0.25">
      <c r="C43" s="2" t="s">
        <v>117</v>
      </c>
      <c r="D43" s="40">
        <v>348</v>
      </c>
      <c r="E43" s="40"/>
      <c r="F43" s="40"/>
      <c r="G43" s="2"/>
      <c r="H43" s="2"/>
      <c r="I43" s="2"/>
      <c r="J43" s="2"/>
      <c r="K43" s="2"/>
      <c r="L43" s="2"/>
      <c r="M43" s="2"/>
      <c r="N43" s="2"/>
      <c r="O43" s="2"/>
      <c r="P43" s="2"/>
      <c r="Q43" s="2"/>
      <c r="R43" s="2"/>
      <c r="S43" s="2"/>
      <c r="T43" s="2"/>
      <c r="U43" s="2"/>
    </row>
    <row r="44" spans="1:30" ht="20.100000000000001" customHeight="1" thickBot="1" x14ac:dyDescent="0.3">
      <c r="U44" s="1"/>
    </row>
    <row r="45" spans="1:30" ht="26.25" x14ac:dyDescent="0.25">
      <c r="A45" s="67" t="s">
        <v>80</v>
      </c>
      <c r="B45" s="55" t="s">
        <v>5</v>
      </c>
      <c r="C45" s="10"/>
      <c r="D45" s="10"/>
      <c r="E45" s="10"/>
      <c r="F45" s="10"/>
      <c r="G45" s="38" t="s">
        <v>4</v>
      </c>
      <c r="H45" s="94" t="s">
        <v>12</v>
      </c>
      <c r="I45" s="94"/>
      <c r="J45" s="94" t="s">
        <v>13</v>
      </c>
      <c r="K45" s="94"/>
      <c r="L45" s="94" t="s">
        <v>67</v>
      </c>
      <c r="M45" s="94"/>
      <c r="N45" s="94" t="s">
        <v>68</v>
      </c>
      <c r="O45" s="94"/>
      <c r="P45" s="94" t="s">
        <v>69</v>
      </c>
      <c r="Q45" s="94"/>
      <c r="R45" s="63" t="s">
        <v>123</v>
      </c>
      <c r="S45" s="63" t="s">
        <v>124</v>
      </c>
      <c r="T45" s="63" t="s">
        <v>125</v>
      </c>
      <c r="U45" s="11" t="s">
        <v>7</v>
      </c>
    </row>
    <row r="46" spans="1:30" ht="15.75" thickBot="1" x14ac:dyDescent="0.3">
      <c r="A46" s="68">
        <v>0.13</v>
      </c>
      <c r="B46" s="43" t="s">
        <v>126</v>
      </c>
      <c r="C46" s="57"/>
      <c r="D46" s="57"/>
      <c r="E46" s="57"/>
      <c r="F46" s="57"/>
      <c r="G46" s="58"/>
      <c r="H46" s="60" t="s">
        <v>121</v>
      </c>
      <c r="I46" s="60" t="s">
        <v>122</v>
      </c>
      <c r="J46" s="60" t="s">
        <v>121</v>
      </c>
      <c r="K46" s="60" t="s">
        <v>122</v>
      </c>
      <c r="L46" s="60" t="s">
        <v>121</v>
      </c>
      <c r="M46" s="60" t="s">
        <v>122</v>
      </c>
      <c r="N46" s="60" t="s">
        <v>121</v>
      </c>
      <c r="O46" s="60" t="s">
        <v>122</v>
      </c>
      <c r="P46" s="60" t="s">
        <v>121</v>
      </c>
      <c r="Q46" s="60" t="s">
        <v>122</v>
      </c>
      <c r="R46" s="64"/>
      <c r="S46" s="64"/>
      <c r="T46" s="64"/>
      <c r="U46" s="59"/>
    </row>
    <row r="47" spans="1:30" ht="20.100000000000001" customHeight="1" x14ac:dyDescent="0.25">
      <c r="B47" s="13" t="s">
        <v>194</v>
      </c>
      <c r="C47" s="14"/>
      <c r="D47" s="14"/>
      <c r="E47" s="14"/>
      <c r="F47" s="14"/>
      <c r="G47" s="39"/>
      <c r="H47" s="15"/>
      <c r="I47" s="15"/>
      <c r="J47" s="15"/>
      <c r="K47" s="15"/>
      <c r="L47" s="15"/>
      <c r="M47" s="15"/>
      <c r="N47" s="15"/>
      <c r="O47" s="15"/>
      <c r="P47" s="15"/>
      <c r="Q47" s="15"/>
      <c r="R47" s="15"/>
      <c r="S47" s="15"/>
      <c r="T47" s="15"/>
      <c r="U47" s="15"/>
    </row>
    <row r="48" spans="1:30" ht="20.100000000000001" customHeight="1" x14ac:dyDescent="0.25">
      <c r="B48" s="3" t="s">
        <v>10</v>
      </c>
      <c r="C48" s="2" t="s">
        <v>70</v>
      </c>
      <c r="D48" s="74">
        <f>0.117</f>
        <v>0.11700000000000001</v>
      </c>
      <c r="E48" s="45" t="s">
        <v>197</v>
      </c>
      <c r="F48" s="45">
        <v>1</v>
      </c>
      <c r="G48" s="33" t="s">
        <v>0</v>
      </c>
      <c r="H48" s="1">
        <v>0.51500000000000001</v>
      </c>
      <c r="I48" s="1">
        <v>6.8000000000000005E-2</v>
      </c>
      <c r="J48" s="1">
        <v>0.51</v>
      </c>
      <c r="K48" s="1">
        <v>9.7000000000000003E-2</v>
      </c>
      <c r="L48" s="1">
        <v>0.51200000000000001</v>
      </c>
      <c r="M48" s="1">
        <v>7.0000000000000007E-2</v>
      </c>
      <c r="N48" s="1">
        <v>0.51100000000000001</v>
      </c>
      <c r="O48" s="1">
        <v>7.2999999999999995E-2</v>
      </c>
      <c r="P48" s="1">
        <v>0.51</v>
      </c>
      <c r="Q48" s="1">
        <v>7.6999999999999999E-2</v>
      </c>
      <c r="R48" s="1">
        <v>0.48</v>
      </c>
      <c r="S48" s="1">
        <v>0.49</v>
      </c>
      <c r="T48" s="1">
        <v>0.48499999999999999</v>
      </c>
      <c r="U48" s="1"/>
    </row>
    <row r="49" spans="2:21" ht="20.100000000000001" customHeight="1" x14ac:dyDescent="0.25">
      <c r="B49" s="2"/>
      <c r="C49" s="2" t="s">
        <v>60</v>
      </c>
      <c r="D49" s="45" t="s">
        <v>94</v>
      </c>
      <c r="E49" s="45" t="s">
        <v>198</v>
      </c>
      <c r="F49" s="45">
        <v>-1</v>
      </c>
      <c r="G49" s="33" t="s">
        <v>1</v>
      </c>
      <c r="H49" s="1">
        <v>0.44</v>
      </c>
      <c r="I49" s="1">
        <v>2.1000000000000001E-2</v>
      </c>
      <c r="J49" s="1">
        <v>0.59</v>
      </c>
      <c r="K49" s="1">
        <v>3.9E-2</v>
      </c>
      <c r="L49" s="1">
        <v>0.46400000000000002</v>
      </c>
      <c r="M49" s="1">
        <v>2.3E-2</v>
      </c>
      <c r="N49" s="1">
        <v>0.48399999999999999</v>
      </c>
      <c r="O49" s="1">
        <v>2.5000000000000001E-2</v>
      </c>
      <c r="P49" s="1">
        <v>0.504</v>
      </c>
      <c r="Q49" s="1">
        <v>2.8000000000000001E-2</v>
      </c>
      <c r="R49" s="1">
        <v>0.75</v>
      </c>
      <c r="S49" s="1">
        <v>0.41</v>
      </c>
      <c r="T49" s="1">
        <v>0.57999999999999996</v>
      </c>
      <c r="U49" s="1"/>
    </row>
    <row r="50" spans="2:21" ht="20.100000000000001" customHeight="1" x14ac:dyDescent="0.25">
      <c r="C50" s="2" t="s">
        <v>71</v>
      </c>
      <c r="D50" s="41">
        <v>0</v>
      </c>
      <c r="E50" s="45" t="s">
        <v>199</v>
      </c>
      <c r="F50" s="45">
        <v>-40</v>
      </c>
      <c r="G50" s="33" t="s">
        <v>2</v>
      </c>
      <c r="H50" s="1">
        <v>0.47399999999999998</v>
      </c>
      <c r="I50" s="1">
        <v>6.5000000000000002E-2</v>
      </c>
      <c r="J50" s="1">
        <v>0.5</v>
      </c>
      <c r="K50" s="1">
        <v>8.7999999999999995E-2</v>
      </c>
      <c r="L50" s="1">
        <v>0.47799999999999998</v>
      </c>
      <c r="M50" s="1">
        <v>6.7000000000000004E-2</v>
      </c>
      <c r="N50" s="1">
        <v>0.48199999999999998</v>
      </c>
      <c r="O50" s="1">
        <v>6.9000000000000006E-2</v>
      </c>
      <c r="P50" s="1">
        <v>0.48499999999999999</v>
      </c>
      <c r="Q50" s="1">
        <v>7.1999999999999995E-2</v>
      </c>
      <c r="R50" s="1">
        <v>0.55500000000000005</v>
      </c>
      <c r="S50" s="1">
        <v>0.5</v>
      </c>
      <c r="T50" s="1">
        <v>0.52800000000000002</v>
      </c>
      <c r="U50" s="1"/>
    </row>
    <row r="51" spans="2:21" ht="20.100000000000001" customHeight="1" x14ac:dyDescent="0.25">
      <c r="C51" s="2" t="s">
        <v>45</v>
      </c>
      <c r="D51" s="40">
        <v>800</v>
      </c>
      <c r="E51" s="45" t="s">
        <v>200</v>
      </c>
      <c r="F51" s="41">
        <f>D48/$A$46</f>
        <v>0.9</v>
      </c>
      <c r="G51" s="29" t="s">
        <v>3</v>
      </c>
      <c r="H51" s="9">
        <v>0.81899999999999995</v>
      </c>
      <c r="I51" s="56">
        <v>5.0999999999999997E-2</v>
      </c>
      <c r="J51" s="9">
        <v>1</v>
      </c>
      <c r="K51" s="56">
        <v>0</v>
      </c>
      <c r="L51" s="9">
        <v>0.85</v>
      </c>
      <c r="M51" s="56">
        <v>4.3999999999999997E-2</v>
      </c>
      <c r="N51" s="9">
        <v>0.876</v>
      </c>
      <c r="O51" s="56">
        <v>3.7999999999999999E-2</v>
      </c>
      <c r="P51" s="9">
        <v>0.9</v>
      </c>
      <c r="Q51" s="56">
        <v>3.1E-2</v>
      </c>
      <c r="R51" s="9">
        <v>0.22500000000000001</v>
      </c>
      <c r="S51" s="9">
        <v>0</v>
      </c>
      <c r="T51" s="9">
        <v>0.112</v>
      </c>
      <c r="U51" s="1"/>
    </row>
    <row r="52" spans="2:21" ht="20.100000000000001" customHeight="1" x14ac:dyDescent="0.25">
      <c r="C52" s="2" t="s">
        <v>117</v>
      </c>
      <c r="D52" s="40">
        <v>348</v>
      </c>
      <c r="E52" s="40"/>
      <c r="F52" s="40"/>
    </row>
    <row r="53" spans="2:21" ht="20.100000000000001" customHeight="1" x14ac:dyDescent="0.25">
      <c r="B53" s="13" t="s">
        <v>82</v>
      </c>
      <c r="C53" s="14"/>
      <c r="D53" s="14"/>
      <c r="E53" s="14"/>
      <c r="F53" s="14"/>
      <c r="G53" s="39"/>
      <c r="H53" s="15"/>
      <c r="I53" s="15"/>
      <c r="J53" s="15"/>
      <c r="K53" s="15"/>
      <c r="L53" s="15"/>
      <c r="M53" s="15"/>
      <c r="N53" s="15"/>
      <c r="O53" s="15"/>
      <c r="P53" s="15"/>
      <c r="Q53" s="15"/>
      <c r="R53" s="15"/>
      <c r="S53" s="15"/>
      <c r="T53" s="15"/>
      <c r="U53" s="15"/>
    </row>
    <row r="54" spans="2:21" ht="20.100000000000001" customHeight="1" x14ac:dyDescent="0.25">
      <c r="B54" s="3" t="s">
        <v>10</v>
      </c>
      <c r="C54" s="2" t="s">
        <v>70</v>
      </c>
      <c r="D54" s="74">
        <f>0.117</f>
        <v>0.11700000000000001</v>
      </c>
      <c r="E54" s="45" t="s">
        <v>197</v>
      </c>
      <c r="F54" s="45">
        <v>1</v>
      </c>
      <c r="G54" s="33" t="s">
        <v>0</v>
      </c>
      <c r="H54" s="1">
        <v>0.49199999999999999</v>
      </c>
      <c r="I54" s="1">
        <v>6.6000000000000003E-2</v>
      </c>
      <c r="J54" s="1">
        <v>0.56999999999999995</v>
      </c>
      <c r="K54" s="1">
        <v>0.127</v>
      </c>
      <c r="L54" s="1">
        <v>0.505</v>
      </c>
      <c r="M54" s="1">
        <v>7.3999999999999996E-2</v>
      </c>
      <c r="N54" s="1">
        <v>0.51600000000000001</v>
      </c>
      <c r="O54" s="1">
        <v>8.2000000000000003E-2</v>
      </c>
      <c r="P54" s="1">
        <v>0.52700000000000002</v>
      </c>
      <c r="Q54" s="1">
        <v>8.8999999999999996E-2</v>
      </c>
      <c r="R54" s="1">
        <v>0.57999999999999996</v>
      </c>
      <c r="S54" s="1">
        <v>0.43</v>
      </c>
      <c r="T54" s="1">
        <v>0.505</v>
      </c>
      <c r="U54" s="1"/>
    </row>
    <row r="55" spans="2:21" ht="20.100000000000001" customHeight="1" x14ac:dyDescent="0.25">
      <c r="C55" s="2" t="s">
        <v>60</v>
      </c>
      <c r="D55" s="46" t="s">
        <v>95</v>
      </c>
      <c r="E55" s="45" t="s">
        <v>198</v>
      </c>
      <c r="F55" s="45">
        <v>-1</v>
      </c>
      <c r="G55" s="33" t="s">
        <v>1</v>
      </c>
      <c r="H55" s="1">
        <v>0.49299999999999999</v>
      </c>
      <c r="I55" s="1">
        <v>8.9999999999999993E-3</v>
      </c>
      <c r="J55" s="1">
        <v>0.96499999999999997</v>
      </c>
      <c r="K55" s="1">
        <v>4.1000000000000002E-2</v>
      </c>
      <c r="L55" s="1">
        <v>0.54700000000000004</v>
      </c>
      <c r="M55" s="1">
        <v>1.0999999999999999E-2</v>
      </c>
      <c r="N55" s="1">
        <v>0.59899999999999998</v>
      </c>
      <c r="O55" s="1">
        <v>1.4E-2</v>
      </c>
      <c r="P55" s="1">
        <v>0.65300000000000002</v>
      </c>
      <c r="Q55" s="1">
        <v>1.7000000000000001E-2</v>
      </c>
      <c r="R55" s="1">
        <v>0.99</v>
      </c>
      <c r="S55" s="1">
        <v>3.5000000000000003E-2</v>
      </c>
      <c r="T55" s="1">
        <v>0.51200000000000001</v>
      </c>
      <c r="U55" s="1"/>
    </row>
    <row r="56" spans="2:21" ht="20.100000000000001" customHeight="1" x14ac:dyDescent="0.25">
      <c r="C56" s="2" t="s">
        <v>71</v>
      </c>
      <c r="D56" s="41">
        <v>0.05</v>
      </c>
      <c r="E56" s="45" t="s">
        <v>199</v>
      </c>
      <c r="F56" s="45">
        <v>-40</v>
      </c>
      <c r="G56" s="33" t="s">
        <v>2</v>
      </c>
      <c r="H56" s="1">
        <v>0.51600000000000001</v>
      </c>
      <c r="I56" s="1">
        <v>9.5000000000000001E-2</v>
      </c>
      <c r="J56" s="1">
        <v>0.53500000000000003</v>
      </c>
      <c r="K56" s="1">
        <v>0.129</v>
      </c>
      <c r="L56" s="1">
        <v>0.51700000000000002</v>
      </c>
      <c r="M56" s="1">
        <v>9.4E-2</v>
      </c>
      <c r="N56" s="1">
        <v>0.51900000000000002</v>
      </c>
      <c r="O56" s="1">
        <v>9.7000000000000003E-2</v>
      </c>
      <c r="P56" s="1">
        <v>0.52100000000000002</v>
      </c>
      <c r="Q56" s="1">
        <v>0.10199999999999999</v>
      </c>
      <c r="R56" s="1">
        <v>0.505</v>
      </c>
      <c r="S56" s="1">
        <v>0.46500000000000002</v>
      </c>
      <c r="T56" s="1">
        <v>0.48499999999999999</v>
      </c>
      <c r="U56" s="1"/>
    </row>
    <row r="57" spans="2:21" ht="20.100000000000001" customHeight="1" x14ac:dyDescent="0.25">
      <c r="C57" s="2" t="s">
        <v>45</v>
      </c>
      <c r="D57" s="40">
        <v>800</v>
      </c>
      <c r="E57" s="45" t="s">
        <v>200</v>
      </c>
      <c r="F57" s="41">
        <f>D54/$A$46</f>
        <v>0.9</v>
      </c>
      <c r="G57" s="29" t="s">
        <v>3</v>
      </c>
      <c r="H57" s="9">
        <v>0.65100000000000002</v>
      </c>
      <c r="I57" s="56">
        <v>0.03</v>
      </c>
      <c r="J57" s="9">
        <v>0.96499999999999997</v>
      </c>
      <c r="K57" s="56">
        <v>4.1000000000000002E-2</v>
      </c>
      <c r="L57" s="9">
        <v>0.69599999999999995</v>
      </c>
      <c r="M57" s="56">
        <v>2.7E-2</v>
      </c>
      <c r="N57" s="9">
        <v>0.73699999999999999</v>
      </c>
      <c r="O57" s="56">
        <v>2.5000000000000001E-2</v>
      </c>
      <c r="P57" s="9">
        <v>0.77700000000000002</v>
      </c>
      <c r="Q57" s="56">
        <v>2.3E-2</v>
      </c>
      <c r="R57" s="9">
        <v>0.52</v>
      </c>
      <c r="S57" s="9">
        <v>3.5000000000000003E-2</v>
      </c>
      <c r="T57" s="9">
        <v>0.27700000000000002</v>
      </c>
      <c r="U57" s="1"/>
    </row>
    <row r="58" spans="2:21" ht="20.100000000000001" customHeight="1" x14ac:dyDescent="0.25">
      <c r="C58" s="2" t="s">
        <v>117</v>
      </c>
      <c r="D58" s="40">
        <v>348</v>
      </c>
      <c r="E58" s="40"/>
      <c r="F58" s="40"/>
      <c r="G58" s="29"/>
      <c r="P58" s="7"/>
      <c r="Q58" s="7"/>
      <c r="S58" s="7"/>
      <c r="T58" s="7"/>
      <c r="U58" s="1"/>
    </row>
    <row r="59" spans="2:21" ht="20.100000000000001" customHeight="1" x14ac:dyDescent="0.25">
      <c r="B59" s="13" t="s">
        <v>83</v>
      </c>
      <c r="C59" s="14"/>
      <c r="D59" s="14"/>
      <c r="E59" s="14"/>
      <c r="F59" s="14"/>
      <c r="G59" s="39"/>
      <c r="H59" s="15"/>
      <c r="I59" s="15"/>
      <c r="J59" s="15"/>
      <c r="K59" s="15"/>
      <c r="L59" s="15"/>
      <c r="M59" s="15"/>
      <c r="N59" s="15"/>
      <c r="O59" s="15"/>
      <c r="P59" s="15"/>
      <c r="Q59" s="15"/>
      <c r="R59" s="15"/>
      <c r="S59" s="15"/>
      <c r="T59" s="15"/>
      <c r="U59" s="15"/>
    </row>
    <row r="60" spans="2:21" ht="20.100000000000001" customHeight="1" x14ac:dyDescent="0.25">
      <c r="B60" s="3" t="s">
        <v>10</v>
      </c>
      <c r="C60" s="2" t="s">
        <v>70</v>
      </c>
      <c r="D60" s="74">
        <f>0.117</f>
        <v>0.11700000000000001</v>
      </c>
      <c r="E60" s="45" t="s">
        <v>197</v>
      </c>
      <c r="F60" s="45">
        <v>1</v>
      </c>
      <c r="G60" s="33" t="s">
        <v>0</v>
      </c>
      <c r="H60" s="1">
        <v>0.497</v>
      </c>
      <c r="I60" s="1">
        <v>0.08</v>
      </c>
      <c r="J60" s="1">
        <v>0.55500000000000005</v>
      </c>
      <c r="K60" s="1">
        <v>0.109</v>
      </c>
      <c r="L60" s="1">
        <v>0.50600000000000001</v>
      </c>
      <c r="M60" s="1">
        <v>8.1000000000000003E-2</v>
      </c>
      <c r="N60" s="1">
        <v>0.51400000000000001</v>
      </c>
      <c r="O60" s="1">
        <v>8.3000000000000004E-2</v>
      </c>
      <c r="P60" s="1">
        <v>0.52200000000000002</v>
      </c>
      <c r="Q60" s="1">
        <v>8.5999999999999993E-2</v>
      </c>
      <c r="R60" s="1">
        <v>0.56499999999999995</v>
      </c>
      <c r="S60" s="1">
        <v>0.44500000000000001</v>
      </c>
      <c r="T60" s="1">
        <v>0.505</v>
      </c>
      <c r="U60" s="1"/>
    </row>
    <row r="61" spans="2:21" ht="20.100000000000001" customHeight="1" x14ac:dyDescent="0.25">
      <c r="C61" s="2" t="s">
        <v>60</v>
      </c>
      <c r="D61" s="46" t="s">
        <v>96</v>
      </c>
      <c r="E61" s="45" t="s">
        <v>198</v>
      </c>
      <c r="F61" s="45">
        <v>-1</v>
      </c>
      <c r="G61" s="33" t="s">
        <v>1</v>
      </c>
      <c r="H61" s="1">
        <v>0.504</v>
      </c>
      <c r="I61" s="1">
        <v>1.4E-2</v>
      </c>
      <c r="J61" s="1">
        <v>0.99</v>
      </c>
      <c r="K61" s="1">
        <v>3.2000000000000001E-2</v>
      </c>
      <c r="L61" s="1">
        <v>0.55900000000000005</v>
      </c>
      <c r="M61" s="1">
        <v>1.4999999999999999E-2</v>
      </c>
      <c r="N61" s="1">
        <v>0.61199999999999999</v>
      </c>
      <c r="O61" s="1">
        <v>1.7000000000000001E-2</v>
      </c>
      <c r="P61" s="1">
        <v>0.66800000000000004</v>
      </c>
      <c r="Q61" s="1">
        <v>1.7999999999999999E-2</v>
      </c>
      <c r="R61" s="1">
        <v>0.97499999999999998</v>
      </c>
      <c r="S61" s="1">
        <v>0.01</v>
      </c>
      <c r="T61" s="1">
        <v>0.49199999999999999</v>
      </c>
      <c r="U61" s="1"/>
    </row>
    <row r="62" spans="2:21" ht="20.100000000000001" customHeight="1" x14ac:dyDescent="0.25">
      <c r="C62" s="2" t="s">
        <v>71</v>
      </c>
      <c r="D62" s="41">
        <v>0.1</v>
      </c>
      <c r="E62" s="45" t="s">
        <v>199</v>
      </c>
      <c r="F62" s="45">
        <v>-40</v>
      </c>
      <c r="G62" s="33" t="s">
        <v>2</v>
      </c>
      <c r="H62" s="1">
        <v>0.53500000000000003</v>
      </c>
      <c r="I62" s="1">
        <v>8.6999999999999994E-2</v>
      </c>
      <c r="J62" s="1">
        <v>0.53</v>
      </c>
      <c r="K62" s="1">
        <v>8.5999999999999993E-2</v>
      </c>
      <c r="L62" s="1">
        <v>0.53100000000000003</v>
      </c>
      <c r="M62" s="1">
        <v>7.5999999999999998E-2</v>
      </c>
      <c r="N62" s="1">
        <v>0.52900000000000003</v>
      </c>
      <c r="O62" s="1">
        <v>7.0999999999999994E-2</v>
      </c>
      <c r="P62" s="1">
        <v>0.52800000000000002</v>
      </c>
      <c r="Q62" s="1">
        <v>7.0000000000000007E-2</v>
      </c>
      <c r="R62" s="1">
        <v>0.47499999999999998</v>
      </c>
      <c r="S62" s="1">
        <v>0.47</v>
      </c>
      <c r="T62" s="1">
        <v>0.47199999999999998</v>
      </c>
      <c r="U62" s="1"/>
    </row>
    <row r="63" spans="2:21" ht="20.100000000000001" customHeight="1" x14ac:dyDescent="0.25">
      <c r="C63" s="2" t="s">
        <v>45</v>
      </c>
      <c r="D63" s="40">
        <v>800</v>
      </c>
      <c r="E63" s="45" t="s">
        <v>200</v>
      </c>
      <c r="F63" s="41">
        <f>D60/$A$46</f>
        <v>0.9</v>
      </c>
      <c r="G63" s="29" t="s">
        <v>3</v>
      </c>
      <c r="H63" s="9">
        <v>0.83699999999999997</v>
      </c>
      <c r="I63" s="56">
        <v>4.7E-2</v>
      </c>
      <c r="J63" s="9">
        <v>0.82</v>
      </c>
      <c r="K63" s="56">
        <v>7.9000000000000001E-2</v>
      </c>
      <c r="L63" s="9">
        <v>0.83199999999999996</v>
      </c>
      <c r="M63" s="56">
        <v>4.9000000000000002E-2</v>
      </c>
      <c r="N63" s="9">
        <v>0.83</v>
      </c>
      <c r="O63" s="56">
        <v>5.2999999999999999E-2</v>
      </c>
      <c r="P63" s="9">
        <v>0.82699999999999996</v>
      </c>
      <c r="Q63" s="56">
        <v>5.7000000000000002E-2</v>
      </c>
      <c r="R63" s="9">
        <v>0.16</v>
      </c>
      <c r="S63" s="9">
        <v>0.18</v>
      </c>
      <c r="T63" s="9">
        <v>0.17</v>
      </c>
      <c r="U63" s="36"/>
    </row>
    <row r="64" spans="2:21" ht="20.100000000000001" customHeight="1" x14ac:dyDescent="0.25">
      <c r="C64" s="2" t="s">
        <v>89</v>
      </c>
      <c r="D64" s="40">
        <v>348</v>
      </c>
      <c r="E64" s="40"/>
      <c r="F64" s="40"/>
      <c r="G64" s="29"/>
      <c r="H64" s="29"/>
      <c r="I64" s="29"/>
      <c r="J64" s="29"/>
      <c r="K64" s="29"/>
      <c r="L64" s="29"/>
      <c r="M64" s="29"/>
      <c r="N64" s="29"/>
      <c r="O64" s="29"/>
      <c r="P64" s="29"/>
      <c r="Q64" s="29"/>
      <c r="R64" s="65"/>
      <c r="S64" s="65"/>
      <c r="T64" s="65"/>
      <c r="U64" s="29"/>
    </row>
    <row r="65" spans="2:21" x14ac:dyDescent="0.25">
      <c r="C65" s="6"/>
      <c r="U65" s="1"/>
    </row>
    <row r="66" spans="2:21" x14ac:dyDescent="0.25">
      <c r="U66" s="1"/>
    </row>
    <row r="67" spans="2:21" x14ac:dyDescent="0.25">
      <c r="B67"/>
      <c r="C67"/>
      <c r="D67"/>
      <c r="E67"/>
      <c r="F67"/>
      <c r="G67" s="3"/>
      <c r="H67"/>
      <c r="I67"/>
      <c r="J67"/>
      <c r="K67"/>
      <c r="L67"/>
      <c r="M67"/>
      <c r="N67"/>
      <c r="O67"/>
      <c r="P67"/>
      <c r="Q67"/>
      <c r="R67"/>
      <c r="S67"/>
      <c r="T67"/>
    </row>
    <row r="82" spans="23:25" x14ac:dyDescent="0.25">
      <c r="W82" s="3"/>
      <c r="X82"/>
      <c r="Y82"/>
    </row>
    <row r="83" spans="23:25" x14ac:dyDescent="0.25">
      <c r="X83"/>
      <c r="Y83"/>
    </row>
  </sheetData>
  <mergeCells count="15">
    <mergeCell ref="H45:I45"/>
    <mergeCell ref="J45:K45"/>
    <mergeCell ref="L45:M45"/>
    <mergeCell ref="N45:O45"/>
    <mergeCell ref="P45:Q45"/>
    <mergeCell ref="H24:I24"/>
    <mergeCell ref="J24:K24"/>
    <mergeCell ref="L24:M24"/>
    <mergeCell ref="N24:O24"/>
    <mergeCell ref="P24:Q24"/>
    <mergeCell ref="H4:I4"/>
    <mergeCell ref="J4:K4"/>
    <mergeCell ref="L4:M4"/>
    <mergeCell ref="N4:O4"/>
    <mergeCell ref="P4:Q4"/>
  </mergeCells>
  <pageMargins left="0.7" right="0.7" top="0.75" bottom="0.75" header="0.3" footer="0.3"/>
  <pageSetup scale="4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50D2C-07DA-4948-8FA7-36843B28FC9B}">
  <sheetPr>
    <pageSetUpPr fitToPage="1"/>
  </sheetPr>
  <dimension ref="A2:AD113"/>
  <sheetViews>
    <sheetView showGridLines="0" topLeftCell="A16" zoomScaleNormal="100" zoomScalePageLayoutView="85" workbookViewId="0">
      <selection activeCell="F54" sqref="F54"/>
    </sheetView>
  </sheetViews>
  <sheetFormatPr defaultRowHeight="15" x14ac:dyDescent="0.25"/>
  <cols>
    <col min="1" max="1" width="8.7109375" bestFit="1" customWidth="1"/>
    <col min="2" max="2" width="6" style="3" customWidth="1"/>
    <col min="3" max="3" width="11.85546875" style="2" customWidth="1"/>
    <col min="4" max="4" width="7.140625" style="2" customWidth="1"/>
    <col min="5" max="5" width="7.7109375" style="2" customWidth="1"/>
    <col min="6" max="6" width="5.5703125" style="2" bestFit="1" customWidth="1"/>
    <col min="7" max="7" width="15.28515625" style="33" customWidth="1"/>
    <col min="8" max="20" width="9.42578125" style="1" customWidth="1"/>
    <col min="21" max="21" width="17.28515625" customWidth="1"/>
    <col min="22" max="22" width="8.140625" customWidth="1"/>
    <col min="23" max="23" width="32.5703125" bestFit="1" customWidth="1"/>
    <col min="24" max="24" width="8.140625" style="3" customWidth="1"/>
    <col min="25" max="25" width="6.85546875" style="3" bestFit="1" customWidth="1"/>
    <col min="26" max="26" width="10.140625" bestFit="1" customWidth="1"/>
    <col min="27" max="27" width="16.5703125" customWidth="1"/>
    <col min="28" max="30" width="8.140625" customWidth="1"/>
  </cols>
  <sheetData>
    <row r="2" spans="1:27" ht="26.25" x14ac:dyDescent="0.4">
      <c r="B2" s="20" t="s">
        <v>100</v>
      </c>
      <c r="U2" s="19">
        <v>45065</v>
      </c>
    </row>
    <row r="3" spans="1:27" ht="15.75" thickBot="1" x14ac:dyDescent="0.3"/>
    <row r="4" spans="1:27" s="5" customFormat="1" ht="30" x14ac:dyDescent="0.25">
      <c r="A4" s="67" t="s">
        <v>72</v>
      </c>
      <c r="B4" s="55" t="s">
        <v>5</v>
      </c>
      <c r="C4" s="10"/>
      <c r="D4" s="10"/>
      <c r="E4" s="10"/>
      <c r="F4" s="10"/>
      <c r="G4" s="38" t="s">
        <v>4</v>
      </c>
      <c r="H4" s="94" t="s">
        <v>189</v>
      </c>
      <c r="I4" s="94"/>
      <c r="J4" s="94" t="s">
        <v>190</v>
      </c>
      <c r="K4" s="94"/>
      <c r="L4" s="94" t="s">
        <v>67</v>
      </c>
      <c r="M4" s="94"/>
      <c r="N4" s="94" t="s">
        <v>68</v>
      </c>
      <c r="O4" s="94"/>
      <c r="P4" s="94" t="s">
        <v>69</v>
      </c>
      <c r="Q4" s="94"/>
      <c r="R4" s="63" t="s">
        <v>123</v>
      </c>
      <c r="S4" s="63" t="s">
        <v>124</v>
      </c>
      <c r="T4" s="63" t="s">
        <v>125</v>
      </c>
      <c r="U4" s="79" t="s">
        <v>7</v>
      </c>
      <c r="W4" s="16" t="s">
        <v>9</v>
      </c>
      <c r="X4" s="73" t="s">
        <v>11</v>
      </c>
      <c r="Y4" s="61" t="s">
        <v>76</v>
      </c>
      <c r="Z4" s="62" t="s">
        <v>70</v>
      </c>
      <c r="AA4" s="18"/>
    </row>
    <row r="5" spans="1:27" s="5" customFormat="1" ht="15.75" thickBot="1" x14ac:dyDescent="0.3">
      <c r="A5" s="68">
        <v>0.12</v>
      </c>
      <c r="B5" s="43" t="s">
        <v>126</v>
      </c>
      <c r="C5" s="57"/>
      <c r="D5" s="57"/>
      <c r="E5" s="57"/>
      <c r="F5" s="57"/>
      <c r="G5" s="58"/>
      <c r="H5" s="60" t="s">
        <v>121</v>
      </c>
      <c r="I5" s="60" t="s">
        <v>122</v>
      </c>
      <c r="J5" s="60" t="s">
        <v>121</v>
      </c>
      <c r="K5" s="60" t="s">
        <v>122</v>
      </c>
      <c r="L5" s="60" t="s">
        <v>121</v>
      </c>
      <c r="M5" s="60" t="s">
        <v>122</v>
      </c>
      <c r="N5" s="60" t="s">
        <v>121</v>
      </c>
      <c r="O5" s="60" t="s">
        <v>122</v>
      </c>
      <c r="P5" s="60" t="s">
        <v>121</v>
      </c>
      <c r="Q5" s="60" t="s">
        <v>122</v>
      </c>
      <c r="R5" s="64"/>
      <c r="S5" s="64"/>
      <c r="T5" s="64"/>
      <c r="U5" s="80"/>
      <c r="W5" s="16"/>
      <c r="X5" s="17"/>
      <c r="Y5" s="17"/>
      <c r="Z5" s="18"/>
      <c r="AA5" s="18"/>
    </row>
    <row r="6" spans="1:27" ht="20.100000000000001" customHeight="1" x14ac:dyDescent="0.25">
      <c r="B6" s="13" t="s">
        <v>73</v>
      </c>
      <c r="C6" s="14"/>
      <c r="D6" s="14"/>
      <c r="E6" s="14"/>
      <c r="F6" s="14"/>
      <c r="G6" s="39"/>
      <c r="H6" s="15"/>
      <c r="I6" s="15"/>
      <c r="J6" s="15"/>
      <c r="K6" s="15"/>
      <c r="L6" s="15"/>
      <c r="M6" s="15"/>
      <c r="N6" s="15"/>
      <c r="O6" s="15"/>
      <c r="P6" s="15"/>
      <c r="Q6" s="15"/>
      <c r="R6" s="15"/>
      <c r="S6" s="15"/>
      <c r="T6" s="54" t="s">
        <v>130</v>
      </c>
      <c r="U6" s="81"/>
      <c r="W6" s="3" t="s">
        <v>84</v>
      </c>
      <c r="X6" s="3" t="s">
        <v>8</v>
      </c>
      <c r="Y6" s="3">
        <v>348</v>
      </c>
      <c r="Z6" s="2">
        <v>0.12</v>
      </c>
      <c r="AA6" t="s">
        <v>33</v>
      </c>
    </row>
    <row r="7" spans="1:27" ht="20.100000000000001" customHeight="1" x14ac:dyDescent="0.25">
      <c r="B7" s="3" t="s">
        <v>206</v>
      </c>
      <c r="C7" s="2" t="s">
        <v>70</v>
      </c>
      <c r="D7" s="48">
        <v>0.108</v>
      </c>
      <c r="E7" s="45" t="s">
        <v>197</v>
      </c>
      <c r="F7" s="92">
        <v>1</v>
      </c>
      <c r="G7" s="33" t="s">
        <v>0</v>
      </c>
      <c r="H7" s="1">
        <v>0.47099999999999997</v>
      </c>
      <c r="I7" s="1">
        <v>7.8E-2</v>
      </c>
      <c r="J7" s="1">
        <v>0.39</v>
      </c>
      <c r="K7" s="1">
        <v>8.1000000000000003E-2</v>
      </c>
      <c r="L7" s="1">
        <v>0.45</v>
      </c>
      <c r="M7" s="1">
        <v>7.4999999999999997E-2</v>
      </c>
      <c r="N7" s="1">
        <v>0.436</v>
      </c>
      <c r="O7" s="1">
        <v>7.4999999999999997E-2</v>
      </c>
      <c r="P7" s="1">
        <v>0.42499999999999999</v>
      </c>
      <c r="Q7" s="1">
        <v>7.5999999999999998E-2</v>
      </c>
      <c r="R7" s="1">
        <v>0.44</v>
      </c>
      <c r="S7" s="1">
        <v>0.61</v>
      </c>
      <c r="T7" s="1">
        <v>0.52500000000000002</v>
      </c>
      <c r="U7" s="3"/>
      <c r="W7" s="3" t="s">
        <v>128</v>
      </c>
      <c r="X7" s="3" t="s">
        <v>6</v>
      </c>
      <c r="Y7" s="3">
        <v>353</v>
      </c>
      <c r="Z7" s="72">
        <v>9.7500000000000003E-2</v>
      </c>
      <c r="AA7" t="s">
        <v>33</v>
      </c>
    </row>
    <row r="8" spans="1:27" ht="20.100000000000001" customHeight="1" x14ac:dyDescent="0.25">
      <c r="B8" s="2"/>
      <c r="C8" s="2" t="s">
        <v>93</v>
      </c>
      <c r="D8" s="45" t="s">
        <v>94</v>
      </c>
      <c r="E8" s="45" t="s">
        <v>198</v>
      </c>
      <c r="F8" s="92">
        <v>-2</v>
      </c>
      <c r="G8" s="33" t="s">
        <v>1</v>
      </c>
      <c r="H8" s="1">
        <v>0.499</v>
      </c>
      <c r="I8" s="70">
        <v>4.0000000000000001E-3</v>
      </c>
      <c r="J8" s="7">
        <v>0.98499999999999999</v>
      </c>
      <c r="K8" s="70">
        <v>2.4E-2</v>
      </c>
      <c r="L8" s="1">
        <v>0.55300000000000005</v>
      </c>
      <c r="M8" s="70">
        <v>5.0000000000000001E-3</v>
      </c>
      <c r="N8" s="70">
        <v>0.60599999999999998</v>
      </c>
      <c r="O8" s="1">
        <v>6.0000000000000001E-3</v>
      </c>
      <c r="P8" s="7">
        <v>0.66200000000000003</v>
      </c>
      <c r="Q8" s="70">
        <v>8.0000000000000002E-3</v>
      </c>
      <c r="R8" s="1">
        <v>0.99</v>
      </c>
      <c r="S8" s="7">
        <v>1.4999999999999999E-2</v>
      </c>
      <c r="T8" s="1">
        <v>0.503</v>
      </c>
      <c r="U8" s="3"/>
      <c r="W8" s="8" t="s">
        <v>85</v>
      </c>
      <c r="X8" s="8" t="s">
        <v>10</v>
      </c>
      <c r="Y8" s="8">
        <v>347</v>
      </c>
      <c r="Z8" s="2">
        <v>0.13</v>
      </c>
      <c r="AA8" t="s">
        <v>33</v>
      </c>
    </row>
    <row r="9" spans="1:27" ht="20.100000000000001" customHeight="1" x14ac:dyDescent="0.25">
      <c r="C9" s="2" t="s">
        <v>71</v>
      </c>
      <c r="D9" s="41">
        <v>0</v>
      </c>
      <c r="E9" s="45" t="s">
        <v>199</v>
      </c>
      <c r="F9" s="92">
        <v>-10</v>
      </c>
      <c r="G9" s="33" t="s">
        <v>2</v>
      </c>
      <c r="H9" s="1">
        <v>0.58699999999999997</v>
      </c>
      <c r="I9" s="1">
        <v>0.10100000000000001</v>
      </c>
      <c r="J9" s="1">
        <v>0.41499999999999998</v>
      </c>
      <c r="K9" s="1">
        <v>7.8E-2</v>
      </c>
      <c r="L9" s="1">
        <v>0.53900000000000003</v>
      </c>
      <c r="M9" s="1">
        <v>8.5999999999999993E-2</v>
      </c>
      <c r="N9" s="1">
        <v>0.50700000000000001</v>
      </c>
      <c r="O9" s="1">
        <v>0.08</v>
      </c>
      <c r="P9" s="1">
        <v>0.48299999999999998</v>
      </c>
      <c r="Q9" s="1">
        <v>7.8E-2</v>
      </c>
      <c r="R9" s="1">
        <v>0.3</v>
      </c>
      <c r="S9" s="1">
        <v>0.58499999999999996</v>
      </c>
      <c r="T9" s="1">
        <v>0.442</v>
      </c>
      <c r="U9" s="3"/>
    </row>
    <row r="10" spans="1:27" ht="20.100000000000001" customHeight="1" thickBot="1" x14ac:dyDescent="0.3">
      <c r="C10" s="2" t="s">
        <v>45</v>
      </c>
      <c r="D10" s="40">
        <v>800</v>
      </c>
      <c r="E10" s="45" t="s">
        <v>200</v>
      </c>
      <c r="F10" s="41">
        <f>D7/$A$5</f>
        <v>0.9</v>
      </c>
      <c r="G10" s="29" t="s">
        <v>3</v>
      </c>
      <c r="H10" s="9">
        <v>0.63100000000000001</v>
      </c>
      <c r="I10" s="56">
        <v>0.129</v>
      </c>
      <c r="J10" s="9">
        <v>0.43</v>
      </c>
      <c r="K10" s="56">
        <v>0.125</v>
      </c>
      <c r="L10" s="9">
        <v>0.57399999999999995</v>
      </c>
      <c r="M10" s="56">
        <v>0.13</v>
      </c>
      <c r="N10" s="9">
        <v>0.53700000000000003</v>
      </c>
      <c r="O10" s="56">
        <v>0.13</v>
      </c>
      <c r="P10" s="9">
        <v>0.50800000000000001</v>
      </c>
      <c r="Q10" s="56">
        <v>0.129</v>
      </c>
      <c r="R10" s="9">
        <v>0.24</v>
      </c>
      <c r="S10" s="9">
        <v>0.56999999999999995</v>
      </c>
      <c r="T10" s="9">
        <v>0.40500000000000003</v>
      </c>
      <c r="U10" s="3"/>
      <c r="W10" s="42" t="s">
        <v>16</v>
      </c>
      <c r="X10" s="43"/>
      <c r="Y10" s="43"/>
      <c r="Z10" s="44"/>
      <c r="AA10" s="44"/>
    </row>
    <row r="11" spans="1:27" ht="20.100000000000001" customHeight="1" thickBot="1" x14ac:dyDescent="0.3">
      <c r="C11" s="2" t="s">
        <v>117</v>
      </c>
      <c r="D11" s="40">
        <v>347</v>
      </c>
      <c r="E11" s="40"/>
      <c r="F11" s="40"/>
      <c r="H11" s="33"/>
      <c r="I11" s="33"/>
      <c r="J11" s="33"/>
      <c r="K11" s="33"/>
      <c r="L11" s="33"/>
      <c r="M11" s="33"/>
      <c r="N11" s="33"/>
      <c r="U11" s="3"/>
      <c r="W11" s="3" t="s">
        <v>14</v>
      </c>
      <c r="X11" s="12">
        <v>1.234</v>
      </c>
      <c r="Z11" s="53" t="s">
        <v>118</v>
      </c>
      <c r="AA11" s="3" t="s">
        <v>119</v>
      </c>
    </row>
    <row r="12" spans="1:27" ht="20.100000000000001" customHeight="1" x14ac:dyDescent="0.25">
      <c r="B12"/>
      <c r="C12"/>
      <c r="D12"/>
      <c r="E12"/>
      <c r="F12"/>
      <c r="G12"/>
      <c r="H12"/>
      <c r="I12"/>
      <c r="J12"/>
      <c r="K12"/>
      <c r="L12"/>
      <c r="M12"/>
      <c r="N12"/>
      <c r="O12"/>
      <c r="P12"/>
      <c r="Q12"/>
      <c r="R12"/>
      <c r="S12"/>
      <c r="T12"/>
      <c r="W12" s="3" t="s">
        <v>15</v>
      </c>
      <c r="X12" s="7">
        <v>1.234</v>
      </c>
    </row>
    <row r="13" spans="1:27" ht="20.100000000000001" customHeight="1" x14ac:dyDescent="0.25">
      <c r="B13" s="3" t="s">
        <v>205</v>
      </c>
      <c r="C13" s="2" t="s">
        <v>70</v>
      </c>
      <c r="D13" s="48">
        <f>$A$5*F16</f>
        <v>0.108</v>
      </c>
      <c r="E13" s="45" t="s">
        <v>197</v>
      </c>
      <c r="F13" s="91">
        <v>1</v>
      </c>
      <c r="G13" s="33" t="s">
        <v>0</v>
      </c>
      <c r="H13" s="1">
        <v>0.48399999999999999</v>
      </c>
      <c r="I13" s="1">
        <v>0.111</v>
      </c>
      <c r="J13" s="1">
        <v>0.5</v>
      </c>
      <c r="K13" s="1">
        <v>9.7000000000000003E-2</v>
      </c>
      <c r="L13" s="1">
        <v>0.48599999999999999</v>
      </c>
      <c r="M13" s="1">
        <v>0.105</v>
      </c>
      <c r="N13" s="1">
        <v>0.48799999999999999</v>
      </c>
      <c r="O13" s="1">
        <v>0.10100000000000001</v>
      </c>
      <c r="P13" s="1">
        <v>0.49</v>
      </c>
      <c r="Q13" s="1">
        <v>9.9000000000000005E-2</v>
      </c>
      <c r="R13" s="1">
        <v>0.54500000000000004</v>
      </c>
      <c r="S13" s="1">
        <v>0.5</v>
      </c>
      <c r="T13" s="1">
        <v>0.52200000000000002</v>
      </c>
      <c r="U13" s="3"/>
      <c r="W13" s="3" t="s">
        <v>99</v>
      </c>
      <c r="X13" s="47">
        <v>0.86967899999999998</v>
      </c>
    </row>
    <row r="14" spans="1:27" ht="20.100000000000001" customHeight="1" x14ac:dyDescent="0.25">
      <c r="B14" s="2"/>
      <c r="C14" s="2" t="s">
        <v>93</v>
      </c>
      <c r="D14" s="45" t="s">
        <v>94</v>
      </c>
      <c r="E14" s="45" t="s">
        <v>198</v>
      </c>
      <c r="F14" s="91">
        <v>-1</v>
      </c>
      <c r="G14" s="33" t="s">
        <v>1</v>
      </c>
      <c r="H14" s="1">
        <v>0.28299999999999997</v>
      </c>
      <c r="I14" s="1">
        <v>0.41599999999999998</v>
      </c>
      <c r="J14" s="1">
        <v>0.02</v>
      </c>
      <c r="K14" s="70">
        <v>2.5999999999999999E-2</v>
      </c>
      <c r="L14" s="1">
        <v>7.4999999999999997E-2</v>
      </c>
      <c r="M14" s="70">
        <v>9.8000000000000004E-2</v>
      </c>
      <c r="N14" s="1">
        <v>4.8000000000000001E-2</v>
      </c>
      <c r="O14" s="70">
        <v>6.3E-2</v>
      </c>
      <c r="P14" s="1">
        <v>3.6999999999999998E-2</v>
      </c>
      <c r="Q14" s="70">
        <v>4.8000000000000001E-2</v>
      </c>
      <c r="R14" s="1">
        <v>2.5000000000000001E-2</v>
      </c>
      <c r="S14" s="1">
        <v>0.98</v>
      </c>
      <c r="T14" s="1">
        <v>0.503</v>
      </c>
      <c r="U14" s="3"/>
    </row>
    <row r="15" spans="1:27" ht="20.100000000000001" customHeight="1" x14ac:dyDescent="0.25">
      <c r="C15" s="2" t="s">
        <v>71</v>
      </c>
      <c r="D15" s="41">
        <v>0</v>
      </c>
      <c r="E15" s="45" t="s">
        <v>199</v>
      </c>
      <c r="F15" s="91">
        <v>-40</v>
      </c>
      <c r="G15" s="33" t="s">
        <v>2</v>
      </c>
      <c r="H15" s="1">
        <v>0.496</v>
      </c>
      <c r="I15" s="1">
        <v>5.1999999999999998E-2</v>
      </c>
      <c r="J15" s="7">
        <v>0.59</v>
      </c>
      <c r="K15" s="1">
        <v>0.105</v>
      </c>
      <c r="L15" s="1">
        <v>0.51100000000000001</v>
      </c>
      <c r="M15" s="1">
        <v>5.5E-2</v>
      </c>
      <c r="N15" s="7">
        <v>0.52400000000000002</v>
      </c>
      <c r="O15" s="1">
        <v>6.0999999999999999E-2</v>
      </c>
      <c r="P15" s="7">
        <v>0.53600000000000003</v>
      </c>
      <c r="Q15" s="1">
        <v>6.8000000000000005E-2</v>
      </c>
      <c r="R15" s="1">
        <v>0.6</v>
      </c>
      <c r="S15" s="70">
        <v>0.41</v>
      </c>
      <c r="T15" s="1">
        <v>0.505</v>
      </c>
      <c r="U15" s="3"/>
      <c r="W15" s="42" t="s">
        <v>86</v>
      </c>
      <c r="X15" s="43"/>
      <c r="Y15" s="43"/>
      <c r="Z15" s="44"/>
      <c r="AA15" s="44"/>
    </row>
    <row r="16" spans="1:27" ht="20.100000000000001" customHeight="1" x14ac:dyDescent="0.25">
      <c r="C16" s="2" t="s">
        <v>45</v>
      </c>
      <c r="D16" s="40">
        <v>800</v>
      </c>
      <c r="E16" s="45" t="s">
        <v>200</v>
      </c>
      <c r="F16" s="41">
        <v>0.9</v>
      </c>
      <c r="G16" s="29" t="s">
        <v>3</v>
      </c>
      <c r="H16" s="9">
        <v>0.95099999999999996</v>
      </c>
      <c r="I16" s="56">
        <v>0.104</v>
      </c>
      <c r="J16" s="89">
        <v>0.20499999999999999</v>
      </c>
      <c r="K16" s="56">
        <v>0.06</v>
      </c>
      <c r="L16" s="9">
        <v>0.53600000000000003</v>
      </c>
      <c r="M16" s="56">
        <v>9.5000000000000001E-2</v>
      </c>
      <c r="N16" s="74">
        <v>0.40300000000000002</v>
      </c>
      <c r="O16" s="56">
        <v>8.8999999999999996E-2</v>
      </c>
      <c r="P16" s="89">
        <v>0.33200000000000002</v>
      </c>
      <c r="Q16" s="56">
        <v>8.2000000000000003E-2</v>
      </c>
      <c r="R16" s="9">
        <v>1.4999999999999999E-2</v>
      </c>
      <c r="S16" s="89">
        <v>0.79500000000000004</v>
      </c>
      <c r="T16" s="9">
        <v>0.40500000000000003</v>
      </c>
      <c r="U16" s="3"/>
      <c r="W16" s="3" t="s">
        <v>87</v>
      </c>
      <c r="X16" s="3" t="s">
        <v>209</v>
      </c>
    </row>
    <row r="17" spans="2:27" ht="20.100000000000001" customHeight="1" x14ac:dyDescent="0.25">
      <c r="C17" s="2" t="s">
        <v>117</v>
      </c>
      <c r="D17" s="40">
        <v>348</v>
      </c>
      <c r="E17" s="40"/>
      <c r="F17" s="40"/>
      <c r="H17" s="33"/>
      <c r="I17" s="33"/>
      <c r="J17" s="33"/>
      <c r="K17" s="33"/>
      <c r="L17" s="33"/>
      <c r="M17" s="33"/>
      <c r="N17" s="33"/>
      <c r="O17" s="33"/>
      <c r="U17" s="3"/>
      <c r="W17" s="3" t="s">
        <v>91</v>
      </c>
      <c r="X17" s="3" t="s">
        <v>92</v>
      </c>
    </row>
    <row r="18" spans="2:27" ht="20.100000000000001" customHeight="1" x14ac:dyDescent="0.25">
      <c r="C18" s="3"/>
      <c r="D18" s="3"/>
      <c r="E18" s="3"/>
      <c r="F18" s="3"/>
      <c r="G18" s="3"/>
      <c r="H18" s="3"/>
      <c r="I18" s="3"/>
      <c r="J18" s="3"/>
      <c r="K18" s="3"/>
      <c r="L18" s="3"/>
      <c r="M18" s="3"/>
      <c r="N18" s="3"/>
      <c r="O18" s="3"/>
      <c r="P18" s="3"/>
      <c r="R18" s="3"/>
      <c r="S18" s="3"/>
      <c r="T18" s="22" t="s">
        <v>208</v>
      </c>
      <c r="U18" s="3"/>
      <c r="W18" s="3" t="s">
        <v>45</v>
      </c>
      <c r="X18" s="3">
        <v>800</v>
      </c>
    </row>
    <row r="19" spans="2:27" ht="20.100000000000001" customHeight="1" x14ac:dyDescent="0.25">
      <c r="B19" s="88" t="s">
        <v>207</v>
      </c>
      <c r="C19" s="2" t="s">
        <v>70</v>
      </c>
      <c r="D19" s="48">
        <f>$A$5*F22</f>
        <v>0.111</v>
      </c>
      <c r="E19" s="45" t="s">
        <v>197</v>
      </c>
      <c r="F19" s="87">
        <v>1</v>
      </c>
      <c r="G19" s="33" t="s">
        <v>0</v>
      </c>
      <c r="H19" s="1">
        <v>0.51600000000000001</v>
      </c>
      <c r="I19" s="1">
        <v>0.104</v>
      </c>
      <c r="J19" s="1">
        <v>0.51500000000000001</v>
      </c>
      <c r="K19" s="1">
        <v>0.106</v>
      </c>
      <c r="L19" s="1">
        <v>0.51500000000000001</v>
      </c>
      <c r="M19" s="1">
        <v>0.10299999999999999</v>
      </c>
      <c r="N19" s="1">
        <v>0.51500000000000001</v>
      </c>
      <c r="O19" s="1">
        <v>0.10299999999999999</v>
      </c>
      <c r="P19" s="1">
        <v>0.51500000000000001</v>
      </c>
      <c r="Q19" s="1">
        <v>0.10299999999999999</v>
      </c>
      <c r="R19" s="1">
        <v>0.48499999999999999</v>
      </c>
      <c r="S19" s="1">
        <v>0.48499999999999999</v>
      </c>
      <c r="T19" s="1">
        <v>0.48499999999999999</v>
      </c>
      <c r="W19" s="3" t="s">
        <v>89</v>
      </c>
      <c r="X19" s="3" t="s">
        <v>129</v>
      </c>
    </row>
    <row r="20" spans="2:27" ht="20.100000000000001" customHeight="1" x14ac:dyDescent="0.25">
      <c r="C20" s="2" t="s">
        <v>93</v>
      </c>
      <c r="D20" s="45" t="s">
        <v>94</v>
      </c>
      <c r="E20" s="45" t="s">
        <v>198</v>
      </c>
      <c r="F20" s="87">
        <v>-1</v>
      </c>
      <c r="G20" s="33" t="s">
        <v>1</v>
      </c>
      <c r="H20" s="1">
        <v>0.499</v>
      </c>
      <c r="I20" s="70">
        <v>2.1999999999999999E-2</v>
      </c>
      <c r="J20" s="1">
        <v>0.97</v>
      </c>
      <c r="K20" s="1">
        <v>4.2000000000000003E-2</v>
      </c>
      <c r="L20" s="1">
        <v>0.55300000000000005</v>
      </c>
      <c r="M20" s="70">
        <v>2.3E-2</v>
      </c>
      <c r="N20" s="1">
        <v>0.60499999999999998</v>
      </c>
      <c r="O20" s="1">
        <v>2.4E-2</v>
      </c>
      <c r="P20" s="1">
        <v>0.65900000000000003</v>
      </c>
      <c r="Q20" s="1">
        <v>2.5999999999999999E-2</v>
      </c>
      <c r="R20" s="1">
        <v>0.97499999999999998</v>
      </c>
      <c r="S20" s="1">
        <v>0.03</v>
      </c>
      <c r="T20" s="1">
        <v>0.503</v>
      </c>
      <c r="U20" s="3"/>
      <c r="W20" s="3" t="s">
        <v>50</v>
      </c>
      <c r="X20" s="3" t="s">
        <v>195</v>
      </c>
    </row>
    <row r="21" spans="2:27" ht="20.100000000000001" customHeight="1" x14ac:dyDescent="0.25">
      <c r="C21" s="2" t="s">
        <v>71</v>
      </c>
      <c r="D21" s="41">
        <v>0</v>
      </c>
      <c r="E21" s="45" t="s">
        <v>199</v>
      </c>
      <c r="F21" s="87">
        <v>-40</v>
      </c>
      <c r="G21" s="33" t="s">
        <v>2</v>
      </c>
      <c r="H21" s="1">
        <v>0.47899999999999998</v>
      </c>
      <c r="I21" s="1">
        <v>4.5999999999999999E-2</v>
      </c>
      <c r="J21" s="1">
        <v>0.36499999999999999</v>
      </c>
      <c r="K21" s="1">
        <v>0.13300000000000001</v>
      </c>
      <c r="L21" s="1">
        <v>0.443</v>
      </c>
      <c r="M21" s="1">
        <v>7.1999999999999995E-2</v>
      </c>
      <c r="N21" s="1">
        <v>0.42099999999999999</v>
      </c>
      <c r="O21" s="1">
        <v>0.09</v>
      </c>
      <c r="P21" s="1">
        <v>0.40500000000000003</v>
      </c>
      <c r="Q21" s="1">
        <v>0.10299999999999999</v>
      </c>
      <c r="R21" s="1">
        <v>0.38500000000000001</v>
      </c>
      <c r="S21" s="1">
        <v>0.63500000000000001</v>
      </c>
      <c r="T21" s="1">
        <v>0.51</v>
      </c>
      <c r="U21" s="3"/>
      <c r="W21" s="3" t="s">
        <v>52</v>
      </c>
      <c r="X21" s="3">
        <v>40</v>
      </c>
      <c r="Y21"/>
    </row>
    <row r="22" spans="2:27" ht="20.100000000000001" customHeight="1" x14ac:dyDescent="0.25">
      <c r="C22" s="2" t="s">
        <v>45</v>
      </c>
      <c r="D22" s="40">
        <v>800</v>
      </c>
      <c r="E22" s="45" t="s">
        <v>200</v>
      </c>
      <c r="F22" s="90">
        <v>0.92500000000000004</v>
      </c>
      <c r="G22" s="29" t="s">
        <v>3</v>
      </c>
      <c r="H22" s="9">
        <v>0.89200000000000002</v>
      </c>
      <c r="I22" s="56">
        <v>3.5000000000000003E-2</v>
      </c>
      <c r="J22" s="9">
        <v>0.98</v>
      </c>
      <c r="K22" s="56">
        <v>2.5999999999999999E-2</v>
      </c>
      <c r="L22" s="9">
        <v>0.90800000000000003</v>
      </c>
      <c r="M22" s="56">
        <v>3.1E-2</v>
      </c>
      <c r="N22" s="9">
        <v>0.92100000000000004</v>
      </c>
      <c r="O22" s="56">
        <v>2.8000000000000001E-2</v>
      </c>
      <c r="P22" s="9">
        <v>0.93400000000000005</v>
      </c>
      <c r="Q22" s="9">
        <v>2.5999999999999999E-2</v>
      </c>
      <c r="R22" s="9">
        <v>0.12</v>
      </c>
      <c r="S22" s="9">
        <v>0.02</v>
      </c>
      <c r="T22" s="9">
        <v>7.0000000000000007E-2</v>
      </c>
      <c r="U22" s="3"/>
      <c r="W22" s="3" t="s">
        <v>90</v>
      </c>
      <c r="X22" s="3">
        <v>5</v>
      </c>
      <c r="Y22"/>
    </row>
    <row r="23" spans="2:27" ht="20.100000000000001" customHeight="1" x14ac:dyDescent="0.25">
      <c r="C23" s="2" t="s">
        <v>117</v>
      </c>
      <c r="D23" s="40">
        <v>348</v>
      </c>
      <c r="E23" s="40"/>
      <c r="F23" s="40"/>
      <c r="H23" s="33"/>
      <c r="I23" s="33"/>
      <c r="J23" s="33"/>
      <c r="K23" s="33"/>
      <c r="L23" s="33"/>
      <c r="M23" s="33"/>
      <c r="N23" s="33"/>
      <c r="O23" s="33"/>
      <c r="U23" s="3"/>
      <c r="W23" s="3" t="s">
        <v>101</v>
      </c>
      <c r="X23" s="3" t="s">
        <v>191</v>
      </c>
      <c r="Y23"/>
    </row>
    <row r="24" spans="2:27" ht="20.100000000000001" customHeight="1" x14ac:dyDescent="0.25">
      <c r="C24" s="3"/>
      <c r="D24" s="3"/>
      <c r="E24" s="3"/>
      <c r="F24" s="3"/>
      <c r="G24" s="3"/>
      <c r="H24" s="3"/>
      <c r="I24" s="3"/>
      <c r="J24" s="3"/>
      <c r="K24" s="3"/>
      <c r="L24" s="3"/>
      <c r="M24" s="3"/>
      <c r="N24" s="3"/>
      <c r="O24" s="3"/>
      <c r="P24" s="3"/>
      <c r="Q24" s="3"/>
      <c r="R24" s="3"/>
      <c r="S24" s="3"/>
      <c r="T24" s="3"/>
      <c r="U24" s="3"/>
      <c r="W24" s="3"/>
    </row>
    <row r="25" spans="2:27" ht="20.100000000000001" customHeight="1" x14ac:dyDescent="0.25">
      <c r="B25" s="13" t="s">
        <v>74</v>
      </c>
      <c r="C25" s="14"/>
      <c r="D25" s="14"/>
      <c r="E25" s="14"/>
      <c r="F25" s="14"/>
      <c r="G25" s="39"/>
      <c r="H25" s="15"/>
      <c r="I25" s="15"/>
      <c r="J25" s="15"/>
      <c r="K25" s="15"/>
      <c r="L25" s="15"/>
      <c r="M25" s="15"/>
      <c r="N25" s="15"/>
      <c r="O25" s="15"/>
      <c r="P25" s="15"/>
      <c r="Q25" s="15"/>
      <c r="R25" s="15"/>
      <c r="S25" s="15"/>
      <c r="T25" s="15"/>
      <c r="U25" s="81"/>
    </row>
    <row r="26" spans="2:27" ht="20.100000000000001" customHeight="1" x14ac:dyDescent="0.25">
      <c r="B26" s="3" t="s">
        <v>8</v>
      </c>
      <c r="C26" s="2" t="s">
        <v>70</v>
      </c>
      <c r="D26" s="48">
        <f>F29*$A$5</f>
        <v>0.108</v>
      </c>
      <c r="E26" s="45" t="s">
        <v>197</v>
      </c>
      <c r="F26" s="91">
        <v>1</v>
      </c>
      <c r="G26" s="33" t="s">
        <v>0</v>
      </c>
      <c r="H26" s="1">
        <v>0.49099999999999999</v>
      </c>
      <c r="I26" s="1">
        <v>6.7000000000000004E-2</v>
      </c>
      <c r="J26" s="1">
        <v>0.56499999999999995</v>
      </c>
      <c r="K26" s="1">
        <v>0.106</v>
      </c>
      <c r="L26" s="1">
        <v>0.504</v>
      </c>
      <c r="M26" s="1">
        <v>7.1999999999999995E-2</v>
      </c>
      <c r="N26" s="1">
        <v>0.51500000000000001</v>
      </c>
      <c r="O26" s="1">
        <v>7.6999999999999999E-2</v>
      </c>
      <c r="P26" s="1">
        <v>0.52500000000000002</v>
      </c>
      <c r="Q26" s="1">
        <v>8.2000000000000003E-2</v>
      </c>
      <c r="R26" s="1">
        <v>0.57999999999999996</v>
      </c>
      <c r="S26" s="1">
        <v>0.435</v>
      </c>
      <c r="T26" s="1">
        <v>0.50800000000000001</v>
      </c>
      <c r="U26" s="36"/>
    </row>
    <row r="27" spans="2:27" ht="20.100000000000001" customHeight="1" x14ac:dyDescent="0.25">
      <c r="C27" s="2" t="s">
        <v>93</v>
      </c>
      <c r="D27" s="45" t="s">
        <v>95</v>
      </c>
      <c r="E27" s="45" t="s">
        <v>198</v>
      </c>
      <c r="F27" s="91">
        <v>-1</v>
      </c>
      <c r="G27" s="33" t="s">
        <v>1</v>
      </c>
      <c r="H27" s="70">
        <v>0.63300000000000001</v>
      </c>
      <c r="I27" s="1">
        <v>0.39100000000000001</v>
      </c>
      <c r="J27" s="1">
        <v>5.5E-2</v>
      </c>
      <c r="K27" s="1">
        <v>3.6999999999999998E-2</v>
      </c>
      <c r="L27" s="1">
        <v>0.19600000000000001</v>
      </c>
      <c r="M27" s="1">
        <v>0.121</v>
      </c>
      <c r="N27" s="1">
        <v>0.129</v>
      </c>
      <c r="O27" s="1">
        <v>8.3000000000000004E-2</v>
      </c>
      <c r="P27" s="1">
        <v>0.1</v>
      </c>
      <c r="Q27" s="1">
        <v>6.5000000000000002E-2</v>
      </c>
      <c r="R27" s="1">
        <v>2.5000000000000001E-2</v>
      </c>
      <c r="S27" s="1">
        <v>0.94499999999999995</v>
      </c>
      <c r="T27" s="1">
        <v>0.48499999999999999</v>
      </c>
      <c r="U27" s="36"/>
    </row>
    <row r="28" spans="2:27" ht="20.100000000000001" customHeight="1" x14ac:dyDescent="0.25">
      <c r="C28" s="2" t="s">
        <v>71</v>
      </c>
      <c r="D28" s="41">
        <v>0.05</v>
      </c>
      <c r="E28" s="45" t="s">
        <v>199</v>
      </c>
      <c r="F28" s="93">
        <v>20</v>
      </c>
      <c r="G28" s="33" t="s">
        <v>2</v>
      </c>
      <c r="H28" s="1">
        <v>0.48899999999999999</v>
      </c>
      <c r="I28" s="70">
        <v>4.5999999999999999E-2</v>
      </c>
      <c r="J28" s="1">
        <v>0.56000000000000005</v>
      </c>
      <c r="K28" s="1">
        <v>9.4E-2</v>
      </c>
      <c r="L28" s="1">
        <v>0.499</v>
      </c>
      <c r="M28" s="1">
        <v>4.1000000000000002E-2</v>
      </c>
      <c r="N28" s="1">
        <v>0.50800000000000001</v>
      </c>
      <c r="O28" s="1">
        <v>4.2999999999999997E-2</v>
      </c>
      <c r="P28" s="1">
        <v>0.51800000000000002</v>
      </c>
      <c r="Q28" s="1">
        <v>4.9000000000000002E-2</v>
      </c>
      <c r="R28" s="1">
        <v>0.59499999999999997</v>
      </c>
      <c r="S28" s="1">
        <v>0.44</v>
      </c>
      <c r="T28" s="1">
        <v>0.51800000000000002</v>
      </c>
      <c r="U28" s="36"/>
    </row>
    <row r="29" spans="2:27" ht="20.100000000000001" customHeight="1" x14ac:dyDescent="0.25">
      <c r="C29" s="2" t="s">
        <v>45</v>
      </c>
      <c r="D29" s="40">
        <v>800</v>
      </c>
      <c r="E29" s="45" t="s">
        <v>200</v>
      </c>
      <c r="F29" s="41">
        <v>0.9</v>
      </c>
      <c r="G29" s="29" t="s">
        <v>3</v>
      </c>
      <c r="H29" s="74">
        <v>0.54700000000000004</v>
      </c>
      <c r="I29" s="71">
        <v>5.3999999999999999E-2</v>
      </c>
      <c r="J29" s="9">
        <v>0.87</v>
      </c>
      <c r="K29" s="71">
        <v>8.5999999999999993E-2</v>
      </c>
      <c r="L29" s="9">
        <v>0.59099999999999997</v>
      </c>
      <c r="M29" s="56">
        <v>5.5E-2</v>
      </c>
      <c r="N29" s="9">
        <v>0.63100000000000001</v>
      </c>
      <c r="O29" s="56">
        <v>5.6000000000000001E-2</v>
      </c>
      <c r="P29" s="9">
        <v>0.67100000000000004</v>
      </c>
      <c r="Q29" s="56">
        <v>5.8999999999999997E-2</v>
      </c>
      <c r="R29" s="74">
        <v>0.72499999999999998</v>
      </c>
      <c r="S29" s="9">
        <v>0.13</v>
      </c>
      <c r="T29" s="9">
        <v>0.42799999999999999</v>
      </c>
      <c r="U29" s="36"/>
    </row>
    <row r="30" spans="2:27" ht="20.100000000000001" customHeight="1" x14ac:dyDescent="0.25">
      <c r="C30" s="2" t="s">
        <v>117</v>
      </c>
      <c r="D30" s="40">
        <v>348</v>
      </c>
      <c r="E30" s="40"/>
      <c r="F30" s="40"/>
      <c r="G30" s="29"/>
      <c r="P30" s="7"/>
      <c r="Q30" s="7"/>
      <c r="S30" s="7"/>
      <c r="T30" s="7"/>
      <c r="U30" s="36"/>
      <c r="W30" s="3"/>
      <c r="Z30" s="3"/>
      <c r="AA30" s="3"/>
    </row>
    <row r="31" spans="2:27" ht="20.100000000000001" customHeight="1" x14ac:dyDescent="0.25">
      <c r="B31" s="13" t="s">
        <v>75</v>
      </c>
      <c r="C31" s="14"/>
      <c r="D31" s="14"/>
      <c r="E31" s="14"/>
      <c r="F31" s="14"/>
      <c r="G31" s="39"/>
      <c r="H31" s="15"/>
      <c r="I31" s="15"/>
      <c r="J31" s="15"/>
      <c r="K31" s="15"/>
      <c r="L31" s="15"/>
      <c r="M31" s="15"/>
      <c r="N31" s="15"/>
      <c r="O31" s="15"/>
      <c r="P31" s="15"/>
      <c r="Q31" s="15"/>
      <c r="R31" s="15"/>
      <c r="S31" s="15"/>
      <c r="T31" s="15"/>
      <c r="U31" s="81"/>
      <c r="W31" s="3"/>
      <c r="Z31" s="3"/>
      <c r="AA31" s="3"/>
    </row>
    <row r="32" spans="2:27" ht="20.100000000000001" customHeight="1" x14ac:dyDescent="0.25">
      <c r="B32" s="3" t="s">
        <v>8</v>
      </c>
      <c r="C32" s="2" t="s">
        <v>70</v>
      </c>
      <c r="D32" s="48">
        <v>0.11</v>
      </c>
      <c r="E32" s="48"/>
      <c r="F32" s="48"/>
      <c r="G32" s="33" t="s">
        <v>0</v>
      </c>
      <c r="S32" s="7"/>
      <c r="U32" s="36"/>
      <c r="W32" s="3"/>
      <c r="Z32" s="3"/>
      <c r="AA32" s="3"/>
    </row>
    <row r="33" spans="1:27" ht="20.100000000000001" customHeight="1" x14ac:dyDescent="0.25">
      <c r="C33" s="2" t="s">
        <v>93</v>
      </c>
      <c r="D33" s="45" t="s">
        <v>96</v>
      </c>
      <c r="E33" s="45"/>
      <c r="F33" s="45"/>
      <c r="G33" s="33" t="s">
        <v>1</v>
      </c>
      <c r="U33" s="36"/>
      <c r="W33" s="3"/>
      <c r="Z33" s="3"/>
      <c r="AA33" s="3"/>
    </row>
    <row r="34" spans="1:27" ht="20.100000000000001" customHeight="1" x14ac:dyDescent="0.25">
      <c r="C34" s="2" t="s">
        <v>71</v>
      </c>
      <c r="D34" s="41">
        <v>0.1</v>
      </c>
      <c r="E34" s="41"/>
      <c r="F34" s="41"/>
      <c r="G34" s="33" t="s">
        <v>2</v>
      </c>
      <c r="U34" s="36"/>
      <c r="W34" s="3"/>
      <c r="Z34" s="3"/>
      <c r="AA34" s="3"/>
    </row>
    <row r="35" spans="1:27" ht="20.100000000000001" customHeight="1" x14ac:dyDescent="0.25">
      <c r="C35" s="2" t="s">
        <v>45</v>
      </c>
      <c r="D35" s="40">
        <v>1200</v>
      </c>
      <c r="E35" s="40"/>
      <c r="F35" s="40"/>
      <c r="G35" s="29" t="s">
        <v>3</v>
      </c>
      <c r="H35" s="9"/>
      <c r="I35" s="56"/>
      <c r="J35" s="9"/>
      <c r="K35" s="56"/>
      <c r="L35" s="9"/>
      <c r="M35" s="56"/>
      <c r="N35" s="9"/>
      <c r="O35" s="56"/>
      <c r="P35" s="9"/>
      <c r="Q35" s="56"/>
      <c r="R35" s="9"/>
      <c r="S35" s="9"/>
      <c r="T35" s="9"/>
      <c r="U35" s="36"/>
      <c r="W35" s="3"/>
      <c r="Z35" s="3"/>
    </row>
    <row r="36" spans="1:27" ht="20.100000000000001" customHeight="1" x14ac:dyDescent="0.25">
      <c r="C36" s="2" t="s">
        <v>117</v>
      </c>
      <c r="D36" s="40">
        <v>800</v>
      </c>
      <c r="E36" s="40"/>
      <c r="F36" s="40"/>
      <c r="P36" s="7"/>
      <c r="Q36" s="7"/>
      <c r="S36" s="7"/>
      <c r="T36" s="7"/>
      <c r="U36" s="36"/>
      <c r="W36" s="3"/>
      <c r="Z36" s="3"/>
    </row>
    <row r="37" spans="1:27" ht="20.100000000000001" customHeight="1" thickBot="1" x14ac:dyDescent="0.3">
      <c r="D37" s="40"/>
      <c r="E37" s="40"/>
      <c r="F37" s="40"/>
      <c r="P37" s="7"/>
      <c r="Q37" s="7"/>
      <c r="S37" s="7"/>
      <c r="T37" s="7"/>
      <c r="U37" s="36"/>
      <c r="W37" s="3"/>
      <c r="Z37" s="3"/>
    </row>
    <row r="38" spans="1:27" ht="20.100000000000001" customHeight="1" x14ac:dyDescent="0.25">
      <c r="A38" s="67" t="s">
        <v>77</v>
      </c>
      <c r="B38" s="55" t="s">
        <v>5</v>
      </c>
      <c r="C38" s="10"/>
      <c r="D38" s="10"/>
      <c r="E38" s="10"/>
      <c r="F38" s="10"/>
      <c r="G38" s="38" t="s">
        <v>4</v>
      </c>
      <c r="H38" s="94" t="s">
        <v>188</v>
      </c>
      <c r="I38" s="94"/>
      <c r="J38" s="94" t="s">
        <v>190</v>
      </c>
      <c r="K38" s="94"/>
      <c r="L38" s="94" t="s">
        <v>67</v>
      </c>
      <c r="M38" s="94"/>
      <c r="N38" s="94" t="s">
        <v>68</v>
      </c>
      <c r="O38" s="94"/>
      <c r="P38" s="94" t="s">
        <v>69</v>
      </c>
      <c r="Q38" s="94"/>
      <c r="R38" s="63" t="s">
        <v>123</v>
      </c>
      <c r="S38" s="63" t="s">
        <v>124</v>
      </c>
      <c r="T38" s="63" t="s">
        <v>125</v>
      </c>
      <c r="U38" s="79" t="s">
        <v>7</v>
      </c>
      <c r="W38" s="3"/>
      <c r="Z38" s="3"/>
    </row>
    <row r="39" spans="1:27" ht="20.100000000000001" customHeight="1" thickBot="1" x14ac:dyDescent="0.3">
      <c r="A39" s="68">
        <v>9.8000000000000004E-2</v>
      </c>
      <c r="B39" s="43" t="s">
        <v>126</v>
      </c>
      <c r="C39" s="57"/>
      <c r="D39" s="57"/>
      <c r="E39" s="57"/>
      <c r="F39" s="57"/>
      <c r="G39" s="58"/>
      <c r="H39" s="60" t="s">
        <v>121</v>
      </c>
      <c r="I39" s="60" t="s">
        <v>122</v>
      </c>
      <c r="J39" s="60" t="s">
        <v>121</v>
      </c>
      <c r="K39" s="60" t="s">
        <v>122</v>
      </c>
      <c r="L39" s="60" t="s">
        <v>121</v>
      </c>
      <c r="M39" s="60" t="s">
        <v>122</v>
      </c>
      <c r="N39" s="60" t="s">
        <v>121</v>
      </c>
      <c r="O39" s="60" t="s">
        <v>122</v>
      </c>
      <c r="P39" s="60" t="s">
        <v>121</v>
      </c>
      <c r="Q39" s="60" t="s">
        <v>122</v>
      </c>
      <c r="R39" s="64"/>
      <c r="S39" s="64"/>
      <c r="T39" s="64"/>
      <c r="U39" s="80"/>
    </row>
    <row r="40" spans="1:27" ht="20.100000000000001" customHeight="1" x14ac:dyDescent="0.25">
      <c r="A40" s="85"/>
      <c r="B40" s="13" t="s">
        <v>127</v>
      </c>
      <c r="C40" s="14"/>
      <c r="D40" s="14"/>
      <c r="E40" s="14"/>
      <c r="F40" s="14"/>
      <c r="G40" s="39"/>
      <c r="H40" s="15"/>
      <c r="I40" s="15"/>
      <c r="J40" s="15"/>
      <c r="K40" s="15"/>
      <c r="L40" s="15"/>
      <c r="M40" s="15"/>
      <c r="N40" s="15"/>
      <c r="O40" s="15"/>
      <c r="P40" s="15"/>
      <c r="Q40" s="15"/>
      <c r="R40" s="15"/>
      <c r="S40" s="15"/>
      <c r="T40" s="15"/>
      <c r="U40" s="81"/>
    </row>
    <row r="41" spans="1:27" ht="20.100000000000001" customHeight="1" x14ac:dyDescent="0.25">
      <c r="B41" s="3" t="s">
        <v>6</v>
      </c>
      <c r="C41" s="2" t="s">
        <v>70</v>
      </c>
      <c r="D41" s="48">
        <v>9.3100000000000002E-2</v>
      </c>
      <c r="E41" s="45" t="s">
        <v>197</v>
      </c>
      <c r="F41" s="45">
        <v>1</v>
      </c>
      <c r="G41" s="33" t="s">
        <v>0</v>
      </c>
      <c r="H41" s="1">
        <v>0.51900000000000002</v>
      </c>
      <c r="I41" s="1">
        <v>8.2000000000000003E-2</v>
      </c>
      <c r="J41" s="70">
        <v>0.64</v>
      </c>
      <c r="K41" s="1">
        <v>9.9000000000000005E-2</v>
      </c>
      <c r="L41" s="70">
        <v>0.53800000000000003</v>
      </c>
      <c r="M41" s="1">
        <v>8.1000000000000003E-2</v>
      </c>
      <c r="N41" s="70">
        <v>0.55500000000000005</v>
      </c>
      <c r="O41" s="1">
        <v>8.1000000000000003E-2</v>
      </c>
      <c r="P41" s="70">
        <v>0.57099999999999995</v>
      </c>
      <c r="Q41" s="1">
        <v>8.2000000000000003E-2</v>
      </c>
      <c r="R41" s="1">
        <v>0.6</v>
      </c>
      <c r="S41" s="1">
        <v>0.36</v>
      </c>
      <c r="T41" s="70">
        <v>0.48</v>
      </c>
      <c r="U41" s="3"/>
    </row>
    <row r="42" spans="1:27" ht="20.100000000000001" customHeight="1" x14ac:dyDescent="0.25">
      <c r="B42" s="3" t="s">
        <v>206</v>
      </c>
      <c r="C42" s="2" t="s">
        <v>93</v>
      </c>
      <c r="D42" s="45" t="s">
        <v>94</v>
      </c>
      <c r="E42" s="45" t="s">
        <v>198</v>
      </c>
      <c r="F42" s="45">
        <v>-1</v>
      </c>
      <c r="G42" s="33" t="s">
        <v>1</v>
      </c>
      <c r="H42" s="1">
        <v>0.41699999999999998</v>
      </c>
      <c r="I42" s="1">
        <v>0.46600000000000003</v>
      </c>
      <c r="J42" s="1">
        <v>0.03</v>
      </c>
      <c r="K42" s="1">
        <v>3.5000000000000003E-2</v>
      </c>
      <c r="L42" s="1">
        <v>0.112</v>
      </c>
      <c r="M42" s="1">
        <v>0.123</v>
      </c>
      <c r="N42" s="1">
        <v>7.1999999999999995E-2</v>
      </c>
      <c r="O42" s="1">
        <v>8.1000000000000003E-2</v>
      </c>
      <c r="P42" s="1">
        <v>5.5E-2</v>
      </c>
      <c r="Q42" s="1">
        <v>6.3E-2</v>
      </c>
      <c r="R42" s="1">
        <v>1.4999999999999999E-2</v>
      </c>
      <c r="S42" s="1">
        <v>0.97</v>
      </c>
      <c r="T42" s="1">
        <v>0.49199999999999999</v>
      </c>
      <c r="U42" s="3"/>
    </row>
    <row r="43" spans="1:27" ht="20.100000000000001" customHeight="1" x14ac:dyDescent="0.25">
      <c r="C43" s="2" t="s">
        <v>71</v>
      </c>
      <c r="D43" s="41">
        <v>0</v>
      </c>
      <c r="E43" s="45" t="s">
        <v>199</v>
      </c>
      <c r="F43" s="45">
        <v>-40</v>
      </c>
      <c r="G43" s="33" t="s">
        <v>2</v>
      </c>
      <c r="H43" s="1">
        <v>0.44</v>
      </c>
      <c r="I43" s="1">
        <v>0.106</v>
      </c>
      <c r="J43" s="1">
        <v>0.37</v>
      </c>
      <c r="K43" s="1">
        <v>0.158</v>
      </c>
      <c r="L43" s="1">
        <v>0.41899999999999998</v>
      </c>
      <c r="M43" s="1">
        <v>0.113</v>
      </c>
      <c r="N43" s="1">
        <v>0.40600000000000003</v>
      </c>
      <c r="O43" s="1">
        <v>0.121</v>
      </c>
      <c r="P43" s="1">
        <v>0.39600000000000002</v>
      </c>
      <c r="Q43" s="1">
        <v>0.129</v>
      </c>
      <c r="R43" s="1">
        <v>0.45</v>
      </c>
      <c r="S43" s="1">
        <v>0.63</v>
      </c>
      <c r="T43" s="1">
        <v>0.54</v>
      </c>
      <c r="U43" s="3"/>
    </row>
    <row r="44" spans="1:27" ht="20.100000000000001" customHeight="1" x14ac:dyDescent="0.25">
      <c r="C44" s="2" t="s">
        <v>45</v>
      </c>
      <c r="D44" s="40">
        <v>800</v>
      </c>
      <c r="E44" s="45" t="s">
        <v>200</v>
      </c>
      <c r="F44" s="41">
        <f>D41/A39</f>
        <v>0.95</v>
      </c>
      <c r="G44" s="29" t="s">
        <v>3</v>
      </c>
      <c r="H44" s="9">
        <v>0.84499999999999997</v>
      </c>
      <c r="I44" s="56">
        <v>0.155</v>
      </c>
      <c r="J44" s="1">
        <v>0.215</v>
      </c>
      <c r="K44" s="56">
        <v>8.2000000000000003E-2</v>
      </c>
      <c r="L44" s="1">
        <v>0.52100000000000002</v>
      </c>
      <c r="M44" s="56">
        <v>0.126</v>
      </c>
      <c r="N44" s="1">
        <v>0.40300000000000002</v>
      </c>
      <c r="O44" s="56">
        <v>0.11600000000000001</v>
      </c>
      <c r="P44" s="1">
        <v>0.33800000000000002</v>
      </c>
      <c r="Q44" s="56">
        <v>0.107</v>
      </c>
      <c r="R44" s="9">
        <v>0.04</v>
      </c>
      <c r="S44" s="9">
        <v>0.78500000000000003</v>
      </c>
      <c r="T44" s="9">
        <v>0.41199999999999998</v>
      </c>
      <c r="U44" s="3"/>
    </row>
    <row r="45" spans="1:27" ht="20.100000000000001" customHeight="1" x14ac:dyDescent="0.25">
      <c r="C45" s="2" t="s">
        <v>117</v>
      </c>
      <c r="D45" s="40">
        <v>348</v>
      </c>
      <c r="E45" s="40"/>
      <c r="F45" s="40"/>
      <c r="U45" s="3"/>
    </row>
    <row r="46" spans="1:27" ht="20.100000000000001" customHeight="1" x14ac:dyDescent="0.25">
      <c r="D46" s="40"/>
      <c r="E46" s="40"/>
      <c r="F46" s="40"/>
      <c r="T46" s="22" t="s">
        <v>204</v>
      </c>
      <c r="U46" s="3"/>
    </row>
    <row r="47" spans="1:27" ht="20.100000000000001" customHeight="1" x14ac:dyDescent="0.25">
      <c r="B47" s="3" t="s">
        <v>6</v>
      </c>
      <c r="C47" s="2" t="s">
        <v>70</v>
      </c>
      <c r="D47" s="48">
        <v>8.8200000000000001E-2</v>
      </c>
      <c r="E47" s="45" t="s">
        <v>197</v>
      </c>
      <c r="F47" s="45">
        <v>1</v>
      </c>
      <c r="G47" s="33" t="s">
        <v>0</v>
      </c>
      <c r="H47" s="1">
        <v>0.51200000000000001</v>
      </c>
      <c r="I47" s="1">
        <v>6.8000000000000005E-2</v>
      </c>
      <c r="J47" s="1">
        <v>0.43</v>
      </c>
      <c r="K47" s="1">
        <v>0.111</v>
      </c>
      <c r="L47" s="1">
        <v>0.49</v>
      </c>
      <c r="M47" s="1">
        <v>7.4999999999999997E-2</v>
      </c>
      <c r="N47" s="1">
        <v>0.47599999999999998</v>
      </c>
      <c r="O47" s="1">
        <v>8.3000000000000004E-2</v>
      </c>
      <c r="P47" s="1">
        <v>0.46400000000000002</v>
      </c>
      <c r="Q47" s="1">
        <v>8.8999999999999996E-2</v>
      </c>
      <c r="R47" s="1">
        <v>0.40500000000000003</v>
      </c>
      <c r="S47" s="1">
        <v>0.56999999999999995</v>
      </c>
      <c r="T47" s="1">
        <v>0.48799999999999999</v>
      </c>
      <c r="U47" s="3"/>
    </row>
    <row r="48" spans="1:27" ht="20.100000000000001" customHeight="1" x14ac:dyDescent="0.25">
      <c r="B48" s="3" t="s">
        <v>205</v>
      </c>
      <c r="C48" s="2" t="s">
        <v>93</v>
      </c>
      <c r="D48" s="45" t="s">
        <v>94</v>
      </c>
      <c r="E48" s="45" t="s">
        <v>198</v>
      </c>
      <c r="F48" s="45">
        <v>-1</v>
      </c>
      <c r="G48" s="33" t="s">
        <v>1</v>
      </c>
      <c r="H48" s="1">
        <v>0.48299999999999998</v>
      </c>
      <c r="I48" s="1">
        <v>0.47399999999999998</v>
      </c>
      <c r="J48" s="1">
        <v>0.05</v>
      </c>
      <c r="K48" s="1">
        <v>5.2999999999999999E-2</v>
      </c>
      <c r="L48" s="1">
        <v>0.17299999999999999</v>
      </c>
      <c r="M48" s="1">
        <v>0.17499999999999999</v>
      </c>
      <c r="N48" s="1">
        <v>0.11600000000000001</v>
      </c>
      <c r="O48" s="1">
        <v>0.11899999999999999</v>
      </c>
      <c r="P48" s="1">
        <v>0.09</v>
      </c>
      <c r="Q48" s="1">
        <v>9.2999999999999999E-2</v>
      </c>
      <c r="R48" s="70">
        <v>3.5000000000000003E-2</v>
      </c>
      <c r="S48" s="1">
        <v>0.95</v>
      </c>
      <c r="T48" s="1">
        <v>0.49199999999999999</v>
      </c>
      <c r="U48" s="3"/>
    </row>
    <row r="49" spans="2:30" ht="20.100000000000001" customHeight="1" x14ac:dyDescent="0.25">
      <c r="C49" s="2" t="s">
        <v>71</v>
      </c>
      <c r="D49" s="41">
        <v>0</v>
      </c>
      <c r="E49" s="45" t="s">
        <v>199</v>
      </c>
      <c r="F49" s="45">
        <v>-40</v>
      </c>
      <c r="G49" s="33" t="s">
        <v>2</v>
      </c>
      <c r="H49" s="1">
        <v>0.48</v>
      </c>
      <c r="I49" s="1">
        <v>7.6999999999999999E-2</v>
      </c>
      <c r="J49" s="1">
        <v>0.52500000000000002</v>
      </c>
      <c r="K49" s="1">
        <v>6.3E-2</v>
      </c>
      <c r="L49" s="1">
        <v>0.48799999999999999</v>
      </c>
      <c r="M49" s="1">
        <v>7.0000000000000007E-2</v>
      </c>
      <c r="N49" s="1">
        <v>0.49399999999999999</v>
      </c>
      <c r="O49" s="1">
        <v>6.5000000000000002E-2</v>
      </c>
      <c r="P49" s="1">
        <v>0.5</v>
      </c>
      <c r="Q49" s="1">
        <v>6.2E-2</v>
      </c>
      <c r="R49" s="1">
        <v>0.57999999999999996</v>
      </c>
      <c r="S49" s="1">
        <v>0.47499999999999998</v>
      </c>
      <c r="T49" s="1">
        <v>0.52800000000000002</v>
      </c>
      <c r="U49" s="3"/>
    </row>
    <row r="50" spans="2:30" ht="20.100000000000001" customHeight="1" x14ac:dyDescent="0.25">
      <c r="C50" s="2" t="s">
        <v>45</v>
      </c>
      <c r="D50" s="40">
        <v>800</v>
      </c>
      <c r="E50" s="45" t="s">
        <v>200</v>
      </c>
      <c r="F50" s="41">
        <f>D47/$A$39</f>
        <v>0.9</v>
      </c>
      <c r="G50" s="33" t="s">
        <v>3</v>
      </c>
      <c r="H50" s="9">
        <v>0.63300000000000001</v>
      </c>
      <c r="I50" s="56">
        <v>3.3000000000000002E-2</v>
      </c>
      <c r="J50" s="9">
        <v>0.83499999999999996</v>
      </c>
      <c r="K50" s="56">
        <v>4.7E-2</v>
      </c>
      <c r="L50" s="9">
        <v>0.66500000000000004</v>
      </c>
      <c r="M50" s="56">
        <v>3.3000000000000002E-2</v>
      </c>
      <c r="N50" s="9">
        <v>0.69299999999999995</v>
      </c>
      <c r="O50" s="56">
        <v>3.4000000000000002E-2</v>
      </c>
      <c r="P50" s="9">
        <v>0.72</v>
      </c>
      <c r="Q50" s="56">
        <v>3.5000000000000003E-2</v>
      </c>
      <c r="R50" s="1">
        <v>0.48499999999999999</v>
      </c>
      <c r="S50" s="9">
        <v>0.16500000000000001</v>
      </c>
      <c r="T50" s="9">
        <v>0.32500000000000001</v>
      </c>
      <c r="U50" s="3"/>
    </row>
    <row r="51" spans="2:30" ht="20.100000000000001" customHeight="1" x14ac:dyDescent="0.25">
      <c r="C51" s="2" t="s">
        <v>117</v>
      </c>
      <c r="D51" s="40">
        <v>348</v>
      </c>
      <c r="E51" s="40"/>
      <c r="F51" s="40"/>
      <c r="U51" s="3"/>
    </row>
    <row r="52" spans="2:30" ht="20.100000000000001" customHeight="1" x14ac:dyDescent="0.25">
      <c r="B52" s="13" t="s">
        <v>78</v>
      </c>
      <c r="C52" s="14"/>
      <c r="D52" s="14"/>
      <c r="E52" s="14"/>
      <c r="F52" s="14"/>
      <c r="G52" s="39"/>
      <c r="H52" s="15"/>
      <c r="I52" s="15"/>
      <c r="J52" s="15"/>
      <c r="K52" s="15"/>
      <c r="L52" s="15"/>
      <c r="M52" s="15"/>
      <c r="N52" s="15"/>
      <c r="O52" s="15"/>
      <c r="P52" s="15"/>
      <c r="Q52" s="15"/>
      <c r="R52" s="15"/>
      <c r="S52" s="15"/>
      <c r="T52" s="54" t="s">
        <v>210</v>
      </c>
      <c r="U52" s="81"/>
    </row>
    <row r="53" spans="2:30" ht="20.100000000000001" customHeight="1" x14ac:dyDescent="0.25">
      <c r="B53" s="3" t="s">
        <v>6</v>
      </c>
      <c r="C53" s="2" t="s">
        <v>70</v>
      </c>
      <c r="D53" s="48">
        <f>F56*$A$39</f>
        <v>7.8400000000000011E-2</v>
      </c>
      <c r="E53" s="45" t="s">
        <v>197</v>
      </c>
      <c r="F53" s="45">
        <v>1</v>
      </c>
      <c r="G53" s="33" t="s">
        <v>0</v>
      </c>
      <c r="H53" s="1">
        <v>0.436</v>
      </c>
      <c r="I53" s="1">
        <v>5.96E-2</v>
      </c>
      <c r="J53" s="1">
        <v>0.45</v>
      </c>
      <c r="K53" s="1">
        <v>0.1323</v>
      </c>
      <c r="L53" s="1">
        <v>0.435</v>
      </c>
      <c r="M53" s="1">
        <v>6.6199999999999995E-2</v>
      </c>
      <c r="N53" s="1">
        <v>0.436</v>
      </c>
      <c r="O53" s="1">
        <v>7.5600000000000001E-2</v>
      </c>
      <c r="P53" s="1">
        <v>0.438</v>
      </c>
      <c r="Q53" s="1">
        <v>8.5800000000000001E-2</v>
      </c>
      <c r="R53" s="1">
        <v>0.57999999999999996</v>
      </c>
      <c r="S53" s="1">
        <v>0.55000000000000004</v>
      </c>
      <c r="T53" s="1">
        <v>0.56999999999999995</v>
      </c>
      <c r="U53" s="36"/>
    </row>
    <row r="54" spans="2:30" x14ac:dyDescent="0.25">
      <c r="C54" s="2" t="s">
        <v>93</v>
      </c>
      <c r="D54" s="46" t="s">
        <v>95</v>
      </c>
      <c r="E54" s="45" t="s">
        <v>198</v>
      </c>
      <c r="F54" s="45">
        <v>-1</v>
      </c>
      <c r="G54" s="33" t="s">
        <v>1</v>
      </c>
      <c r="H54" s="1">
        <v>0.3</v>
      </c>
      <c r="I54" s="1">
        <v>0.44719999999999999</v>
      </c>
      <c r="J54" s="1">
        <v>0.02</v>
      </c>
      <c r="K54" s="70">
        <v>2.7400000000000001E-2</v>
      </c>
      <c r="L54" s="70">
        <v>7.6999999999999999E-2</v>
      </c>
      <c r="M54" s="1">
        <v>0.1065</v>
      </c>
      <c r="N54" s="1">
        <v>4.9000000000000002E-2</v>
      </c>
      <c r="O54" s="70">
        <v>6.7299999999999999E-2</v>
      </c>
      <c r="P54" s="1">
        <v>3.6999999999999998E-2</v>
      </c>
      <c r="Q54" s="70">
        <v>5.0999999999999997E-2</v>
      </c>
      <c r="R54" s="70">
        <v>0.02</v>
      </c>
      <c r="S54" s="1">
        <v>0.98</v>
      </c>
      <c r="T54" s="1">
        <v>0.5</v>
      </c>
      <c r="U54" s="36"/>
    </row>
    <row r="55" spans="2:30" x14ac:dyDescent="0.25">
      <c r="C55" s="2" t="s">
        <v>71</v>
      </c>
      <c r="D55" s="41">
        <v>0.05</v>
      </c>
      <c r="E55" s="45" t="s">
        <v>199</v>
      </c>
      <c r="F55" s="45">
        <v>-40</v>
      </c>
      <c r="G55" s="33" t="s">
        <v>2</v>
      </c>
      <c r="H55" s="70">
        <v>0.54700000000000004</v>
      </c>
      <c r="I55" s="1">
        <v>9.2600000000000002E-2</v>
      </c>
      <c r="J55" s="1">
        <v>0.59</v>
      </c>
      <c r="K55" s="1">
        <v>0.13420000000000001</v>
      </c>
      <c r="L55" s="1">
        <v>0.55300000000000005</v>
      </c>
      <c r="M55" s="1">
        <v>9.4600000000000004E-2</v>
      </c>
      <c r="N55" s="1">
        <v>0.55800000000000005</v>
      </c>
      <c r="O55" s="1">
        <v>9.8699999999999996E-2</v>
      </c>
      <c r="P55" s="1">
        <v>0.56399999999999995</v>
      </c>
      <c r="Q55" s="1">
        <v>0.10390000000000001</v>
      </c>
      <c r="R55" s="1">
        <v>0.49</v>
      </c>
      <c r="S55" s="1">
        <v>0.41</v>
      </c>
      <c r="T55" s="70">
        <v>0.45</v>
      </c>
      <c r="U55" s="36"/>
    </row>
    <row r="56" spans="2:30" x14ac:dyDescent="0.25">
      <c r="C56" s="2" t="s">
        <v>45</v>
      </c>
      <c r="D56" s="40">
        <v>800</v>
      </c>
      <c r="E56" s="45" t="s">
        <v>200</v>
      </c>
      <c r="F56" s="41">
        <v>0.8</v>
      </c>
      <c r="G56" s="29" t="s">
        <v>3</v>
      </c>
      <c r="H56" s="1">
        <v>0.505</v>
      </c>
      <c r="I56" s="56">
        <v>6.1400000000000003E-2</v>
      </c>
      <c r="J56" s="9">
        <v>0.72</v>
      </c>
      <c r="K56" s="1">
        <v>0.11509999999999999</v>
      </c>
      <c r="L56" s="1">
        <v>0.53700000000000003</v>
      </c>
      <c r="M56" s="56">
        <v>6.7900000000000002E-2</v>
      </c>
      <c r="N56" s="9">
        <v>0.56599999999999995</v>
      </c>
      <c r="O56" s="1">
        <v>7.4200000000000002E-2</v>
      </c>
      <c r="P56" s="9">
        <v>0.59299999999999997</v>
      </c>
      <c r="Q56" s="1">
        <v>8.0699999999999994E-2</v>
      </c>
      <c r="R56" s="1">
        <v>0.7</v>
      </c>
      <c r="S56" s="56">
        <v>0.28000000000000003</v>
      </c>
      <c r="T56" s="1">
        <v>0.49</v>
      </c>
      <c r="U56" s="36"/>
      <c r="X56"/>
      <c r="Y56"/>
    </row>
    <row r="57" spans="2:30" ht="20.100000000000001" customHeight="1" x14ac:dyDescent="0.25">
      <c r="C57" s="2" t="s">
        <v>117</v>
      </c>
      <c r="D57" s="40">
        <v>348</v>
      </c>
      <c r="E57" s="40"/>
      <c r="F57" s="1"/>
      <c r="G57" s="29"/>
      <c r="P57" s="69"/>
      <c r="Q57" s="69"/>
      <c r="S57" s="69"/>
      <c r="T57" s="69"/>
      <c r="U57" s="36"/>
      <c r="X57"/>
      <c r="Y57"/>
    </row>
    <row r="58" spans="2:30" ht="20.100000000000001" customHeight="1" x14ac:dyDescent="0.25">
      <c r="B58" s="13" t="s">
        <v>79</v>
      </c>
      <c r="C58" s="14"/>
      <c r="D58" s="14"/>
      <c r="E58" s="14"/>
      <c r="F58" s="14"/>
      <c r="G58" s="39"/>
      <c r="H58" s="15"/>
      <c r="I58" s="15"/>
      <c r="J58" s="15"/>
      <c r="K58" s="15"/>
      <c r="L58" s="15"/>
      <c r="M58" s="15"/>
      <c r="N58" s="15"/>
      <c r="O58" s="15"/>
      <c r="P58" s="15"/>
      <c r="Q58" s="15"/>
      <c r="R58" s="15"/>
      <c r="S58" s="15"/>
      <c r="T58" s="15"/>
      <c r="U58" s="81"/>
      <c r="X58"/>
      <c r="Y58"/>
    </row>
    <row r="59" spans="2:30" ht="20.100000000000001" customHeight="1" x14ac:dyDescent="0.25">
      <c r="B59" s="3" t="s">
        <v>6</v>
      </c>
      <c r="C59" s="2" t="s">
        <v>70</v>
      </c>
      <c r="D59" s="48">
        <v>9.6000000000000002E-2</v>
      </c>
      <c r="E59" s="48"/>
      <c r="F59" s="48"/>
      <c r="G59" s="33" t="s">
        <v>0</v>
      </c>
      <c r="U59" s="36"/>
      <c r="X59"/>
      <c r="Y59"/>
    </row>
    <row r="60" spans="2:30" ht="20.100000000000001" customHeight="1" x14ac:dyDescent="0.25">
      <c r="C60" s="2" t="s">
        <v>93</v>
      </c>
      <c r="D60" s="46" t="s">
        <v>96</v>
      </c>
      <c r="E60" s="46"/>
      <c r="F60" s="46"/>
      <c r="G60" s="33" t="s">
        <v>1</v>
      </c>
      <c r="R60" s="69"/>
      <c r="U60" s="36"/>
      <c r="X60"/>
      <c r="Y60"/>
    </row>
    <row r="61" spans="2:30" ht="20.100000000000001" customHeight="1" x14ac:dyDescent="0.25">
      <c r="C61" s="2" t="s">
        <v>71</v>
      </c>
      <c r="D61" s="41">
        <v>0.1</v>
      </c>
      <c r="E61" s="41"/>
      <c r="F61" s="41"/>
      <c r="G61" s="33" t="s">
        <v>2</v>
      </c>
      <c r="U61" s="36"/>
      <c r="X61"/>
      <c r="Y61"/>
    </row>
    <row r="62" spans="2:30" ht="20.100000000000001" customHeight="1" x14ac:dyDescent="0.25">
      <c r="C62" s="2" t="s">
        <v>45</v>
      </c>
      <c r="D62" s="40">
        <v>1200</v>
      </c>
      <c r="E62" s="40"/>
      <c r="F62" s="40"/>
      <c r="G62" s="29" t="s">
        <v>3</v>
      </c>
      <c r="H62" s="9"/>
      <c r="I62" s="56"/>
      <c r="J62" s="9"/>
      <c r="K62" s="71"/>
      <c r="L62" s="9"/>
      <c r="M62" s="56"/>
      <c r="N62" s="9"/>
      <c r="O62" s="71"/>
      <c r="P62" s="9"/>
      <c r="Q62" s="71"/>
      <c r="R62" s="71"/>
      <c r="S62" s="9"/>
      <c r="T62" s="9"/>
      <c r="U62" s="36"/>
      <c r="W62" s="1"/>
      <c r="X62" s="36"/>
      <c r="Y62" s="36"/>
      <c r="Z62" s="1"/>
      <c r="AA62" s="1"/>
      <c r="AB62" s="1"/>
      <c r="AC62" s="1"/>
      <c r="AD62" s="1"/>
    </row>
    <row r="63" spans="2:30" ht="20.100000000000001" customHeight="1" x14ac:dyDescent="0.25">
      <c r="C63" s="2" t="s">
        <v>117</v>
      </c>
      <c r="D63" s="40">
        <v>352</v>
      </c>
      <c r="E63" s="40"/>
      <c r="F63" s="40"/>
      <c r="G63" s="2"/>
      <c r="H63" s="2"/>
      <c r="I63" s="2"/>
      <c r="J63" s="2"/>
      <c r="K63" s="2"/>
      <c r="L63" s="2"/>
      <c r="M63" s="2"/>
      <c r="N63" s="2"/>
      <c r="O63" s="2"/>
      <c r="P63" s="2"/>
      <c r="Q63" s="2"/>
      <c r="R63" s="2"/>
      <c r="S63" s="2"/>
      <c r="T63" s="2"/>
      <c r="U63" s="82"/>
      <c r="W63" s="1"/>
      <c r="X63" s="36"/>
      <c r="Y63" s="36"/>
      <c r="Z63" s="1"/>
      <c r="AA63" s="1"/>
      <c r="AB63" s="1"/>
      <c r="AC63" s="1"/>
      <c r="AD63" s="1"/>
    </row>
    <row r="64" spans="2:30" ht="20.100000000000001" customHeight="1" thickBot="1" x14ac:dyDescent="0.3">
      <c r="U64" s="36"/>
      <c r="W64" s="1"/>
      <c r="X64" s="36"/>
      <c r="Y64" s="36"/>
      <c r="Z64" s="1"/>
      <c r="AA64" s="1"/>
      <c r="AB64" s="1"/>
      <c r="AC64" s="1"/>
      <c r="AD64" s="1"/>
    </row>
    <row r="65" spans="1:21" ht="20.100000000000001" customHeight="1" x14ac:dyDescent="0.25">
      <c r="A65" s="67" t="s">
        <v>80</v>
      </c>
      <c r="B65" s="55" t="s">
        <v>5</v>
      </c>
      <c r="C65" s="10"/>
      <c r="D65" s="10"/>
      <c r="E65" s="10"/>
      <c r="F65" s="10"/>
      <c r="G65" s="38" t="s">
        <v>4</v>
      </c>
      <c r="H65" s="94" t="s">
        <v>189</v>
      </c>
      <c r="I65" s="94"/>
      <c r="J65" s="94" t="s">
        <v>190</v>
      </c>
      <c r="K65" s="94"/>
      <c r="L65" s="94" t="s">
        <v>67</v>
      </c>
      <c r="M65" s="94"/>
      <c r="N65" s="94" t="s">
        <v>68</v>
      </c>
      <c r="O65" s="94"/>
      <c r="P65" s="94" t="s">
        <v>69</v>
      </c>
      <c r="Q65" s="94"/>
      <c r="R65" s="63" t="s">
        <v>123</v>
      </c>
      <c r="S65" s="63" t="s">
        <v>124</v>
      </c>
      <c r="T65" s="63" t="s">
        <v>125</v>
      </c>
      <c r="U65" s="79" t="s">
        <v>7</v>
      </c>
    </row>
    <row r="66" spans="1:21" ht="20.100000000000001" customHeight="1" thickBot="1" x14ac:dyDescent="0.3">
      <c r="A66" s="68">
        <v>0.13</v>
      </c>
      <c r="B66" s="43" t="s">
        <v>126</v>
      </c>
      <c r="C66" s="57"/>
      <c r="D66" s="57"/>
      <c r="E66" s="57"/>
      <c r="F66" s="57"/>
      <c r="G66" s="58"/>
      <c r="H66" s="60" t="s">
        <v>121</v>
      </c>
      <c r="I66" s="60" t="s">
        <v>122</v>
      </c>
      <c r="J66" s="60" t="s">
        <v>121</v>
      </c>
      <c r="K66" s="60" t="s">
        <v>122</v>
      </c>
      <c r="L66" s="60" t="s">
        <v>121</v>
      </c>
      <c r="M66" s="60" t="s">
        <v>122</v>
      </c>
      <c r="N66" s="60" t="s">
        <v>121</v>
      </c>
      <c r="O66" s="60" t="s">
        <v>122</v>
      </c>
      <c r="P66" s="60" t="s">
        <v>121</v>
      </c>
      <c r="Q66" s="60" t="s">
        <v>122</v>
      </c>
      <c r="R66" s="64"/>
      <c r="S66" s="64"/>
      <c r="T66" s="64"/>
      <c r="U66" s="80"/>
    </row>
    <row r="67" spans="1:21" ht="20.100000000000001" customHeight="1" x14ac:dyDescent="0.25">
      <c r="A67" s="85"/>
      <c r="B67" s="13" t="s">
        <v>81</v>
      </c>
      <c r="C67" s="14"/>
      <c r="D67" s="14"/>
      <c r="E67" s="14"/>
      <c r="F67" s="14"/>
      <c r="G67" s="39"/>
      <c r="H67" s="15"/>
      <c r="I67" s="15"/>
      <c r="J67" s="15"/>
      <c r="K67" s="15"/>
      <c r="L67" s="15"/>
      <c r="M67" s="15"/>
      <c r="N67" s="15"/>
      <c r="O67" s="15"/>
      <c r="P67" s="15"/>
      <c r="Q67" s="15"/>
      <c r="R67" s="15"/>
      <c r="S67" s="15"/>
      <c r="T67" s="15"/>
      <c r="U67" s="81"/>
    </row>
    <row r="68" spans="1:21" ht="20.100000000000001" customHeight="1" x14ac:dyDescent="0.25">
      <c r="B68" s="3" t="s">
        <v>10</v>
      </c>
      <c r="C68" s="2" t="s">
        <v>70</v>
      </c>
      <c r="D68" s="86">
        <f>A66*F71</f>
        <v>0.1235</v>
      </c>
      <c r="E68" s="45" t="s">
        <v>197</v>
      </c>
      <c r="F68" s="45">
        <v>1</v>
      </c>
      <c r="G68" s="33" t="s">
        <v>0</v>
      </c>
      <c r="H68" s="1">
        <v>0.503</v>
      </c>
      <c r="I68" s="1">
        <v>9.9000000000000005E-2</v>
      </c>
      <c r="J68" s="1">
        <v>0.48499999999999999</v>
      </c>
      <c r="K68" s="1">
        <v>7.4999999999999997E-2</v>
      </c>
      <c r="L68" s="1">
        <v>0.498</v>
      </c>
      <c r="M68" s="1">
        <v>8.8999999999999996E-2</v>
      </c>
      <c r="N68" s="1">
        <v>0.49399999999999999</v>
      </c>
      <c r="O68" s="1">
        <v>8.2000000000000003E-2</v>
      </c>
      <c r="P68" s="1">
        <v>0.49099999999999999</v>
      </c>
      <c r="Q68" s="1">
        <v>7.8E-2</v>
      </c>
      <c r="R68" s="1">
        <v>0.495</v>
      </c>
      <c r="S68" s="1">
        <v>0.51500000000000001</v>
      </c>
      <c r="T68" s="1">
        <v>0.505</v>
      </c>
      <c r="U68" s="36"/>
    </row>
    <row r="69" spans="1:21" ht="20.100000000000001" customHeight="1" x14ac:dyDescent="0.25">
      <c r="B69" s="2"/>
      <c r="C69" s="2" t="s">
        <v>60</v>
      </c>
      <c r="D69" s="45" t="s">
        <v>94</v>
      </c>
      <c r="E69" s="45" t="s">
        <v>198</v>
      </c>
      <c r="F69" s="45">
        <v>-1</v>
      </c>
      <c r="G69" s="33" t="s">
        <v>1</v>
      </c>
      <c r="H69" s="1">
        <v>0.504</v>
      </c>
      <c r="I69" s="1">
        <v>1.0999999999999999E-2</v>
      </c>
      <c r="J69" s="1">
        <v>0.98</v>
      </c>
      <c r="K69" s="1">
        <v>3.5000000000000003E-2</v>
      </c>
      <c r="L69" s="1">
        <v>0.55800000000000005</v>
      </c>
      <c r="M69" s="1">
        <v>1.0999999999999999E-2</v>
      </c>
      <c r="N69" s="1">
        <v>0.61099999999999999</v>
      </c>
      <c r="O69" s="1">
        <v>1.0999999999999999E-2</v>
      </c>
      <c r="P69" s="1">
        <v>0.66500000000000004</v>
      </c>
      <c r="Q69" s="70">
        <v>1.2999999999999999E-2</v>
      </c>
      <c r="R69" s="1">
        <v>0.96499999999999997</v>
      </c>
      <c r="S69" s="70">
        <v>0.02</v>
      </c>
      <c r="T69" s="1">
        <v>0.49199999999999999</v>
      </c>
      <c r="U69" s="36"/>
    </row>
    <row r="70" spans="1:21" ht="20.100000000000001" customHeight="1" x14ac:dyDescent="0.25">
      <c r="C70" s="2" t="s">
        <v>71</v>
      </c>
      <c r="D70" s="41">
        <v>0</v>
      </c>
      <c r="E70" s="45" t="s">
        <v>199</v>
      </c>
      <c r="F70" s="45">
        <v>-40</v>
      </c>
      <c r="G70" s="33" t="s">
        <v>2</v>
      </c>
      <c r="H70" s="1">
        <v>0.53200000000000003</v>
      </c>
      <c r="I70" s="1">
        <v>0.109</v>
      </c>
      <c r="J70" s="1">
        <v>0.46500000000000002</v>
      </c>
      <c r="K70" s="1">
        <v>0.106</v>
      </c>
      <c r="L70" s="1">
        <v>0.51500000000000001</v>
      </c>
      <c r="M70" s="1">
        <v>0.1</v>
      </c>
      <c r="N70" s="1">
        <v>0.503</v>
      </c>
      <c r="O70" s="1">
        <v>9.7000000000000003E-2</v>
      </c>
      <c r="P70" s="1">
        <v>0.49299999999999999</v>
      </c>
      <c r="Q70" s="1">
        <v>9.7000000000000003E-2</v>
      </c>
      <c r="R70" s="1">
        <v>0.41499999999999998</v>
      </c>
      <c r="S70" s="1">
        <v>0.53500000000000003</v>
      </c>
      <c r="T70" s="1">
        <v>0.47499999999999998</v>
      </c>
      <c r="U70" s="36"/>
    </row>
    <row r="71" spans="1:21" ht="20.100000000000001" customHeight="1" x14ac:dyDescent="0.25">
      <c r="C71" s="2" t="s">
        <v>45</v>
      </c>
      <c r="D71" s="40">
        <v>800</v>
      </c>
      <c r="E71" s="45" t="s">
        <v>200</v>
      </c>
      <c r="F71" s="41">
        <v>0.95</v>
      </c>
      <c r="G71" s="29" t="s">
        <v>3</v>
      </c>
      <c r="H71" s="9">
        <v>0.99399999999999999</v>
      </c>
      <c r="I71" s="56">
        <v>1.9E-2</v>
      </c>
      <c r="J71" s="9">
        <v>0.65</v>
      </c>
      <c r="K71" s="56">
        <v>9.7000000000000003E-2</v>
      </c>
      <c r="L71" s="9">
        <v>0.89400000000000002</v>
      </c>
      <c r="M71" s="56">
        <v>3.6999999999999998E-2</v>
      </c>
      <c r="N71" s="9">
        <v>0.83</v>
      </c>
      <c r="O71" s="56">
        <v>5.8000000000000003E-2</v>
      </c>
      <c r="P71" s="9">
        <v>0.78200000000000003</v>
      </c>
      <c r="Q71" s="56">
        <v>7.0999999999999994E-2</v>
      </c>
      <c r="R71" s="9">
        <v>5.0000000000000001E-3</v>
      </c>
      <c r="S71" s="9">
        <v>0.35</v>
      </c>
      <c r="T71" s="9">
        <v>0.17799999999999999</v>
      </c>
      <c r="U71" s="36"/>
    </row>
    <row r="72" spans="1:21" ht="20.100000000000001" customHeight="1" x14ac:dyDescent="0.25">
      <c r="C72" s="2" t="s">
        <v>117</v>
      </c>
      <c r="D72" s="40">
        <v>348</v>
      </c>
      <c r="E72" s="84"/>
      <c r="F72" s="84"/>
      <c r="U72" s="3"/>
    </row>
    <row r="73" spans="1:21" ht="20.100000000000001" customHeight="1" x14ac:dyDescent="0.25">
      <c r="B73" s="13" t="s">
        <v>82</v>
      </c>
      <c r="C73" s="14"/>
      <c r="D73" s="14"/>
      <c r="E73" s="14"/>
      <c r="F73" s="14"/>
      <c r="G73" s="39"/>
      <c r="H73" s="15"/>
      <c r="I73" s="15"/>
      <c r="J73" s="15"/>
      <c r="K73" s="15"/>
      <c r="L73" s="15"/>
      <c r="M73" s="15"/>
      <c r="N73" s="15"/>
      <c r="O73" s="15"/>
      <c r="P73" s="15"/>
      <c r="Q73" s="15"/>
      <c r="R73" s="15"/>
      <c r="S73" s="15"/>
      <c r="T73" s="54" t="s">
        <v>211</v>
      </c>
      <c r="U73" s="81"/>
    </row>
    <row r="74" spans="1:21" ht="20.100000000000001" customHeight="1" x14ac:dyDescent="0.25">
      <c r="B74" s="3" t="s">
        <v>10</v>
      </c>
      <c r="C74" s="2" t="s">
        <v>70</v>
      </c>
      <c r="D74" s="86">
        <f>F77*$A$66</f>
        <v>0.10400000000000001</v>
      </c>
      <c r="E74" s="45" t="s">
        <v>197</v>
      </c>
      <c r="F74" s="45">
        <v>1</v>
      </c>
      <c r="G74" s="33" t="s">
        <v>0</v>
      </c>
      <c r="H74" s="1">
        <v>0.45700000000000002</v>
      </c>
      <c r="I74" s="1">
        <v>6.93E-2</v>
      </c>
      <c r="J74" s="1">
        <v>0.25</v>
      </c>
      <c r="K74" s="1">
        <v>7.0699999999999999E-2</v>
      </c>
      <c r="L74" s="1">
        <v>0.38700000000000001</v>
      </c>
      <c r="M74" s="1">
        <v>6.4100000000000004E-2</v>
      </c>
      <c r="N74" s="1">
        <v>0.34699999999999998</v>
      </c>
      <c r="O74" s="1">
        <v>6.6699999999999995E-2</v>
      </c>
      <c r="P74" s="1">
        <v>0.31900000000000001</v>
      </c>
      <c r="Q74" s="1">
        <v>6.88E-2</v>
      </c>
      <c r="R74" s="1">
        <v>0.3</v>
      </c>
      <c r="S74" s="1">
        <v>0.75</v>
      </c>
      <c r="T74" s="1">
        <v>0.53</v>
      </c>
      <c r="U74" s="36"/>
    </row>
    <row r="75" spans="1:21" x14ac:dyDescent="0.25">
      <c r="C75" s="2" t="s">
        <v>60</v>
      </c>
      <c r="D75" s="46" t="s">
        <v>95</v>
      </c>
      <c r="E75" s="45" t="s">
        <v>198</v>
      </c>
      <c r="F75" s="45">
        <v>-1</v>
      </c>
      <c r="G75" s="33" t="s">
        <v>1</v>
      </c>
      <c r="H75" s="1">
        <v>0.26700000000000002</v>
      </c>
      <c r="I75" s="1">
        <v>0.25280000000000002</v>
      </c>
      <c r="J75" s="1">
        <v>0.03</v>
      </c>
      <c r="K75" s="70">
        <v>2.7400000000000001E-2</v>
      </c>
      <c r="L75" s="1">
        <v>0.10299999999999999</v>
      </c>
      <c r="M75" s="1">
        <v>9.4200000000000006E-2</v>
      </c>
      <c r="N75" s="1">
        <v>6.9000000000000006E-2</v>
      </c>
      <c r="O75" s="1">
        <v>6.3200000000000006E-2</v>
      </c>
      <c r="P75" s="1">
        <v>5.3999999999999999E-2</v>
      </c>
      <c r="Q75" s="1">
        <v>4.9099999999999998E-2</v>
      </c>
      <c r="R75" s="70">
        <v>0.06</v>
      </c>
      <c r="S75" s="1">
        <v>0.97</v>
      </c>
      <c r="T75" s="1">
        <v>0.52</v>
      </c>
      <c r="U75" s="36"/>
    </row>
    <row r="76" spans="1:21" x14ac:dyDescent="0.25">
      <c r="C76" s="2" t="s">
        <v>71</v>
      </c>
      <c r="D76" s="41">
        <v>0.05</v>
      </c>
      <c r="E76" s="45" t="s">
        <v>199</v>
      </c>
      <c r="F76" s="93">
        <v>15</v>
      </c>
      <c r="G76" s="33" t="s">
        <v>2</v>
      </c>
      <c r="H76" s="70">
        <v>0.51800000000000002</v>
      </c>
      <c r="I76" s="1">
        <v>6.1499999999999999E-2</v>
      </c>
      <c r="J76" s="1">
        <v>0.63</v>
      </c>
      <c r="K76" s="1">
        <v>0.1565</v>
      </c>
      <c r="L76" s="1">
        <v>0.53500000000000003</v>
      </c>
      <c r="M76" s="1">
        <v>7.0499999999999993E-2</v>
      </c>
      <c r="N76" s="1">
        <v>0.55000000000000004</v>
      </c>
      <c r="O76" s="1">
        <v>8.1500000000000003E-2</v>
      </c>
      <c r="P76" s="1">
        <v>0.56499999999999995</v>
      </c>
      <c r="Q76" s="1">
        <v>9.3700000000000006E-2</v>
      </c>
      <c r="R76" s="1">
        <v>0.57999999999999996</v>
      </c>
      <c r="S76" s="1">
        <v>0.37</v>
      </c>
      <c r="T76" s="70">
        <v>0.48</v>
      </c>
      <c r="U76" s="36"/>
    </row>
    <row r="77" spans="1:21" ht="20.100000000000001" customHeight="1" x14ac:dyDescent="0.25">
      <c r="C77" s="2" t="s">
        <v>45</v>
      </c>
      <c r="D77" s="40">
        <v>1200</v>
      </c>
      <c r="E77" s="45" t="s">
        <v>200</v>
      </c>
      <c r="F77" s="41">
        <v>0.8</v>
      </c>
      <c r="G77" s="29" t="s">
        <v>3</v>
      </c>
      <c r="H77" s="1">
        <v>0.48599999999999999</v>
      </c>
      <c r="I77" s="56">
        <v>2.5899999999999999E-2</v>
      </c>
      <c r="J77" s="9">
        <v>0.88</v>
      </c>
      <c r="K77" s="1">
        <v>5.7000000000000002E-2</v>
      </c>
      <c r="L77" s="9">
        <v>0.53400000000000003</v>
      </c>
      <c r="M77" s="56">
        <v>2.9000000000000001E-2</v>
      </c>
      <c r="N77" s="9">
        <v>0.57899999999999996</v>
      </c>
      <c r="O77" s="56">
        <v>3.2099999999999997E-2</v>
      </c>
      <c r="P77" s="9">
        <v>0.626</v>
      </c>
      <c r="Q77" s="56">
        <v>3.5499999999999997E-2</v>
      </c>
      <c r="R77" s="1">
        <v>0.93</v>
      </c>
      <c r="S77" s="9">
        <v>0.12</v>
      </c>
      <c r="T77" s="1">
        <v>0.53</v>
      </c>
      <c r="U77" s="36"/>
    </row>
    <row r="78" spans="1:21" ht="20.100000000000001" customHeight="1" x14ac:dyDescent="0.25">
      <c r="C78" s="2" t="s">
        <v>117</v>
      </c>
      <c r="D78" s="40">
        <v>346</v>
      </c>
      <c r="E78" s="40"/>
      <c r="F78" s="40"/>
      <c r="G78" s="29"/>
      <c r="P78" s="7"/>
      <c r="Q78" s="7"/>
      <c r="S78" s="7"/>
      <c r="T78" s="7"/>
      <c r="U78" s="36"/>
    </row>
    <row r="79" spans="1:21" ht="20.100000000000001" customHeight="1" x14ac:dyDescent="0.25">
      <c r="B79" s="13" t="s">
        <v>83</v>
      </c>
      <c r="C79" s="14"/>
      <c r="D79" s="14"/>
      <c r="E79" s="14"/>
      <c r="F79" s="14"/>
      <c r="G79" s="39"/>
      <c r="H79" s="15"/>
      <c r="I79" s="15"/>
      <c r="J79" s="15"/>
      <c r="K79" s="15"/>
      <c r="L79" s="15"/>
      <c r="M79" s="15"/>
      <c r="N79" s="15"/>
      <c r="O79" s="15"/>
      <c r="P79" s="15"/>
      <c r="Q79" s="15"/>
      <c r="R79" s="15"/>
      <c r="S79" s="15"/>
      <c r="T79" s="15"/>
      <c r="U79" s="81"/>
    </row>
    <row r="80" spans="1:21" ht="20.100000000000001" customHeight="1" x14ac:dyDescent="0.25">
      <c r="B80" s="3" t="s">
        <v>10</v>
      </c>
      <c r="C80" s="2" t="s">
        <v>70</v>
      </c>
      <c r="D80" s="37">
        <v>0.12</v>
      </c>
      <c r="E80" s="37"/>
      <c r="F80" s="37"/>
      <c r="G80" s="33" t="s">
        <v>0</v>
      </c>
      <c r="U80" s="36"/>
    </row>
    <row r="81" spans="2:21" ht="20.100000000000001" customHeight="1" x14ac:dyDescent="0.25">
      <c r="C81" s="2" t="s">
        <v>60</v>
      </c>
      <c r="D81" s="46" t="s">
        <v>96</v>
      </c>
      <c r="E81" s="46"/>
      <c r="F81" s="46"/>
      <c r="G81" s="33" t="s">
        <v>1</v>
      </c>
      <c r="K81" s="70"/>
      <c r="O81" s="70"/>
      <c r="Q81" s="70"/>
      <c r="S81" s="7"/>
      <c r="U81" s="36"/>
    </row>
    <row r="82" spans="2:21" ht="20.100000000000001" customHeight="1" x14ac:dyDescent="0.25">
      <c r="C82" s="2" t="s">
        <v>71</v>
      </c>
      <c r="D82" s="41">
        <v>0.1</v>
      </c>
      <c r="E82" s="41"/>
      <c r="F82" s="41"/>
      <c r="G82" s="33" t="s">
        <v>2</v>
      </c>
      <c r="U82" s="36"/>
    </row>
    <row r="83" spans="2:21" ht="20.100000000000001" customHeight="1" x14ac:dyDescent="0.25">
      <c r="C83" s="2" t="s">
        <v>45</v>
      </c>
      <c r="D83" s="40">
        <v>1200</v>
      </c>
      <c r="E83" s="40"/>
      <c r="F83" s="40"/>
      <c r="G83" s="29" t="s">
        <v>3</v>
      </c>
      <c r="H83" s="9"/>
      <c r="I83" s="56"/>
      <c r="J83" s="9"/>
      <c r="K83" s="56"/>
      <c r="L83" s="9"/>
      <c r="M83" s="56"/>
      <c r="N83" s="9"/>
      <c r="O83" s="56"/>
      <c r="P83" s="9"/>
      <c r="Q83" s="56"/>
      <c r="R83" s="9"/>
      <c r="S83" s="9"/>
      <c r="T83" s="9"/>
      <c r="U83" s="83"/>
    </row>
    <row r="84" spans="2:21" ht="20.100000000000001" customHeight="1" x14ac:dyDescent="0.25">
      <c r="C84" s="2" t="s">
        <v>89</v>
      </c>
      <c r="D84" s="40">
        <v>346</v>
      </c>
      <c r="E84" s="40"/>
      <c r="F84" s="40"/>
      <c r="G84" s="29"/>
      <c r="H84" s="29"/>
      <c r="I84" s="29"/>
      <c r="J84" s="29"/>
      <c r="K84" s="29"/>
      <c r="L84" s="29"/>
      <c r="M84" s="29"/>
      <c r="N84" s="29"/>
      <c r="O84" s="29"/>
      <c r="P84" s="29"/>
      <c r="Q84" s="29"/>
      <c r="R84" s="65"/>
      <c r="S84" s="65"/>
      <c r="T84" s="65"/>
      <c r="U84" s="29"/>
    </row>
    <row r="85" spans="2:21" ht="20.100000000000001" customHeight="1" x14ac:dyDescent="0.25">
      <c r="C85" s="6"/>
      <c r="U85" s="1"/>
    </row>
    <row r="86" spans="2:21" ht="20.100000000000001" customHeight="1" x14ac:dyDescent="0.25">
      <c r="U86" s="1"/>
    </row>
    <row r="87" spans="2:21" ht="20.100000000000001" customHeight="1" x14ac:dyDescent="0.25">
      <c r="B87"/>
      <c r="C87"/>
      <c r="D87"/>
      <c r="E87"/>
      <c r="F87"/>
      <c r="G87" s="3"/>
      <c r="H87"/>
      <c r="I87"/>
      <c r="J87"/>
      <c r="K87"/>
      <c r="L87"/>
      <c r="M87"/>
      <c r="N87"/>
      <c r="O87"/>
      <c r="P87"/>
      <c r="Q87"/>
      <c r="R87"/>
      <c r="S87"/>
      <c r="T87"/>
    </row>
    <row r="88" spans="2:21" ht="20.100000000000001" customHeight="1" x14ac:dyDescent="0.25"/>
    <row r="89" spans="2:21" ht="20.100000000000001" customHeight="1" x14ac:dyDescent="0.25"/>
    <row r="90" spans="2:21" ht="20.100000000000001" customHeight="1" x14ac:dyDescent="0.25"/>
    <row r="91" spans="2:21" ht="20.100000000000001" customHeight="1" x14ac:dyDescent="0.25"/>
    <row r="92" spans="2:21" ht="20.100000000000001" customHeight="1" x14ac:dyDescent="0.25"/>
    <row r="93" spans="2:21" ht="20.100000000000001" customHeight="1" x14ac:dyDescent="0.25"/>
    <row r="94" spans="2:21" ht="20.100000000000001" customHeight="1" x14ac:dyDescent="0.25"/>
    <row r="112" spans="23:25" x14ac:dyDescent="0.25">
      <c r="W112" s="3"/>
      <c r="X112"/>
      <c r="Y112"/>
    </row>
    <row r="113" spans="24:25" x14ac:dyDescent="0.25">
      <c r="X113"/>
      <c r="Y113"/>
    </row>
  </sheetData>
  <mergeCells count="15">
    <mergeCell ref="H38:I38"/>
    <mergeCell ref="J38:K38"/>
    <mergeCell ref="L38:M38"/>
    <mergeCell ref="N38:O38"/>
    <mergeCell ref="P38:Q38"/>
    <mergeCell ref="H4:I4"/>
    <mergeCell ref="J4:K4"/>
    <mergeCell ref="L4:M4"/>
    <mergeCell ref="N4:O4"/>
    <mergeCell ref="P4:Q4"/>
    <mergeCell ref="H65:I65"/>
    <mergeCell ref="J65:K65"/>
    <mergeCell ref="L65:M65"/>
    <mergeCell ref="N65:O65"/>
    <mergeCell ref="P65:Q65"/>
  </mergeCells>
  <pageMargins left="0.7" right="0.7" top="0.75" bottom="0.75" header="0.3" footer="0.3"/>
  <pageSetup scale="60"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43D7E-547A-4930-A757-185D801B1857}">
  <dimension ref="A1:AM61"/>
  <sheetViews>
    <sheetView workbookViewId="0">
      <selection activeCell="Q5" sqref="Q5"/>
    </sheetView>
  </sheetViews>
  <sheetFormatPr defaultRowHeight="15" x14ac:dyDescent="0.25"/>
  <sheetData>
    <row r="1" spans="1:39" x14ac:dyDescent="0.25">
      <c r="A1" s="75" t="s">
        <v>131</v>
      </c>
      <c r="B1" s="76"/>
      <c r="C1" s="76"/>
      <c r="D1" s="76"/>
      <c r="E1" s="76"/>
      <c r="F1" s="76"/>
      <c r="G1" s="76"/>
      <c r="H1" s="76"/>
      <c r="I1" s="76"/>
      <c r="J1" s="76"/>
      <c r="K1" s="76"/>
      <c r="L1" s="76"/>
      <c r="M1" s="76"/>
      <c r="N1" s="76"/>
      <c r="P1" s="78" t="s">
        <v>153</v>
      </c>
      <c r="Q1" s="78" t="s">
        <v>154</v>
      </c>
      <c r="R1" s="78" t="s">
        <v>155</v>
      </c>
      <c r="S1" s="78" t="s">
        <v>156</v>
      </c>
      <c r="T1" s="78" t="s">
        <v>132</v>
      </c>
      <c r="U1" s="78" t="s">
        <v>133</v>
      </c>
      <c r="V1" s="78" t="s">
        <v>157</v>
      </c>
      <c r="W1" s="78" t="s">
        <v>87</v>
      </c>
      <c r="X1" s="78" t="s">
        <v>158</v>
      </c>
      <c r="Y1" s="78" t="s">
        <v>159</v>
      </c>
      <c r="Z1" s="78" t="s">
        <v>160</v>
      </c>
      <c r="AA1" s="78" t="s">
        <v>4</v>
      </c>
      <c r="AB1" s="78" t="s">
        <v>45</v>
      </c>
      <c r="AC1" s="78" t="s">
        <v>161</v>
      </c>
      <c r="AD1" s="78" t="s">
        <v>149</v>
      </c>
      <c r="AE1" s="78" t="s">
        <v>162</v>
      </c>
      <c r="AF1" s="78" t="s">
        <v>150</v>
      </c>
      <c r="AG1" s="78" t="s">
        <v>151</v>
      </c>
      <c r="AH1" s="78" t="s">
        <v>144</v>
      </c>
      <c r="AI1" s="78" t="s">
        <v>145</v>
      </c>
      <c r="AJ1" s="78" t="s">
        <v>146</v>
      </c>
      <c r="AK1" s="78" t="s">
        <v>147</v>
      </c>
      <c r="AL1" s="78" t="s">
        <v>148</v>
      </c>
      <c r="AM1" s="78" t="s">
        <v>163</v>
      </c>
    </row>
    <row r="2" spans="1:39" x14ac:dyDescent="0.25">
      <c r="A2" t="s">
        <v>132</v>
      </c>
      <c r="B2" t="s">
        <v>133</v>
      </c>
      <c r="C2" t="s">
        <v>87</v>
      </c>
      <c r="D2" t="s">
        <v>60</v>
      </c>
      <c r="E2" t="s">
        <v>134</v>
      </c>
      <c r="F2" t="s">
        <v>135</v>
      </c>
      <c r="G2" t="s">
        <v>136</v>
      </c>
      <c r="H2" t="s">
        <v>45</v>
      </c>
      <c r="I2" t="s">
        <v>89</v>
      </c>
      <c r="J2" t="s">
        <v>137</v>
      </c>
      <c r="K2" t="s">
        <v>138</v>
      </c>
      <c r="L2" t="s">
        <v>139</v>
      </c>
      <c r="P2" t="s">
        <v>164</v>
      </c>
      <c r="Q2" t="s">
        <v>165</v>
      </c>
      <c r="R2">
        <v>1200</v>
      </c>
      <c r="S2">
        <v>347</v>
      </c>
      <c r="T2" s="19">
        <v>45065</v>
      </c>
      <c r="U2" s="77">
        <v>0.42329861111111117</v>
      </c>
      <c r="V2">
        <v>0</v>
      </c>
      <c r="W2" t="s">
        <v>140</v>
      </c>
      <c r="X2" t="s">
        <v>141</v>
      </c>
      <c r="Y2">
        <v>0.11</v>
      </c>
      <c r="Z2" t="s">
        <v>142</v>
      </c>
      <c r="AA2" t="s">
        <v>0</v>
      </c>
      <c r="AB2">
        <v>1200</v>
      </c>
      <c r="AC2">
        <v>20</v>
      </c>
      <c r="AD2">
        <v>0</v>
      </c>
      <c r="AE2">
        <v>20</v>
      </c>
      <c r="AF2">
        <v>1</v>
      </c>
      <c r="AG2">
        <v>0.5</v>
      </c>
      <c r="AH2">
        <v>0.25</v>
      </c>
      <c r="AI2">
        <v>0.5</v>
      </c>
      <c r="AJ2">
        <v>0.27777777777777701</v>
      </c>
      <c r="AK2">
        <v>0.30487804878048702</v>
      </c>
      <c r="AL2">
        <v>0.33333333333333298</v>
      </c>
      <c r="AM2" t="s">
        <v>166</v>
      </c>
    </row>
    <row r="3" spans="1:39" x14ac:dyDescent="0.25">
      <c r="A3" s="19">
        <v>45064</v>
      </c>
      <c r="B3" s="77">
        <v>0.9003472222222223</v>
      </c>
      <c r="C3" t="s">
        <v>140</v>
      </c>
      <c r="D3">
        <v>1E-3</v>
      </c>
      <c r="E3">
        <v>0.05</v>
      </c>
      <c r="F3" t="s">
        <v>141</v>
      </c>
      <c r="G3">
        <v>0.11</v>
      </c>
      <c r="H3">
        <v>1200</v>
      </c>
      <c r="I3" s="76">
        <v>347</v>
      </c>
      <c r="J3" t="s">
        <v>142</v>
      </c>
      <c r="K3">
        <v>40</v>
      </c>
      <c r="L3" t="s">
        <v>143</v>
      </c>
      <c r="P3" t="s">
        <v>167</v>
      </c>
      <c r="Q3" t="s">
        <v>165</v>
      </c>
      <c r="R3">
        <v>1200</v>
      </c>
      <c r="S3">
        <v>347</v>
      </c>
      <c r="T3" s="19">
        <v>45065</v>
      </c>
      <c r="U3" s="77">
        <v>0.42329861111111117</v>
      </c>
      <c r="V3">
        <v>1</v>
      </c>
      <c r="W3" t="s">
        <v>140</v>
      </c>
      <c r="X3" t="s">
        <v>141</v>
      </c>
      <c r="Y3">
        <v>0.11</v>
      </c>
      <c r="Z3" t="s">
        <v>142</v>
      </c>
      <c r="AA3" t="s">
        <v>0</v>
      </c>
      <c r="AB3">
        <v>1200</v>
      </c>
      <c r="AC3">
        <v>20</v>
      </c>
      <c r="AD3">
        <v>0</v>
      </c>
      <c r="AE3">
        <v>20</v>
      </c>
      <c r="AF3">
        <v>1</v>
      </c>
      <c r="AG3">
        <v>0.5</v>
      </c>
      <c r="AH3">
        <v>0.25</v>
      </c>
      <c r="AI3">
        <v>0.5</v>
      </c>
      <c r="AJ3">
        <v>0.27777777777777701</v>
      </c>
      <c r="AK3">
        <v>0.30487804878048702</v>
      </c>
      <c r="AL3">
        <v>0.33333333333333298</v>
      </c>
      <c r="AM3" t="s">
        <v>166</v>
      </c>
    </row>
    <row r="4" spans="1:39" x14ac:dyDescent="0.25">
      <c r="P4" t="s">
        <v>168</v>
      </c>
      <c r="Q4" t="s">
        <v>165</v>
      </c>
      <c r="R4">
        <v>1200</v>
      </c>
      <c r="S4">
        <v>347</v>
      </c>
      <c r="T4" s="19">
        <v>45065</v>
      </c>
      <c r="U4" s="77">
        <v>0.42329861111111117</v>
      </c>
      <c r="V4">
        <v>2</v>
      </c>
      <c r="W4" t="s">
        <v>140</v>
      </c>
      <c r="X4" t="s">
        <v>141</v>
      </c>
      <c r="Y4">
        <v>0.11</v>
      </c>
      <c r="Z4" t="s">
        <v>142</v>
      </c>
      <c r="AA4" t="s">
        <v>0</v>
      </c>
      <c r="AB4">
        <v>1200</v>
      </c>
      <c r="AC4">
        <v>20</v>
      </c>
      <c r="AD4">
        <v>0</v>
      </c>
      <c r="AE4">
        <v>20</v>
      </c>
      <c r="AF4">
        <v>1</v>
      </c>
      <c r="AG4">
        <v>0.5</v>
      </c>
      <c r="AH4">
        <v>0.25</v>
      </c>
      <c r="AI4">
        <v>0.5</v>
      </c>
      <c r="AJ4">
        <v>0.27777777777777701</v>
      </c>
      <c r="AK4">
        <v>0.30487804878048702</v>
      </c>
      <c r="AL4">
        <v>0.33333333333333298</v>
      </c>
      <c r="AM4" t="s">
        <v>166</v>
      </c>
    </row>
    <row r="5" spans="1:39" x14ac:dyDescent="0.25">
      <c r="B5" s="28" t="s">
        <v>144</v>
      </c>
      <c r="C5" s="28" t="s">
        <v>144</v>
      </c>
      <c r="D5" s="28" t="s">
        <v>145</v>
      </c>
      <c r="E5" s="28" t="s">
        <v>145</v>
      </c>
      <c r="F5" s="28" t="s">
        <v>146</v>
      </c>
      <c r="G5" s="28" t="s">
        <v>146</v>
      </c>
      <c r="H5" s="28" t="s">
        <v>147</v>
      </c>
      <c r="I5" s="28" t="s">
        <v>147</v>
      </c>
      <c r="J5" s="28" t="s">
        <v>148</v>
      </c>
      <c r="K5" s="28" t="s">
        <v>148</v>
      </c>
      <c r="L5" s="28" t="s">
        <v>149</v>
      </c>
      <c r="M5" s="28" t="s">
        <v>150</v>
      </c>
      <c r="N5" s="28" t="s">
        <v>151</v>
      </c>
      <c r="P5" t="s">
        <v>169</v>
      </c>
      <c r="Q5" t="s">
        <v>165</v>
      </c>
      <c r="R5">
        <v>1200</v>
      </c>
      <c r="S5">
        <v>347</v>
      </c>
      <c r="T5" s="19">
        <v>45065</v>
      </c>
      <c r="U5" s="77">
        <v>0.42329861111111117</v>
      </c>
      <c r="V5">
        <v>3</v>
      </c>
      <c r="W5" t="s">
        <v>140</v>
      </c>
      <c r="X5" t="s">
        <v>141</v>
      </c>
      <c r="Y5">
        <v>0.11</v>
      </c>
      <c r="Z5" t="s">
        <v>142</v>
      </c>
      <c r="AA5" t="s">
        <v>0</v>
      </c>
      <c r="AB5">
        <v>1200</v>
      </c>
      <c r="AC5">
        <v>20</v>
      </c>
      <c r="AD5">
        <v>0</v>
      </c>
      <c r="AE5">
        <v>20</v>
      </c>
      <c r="AF5">
        <v>0.9</v>
      </c>
      <c r="AG5">
        <v>0.45</v>
      </c>
      <c r="AH5">
        <v>0.76315789473684204</v>
      </c>
      <c r="AI5">
        <v>0.55000000000000004</v>
      </c>
      <c r="AJ5">
        <v>0.46926910299003299</v>
      </c>
      <c r="AK5">
        <v>0.43518341155061702</v>
      </c>
      <c r="AL5">
        <v>0.43573667711598701</v>
      </c>
      <c r="AM5" t="s">
        <v>166</v>
      </c>
    </row>
    <row r="6" spans="1:39" x14ac:dyDescent="0.25">
      <c r="B6" s="28" t="s">
        <v>121</v>
      </c>
      <c r="C6" s="28" t="s">
        <v>152</v>
      </c>
      <c r="D6" s="28" t="s">
        <v>121</v>
      </c>
      <c r="E6" s="28" t="s">
        <v>152</v>
      </c>
      <c r="F6" s="28" t="s">
        <v>121</v>
      </c>
      <c r="G6" s="28" t="s">
        <v>152</v>
      </c>
      <c r="H6" s="28" t="s">
        <v>121</v>
      </c>
      <c r="I6" s="28" t="s">
        <v>152</v>
      </c>
      <c r="J6" s="28" t="s">
        <v>121</v>
      </c>
      <c r="K6" s="28" t="s">
        <v>152</v>
      </c>
      <c r="L6" s="28" t="s">
        <v>121</v>
      </c>
      <c r="M6" s="28" t="s">
        <v>121</v>
      </c>
      <c r="N6" s="28" t="s">
        <v>121</v>
      </c>
      <c r="P6" t="s">
        <v>170</v>
      </c>
      <c r="Q6" t="s">
        <v>165</v>
      </c>
      <c r="R6">
        <v>1200</v>
      </c>
      <c r="S6">
        <v>347</v>
      </c>
      <c r="T6" s="19">
        <v>45065</v>
      </c>
      <c r="U6" s="77">
        <v>0.42329861111111117</v>
      </c>
      <c r="V6">
        <v>4</v>
      </c>
      <c r="W6" t="s">
        <v>140</v>
      </c>
      <c r="X6" t="s">
        <v>141</v>
      </c>
      <c r="Y6">
        <v>0.11</v>
      </c>
      <c r="Z6" t="s">
        <v>142</v>
      </c>
      <c r="AA6" t="s">
        <v>0</v>
      </c>
      <c r="AB6">
        <v>1200</v>
      </c>
      <c r="AC6">
        <v>20</v>
      </c>
      <c r="AD6">
        <v>0</v>
      </c>
      <c r="AE6">
        <v>20</v>
      </c>
      <c r="AF6">
        <v>1</v>
      </c>
      <c r="AG6">
        <v>0.5</v>
      </c>
      <c r="AH6">
        <v>0.25</v>
      </c>
      <c r="AI6">
        <v>0.5</v>
      </c>
      <c r="AJ6">
        <v>0.27777777777777701</v>
      </c>
      <c r="AK6">
        <v>0.30487804878048702</v>
      </c>
      <c r="AL6">
        <v>0.33333333333333298</v>
      </c>
      <c r="AM6" t="s">
        <v>166</v>
      </c>
    </row>
    <row r="7" spans="1:39" x14ac:dyDescent="0.25">
      <c r="A7" t="s">
        <v>4</v>
      </c>
      <c r="P7" t="s">
        <v>171</v>
      </c>
      <c r="Q7" t="s">
        <v>165</v>
      </c>
      <c r="R7">
        <v>1200</v>
      </c>
      <c r="S7">
        <v>800</v>
      </c>
      <c r="T7" s="19">
        <v>45064</v>
      </c>
      <c r="U7" s="77">
        <v>0.91313657407407411</v>
      </c>
      <c r="V7">
        <v>0</v>
      </c>
      <c r="W7" t="s">
        <v>140</v>
      </c>
      <c r="X7" t="s">
        <v>141</v>
      </c>
      <c r="Y7">
        <v>0.11</v>
      </c>
      <c r="Z7" t="s">
        <v>142</v>
      </c>
      <c r="AA7" t="s">
        <v>0</v>
      </c>
      <c r="AB7">
        <v>1200</v>
      </c>
      <c r="AC7">
        <v>20</v>
      </c>
      <c r="AD7">
        <v>0.6</v>
      </c>
      <c r="AE7">
        <v>20</v>
      </c>
      <c r="AF7">
        <v>0.2</v>
      </c>
      <c r="AG7">
        <v>0.4</v>
      </c>
      <c r="AH7">
        <v>0.61904761904761896</v>
      </c>
      <c r="AI7">
        <v>0.6</v>
      </c>
      <c r="AJ7">
        <v>0.59714795008912602</v>
      </c>
      <c r="AK7">
        <v>0.58728854188069302</v>
      </c>
      <c r="AL7">
        <v>0.58333333333333304</v>
      </c>
      <c r="AM7" t="s">
        <v>172</v>
      </c>
    </row>
    <row r="8" spans="1:39" x14ac:dyDescent="0.25">
      <c r="A8" t="s">
        <v>0</v>
      </c>
      <c r="B8" s="1">
        <v>0.35299999999999998</v>
      </c>
      <c r="C8" s="1">
        <v>0.22900000000000001</v>
      </c>
      <c r="D8" s="1">
        <v>0.51</v>
      </c>
      <c r="E8" s="1">
        <v>2.1999999999999999E-2</v>
      </c>
      <c r="F8" s="1">
        <v>0.316</v>
      </c>
      <c r="G8" s="1">
        <v>8.5999999999999993E-2</v>
      </c>
      <c r="H8" s="1">
        <v>0.33100000000000002</v>
      </c>
      <c r="I8" s="1">
        <v>5.8000000000000003E-2</v>
      </c>
      <c r="J8" s="1">
        <v>0.35399999999999998</v>
      </c>
      <c r="K8" s="1">
        <v>4.5999999999999999E-2</v>
      </c>
      <c r="L8" s="1">
        <v>0</v>
      </c>
      <c r="M8" s="1">
        <v>0.98</v>
      </c>
      <c r="N8" s="1">
        <v>0.49</v>
      </c>
      <c r="P8" t="s">
        <v>171</v>
      </c>
      <c r="Q8" t="s">
        <v>165</v>
      </c>
      <c r="R8">
        <v>1200</v>
      </c>
      <c r="S8">
        <v>800</v>
      </c>
      <c r="T8" s="19">
        <v>45064</v>
      </c>
      <c r="U8" s="77">
        <v>0.91313657407407411</v>
      </c>
      <c r="V8">
        <v>1</v>
      </c>
      <c r="W8" t="s">
        <v>140</v>
      </c>
      <c r="X8" t="s">
        <v>141</v>
      </c>
      <c r="Y8">
        <v>0.11</v>
      </c>
      <c r="Z8" t="s">
        <v>142</v>
      </c>
      <c r="AA8" t="s">
        <v>0</v>
      </c>
      <c r="AB8">
        <v>1200</v>
      </c>
      <c r="AC8">
        <v>20</v>
      </c>
      <c r="AD8">
        <v>0.7</v>
      </c>
      <c r="AE8">
        <v>20</v>
      </c>
      <c r="AF8">
        <v>0.45</v>
      </c>
      <c r="AG8">
        <v>0.57499999999999996</v>
      </c>
      <c r="AH8">
        <v>0.42</v>
      </c>
      <c r="AI8">
        <v>0.42499999999999999</v>
      </c>
      <c r="AJ8">
        <v>0.41666666666666602</v>
      </c>
      <c r="AK8">
        <v>0.41564039408866899</v>
      </c>
      <c r="AL8">
        <v>0.41587301587301501</v>
      </c>
      <c r="AM8" t="s">
        <v>172</v>
      </c>
    </row>
    <row r="9" spans="1:39" x14ac:dyDescent="0.25">
      <c r="A9" t="s">
        <v>1</v>
      </c>
      <c r="B9" s="1">
        <v>0.45300000000000001</v>
      </c>
      <c r="C9" s="1">
        <v>0.28000000000000003</v>
      </c>
      <c r="D9" s="1">
        <v>0.51</v>
      </c>
      <c r="E9" s="1">
        <v>2.9000000000000001E-2</v>
      </c>
      <c r="F9" s="1">
        <v>0.33700000000000002</v>
      </c>
      <c r="G9" s="1">
        <v>8.8999999999999996E-2</v>
      </c>
      <c r="H9" s="1">
        <v>0.34300000000000003</v>
      </c>
      <c r="I9" s="1">
        <v>6.0999999999999999E-2</v>
      </c>
      <c r="J9" s="1">
        <v>0.36199999999999999</v>
      </c>
      <c r="K9" s="1">
        <v>4.8000000000000001E-2</v>
      </c>
      <c r="L9" s="1">
        <v>0.97</v>
      </c>
      <c r="M9" s="1">
        <v>0.01</v>
      </c>
      <c r="N9" s="1">
        <v>0.49</v>
      </c>
      <c r="P9" t="s">
        <v>171</v>
      </c>
      <c r="Q9" t="s">
        <v>165</v>
      </c>
      <c r="R9">
        <v>1200</v>
      </c>
      <c r="S9">
        <v>800</v>
      </c>
      <c r="T9" s="19">
        <v>45064</v>
      </c>
      <c r="U9" s="77">
        <v>0.91313657407407411</v>
      </c>
      <c r="V9">
        <v>2</v>
      </c>
      <c r="W9" t="s">
        <v>140</v>
      </c>
      <c r="X9" t="s">
        <v>141</v>
      </c>
      <c r="Y9">
        <v>0.11</v>
      </c>
      <c r="Z9" t="s">
        <v>142</v>
      </c>
      <c r="AA9" t="s">
        <v>0</v>
      </c>
      <c r="AB9">
        <v>1200</v>
      </c>
      <c r="AC9">
        <v>20</v>
      </c>
      <c r="AD9">
        <v>0.65</v>
      </c>
      <c r="AE9">
        <v>20</v>
      </c>
      <c r="AF9">
        <v>0.25</v>
      </c>
      <c r="AG9">
        <v>0.45</v>
      </c>
      <c r="AH9">
        <v>0.55952380952380898</v>
      </c>
      <c r="AI9">
        <v>0.55000000000000004</v>
      </c>
      <c r="AJ9">
        <v>0.54144385026737896</v>
      </c>
      <c r="AK9">
        <v>0.53378193274433205</v>
      </c>
      <c r="AL9">
        <v>0.53125</v>
      </c>
      <c r="AM9" t="s">
        <v>172</v>
      </c>
    </row>
    <row r="10" spans="1:39" x14ac:dyDescent="0.25">
      <c r="A10" t="s">
        <v>2</v>
      </c>
      <c r="B10" s="1">
        <v>0.501</v>
      </c>
      <c r="C10" s="1">
        <v>7.4999999999999997E-2</v>
      </c>
      <c r="D10" s="1">
        <v>0.5</v>
      </c>
      <c r="E10" s="1">
        <v>7.0999999999999994E-2</v>
      </c>
      <c r="F10" s="1">
        <v>0.497</v>
      </c>
      <c r="G10" s="1">
        <v>7.1999999999999995E-2</v>
      </c>
      <c r="H10" s="1">
        <v>0.495</v>
      </c>
      <c r="I10" s="1">
        <v>7.0999999999999994E-2</v>
      </c>
      <c r="J10" s="1">
        <v>0.495</v>
      </c>
      <c r="K10" s="1">
        <v>7.0000000000000007E-2</v>
      </c>
      <c r="L10" s="1">
        <v>0.43</v>
      </c>
      <c r="M10" s="1">
        <v>0.56999999999999995</v>
      </c>
      <c r="N10" s="1">
        <v>0.5</v>
      </c>
      <c r="P10" t="s">
        <v>171</v>
      </c>
      <c r="Q10" t="s">
        <v>165</v>
      </c>
      <c r="R10">
        <v>1200</v>
      </c>
      <c r="S10">
        <v>800</v>
      </c>
      <c r="T10" s="19">
        <v>45064</v>
      </c>
      <c r="U10" s="77">
        <v>0.91313657407407411</v>
      </c>
      <c r="V10">
        <v>3</v>
      </c>
      <c r="W10" t="s">
        <v>140</v>
      </c>
      <c r="X10" t="s">
        <v>141</v>
      </c>
      <c r="Y10">
        <v>0.11</v>
      </c>
      <c r="Z10" t="s">
        <v>142</v>
      </c>
      <c r="AA10" t="s">
        <v>0</v>
      </c>
      <c r="AB10">
        <v>1200</v>
      </c>
      <c r="AC10">
        <v>20</v>
      </c>
      <c r="AD10">
        <v>0.55000000000000004</v>
      </c>
      <c r="AE10">
        <v>20</v>
      </c>
      <c r="AF10">
        <v>0.25</v>
      </c>
      <c r="AG10">
        <v>0.4</v>
      </c>
      <c r="AH10">
        <v>0.60989010989010894</v>
      </c>
      <c r="AI10">
        <v>0.6</v>
      </c>
      <c r="AJ10">
        <v>0.59847198641765698</v>
      </c>
      <c r="AK10">
        <v>0.59306266197089497</v>
      </c>
      <c r="AL10">
        <v>0.59079283887468004</v>
      </c>
      <c r="AM10" t="s">
        <v>172</v>
      </c>
    </row>
    <row r="11" spans="1:39" x14ac:dyDescent="0.25">
      <c r="A11" t="s">
        <v>3</v>
      </c>
      <c r="B11" s="1">
        <v>0.25</v>
      </c>
      <c r="C11" s="1">
        <v>0</v>
      </c>
      <c r="D11" s="1">
        <v>0.5</v>
      </c>
      <c r="E11" s="1">
        <v>0</v>
      </c>
      <c r="F11" s="1">
        <v>0.27800000000000002</v>
      </c>
      <c r="G11" s="1">
        <v>0</v>
      </c>
      <c r="H11" s="1">
        <v>0.30499999999999999</v>
      </c>
      <c r="I11" s="1">
        <v>0</v>
      </c>
      <c r="J11" s="1">
        <v>0.33300000000000002</v>
      </c>
      <c r="K11" s="1">
        <v>0</v>
      </c>
      <c r="L11" s="1">
        <v>0</v>
      </c>
      <c r="M11" s="1">
        <v>1</v>
      </c>
      <c r="N11" s="1">
        <v>0.5</v>
      </c>
      <c r="P11" t="s">
        <v>171</v>
      </c>
      <c r="Q11" t="s">
        <v>165</v>
      </c>
      <c r="R11">
        <v>1200</v>
      </c>
      <c r="S11">
        <v>800</v>
      </c>
      <c r="T11" s="19">
        <v>45064</v>
      </c>
      <c r="U11" s="77">
        <v>0.91313657407407411</v>
      </c>
      <c r="V11">
        <v>4</v>
      </c>
      <c r="W11" t="s">
        <v>140</v>
      </c>
      <c r="X11" t="s">
        <v>141</v>
      </c>
      <c r="Y11">
        <v>0.11</v>
      </c>
      <c r="Z11" t="s">
        <v>142</v>
      </c>
      <c r="AA11" t="s">
        <v>0</v>
      </c>
      <c r="AB11">
        <v>1200</v>
      </c>
      <c r="AC11">
        <v>20</v>
      </c>
      <c r="AD11">
        <v>0.55000000000000004</v>
      </c>
      <c r="AE11">
        <v>20</v>
      </c>
      <c r="AF11">
        <v>0.4</v>
      </c>
      <c r="AG11">
        <v>0.47499999999999998</v>
      </c>
      <c r="AH11">
        <v>0.52557544757033203</v>
      </c>
      <c r="AI11">
        <v>0.52500000000000002</v>
      </c>
      <c r="AJ11">
        <v>0.52353896103896103</v>
      </c>
      <c r="AK11">
        <v>0.52261643304696004</v>
      </c>
      <c r="AL11">
        <v>0.52231301068510305</v>
      </c>
      <c r="AM11" t="s">
        <v>172</v>
      </c>
    </row>
    <row r="12" spans="1:39" x14ac:dyDescent="0.25">
      <c r="P12" t="s">
        <v>171</v>
      </c>
      <c r="Q12" t="s">
        <v>165</v>
      </c>
      <c r="R12">
        <v>1400</v>
      </c>
      <c r="S12">
        <v>800</v>
      </c>
      <c r="T12" s="19">
        <v>45065</v>
      </c>
      <c r="U12" s="77">
        <v>9.8611111111111104E-3</v>
      </c>
      <c r="V12">
        <v>0</v>
      </c>
      <c r="W12" t="s">
        <v>140</v>
      </c>
      <c r="X12" t="s">
        <v>141</v>
      </c>
      <c r="Y12">
        <v>0.11</v>
      </c>
      <c r="Z12" t="s">
        <v>142</v>
      </c>
      <c r="AA12" t="s">
        <v>0</v>
      </c>
      <c r="AB12">
        <v>1400</v>
      </c>
      <c r="AC12">
        <v>20</v>
      </c>
      <c r="AD12">
        <v>0.6</v>
      </c>
      <c r="AE12">
        <v>20</v>
      </c>
      <c r="AF12">
        <v>0.5</v>
      </c>
      <c r="AG12">
        <v>0.55000000000000004</v>
      </c>
      <c r="AH12">
        <v>0.449494949494949</v>
      </c>
      <c r="AI12">
        <v>0.45</v>
      </c>
      <c r="AJ12">
        <v>0.44887278582930701</v>
      </c>
      <c r="AK12">
        <v>0.44863761969025101</v>
      </c>
      <c r="AL12">
        <v>0.44862155388471098</v>
      </c>
      <c r="AM12" t="s">
        <v>173</v>
      </c>
    </row>
    <row r="13" spans="1:39" x14ac:dyDescent="0.25">
      <c r="A13" t="s">
        <v>132</v>
      </c>
      <c r="B13" t="s">
        <v>133</v>
      </c>
      <c r="C13" t="s">
        <v>87</v>
      </c>
      <c r="D13" t="s">
        <v>60</v>
      </c>
      <c r="E13" t="s">
        <v>134</v>
      </c>
      <c r="F13" t="s">
        <v>135</v>
      </c>
      <c r="G13" t="s">
        <v>136</v>
      </c>
      <c r="H13" t="s">
        <v>45</v>
      </c>
      <c r="I13" t="s">
        <v>89</v>
      </c>
      <c r="J13" t="s">
        <v>137</v>
      </c>
      <c r="K13" t="s">
        <v>138</v>
      </c>
      <c r="L13" t="s">
        <v>139</v>
      </c>
      <c r="P13" t="s">
        <v>171</v>
      </c>
      <c r="Q13" t="s">
        <v>165</v>
      </c>
      <c r="R13">
        <v>1400</v>
      </c>
      <c r="S13">
        <v>800</v>
      </c>
      <c r="T13" s="19">
        <v>45065</v>
      </c>
      <c r="U13" s="77">
        <v>9.8611111111111104E-3</v>
      </c>
      <c r="V13">
        <v>1</v>
      </c>
      <c r="W13" t="s">
        <v>140</v>
      </c>
      <c r="X13" t="s">
        <v>141</v>
      </c>
      <c r="Y13">
        <v>0.11</v>
      </c>
      <c r="Z13" t="s">
        <v>142</v>
      </c>
      <c r="AA13" t="s">
        <v>0</v>
      </c>
      <c r="AB13">
        <v>1400</v>
      </c>
      <c r="AC13">
        <v>20</v>
      </c>
      <c r="AD13">
        <v>0.6</v>
      </c>
      <c r="AE13">
        <v>20</v>
      </c>
      <c r="AF13">
        <v>0.5</v>
      </c>
      <c r="AG13">
        <v>0.55000000000000004</v>
      </c>
      <c r="AH13">
        <v>0.449494949494949</v>
      </c>
      <c r="AI13">
        <v>0.45</v>
      </c>
      <c r="AJ13">
        <v>0.44887278582930701</v>
      </c>
      <c r="AK13">
        <v>0.44863761969025101</v>
      </c>
      <c r="AL13">
        <v>0.44862155388471098</v>
      </c>
      <c r="AM13" t="s">
        <v>173</v>
      </c>
    </row>
    <row r="14" spans="1:39" x14ac:dyDescent="0.25">
      <c r="A14" s="19">
        <v>45064</v>
      </c>
      <c r="B14" s="77">
        <v>0.90841435185185182</v>
      </c>
      <c r="C14" t="s">
        <v>140</v>
      </c>
      <c r="D14">
        <v>1E-3</v>
      </c>
      <c r="E14">
        <v>0.05</v>
      </c>
      <c r="F14" t="s">
        <v>141</v>
      </c>
      <c r="G14">
        <v>0.11</v>
      </c>
      <c r="H14">
        <v>1200</v>
      </c>
      <c r="I14" s="76">
        <v>800</v>
      </c>
      <c r="J14" t="s">
        <v>142</v>
      </c>
      <c r="K14">
        <v>40</v>
      </c>
      <c r="L14" t="s">
        <v>143</v>
      </c>
      <c r="P14" t="s">
        <v>171</v>
      </c>
      <c r="Q14" t="s">
        <v>165</v>
      </c>
      <c r="R14">
        <v>1400</v>
      </c>
      <c r="S14">
        <v>800</v>
      </c>
      <c r="T14" s="19">
        <v>45065</v>
      </c>
      <c r="U14" s="77">
        <v>9.8611111111111104E-3</v>
      </c>
      <c r="V14">
        <v>2</v>
      </c>
      <c r="W14" t="s">
        <v>140</v>
      </c>
      <c r="X14" t="s">
        <v>141</v>
      </c>
      <c r="Y14">
        <v>0.11</v>
      </c>
      <c r="Z14" t="s">
        <v>142</v>
      </c>
      <c r="AA14" t="s">
        <v>0</v>
      </c>
      <c r="AB14">
        <v>1400</v>
      </c>
      <c r="AC14">
        <v>20</v>
      </c>
      <c r="AD14">
        <v>0.25</v>
      </c>
      <c r="AE14">
        <v>20</v>
      </c>
      <c r="AF14">
        <v>0.65</v>
      </c>
      <c r="AG14">
        <v>0.45</v>
      </c>
      <c r="AH14">
        <v>0.55952380952380898</v>
      </c>
      <c r="AI14">
        <v>0.55000000000000004</v>
      </c>
      <c r="AJ14">
        <v>0.54144385026737896</v>
      </c>
      <c r="AK14">
        <v>0.53378193274433205</v>
      </c>
      <c r="AL14">
        <v>0.53125</v>
      </c>
      <c r="AM14" t="s">
        <v>173</v>
      </c>
    </row>
    <row r="15" spans="1:39" x14ac:dyDescent="0.25">
      <c r="P15" t="s">
        <v>171</v>
      </c>
      <c r="Q15" t="s">
        <v>165</v>
      </c>
      <c r="R15">
        <v>1400</v>
      </c>
      <c r="S15">
        <v>800</v>
      </c>
      <c r="T15" s="19">
        <v>45065</v>
      </c>
      <c r="U15" s="77">
        <v>9.8726851851851857E-3</v>
      </c>
      <c r="V15">
        <v>3</v>
      </c>
      <c r="W15" t="s">
        <v>140</v>
      </c>
      <c r="X15" t="s">
        <v>141</v>
      </c>
      <c r="Y15">
        <v>0.11</v>
      </c>
      <c r="Z15" t="s">
        <v>142</v>
      </c>
      <c r="AA15" t="s">
        <v>0</v>
      </c>
      <c r="AB15">
        <v>1400</v>
      </c>
      <c r="AC15">
        <v>20</v>
      </c>
      <c r="AD15">
        <v>0.35</v>
      </c>
      <c r="AE15">
        <v>20</v>
      </c>
      <c r="AF15">
        <v>0.4</v>
      </c>
      <c r="AG15">
        <v>0.375</v>
      </c>
      <c r="AH15">
        <v>0.62531328320802004</v>
      </c>
      <c r="AI15">
        <v>0.625</v>
      </c>
      <c r="AJ15">
        <v>0.625</v>
      </c>
      <c r="AK15">
        <v>0.62483983599205495</v>
      </c>
      <c r="AL15">
        <v>0.62476547842401498</v>
      </c>
      <c r="AM15" t="s">
        <v>173</v>
      </c>
    </row>
    <row r="16" spans="1:39" x14ac:dyDescent="0.25">
      <c r="B16" s="28" t="s">
        <v>144</v>
      </c>
      <c r="C16" s="28" t="s">
        <v>144</v>
      </c>
      <c r="D16" s="28" t="s">
        <v>145</v>
      </c>
      <c r="E16" s="28" t="s">
        <v>145</v>
      </c>
      <c r="F16" s="28" t="s">
        <v>146</v>
      </c>
      <c r="G16" s="28" t="s">
        <v>146</v>
      </c>
      <c r="H16" s="28" t="s">
        <v>147</v>
      </c>
      <c r="I16" s="28" t="s">
        <v>147</v>
      </c>
      <c r="J16" s="28" t="s">
        <v>148</v>
      </c>
      <c r="K16" s="28" t="s">
        <v>148</v>
      </c>
      <c r="L16" s="28" t="s">
        <v>149</v>
      </c>
      <c r="M16" s="28" t="s">
        <v>150</v>
      </c>
      <c r="N16" s="28" t="s">
        <v>151</v>
      </c>
      <c r="P16" t="s">
        <v>171</v>
      </c>
      <c r="Q16" t="s">
        <v>165</v>
      </c>
      <c r="R16">
        <v>1400</v>
      </c>
      <c r="S16">
        <v>800</v>
      </c>
      <c r="T16" s="19">
        <v>45065</v>
      </c>
      <c r="U16" s="77">
        <v>9.8726851851851857E-3</v>
      </c>
      <c r="V16">
        <v>4</v>
      </c>
      <c r="W16" t="s">
        <v>140</v>
      </c>
      <c r="X16" t="s">
        <v>141</v>
      </c>
      <c r="Y16">
        <v>0.11</v>
      </c>
      <c r="Z16" t="s">
        <v>142</v>
      </c>
      <c r="AA16" t="s">
        <v>0</v>
      </c>
      <c r="AB16">
        <v>1400</v>
      </c>
      <c r="AC16">
        <v>20</v>
      </c>
      <c r="AD16">
        <v>0.5</v>
      </c>
      <c r="AE16">
        <v>20</v>
      </c>
      <c r="AF16">
        <v>0.35</v>
      </c>
      <c r="AG16">
        <v>0.42499999999999999</v>
      </c>
      <c r="AH16">
        <v>0.57672634271099699</v>
      </c>
      <c r="AI16">
        <v>0.57499999999999996</v>
      </c>
      <c r="AJ16">
        <v>0.57426948051948001</v>
      </c>
      <c r="AK16">
        <v>0.57308151928170004</v>
      </c>
      <c r="AL16">
        <v>0.57259585166561899</v>
      </c>
      <c r="AM16" t="s">
        <v>173</v>
      </c>
    </row>
    <row r="17" spans="1:39" x14ac:dyDescent="0.25">
      <c r="B17" s="28" t="s">
        <v>121</v>
      </c>
      <c r="C17" s="28" t="s">
        <v>152</v>
      </c>
      <c r="D17" s="28" t="s">
        <v>121</v>
      </c>
      <c r="E17" s="28" t="s">
        <v>152</v>
      </c>
      <c r="F17" s="28" t="s">
        <v>121</v>
      </c>
      <c r="G17" s="28" t="s">
        <v>152</v>
      </c>
      <c r="H17" s="28" t="s">
        <v>121</v>
      </c>
      <c r="I17" s="28" t="s">
        <v>152</v>
      </c>
      <c r="J17" s="28" t="s">
        <v>121</v>
      </c>
      <c r="K17" s="28" t="s">
        <v>152</v>
      </c>
      <c r="L17" s="28" t="s">
        <v>121</v>
      </c>
      <c r="M17" s="28" t="s">
        <v>121</v>
      </c>
      <c r="N17" s="28" t="s">
        <v>121</v>
      </c>
      <c r="P17" t="s">
        <v>174</v>
      </c>
      <c r="Q17" t="s">
        <v>165</v>
      </c>
      <c r="R17">
        <v>1200</v>
      </c>
      <c r="S17">
        <v>347</v>
      </c>
      <c r="T17" s="19">
        <v>45065</v>
      </c>
      <c r="U17" s="77">
        <v>0.42329861111111117</v>
      </c>
      <c r="V17">
        <v>0</v>
      </c>
      <c r="W17" t="s">
        <v>140</v>
      </c>
      <c r="X17" t="s">
        <v>141</v>
      </c>
      <c r="Y17">
        <v>0.11</v>
      </c>
      <c r="Z17" t="s">
        <v>142</v>
      </c>
      <c r="AA17" t="s">
        <v>1</v>
      </c>
      <c r="AB17">
        <v>1200</v>
      </c>
      <c r="AC17">
        <v>20</v>
      </c>
      <c r="AD17">
        <v>1</v>
      </c>
      <c r="AE17">
        <v>20</v>
      </c>
      <c r="AF17">
        <v>0</v>
      </c>
      <c r="AG17">
        <v>0.5</v>
      </c>
      <c r="AH17">
        <v>0.25</v>
      </c>
      <c r="AI17">
        <v>0.5</v>
      </c>
      <c r="AJ17">
        <v>0.27777777777777701</v>
      </c>
      <c r="AK17">
        <v>0.30487804878048702</v>
      </c>
      <c r="AL17">
        <v>0.33333333333333298</v>
      </c>
      <c r="AM17" t="s">
        <v>166</v>
      </c>
    </row>
    <row r="18" spans="1:39" x14ac:dyDescent="0.25">
      <c r="A18" t="s">
        <v>4</v>
      </c>
      <c r="P18" t="s">
        <v>175</v>
      </c>
      <c r="Q18" t="s">
        <v>165</v>
      </c>
      <c r="R18">
        <v>1200</v>
      </c>
      <c r="S18">
        <v>347</v>
      </c>
      <c r="T18" s="19">
        <v>45065</v>
      </c>
      <c r="U18" s="77">
        <v>0.42329861111111117</v>
      </c>
      <c r="V18">
        <v>1</v>
      </c>
      <c r="W18" t="s">
        <v>140</v>
      </c>
      <c r="X18" t="s">
        <v>141</v>
      </c>
      <c r="Y18">
        <v>0.11</v>
      </c>
      <c r="Z18" t="s">
        <v>142</v>
      </c>
      <c r="AA18" t="s">
        <v>1</v>
      </c>
      <c r="AB18">
        <v>1200</v>
      </c>
      <c r="AC18">
        <v>20</v>
      </c>
      <c r="AD18">
        <v>1</v>
      </c>
      <c r="AE18">
        <v>20</v>
      </c>
      <c r="AF18">
        <v>0</v>
      </c>
      <c r="AG18">
        <v>0.5</v>
      </c>
      <c r="AH18">
        <v>0.25</v>
      </c>
      <c r="AI18">
        <v>0.5</v>
      </c>
      <c r="AJ18">
        <v>0.27777777777777701</v>
      </c>
      <c r="AK18">
        <v>0.30487804878048702</v>
      </c>
      <c r="AL18">
        <v>0.33333333333333298</v>
      </c>
      <c r="AM18" t="s">
        <v>166</v>
      </c>
    </row>
    <row r="19" spans="1:39" x14ac:dyDescent="0.25">
      <c r="A19" t="s">
        <v>0</v>
      </c>
      <c r="B19" s="1">
        <v>0.54679999999999995</v>
      </c>
      <c r="C19" s="1">
        <v>8.0500000000000002E-2</v>
      </c>
      <c r="D19" s="1">
        <v>0.54</v>
      </c>
      <c r="E19" s="1">
        <v>7.1999999999999995E-2</v>
      </c>
      <c r="F19" s="1">
        <v>0.53549999999999998</v>
      </c>
      <c r="G19" s="1">
        <v>7.4300000000000005E-2</v>
      </c>
      <c r="H19" s="1">
        <v>0.53049999999999997</v>
      </c>
      <c r="I19" s="1">
        <v>7.1400000000000005E-2</v>
      </c>
      <c r="J19" s="1">
        <v>0.52869999999999995</v>
      </c>
      <c r="K19" s="1">
        <v>7.0000000000000007E-2</v>
      </c>
      <c r="L19" s="1">
        <v>0.61</v>
      </c>
      <c r="M19" s="1">
        <v>0.31</v>
      </c>
      <c r="N19" s="1">
        <v>0.46</v>
      </c>
      <c r="P19" t="s">
        <v>176</v>
      </c>
      <c r="Q19" t="s">
        <v>165</v>
      </c>
      <c r="R19">
        <v>1200</v>
      </c>
      <c r="S19">
        <v>347</v>
      </c>
      <c r="T19" s="19">
        <v>45065</v>
      </c>
      <c r="U19" s="77">
        <v>0.42329861111111117</v>
      </c>
      <c r="V19">
        <v>2</v>
      </c>
      <c r="W19" t="s">
        <v>140</v>
      </c>
      <c r="X19" t="s">
        <v>141</v>
      </c>
      <c r="Y19">
        <v>0.11</v>
      </c>
      <c r="Z19" t="s">
        <v>142</v>
      </c>
      <c r="AA19" t="s">
        <v>1</v>
      </c>
      <c r="AB19">
        <v>1200</v>
      </c>
      <c r="AC19">
        <v>20</v>
      </c>
      <c r="AD19">
        <v>1</v>
      </c>
      <c r="AE19">
        <v>20</v>
      </c>
      <c r="AF19">
        <v>0.05</v>
      </c>
      <c r="AG19">
        <v>0.52500000000000002</v>
      </c>
      <c r="AH19">
        <v>0.243589743589743</v>
      </c>
      <c r="AI19">
        <v>0.47499999999999998</v>
      </c>
      <c r="AJ19">
        <v>0.26988636363636298</v>
      </c>
      <c r="AK19">
        <v>0.29539800995024801</v>
      </c>
      <c r="AL19">
        <v>0.322033898305084</v>
      </c>
      <c r="AM19" t="s">
        <v>166</v>
      </c>
    </row>
    <row r="20" spans="1:39" x14ac:dyDescent="0.25">
      <c r="A20" t="s">
        <v>1</v>
      </c>
      <c r="B20" s="1">
        <v>0.39600000000000002</v>
      </c>
      <c r="C20" s="1">
        <v>0.2306</v>
      </c>
      <c r="D20" s="1">
        <v>0.48499999999999999</v>
      </c>
      <c r="E20" s="1">
        <v>3.3500000000000002E-2</v>
      </c>
      <c r="F20" s="1">
        <v>0.31090000000000001</v>
      </c>
      <c r="G20" s="1">
        <v>6.1100000000000002E-2</v>
      </c>
      <c r="H20" s="1">
        <v>0.32219999999999999</v>
      </c>
      <c r="I20" s="1">
        <v>4.24E-2</v>
      </c>
      <c r="J20" s="1">
        <v>0.3427</v>
      </c>
      <c r="K20" s="1">
        <v>3.5499999999999997E-2</v>
      </c>
      <c r="L20" s="1">
        <v>0.98</v>
      </c>
      <c r="M20" s="1">
        <v>0.05</v>
      </c>
      <c r="N20" s="1">
        <v>0.51500000000000001</v>
      </c>
      <c r="P20" t="s">
        <v>177</v>
      </c>
      <c r="Q20" t="s">
        <v>165</v>
      </c>
      <c r="R20">
        <v>1200</v>
      </c>
      <c r="S20">
        <v>347</v>
      </c>
      <c r="T20" s="19">
        <v>45065</v>
      </c>
      <c r="U20" s="77">
        <v>0.42329861111111117</v>
      </c>
      <c r="V20">
        <v>3</v>
      </c>
      <c r="W20" t="s">
        <v>140</v>
      </c>
      <c r="X20" t="s">
        <v>141</v>
      </c>
      <c r="Y20">
        <v>0.11</v>
      </c>
      <c r="Z20" t="s">
        <v>142</v>
      </c>
      <c r="AA20" t="s">
        <v>1</v>
      </c>
      <c r="AB20">
        <v>1200</v>
      </c>
      <c r="AC20">
        <v>20</v>
      </c>
      <c r="AD20">
        <v>0.9</v>
      </c>
      <c r="AE20">
        <v>20</v>
      </c>
      <c r="AF20">
        <v>0</v>
      </c>
      <c r="AG20">
        <v>0.45</v>
      </c>
      <c r="AH20">
        <v>0.76315789473684204</v>
      </c>
      <c r="AI20">
        <v>0.55000000000000004</v>
      </c>
      <c r="AJ20">
        <v>0.46926910299003299</v>
      </c>
      <c r="AK20">
        <v>0.43518341155061702</v>
      </c>
      <c r="AL20">
        <v>0.43573667711598701</v>
      </c>
      <c r="AM20" t="s">
        <v>166</v>
      </c>
    </row>
    <row r="21" spans="1:39" x14ac:dyDescent="0.25">
      <c r="A21" t="s">
        <v>2</v>
      </c>
      <c r="B21" s="1">
        <v>0.45850000000000002</v>
      </c>
      <c r="C21" s="1">
        <v>0.10349999999999999</v>
      </c>
      <c r="D21" s="1">
        <v>0.46</v>
      </c>
      <c r="E21" s="1">
        <v>9.7799999999999998E-2</v>
      </c>
      <c r="F21" s="1">
        <v>0.45479999999999998</v>
      </c>
      <c r="G21" s="1">
        <v>0.1007</v>
      </c>
      <c r="H21" s="1">
        <v>0.45340000000000003</v>
      </c>
      <c r="I21" s="1">
        <v>9.9099999999999994E-2</v>
      </c>
      <c r="J21" s="1">
        <v>0.45319999999999999</v>
      </c>
      <c r="K21" s="1">
        <v>9.8100000000000007E-2</v>
      </c>
      <c r="L21" s="1">
        <v>0.64</v>
      </c>
      <c r="M21" s="1">
        <v>0.44</v>
      </c>
      <c r="N21" s="1">
        <v>0.54</v>
      </c>
      <c r="P21" t="s">
        <v>178</v>
      </c>
      <c r="Q21" t="s">
        <v>165</v>
      </c>
      <c r="R21">
        <v>1200</v>
      </c>
      <c r="S21">
        <v>347</v>
      </c>
      <c r="T21" s="19">
        <v>45065</v>
      </c>
      <c r="U21" s="77">
        <v>0.42329861111111117</v>
      </c>
      <c r="V21">
        <v>4</v>
      </c>
      <c r="W21" t="s">
        <v>140</v>
      </c>
      <c r="X21" t="s">
        <v>141</v>
      </c>
      <c r="Y21">
        <v>0.11</v>
      </c>
      <c r="Z21" t="s">
        <v>142</v>
      </c>
      <c r="AA21" t="s">
        <v>1</v>
      </c>
      <c r="AB21">
        <v>1200</v>
      </c>
      <c r="AC21">
        <v>20</v>
      </c>
      <c r="AD21">
        <v>0.95</v>
      </c>
      <c r="AE21">
        <v>20</v>
      </c>
      <c r="AF21">
        <v>0</v>
      </c>
      <c r="AG21">
        <v>0.47499999999999998</v>
      </c>
      <c r="AH21">
        <v>0.75641025641025605</v>
      </c>
      <c r="AI21">
        <v>0.52500000000000002</v>
      </c>
      <c r="AJ21">
        <v>0.38825757575757502</v>
      </c>
      <c r="AK21">
        <v>0.374720783835922</v>
      </c>
      <c r="AL21">
        <v>0.38660209846650501</v>
      </c>
      <c r="AM21" t="s">
        <v>166</v>
      </c>
    </row>
    <row r="22" spans="1:39" x14ac:dyDescent="0.25">
      <c r="A22" t="s">
        <v>3</v>
      </c>
      <c r="B22" s="1">
        <v>0.60519999999999996</v>
      </c>
      <c r="C22" s="1">
        <v>0.22800000000000001</v>
      </c>
      <c r="D22" s="1">
        <v>0.52</v>
      </c>
      <c r="E22" s="1">
        <v>2.0899999999999998E-2</v>
      </c>
      <c r="F22" s="1">
        <v>0.37780000000000002</v>
      </c>
      <c r="G22" s="1">
        <v>6.8500000000000005E-2</v>
      </c>
      <c r="H22" s="1">
        <v>0.37</v>
      </c>
      <c r="I22" s="1">
        <v>4.6399999999999997E-2</v>
      </c>
      <c r="J22" s="1">
        <v>0.3831</v>
      </c>
      <c r="K22" s="1">
        <v>3.6700000000000003E-2</v>
      </c>
      <c r="L22" s="1">
        <v>0.01</v>
      </c>
      <c r="M22" s="1">
        <v>0.95</v>
      </c>
      <c r="N22" s="1">
        <v>0.48</v>
      </c>
      <c r="P22" t="s">
        <v>171</v>
      </c>
      <c r="Q22" t="s">
        <v>165</v>
      </c>
      <c r="R22">
        <v>1200</v>
      </c>
      <c r="S22">
        <v>800</v>
      </c>
      <c r="T22" s="19">
        <v>45064</v>
      </c>
      <c r="U22" s="77">
        <v>0.91313657407407411</v>
      </c>
      <c r="V22">
        <v>0</v>
      </c>
      <c r="W22" t="s">
        <v>140</v>
      </c>
      <c r="X22" t="s">
        <v>141</v>
      </c>
      <c r="Y22">
        <v>0.11</v>
      </c>
      <c r="Z22" t="s">
        <v>142</v>
      </c>
      <c r="AA22" t="s">
        <v>1</v>
      </c>
      <c r="AB22">
        <v>1200</v>
      </c>
      <c r="AC22">
        <v>20</v>
      </c>
      <c r="AD22">
        <v>0.95</v>
      </c>
      <c r="AE22">
        <v>20</v>
      </c>
      <c r="AF22">
        <v>0.05</v>
      </c>
      <c r="AG22">
        <v>0.5</v>
      </c>
      <c r="AH22">
        <v>0.5</v>
      </c>
      <c r="AI22">
        <v>0.5</v>
      </c>
      <c r="AJ22">
        <v>0.36544850498338799</v>
      </c>
      <c r="AK22">
        <v>0.360358203237237</v>
      </c>
      <c r="AL22">
        <v>0.37304075235109702</v>
      </c>
      <c r="AM22" t="s">
        <v>172</v>
      </c>
    </row>
    <row r="23" spans="1:39" x14ac:dyDescent="0.25">
      <c r="P23" t="s">
        <v>171</v>
      </c>
      <c r="Q23" t="s">
        <v>165</v>
      </c>
      <c r="R23">
        <v>1200</v>
      </c>
      <c r="S23">
        <v>800</v>
      </c>
      <c r="T23" s="19">
        <v>45064</v>
      </c>
      <c r="U23" s="77">
        <v>0.91313657407407411</v>
      </c>
      <c r="V23">
        <v>1</v>
      </c>
      <c r="W23" t="s">
        <v>140</v>
      </c>
      <c r="X23" t="s">
        <v>141</v>
      </c>
      <c r="Y23">
        <v>0.11</v>
      </c>
      <c r="Z23" t="s">
        <v>142</v>
      </c>
      <c r="AA23" t="s">
        <v>1</v>
      </c>
      <c r="AB23">
        <v>1200</v>
      </c>
      <c r="AC23">
        <v>20</v>
      </c>
      <c r="AD23">
        <v>1</v>
      </c>
      <c r="AE23">
        <v>20</v>
      </c>
      <c r="AF23">
        <v>0.1</v>
      </c>
      <c r="AG23">
        <v>0.55000000000000004</v>
      </c>
      <c r="AH23">
        <v>0.23684210526315699</v>
      </c>
      <c r="AI23">
        <v>0.45</v>
      </c>
      <c r="AJ23">
        <v>0.26162790697674398</v>
      </c>
      <c r="AK23">
        <v>0.28553299492385698</v>
      </c>
      <c r="AL23">
        <v>0.31034482758620602</v>
      </c>
      <c r="AM23" t="s">
        <v>172</v>
      </c>
    </row>
    <row r="24" spans="1:39" x14ac:dyDescent="0.25">
      <c r="A24" t="s">
        <v>132</v>
      </c>
      <c r="B24" t="s">
        <v>133</v>
      </c>
      <c r="C24" t="s">
        <v>87</v>
      </c>
      <c r="D24" t="s">
        <v>60</v>
      </c>
      <c r="E24" t="s">
        <v>134</v>
      </c>
      <c r="F24" t="s">
        <v>135</v>
      </c>
      <c r="G24" t="s">
        <v>136</v>
      </c>
      <c r="H24" t="s">
        <v>45</v>
      </c>
      <c r="I24" t="s">
        <v>89</v>
      </c>
      <c r="J24" t="s">
        <v>137</v>
      </c>
      <c r="K24" t="s">
        <v>138</v>
      </c>
      <c r="L24" t="s">
        <v>139</v>
      </c>
      <c r="P24" t="s">
        <v>171</v>
      </c>
      <c r="Q24" t="s">
        <v>165</v>
      </c>
      <c r="R24">
        <v>1200</v>
      </c>
      <c r="S24">
        <v>800</v>
      </c>
      <c r="T24" s="19">
        <v>45064</v>
      </c>
      <c r="U24" s="77">
        <v>0.91313657407407411</v>
      </c>
      <c r="V24">
        <v>2</v>
      </c>
      <c r="W24" t="s">
        <v>140</v>
      </c>
      <c r="X24" t="s">
        <v>141</v>
      </c>
      <c r="Y24">
        <v>0.11</v>
      </c>
      <c r="Z24" t="s">
        <v>142</v>
      </c>
      <c r="AA24" t="s">
        <v>1</v>
      </c>
      <c r="AB24">
        <v>1200</v>
      </c>
      <c r="AC24">
        <v>20</v>
      </c>
      <c r="AD24">
        <v>1</v>
      </c>
      <c r="AE24">
        <v>20</v>
      </c>
      <c r="AF24">
        <v>0.1</v>
      </c>
      <c r="AG24">
        <v>0.55000000000000004</v>
      </c>
      <c r="AH24">
        <v>0.23684210526315699</v>
      </c>
      <c r="AI24">
        <v>0.45</v>
      </c>
      <c r="AJ24">
        <v>0.26162790697674398</v>
      </c>
      <c r="AK24">
        <v>0.28553299492385698</v>
      </c>
      <c r="AL24">
        <v>0.31034482758620602</v>
      </c>
      <c r="AM24" t="s">
        <v>172</v>
      </c>
    </row>
    <row r="25" spans="1:39" x14ac:dyDescent="0.25">
      <c r="A25" s="19">
        <v>45064</v>
      </c>
      <c r="B25" s="77">
        <v>0.99918981481481473</v>
      </c>
      <c r="C25" t="s">
        <v>140</v>
      </c>
      <c r="D25">
        <v>1E-3</v>
      </c>
      <c r="E25">
        <v>0.05</v>
      </c>
      <c r="F25" t="s">
        <v>141</v>
      </c>
      <c r="G25">
        <v>0.11</v>
      </c>
      <c r="H25" s="76">
        <v>1400</v>
      </c>
      <c r="I25" s="76">
        <v>800</v>
      </c>
      <c r="J25" t="s">
        <v>142</v>
      </c>
      <c r="K25">
        <v>40</v>
      </c>
      <c r="L25" t="s">
        <v>143</v>
      </c>
      <c r="P25" t="s">
        <v>171</v>
      </c>
      <c r="Q25" t="s">
        <v>165</v>
      </c>
      <c r="R25">
        <v>1200</v>
      </c>
      <c r="S25">
        <v>800</v>
      </c>
      <c r="T25" s="19">
        <v>45064</v>
      </c>
      <c r="U25" s="77">
        <v>0.91313657407407411</v>
      </c>
      <c r="V25">
        <v>3</v>
      </c>
      <c r="W25" t="s">
        <v>140</v>
      </c>
      <c r="X25" t="s">
        <v>141</v>
      </c>
      <c r="Y25">
        <v>0.11</v>
      </c>
      <c r="Z25" t="s">
        <v>142</v>
      </c>
      <c r="AA25" t="s">
        <v>1</v>
      </c>
      <c r="AB25">
        <v>1200</v>
      </c>
      <c r="AC25">
        <v>20</v>
      </c>
      <c r="AD25">
        <v>0.95</v>
      </c>
      <c r="AE25">
        <v>20</v>
      </c>
      <c r="AF25">
        <v>0</v>
      </c>
      <c r="AG25">
        <v>0.47499999999999998</v>
      </c>
      <c r="AH25">
        <v>0.75641025641025605</v>
      </c>
      <c r="AI25">
        <v>0.52500000000000002</v>
      </c>
      <c r="AJ25">
        <v>0.38825757575757502</v>
      </c>
      <c r="AK25">
        <v>0.374720783835922</v>
      </c>
      <c r="AL25">
        <v>0.38660209846650501</v>
      </c>
      <c r="AM25" t="s">
        <v>172</v>
      </c>
    </row>
    <row r="26" spans="1:39" x14ac:dyDescent="0.25">
      <c r="P26" t="s">
        <v>171</v>
      </c>
      <c r="Q26" t="s">
        <v>165</v>
      </c>
      <c r="R26">
        <v>1200</v>
      </c>
      <c r="S26">
        <v>800</v>
      </c>
      <c r="T26" s="19">
        <v>45064</v>
      </c>
      <c r="U26" s="77">
        <v>0.91313657407407411</v>
      </c>
      <c r="V26">
        <v>4</v>
      </c>
      <c r="W26" t="s">
        <v>140</v>
      </c>
      <c r="X26" t="s">
        <v>141</v>
      </c>
      <c r="Y26">
        <v>0.11</v>
      </c>
      <c r="Z26" t="s">
        <v>142</v>
      </c>
      <c r="AA26" t="s">
        <v>1</v>
      </c>
      <c r="AB26">
        <v>1200</v>
      </c>
      <c r="AC26">
        <v>20</v>
      </c>
      <c r="AD26">
        <v>1</v>
      </c>
      <c r="AE26">
        <v>20</v>
      </c>
      <c r="AF26">
        <v>0</v>
      </c>
      <c r="AG26">
        <v>0.5</v>
      </c>
      <c r="AH26">
        <v>0.25</v>
      </c>
      <c r="AI26">
        <v>0.5</v>
      </c>
      <c r="AJ26">
        <v>0.27777777777777701</v>
      </c>
      <c r="AK26">
        <v>0.30487804878048702</v>
      </c>
      <c r="AL26">
        <v>0.33333333333333298</v>
      </c>
      <c r="AM26" t="s">
        <v>172</v>
      </c>
    </row>
    <row r="27" spans="1:39" x14ac:dyDescent="0.25">
      <c r="B27" s="28" t="s">
        <v>144</v>
      </c>
      <c r="C27" s="28" t="s">
        <v>144</v>
      </c>
      <c r="D27" s="28" t="s">
        <v>145</v>
      </c>
      <c r="E27" s="28" t="s">
        <v>145</v>
      </c>
      <c r="F27" s="28" t="s">
        <v>146</v>
      </c>
      <c r="G27" s="28" t="s">
        <v>146</v>
      </c>
      <c r="H27" s="28" t="s">
        <v>147</v>
      </c>
      <c r="I27" s="28" t="s">
        <v>147</v>
      </c>
      <c r="J27" s="28" t="s">
        <v>148</v>
      </c>
      <c r="K27" s="28" t="s">
        <v>148</v>
      </c>
      <c r="L27" s="28" t="s">
        <v>149</v>
      </c>
      <c r="M27" s="28" t="s">
        <v>150</v>
      </c>
      <c r="N27" s="28" t="s">
        <v>151</v>
      </c>
      <c r="P27" t="s">
        <v>171</v>
      </c>
      <c r="Q27" t="s">
        <v>165</v>
      </c>
      <c r="R27">
        <v>1400</v>
      </c>
      <c r="S27">
        <v>800</v>
      </c>
      <c r="T27" s="19">
        <v>45065</v>
      </c>
      <c r="U27" s="77">
        <v>9.8726851851851857E-3</v>
      </c>
      <c r="V27">
        <v>0</v>
      </c>
      <c r="W27" t="s">
        <v>140</v>
      </c>
      <c r="X27" t="s">
        <v>141</v>
      </c>
      <c r="Y27">
        <v>0.11</v>
      </c>
      <c r="Z27" t="s">
        <v>142</v>
      </c>
      <c r="AA27" t="s">
        <v>1</v>
      </c>
      <c r="AB27">
        <v>1400</v>
      </c>
      <c r="AC27">
        <v>20</v>
      </c>
      <c r="AD27">
        <v>1</v>
      </c>
      <c r="AE27">
        <v>20</v>
      </c>
      <c r="AF27">
        <v>0</v>
      </c>
      <c r="AG27">
        <v>0.5</v>
      </c>
      <c r="AH27">
        <v>0.25</v>
      </c>
      <c r="AI27">
        <v>0.5</v>
      </c>
      <c r="AJ27">
        <v>0.27777777777777701</v>
      </c>
      <c r="AK27">
        <v>0.30487804878048702</v>
      </c>
      <c r="AL27">
        <v>0.33333333333333298</v>
      </c>
      <c r="AM27" t="s">
        <v>173</v>
      </c>
    </row>
    <row r="28" spans="1:39" x14ac:dyDescent="0.25">
      <c r="B28" s="28" t="s">
        <v>121</v>
      </c>
      <c r="C28" s="28" t="s">
        <v>152</v>
      </c>
      <c r="D28" s="28" t="s">
        <v>121</v>
      </c>
      <c r="E28" s="28" t="s">
        <v>152</v>
      </c>
      <c r="F28" s="28" t="s">
        <v>121</v>
      </c>
      <c r="G28" s="28" t="s">
        <v>152</v>
      </c>
      <c r="H28" s="28" t="s">
        <v>121</v>
      </c>
      <c r="I28" s="28" t="s">
        <v>152</v>
      </c>
      <c r="J28" s="28" t="s">
        <v>121</v>
      </c>
      <c r="K28" s="28" t="s">
        <v>152</v>
      </c>
      <c r="L28" s="28" t="s">
        <v>121</v>
      </c>
      <c r="M28" s="28" t="s">
        <v>121</v>
      </c>
      <c r="N28" s="28" t="s">
        <v>121</v>
      </c>
      <c r="P28" t="s">
        <v>171</v>
      </c>
      <c r="Q28" t="s">
        <v>165</v>
      </c>
      <c r="R28">
        <v>1400</v>
      </c>
      <c r="S28">
        <v>800</v>
      </c>
      <c r="T28" s="19">
        <v>45065</v>
      </c>
      <c r="U28" s="77">
        <v>9.8726851851851857E-3</v>
      </c>
      <c r="V28">
        <v>1</v>
      </c>
      <c r="W28" t="s">
        <v>140</v>
      </c>
      <c r="X28" t="s">
        <v>141</v>
      </c>
      <c r="Y28">
        <v>0.11</v>
      </c>
      <c r="Z28" t="s">
        <v>142</v>
      </c>
      <c r="AA28" t="s">
        <v>1</v>
      </c>
      <c r="AB28">
        <v>1400</v>
      </c>
      <c r="AC28">
        <v>20</v>
      </c>
      <c r="AD28">
        <v>0.95</v>
      </c>
      <c r="AE28">
        <v>20</v>
      </c>
      <c r="AF28">
        <v>0.05</v>
      </c>
      <c r="AG28">
        <v>0.5</v>
      </c>
      <c r="AH28">
        <v>0.5</v>
      </c>
      <c r="AI28">
        <v>0.5</v>
      </c>
      <c r="AJ28">
        <v>0.36544850498338799</v>
      </c>
      <c r="AK28">
        <v>0.360358203237237</v>
      </c>
      <c r="AL28">
        <v>0.37304075235109702</v>
      </c>
      <c r="AM28" t="s">
        <v>173</v>
      </c>
    </row>
    <row r="29" spans="1:39" x14ac:dyDescent="0.25">
      <c r="A29" t="s">
        <v>4</v>
      </c>
      <c r="P29" t="s">
        <v>171</v>
      </c>
      <c r="Q29" t="s">
        <v>165</v>
      </c>
      <c r="R29">
        <v>1400</v>
      </c>
      <c r="S29">
        <v>800</v>
      </c>
      <c r="T29" s="19">
        <v>45065</v>
      </c>
      <c r="U29" s="77">
        <v>9.8726851851851857E-3</v>
      </c>
      <c r="V29">
        <v>2</v>
      </c>
      <c r="W29" t="s">
        <v>140</v>
      </c>
      <c r="X29" t="s">
        <v>141</v>
      </c>
      <c r="Y29">
        <v>0.11</v>
      </c>
      <c r="Z29" t="s">
        <v>142</v>
      </c>
      <c r="AA29" t="s">
        <v>1</v>
      </c>
      <c r="AB29">
        <v>1400</v>
      </c>
      <c r="AC29">
        <v>20</v>
      </c>
      <c r="AD29">
        <v>1</v>
      </c>
      <c r="AE29">
        <v>20</v>
      </c>
      <c r="AF29">
        <v>0</v>
      </c>
      <c r="AG29">
        <v>0.5</v>
      </c>
      <c r="AH29">
        <v>0.25</v>
      </c>
      <c r="AI29">
        <v>0.5</v>
      </c>
      <c r="AJ29">
        <v>0.27777777777777701</v>
      </c>
      <c r="AK29">
        <v>0.30487804878048702</v>
      </c>
      <c r="AL29">
        <v>0.33333333333333298</v>
      </c>
      <c r="AM29" t="s">
        <v>173</v>
      </c>
    </row>
    <row r="30" spans="1:39" x14ac:dyDescent="0.25">
      <c r="A30" t="s">
        <v>0</v>
      </c>
      <c r="B30" s="1">
        <v>0.53210000000000002</v>
      </c>
      <c r="C30" s="1">
        <v>7.9200000000000007E-2</v>
      </c>
      <c r="D30" s="1">
        <v>0.53</v>
      </c>
      <c r="E30" s="1">
        <v>7.7899999999999997E-2</v>
      </c>
      <c r="F30" s="1">
        <v>0.52769999999999995</v>
      </c>
      <c r="G30" s="1">
        <v>7.7899999999999997E-2</v>
      </c>
      <c r="H30" s="1">
        <v>0.52580000000000005</v>
      </c>
      <c r="I30" s="1">
        <v>7.7499999999999999E-2</v>
      </c>
      <c r="J30" s="1">
        <v>0.5252</v>
      </c>
      <c r="K30" s="1">
        <v>7.7299999999999994E-2</v>
      </c>
      <c r="L30" s="1">
        <v>0.46</v>
      </c>
      <c r="M30" s="1">
        <v>0.48</v>
      </c>
      <c r="N30" s="1">
        <v>0.47</v>
      </c>
      <c r="P30" t="s">
        <v>171</v>
      </c>
      <c r="Q30" t="s">
        <v>165</v>
      </c>
      <c r="R30">
        <v>1400</v>
      </c>
      <c r="S30">
        <v>800</v>
      </c>
      <c r="T30" s="19">
        <v>45065</v>
      </c>
      <c r="U30" s="77">
        <v>9.8726851851851857E-3</v>
      </c>
      <c r="V30">
        <v>3</v>
      </c>
      <c r="W30" t="s">
        <v>140</v>
      </c>
      <c r="X30" t="s">
        <v>141</v>
      </c>
      <c r="Y30">
        <v>0.11</v>
      </c>
      <c r="Z30" t="s">
        <v>142</v>
      </c>
      <c r="AA30" t="s">
        <v>1</v>
      </c>
      <c r="AB30">
        <v>1400</v>
      </c>
      <c r="AC30">
        <v>20</v>
      </c>
      <c r="AD30">
        <v>1</v>
      </c>
      <c r="AE30">
        <v>20</v>
      </c>
      <c r="AF30">
        <v>0.05</v>
      </c>
      <c r="AG30">
        <v>0.52500000000000002</v>
      </c>
      <c r="AH30">
        <v>0.243589743589743</v>
      </c>
      <c r="AI30">
        <v>0.47499999999999998</v>
      </c>
      <c r="AJ30">
        <v>0.26988636363636298</v>
      </c>
      <c r="AK30">
        <v>0.29539800995024801</v>
      </c>
      <c r="AL30">
        <v>0.322033898305084</v>
      </c>
      <c r="AM30" t="s">
        <v>173</v>
      </c>
    </row>
    <row r="31" spans="1:39" x14ac:dyDescent="0.25">
      <c r="A31" t="s">
        <v>1</v>
      </c>
      <c r="B31" s="1">
        <v>0.29870000000000002</v>
      </c>
      <c r="C31" s="1">
        <v>0.11260000000000001</v>
      </c>
      <c r="D31" s="1">
        <v>0.495</v>
      </c>
      <c r="E31" s="1">
        <v>1.12E-2</v>
      </c>
      <c r="F31" s="1">
        <v>0.29370000000000002</v>
      </c>
      <c r="G31" s="1">
        <v>4.02E-2</v>
      </c>
      <c r="H31" s="1">
        <v>0.31409999999999999</v>
      </c>
      <c r="I31" s="1">
        <v>2.6200000000000001E-2</v>
      </c>
      <c r="J31" s="1">
        <v>0.33900000000000002</v>
      </c>
      <c r="K31" s="1">
        <v>1.9599999999999999E-2</v>
      </c>
      <c r="L31" s="1">
        <v>0.99</v>
      </c>
      <c r="M31" s="1">
        <v>0.02</v>
      </c>
      <c r="N31" s="1">
        <v>0.505</v>
      </c>
      <c r="P31" t="s">
        <v>171</v>
      </c>
      <c r="Q31" t="s">
        <v>165</v>
      </c>
      <c r="R31">
        <v>1400</v>
      </c>
      <c r="S31">
        <v>800</v>
      </c>
      <c r="T31" s="19">
        <v>45065</v>
      </c>
      <c r="U31" s="77">
        <v>9.8726851851851857E-3</v>
      </c>
      <c r="V31">
        <v>4</v>
      </c>
      <c r="W31" t="s">
        <v>140</v>
      </c>
      <c r="X31" t="s">
        <v>141</v>
      </c>
      <c r="Y31">
        <v>0.11</v>
      </c>
      <c r="Z31" t="s">
        <v>142</v>
      </c>
      <c r="AA31" t="s">
        <v>1</v>
      </c>
      <c r="AB31">
        <v>1400</v>
      </c>
      <c r="AC31">
        <v>20</v>
      </c>
      <c r="AD31">
        <v>1</v>
      </c>
      <c r="AE31">
        <v>20</v>
      </c>
      <c r="AF31">
        <v>0</v>
      </c>
      <c r="AG31">
        <v>0.5</v>
      </c>
      <c r="AH31">
        <v>0.25</v>
      </c>
      <c r="AI31">
        <v>0.5</v>
      </c>
      <c r="AJ31">
        <v>0.27777777777777701</v>
      </c>
      <c r="AK31">
        <v>0.30487804878048702</v>
      </c>
      <c r="AL31">
        <v>0.33333333333333298</v>
      </c>
      <c r="AM31" t="s">
        <v>173</v>
      </c>
    </row>
    <row r="32" spans="1:39" x14ac:dyDescent="0.25">
      <c r="A32" t="s">
        <v>2</v>
      </c>
      <c r="B32" s="1">
        <v>0.50670000000000004</v>
      </c>
      <c r="C32" s="1">
        <v>0.12870000000000001</v>
      </c>
      <c r="D32" s="1">
        <v>0.505</v>
      </c>
      <c r="E32" s="1">
        <v>0.1217</v>
      </c>
      <c r="F32" s="1">
        <v>0.50239999999999996</v>
      </c>
      <c r="G32" s="1">
        <v>0.1249</v>
      </c>
      <c r="H32" s="1">
        <v>0.50049999999999994</v>
      </c>
      <c r="I32" s="1">
        <v>0.1229</v>
      </c>
      <c r="J32" s="1">
        <v>0.49990000000000001</v>
      </c>
      <c r="K32" s="1">
        <v>0.1217</v>
      </c>
      <c r="L32" s="1">
        <v>0.46</v>
      </c>
      <c r="M32" s="1">
        <v>0.53</v>
      </c>
      <c r="N32" s="1">
        <v>0.495</v>
      </c>
      <c r="P32" t="s">
        <v>179</v>
      </c>
      <c r="Q32" t="s">
        <v>165</v>
      </c>
      <c r="R32">
        <v>1200</v>
      </c>
      <c r="S32">
        <v>347</v>
      </c>
      <c r="T32" s="19">
        <v>45065</v>
      </c>
      <c r="U32" s="77">
        <v>0.42329861111111117</v>
      </c>
      <c r="V32">
        <v>0</v>
      </c>
      <c r="W32" t="s">
        <v>140</v>
      </c>
      <c r="X32" t="s">
        <v>141</v>
      </c>
      <c r="Y32">
        <v>0.11</v>
      </c>
      <c r="Z32" t="s">
        <v>142</v>
      </c>
      <c r="AA32" t="s">
        <v>2</v>
      </c>
      <c r="AB32">
        <v>1200</v>
      </c>
      <c r="AC32">
        <v>20</v>
      </c>
      <c r="AD32">
        <v>0.55000000000000004</v>
      </c>
      <c r="AE32">
        <v>20</v>
      </c>
      <c r="AF32">
        <v>0.55000000000000004</v>
      </c>
      <c r="AG32">
        <v>0.55000000000000004</v>
      </c>
      <c r="AH32">
        <v>0.45</v>
      </c>
      <c r="AI32">
        <v>0.45</v>
      </c>
      <c r="AJ32">
        <v>0.45</v>
      </c>
      <c r="AK32">
        <v>0.45</v>
      </c>
      <c r="AL32">
        <v>0.45</v>
      </c>
      <c r="AM32" t="s">
        <v>166</v>
      </c>
    </row>
    <row r="33" spans="1:39" x14ac:dyDescent="0.25">
      <c r="A33" t="s">
        <v>3</v>
      </c>
      <c r="B33" s="1">
        <v>0.25</v>
      </c>
      <c r="C33" s="1">
        <v>0</v>
      </c>
      <c r="D33" s="1">
        <v>0.5</v>
      </c>
      <c r="E33" s="1">
        <v>0</v>
      </c>
      <c r="F33" s="1">
        <v>0.27779999999999999</v>
      </c>
      <c r="G33" s="1">
        <v>0</v>
      </c>
      <c r="H33" s="1">
        <v>0.3049</v>
      </c>
      <c r="I33" s="1">
        <v>0</v>
      </c>
      <c r="J33" s="1">
        <v>0.33329999999999999</v>
      </c>
      <c r="K33" s="1">
        <v>0</v>
      </c>
      <c r="L33" s="1">
        <v>0</v>
      </c>
      <c r="M33" s="1">
        <v>1</v>
      </c>
      <c r="N33" s="1">
        <v>0.5</v>
      </c>
      <c r="P33" t="s">
        <v>180</v>
      </c>
      <c r="Q33" t="s">
        <v>165</v>
      </c>
      <c r="R33">
        <v>1200</v>
      </c>
      <c r="S33">
        <v>347</v>
      </c>
      <c r="T33" s="19">
        <v>45065</v>
      </c>
      <c r="U33" s="77">
        <v>0.42329861111111117</v>
      </c>
      <c r="V33">
        <v>1</v>
      </c>
      <c r="W33" t="s">
        <v>140</v>
      </c>
      <c r="X33" t="s">
        <v>141</v>
      </c>
      <c r="Y33">
        <v>0.11</v>
      </c>
      <c r="Z33" t="s">
        <v>142</v>
      </c>
      <c r="AA33" t="s">
        <v>2</v>
      </c>
      <c r="AB33">
        <v>1200</v>
      </c>
      <c r="AC33">
        <v>20</v>
      </c>
      <c r="AD33">
        <v>0.45</v>
      </c>
      <c r="AE33">
        <v>20</v>
      </c>
      <c r="AF33">
        <v>0.4</v>
      </c>
      <c r="AG33">
        <v>0.42499999999999999</v>
      </c>
      <c r="AH33">
        <v>0.57518796992481103</v>
      </c>
      <c r="AI33">
        <v>0.57499999999999996</v>
      </c>
      <c r="AJ33">
        <v>0.57491987179487103</v>
      </c>
      <c r="AK33">
        <v>0.57478858350951301</v>
      </c>
      <c r="AL33">
        <v>0.57473420888055005</v>
      </c>
      <c r="AM33" t="s">
        <v>166</v>
      </c>
    </row>
    <row r="34" spans="1:39" x14ac:dyDescent="0.25">
      <c r="P34" t="s">
        <v>181</v>
      </c>
      <c r="Q34" t="s">
        <v>165</v>
      </c>
      <c r="R34">
        <v>1200</v>
      </c>
      <c r="S34">
        <v>347</v>
      </c>
      <c r="T34" s="19">
        <v>45065</v>
      </c>
      <c r="U34" s="77">
        <v>0.42329861111111117</v>
      </c>
      <c r="V34">
        <v>2</v>
      </c>
      <c r="W34" t="s">
        <v>140</v>
      </c>
      <c r="X34" t="s">
        <v>141</v>
      </c>
      <c r="Y34">
        <v>0.11</v>
      </c>
      <c r="Z34" t="s">
        <v>142</v>
      </c>
      <c r="AA34" t="s">
        <v>2</v>
      </c>
      <c r="AB34">
        <v>1200</v>
      </c>
      <c r="AC34">
        <v>20</v>
      </c>
      <c r="AD34">
        <v>0.45</v>
      </c>
      <c r="AE34">
        <v>20</v>
      </c>
      <c r="AF34">
        <v>0.6</v>
      </c>
      <c r="AG34">
        <v>0.52500000000000002</v>
      </c>
      <c r="AH34">
        <v>0.47442455242966702</v>
      </c>
      <c r="AI34">
        <v>0.47499999999999998</v>
      </c>
      <c r="AJ34">
        <v>0.47280844155844098</v>
      </c>
      <c r="AK34">
        <v>0.47215134681222098</v>
      </c>
      <c r="AL34">
        <v>0.472030169704588</v>
      </c>
      <c r="AM34" t="s">
        <v>166</v>
      </c>
    </row>
    <row r="35" spans="1:39" x14ac:dyDescent="0.25">
      <c r="P35" t="s">
        <v>182</v>
      </c>
      <c r="Q35" t="s">
        <v>165</v>
      </c>
      <c r="R35">
        <v>1200</v>
      </c>
      <c r="S35">
        <v>347</v>
      </c>
      <c r="T35" s="19">
        <v>45065</v>
      </c>
      <c r="U35" s="77">
        <v>0.42329861111111117</v>
      </c>
      <c r="V35">
        <v>3</v>
      </c>
      <c r="W35" t="s">
        <v>140</v>
      </c>
      <c r="X35" t="s">
        <v>141</v>
      </c>
      <c r="Y35">
        <v>0.11</v>
      </c>
      <c r="Z35" t="s">
        <v>142</v>
      </c>
      <c r="AA35" t="s">
        <v>2</v>
      </c>
      <c r="AB35">
        <v>1200</v>
      </c>
      <c r="AC35">
        <v>20</v>
      </c>
      <c r="AD35">
        <v>0.45</v>
      </c>
      <c r="AE35">
        <v>20</v>
      </c>
      <c r="AF35">
        <v>0.7</v>
      </c>
      <c r="AG35">
        <v>0.57499999999999996</v>
      </c>
      <c r="AH35">
        <v>0.42</v>
      </c>
      <c r="AI35">
        <v>0.42499999999999999</v>
      </c>
      <c r="AJ35">
        <v>0.41666666666666602</v>
      </c>
      <c r="AK35">
        <v>0.41564039408866899</v>
      </c>
      <c r="AL35">
        <v>0.41587301587301501</v>
      </c>
      <c r="AM35" t="s">
        <v>166</v>
      </c>
    </row>
    <row r="36" spans="1:39" x14ac:dyDescent="0.25">
      <c r="P36" t="s">
        <v>183</v>
      </c>
      <c r="Q36" t="s">
        <v>165</v>
      </c>
      <c r="R36">
        <v>1200</v>
      </c>
      <c r="S36">
        <v>347</v>
      </c>
      <c r="T36" s="19">
        <v>45065</v>
      </c>
      <c r="U36" s="77">
        <v>0.42329861111111117</v>
      </c>
      <c r="V36">
        <v>4</v>
      </c>
      <c r="W36" t="s">
        <v>140</v>
      </c>
      <c r="X36" t="s">
        <v>141</v>
      </c>
      <c r="Y36">
        <v>0.11</v>
      </c>
      <c r="Z36" t="s">
        <v>142</v>
      </c>
      <c r="AA36" t="s">
        <v>2</v>
      </c>
      <c r="AB36">
        <v>1200</v>
      </c>
      <c r="AC36">
        <v>20</v>
      </c>
      <c r="AD36">
        <v>0.25</v>
      </c>
      <c r="AE36">
        <v>20</v>
      </c>
      <c r="AF36">
        <v>0.6</v>
      </c>
      <c r="AG36">
        <v>0.42499999999999999</v>
      </c>
      <c r="AH36">
        <v>0.58547008547008506</v>
      </c>
      <c r="AI36">
        <v>0.57499999999999996</v>
      </c>
      <c r="AJ36">
        <v>0.57074652777777701</v>
      </c>
      <c r="AK36">
        <v>0.56410450778249399</v>
      </c>
      <c r="AL36">
        <v>0.56157317859445499</v>
      </c>
      <c r="AM36" t="s">
        <v>166</v>
      </c>
    </row>
    <row r="37" spans="1:39" x14ac:dyDescent="0.25">
      <c r="P37" t="s">
        <v>171</v>
      </c>
      <c r="Q37" t="s">
        <v>165</v>
      </c>
      <c r="R37">
        <v>1200</v>
      </c>
      <c r="S37">
        <v>800</v>
      </c>
      <c r="T37" s="19">
        <v>45064</v>
      </c>
      <c r="U37" s="77">
        <v>0.91313657407407411</v>
      </c>
      <c r="V37">
        <v>0</v>
      </c>
      <c r="W37" t="s">
        <v>140</v>
      </c>
      <c r="X37" t="s">
        <v>141</v>
      </c>
      <c r="Y37">
        <v>0.11</v>
      </c>
      <c r="Z37" t="s">
        <v>142</v>
      </c>
      <c r="AA37" t="s">
        <v>2</v>
      </c>
      <c r="AB37">
        <v>1200</v>
      </c>
      <c r="AC37">
        <v>20</v>
      </c>
      <c r="AD37">
        <v>0.6</v>
      </c>
      <c r="AE37">
        <v>20</v>
      </c>
      <c r="AF37">
        <v>0.6</v>
      </c>
      <c r="AG37">
        <v>0.6</v>
      </c>
      <c r="AH37">
        <v>0.4</v>
      </c>
      <c r="AI37">
        <v>0.4</v>
      </c>
      <c r="AJ37">
        <v>0.4</v>
      </c>
      <c r="AK37">
        <v>0.4</v>
      </c>
      <c r="AL37">
        <v>0.4</v>
      </c>
      <c r="AM37" t="s">
        <v>172</v>
      </c>
    </row>
    <row r="38" spans="1:39" x14ac:dyDescent="0.25">
      <c r="P38" t="s">
        <v>171</v>
      </c>
      <c r="Q38" t="s">
        <v>165</v>
      </c>
      <c r="R38">
        <v>1200</v>
      </c>
      <c r="S38">
        <v>800</v>
      </c>
      <c r="T38" s="19">
        <v>45064</v>
      </c>
      <c r="U38" s="77">
        <v>0.91313657407407411</v>
      </c>
      <c r="V38">
        <v>1</v>
      </c>
      <c r="W38" t="s">
        <v>140</v>
      </c>
      <c r="X38" t="s">
        <v>141</v>
      </c>
      <c r="Y38">
        <v>0.11</v>
      </c>
      <c r="Z38" t="s">
        <v>142</v>
      </c>
      <c r="AA38" t="s">
        <v>2</v>
      </c>
      <c r="AB38">
        <v>1200</v>
      </c>
      <c r="AC38">
        <v>20</v>
      </c>
      <c r="AD38">
        <v>0.75</v>
      </c>
      <c r="AE38">
        <v>20</v>
      </c>
      <c r="AF38">
        <v>0.45</v>
      </c>
      <c r="AG38">
        <v>0.6</v>
      </c>
      <c r="AH38">
        <v>0.39010989010989</v>
      </c>
      <c r="AI38">
        <v>0.4</v>
      </c>
      <c r="AJ38">
        <v>0.38624787775891301</v>
      </c>
      <c r="AK38">
        <v>0.38540766828360601</v>
      </c>
      <c r="AL38">
        <v>0.38618925831202</v>
      </c>
      <c r="AM38" t="s">
        <v>172</v>
      </c>
    </row>
    <row r="39" spans="1:39" x14ac:dyDescent="0.25">
      <c r="P39" t="s">
        <v>171</v>
      </c>
      <c r="Q39" t="s">
        <v>165</v>
      </c>
      <c r="R39">
        <v>1200</v>
      </c>
      <c r="S39">
        <v>800</v>
      </c>
      <c r="T39" s="19">
        <v>45064</v>
      </c>
      <c r="U39" s="77">
        <v>0.91313657407407411</v>
      </c>
      <c r="V39">
        <v>2</v>
      </c>
      <c r="W39" t="s">
        <v>140</v>
      </c>
      <c r="X39" t="s">
        <v>141</v>
      </c>
      <c r="Y39">
        <v>0.11</v>
      </c>
      <c r="Z39" t="s">
        <v>142</v>
      </c>
      <c r="AA39" t="s">
        <v>2</v>
      </c>
      <c r="AB39">
        <v>1200</v>
      </c>
      <c r="AC39">
        <v>20</v>
      </c>
      <c r="AD39">
        <v>0.5</v>
      </c>
      <c r="AE39">
        <v>20</v>
      </c>
      <c r="AF39">
        <v>0.25</v>
      </c>
      <c r="AG39">
        <v>0.375</v>
      </c>
      <c r="AH39">
        <v>0.63333333333333297</v>
      </c>
      <c r="AI39">
        <v>0.625</v>
      </c>
      <c r="AJ39">
        <v>0.625</v>
      </c>
      <c r="AK39">
        <v>0.62089490968801297</v>
      </c>
      <c r="AL39">
        <v>0.61904761904761896</v>
      </c>
      <c r="AM39" t="s">
        <v>172</v>
      </c>
    </row>
    <row r="40" spans="1:39" x14ac:dyDescent="0.25">
      <c r="P40" t="s">
        <v>171</v>
      </c>
      <c r="Q40" t="s">
        <v>165</v>
      </c>
      <c r="R40">
        <v>1200</v>
      </c>
      <c r="S40">
        <v>800</v>
      </c>
      <c r="T40" s="19">
        <v>45064</v>
      </c>
      <c r="U40" s="77">
        <v>0.91313657407407411</v>
      </c>
      <c r="V40">
        <v>3</v>
      </c>
      <c r="W40" t="s">
        <v>140</v>
      </c>
      <c r="X40" t="s">
        <v>141</v>
      </c>
      <c r="Y40">
        <v>0.11</v>
      </c>
      <c r="Z40" t="s">
        <v>142</v>
      </c>
      <c r="AA40" t="s">
        <v>2</v>
      </c>
      <c r="AB40">
        <v>1200</v>
      </c>
      <c r="AC40">
        <v>20</v>
      </c>
      <c r="AD40">
        <v>0.65</v>
      </c>
      <c r="AE40">
        <v>20</v>
      </c>
      <c r="AF40">
        <v>0.4</v>
      </c>
      <c r="AG40">
        <v>0.52500000000000002</v>
      </c>
      <c r="AH40">
        <v>0.473333333333333</v>
      </c>
      <c r="AI40">
        <v>0.47499999999999998</v>
      </c>
      <c r="AJ40">
        <v>0.46875</v>
      </c>
      <c r="AK40">
        <v>0.46695402298850502</v>
      </c>
      <c r="AL40">
        <v>0.46666666666666601</v>
      </c>
      <c r="AM40" t="s">
        <v>172</v>
      </c>
    </row>
    <row r="41" spans="1:39" x14ac:dyDescent="0.25">
      <c r="P41" t="s">
        <v>171</v>
      </c>
      <c r="Q41" t="s">
        <v>165</v>
      </c>
      <c r="R41">
        <v>1200</v>
      </c>
      <c r="S41">
        <v>800</v>
      </c>
      <c r="T41" s="19">
        <v>45064</v>
      </c>
      <c r="U41" s="77">
        <v>0.91313657407407411</v>
      </c>
      <c r="V41">
        <v>4</v>
      </c>
      <c r="W41" t="s">
        <v>140</v>
      </c>
      <c r="X41" t="s">
        <v>141</v>
      </c>
      <c r="Y41">
        <v>0.11</v>
      </c>
      <c r="Z41" t="s">
        <v>142</v>
      </c>
      <c r="AA41" t="s">
        <v>2</v>
      </c>
      <c r="AB41">
        <v>1200</v>
      </c>
      <c r="AC41">
        <v>20</v>
      </c>
      <c r="AD41">
        <v>0.7</v>
      </c>
      <c r="AE41">
        <v>20</v>
      </c>
      <c r="AF41">
        <v>0.5</v>
      </c>
      <c r="AG41">
        <v>0.6</v>
      </c>
      <c r="AH41">
        <v>0.39583333333333298</v>
      </c>
      <c r="AI41">
        <v>0.4</v>
      </c>
      <c r="AJ41">
        <v>0.39408866995073899</v>
      </c>
      <c r="AK41">
        <v>0.393649554297612</v>
      </c>
      <c r="AL41">
        <v>0.39393939393939298</v>
      </c>
      <c r="AM41" t="s">
        <v>172</v>
      </c>
    </row>
    <row r="42" spans="1:39" x14ac:dyDescent="0.25">
      <c r="P42" t="s">
        <v>171</v>
      </c>
      <c r="Q42" t="s">
        <v>165</v>
      </c>
      <c r="R42">
        <v>1400</v>
      </c>
      <c r="S42">
        <v>800</v>
      </c>
      <c r="T42" s="19">
        <v>45065</v>
      </c>
      <c r="U42" s="77">
        <v>9.8726851851851857E-3</v>
      </c>
      <c r="V42">
        <v>0</v>
      </c>
      <c r="W42" t="s">
        <v>140</v>
      </c>
      <c r="X42" t="s">
        <v>141</v>
      </c>
      <c r="Y42">
        <v>0.11</v>
      </c>
      <c r="Z42" t="s">
        <v>142</v>
      </c>
      <c r="AA42" t="s">
        <v>2</v>
      </c>
      <c r="AB42">
        <v>1400</v>
      </c>
      <c r="AC42">
        <v>20</v>
      </c>
      <c r="AD42">
        <v>0.6</v>
      </c>
      <c r="AE42">
        <v>20</v>
      </c>
      <c r="AF42">
        <v>0.55000000000000004</v>
      </c>
      <c r="AG42">
        <v>0.57499999999999996</v>
      </c>
      <c r="AH42">
        <v>0.42481203007518797</v>
      </c>
      <c r="AI42">
        <v>0.42499999999999999</v>
      </c>
      <c r="AJ42">
        <v>0.424679487179487</v>
      </c>
      <c r="AK42">
        <v>0.42463482606188702</v>
      </c>
      <c r="AL42">
        <v>0.42464040025015598</v>
      </c>
      <c r="AM42" t="s">
        <v>173</v>
      </c>
    </row>
    <row r="43" spans="1:39" x14ac:dyDescent="0.25">
      <c r="P43" t="s">
        <v>171</v>
      </c>
      <c r="Q43" t="s">
        <v>165</v>
      </c>
      <c r="R43">
        <v>1400</v>
      </c>
      <c r="S43">
        <v>800</v>
      </c>
      <c r="T43" s="19">
        <v>45065</v>
      </c>
      <c r="U43" s="77">
        <v>9.8726851851851857E-3</v>
      </c>
      <c r="V43">
        <v>1</v>
      </c>
      <c r="W43" t="s">
        <v>140</v>
      </c>
      <c r="X43" t="s">
        <v>141</v>
      </c>
      <c r="Y43">
        <v>0.11</v>
      </c>
      <c r="Z43" t="s">
        <v>142</v>
      </c>
      <c r="AA43" t="s">
        <v>2</v>
      </c>
      <c r="AB43">
        <v>1400</v>
      </c>
      <c r="AC43">
        <v>20</v>
      </c>
      <c r="AD43">
        <v>0.7</v>
      </c>
      <c r="AE43">
        <v>20</v>
      </c>
      <c r="AF43">
        <v>0.45</v>
      </c>
      <c r="AG43">
        <v>0.57499999999999996</v>
      </c>
      <c r="AH43">
        <v>0.42</v>
      </c>
      <c r="AI43">
        <v>0.42499999999999999</v>
      </c>
      <c r="AJ43">
        <v>0.41666666666666602</v>
      </c>
      <c r="AK43">
        <v>0.41564039408866899</v>
      </c>
      <c r="AL43">
        <v>0.41587301587301501</v>
      </c>
      <c r="AM43" t="s">
        <v>173</v>
      </c>
    </row>
    <row r="44" spans="1:39" x14ac:dyDescent="0.25">
      <c r="P44" t="s">
        <v>171</v>
      </c>
      <c r="Q44" t="s">
        <v>165</v>
      </c>
      <c r="R44">
        <v>1400</v>
      </c>
      <c r="S44">
        <v>800</v>
      </c>
      <c r="T44" s="19">
        <v>45065</v>
      </c>
      <c r="U44" s="77">
        <v>9.8726851851851857E-3</v>
      </c>
      <c r="V44">
        <v>2</v>
      </c>
      <c r="W44" t="s">
        <v>140</v>
      </c>
      <c r="X44" t="s">
        <v>141</v>
      </c>
      <c r="Y44">
        <v>0.11</v>
      </c>
      <c r="Z44" t="s">
        <v>142</v>
      </c>
      <c r="AA44" t="s">
        <v>2</v>
      </c>
      <c r="AB44">
        <v>1400</v>
      </c>
      <c r="AC44">
        <v>20</v>
      </c>
      <c r="AD44">
        <v>0.5</v>
      </c>
      <c r="AE44">
        <v>20</v>
      </c>
      <c r="AF44">
        <v>0.7</v>
      </c>
      <c r="AG44">
        <v>0.6</v>
      </c>
      <c r="AH44">
        <v>0.39583333333333298</v>
      </c>
      <c r="AI44">
        <v>0.4</v>
      </c>
      <c r="AJ44">
        <v>0.39408866995073899</v>
      </c>
      <c r="AK44">
        <v>0.393649554297612</v>
      </c>
      <c r="AL44">
        <v>0.39393939393939298</v>
      </c>
      <c r="AM44" t="s">
        <v>173</v>
      </c>
    </row>
    <row r="45" spans="1:39" x14ac:dyDescent="0.25">
      <c r="P45" t="s">
        <v>171</v>
      </c>
      <c r="Q45" t="s">
        <v>165</v>
      </c>
      <c r="R45">
        <v>1400</v>
      </c>
      <c r="S45">
        <v>800</v>
      </c>
      <c r="T45" s="19">
        <v>45065</v>
      </c>
      <c r="U45" s="77">
        <v>9.8726851851851857E-3</v>
      </c>
      <c r="V45">
        <v>3</v>
      </c>
      <c r="W45" t="s">
        <v>140</v>
      </c>
      <c r="X45" t="s">
        <v>141</v>
      </c>
      <c r="Y45">
        <v>0.11</v>
      </c>
      <c r="Z45" t="s">
        <v>142</v>
      </c>
      <c r="AA45" t="s">
        <v>2</v>
      </c>
      <c r="AB45">
        <v>1400</v>
      </c>
      <c r="AC45">
        <v>20</v>
      </c>
      <c r="AD45">
        <v>0.2</v>
      </c>
      <c r="AE45">
        <v>20</v>
      </c>
      <c r="AF45">
        <v>0.5</v>
      </c>
      <c r="AG45">
        <v>0.35</v>
      </c>
      <c r="AH45">
        <v>0.66483516483516403</v>
      </c>
      <c r="AI45">
        <v>0.65</v>
      </c>
      <c r="AJ45">
        <v>0.65152801358234202</v>
      </c>
      <c r="AK45">
        <v>0.64497641039271703</v>
      </c>
      <c r="AL45">
        <v>0.64194373401534499</v>
      </c>
      <c r="AM45" t="s">
        <v>173</v>
      </c>
    </row>
    <row r="46" spans="1:39" x14ac:dyDescent="0.25">
      <c r="P46" t="s">
        <v>171</v>
      </c>
      <c r="Q46" t="s">
        <v>165</v>
      </c>
      <c r="R46">
        <v>1400</v>
      </c>
      <c r="S46">
        <v>800</v>
      </c>
      <c r="T46" s="19">
        <v>45065</v>
      </c>
      <c r="U46" s="77">
        <v>9.8726851851851857E-3</v>
      </c>
      <c r="V46">
        <v>4</v>
      </c>
      <c r="W46" t="s">
        <v>140</v>
      </c>
      <c r="X46" t="s">
        <v>141</v>
      </c>
      <c r="Y46">
        <v>0.11</v>
      </c>
      <c r="Z46" t="s">
        <v>142</v>
      </c>
      <c r="AA46" t="s">
        <v>2</v>
      </c>
      <c r="AB46">
        <v>1400</v>
      </c>
      <c r="AC46">
        <v>20</v>
      </c>
      <c r="AD46">
        <v>0.3</v>
      </c>
      <c r="AE46">
        <v>20</v>
      </c>
      <c r="AF46">
        <v>0.45</v>
      </c>
      <c r="AG46">
        <v>0.375</v>
      </c>
      <c r="AH46">
        <v>0.62787723785166205</v>
      </c>
      <c r="AI46">
        <v>0.625</v>
      </c>
      <c r="AJ46">
        <v>0.625</v>
      </c>
      <c r="AK46">
        <v>0.62354660551643903</v>
      </c>
      <c r="AL46">
        <v>0.62287869264613405</v>
      </c>
      <c r="AM46" t="s">
        <v>173</v>
      </c>
    </row>
    <row r="47" spans="1:39" x14ac:dyDescent="0.25">
      <c r="P47" s="78" t="s">
        <v>171</v>
      </c>
      <c r="Q47" s="78" t="s">
        <v>165</v>
      </c>
      <c r="R47" s="78">
        <v>1200</v>
      </c>
      <c r="S47" s="78">
        <v>347</v>
      </c>
      <c r="T47" s="19">
        <v>45065</v>
      </c>
      <c r="U47" s="77">
        <v>0.4231712962962963</v>
      </c>
      <c r="V47">
        <v>0</v>
      </c>
      <c r="W47" t="s">
        <v>140</v>
      </c>
      <c r="X47" t="s">
        <v>141</v>
      </c>
      <c r="Y47">
        <v>0.11</v>
      </c>
      <c r="Z47" t="s">
        <v>142</v>
      </c>
      <c r="AA47" t="s">
        <v>3</v>
      </c>
      <c r="AB47">
        <v>1200</v>
      </c>
      <c r="AC47">
        <v>20</v>
      </c>
      <c r="AD47">
        <v>0</v>
      </c>
      <c r="AE47">
        <v>20</v>
      </c>
      <c r="AF47">
        <v>1</v>
      </c>
      <c r="AG47">
        <v>0.5</v>
      </c>
      <c r="AH47">
        <v>0.25</v>
      </c>
      <c r="AI47">
        <v>0.5</v>
      </c>
      <c r="AJ47">
        <v>0.27777777777777701</v>
      </c>
      <c r="AK47">
        <v>0.30487804878048702</v>
      </c>
      <c r="AL47">
        <v>0.33333333333333298</v>
      </c>
      <c r="AM47" t="s">
        <v>166</v>
      </c>
    </row>
    <row r="48" spans="1:39" x14ac:dyDescent="0.25">
      <c r="P48" t="s">
        <v>184</v>
      </c>
      <c r="Q48" t="s">
        <v>165</v>
      </c>
      <c r="R48">
        <v>1200</v>
      </c>
      <c r="S48">
        <v>347</v>
      </c>
      <c r="T48" s="19">
        <v>45065</v>
      </c>
      <c r="U48" s="77">
        <v>0.4231712962962963</v>
      </c>
      <c r="V48">
        <v>1</v>
      </c>
      <c r="W48" t="s">
        <v>140</v>
      </c>
      <c r="X48" t="s">
        <v>141</v>
      </c>
      <c r="Y48">
        <v>0.11</v>
      </c>
      <c r="Z48" t="s">
        <v>142</v>
      </c>
      <c r="AA48" t="s">
        <v>3</v>
      </c>
      <c r="AB48">
        <v>1200</v>
      </c>
      <c r="AC48">
        <v>20</v>
      </c>
      <c r="AD48">
        <v>0</v>
      </c>
      <c r="AE48">
        <v>20</v>
      </c>
      <c r="AF48">
        <v>1</v>
      </c>
      <c r="AG48">
        <v>0.5</v>
      </c>
      <c r="AH48">
        <v>0.25</v>
      </c>
      <c r="AI48">
        <v>0.5</v>
      </c>
      <c r="AJ48">
        <v>0.27777777777777701</v>
      </c>
      <c r="AK48">
        <v>0.30487804878048702</v>
      </c>
      <c r="AL48">
        <v>0.33333333333333298</v>
      </c>
      <c r="AM48" t="s">
        <v>166</v>
      </c>
    </row>
    <row r="49" spans="16:39" x14ac:dyDescent="0.25">
      <c r="P49" t="s">
        <v>185</v>
      </c>
      <c r="Q49" t="s">
        <v>165</v>
      </c>
      <c r="R49">
        <v>1200</v>
      </c>
      <c r="S49">
        <v>347</v>
      </c>
      <c r="T49" s="19">
        <v>45065</v>
      </c>
      <c r="U49" s="77">
        <v>0.4231712962962963</v>
      </c>
      <c r="V49">
        <v>2</v>
      </c>
      <c r="W49" t="s">
        <v>140</v>
      </c>
      <c r="X49" t="s">
        <v>141</v>
      </c>
      <c r="Y49">
        <v>0.11</v>
      </c>
      <c r="Z49" t="s">
        <v>142</v>
      </c>
      <c r="AA49" t="s">
        <v>3</v>
      </c>
      <c r="AB49">
        <v>1200</v>
      </c>
      <c r="AC49">
        <v>20</v>
      </c>
      <c r="AD49">
        <v>0</v>
      </c>
      <c r="AE49">
        <v>20</v>
      </c>
      <c r="AF49">
        <v>1</v>
      </c>
      <c r="AG49">
        <v>0.5</v>
      </c>
      <c r="AH49">
        <v>0.25</v>
      </c>
      <c r="AI49">
        <v>0.5</v>
      </c>
      <c r="AJ49">
        <v>0.27777777777777701</v>
      </c>
      <c r="AK49">
        <v>0.30487804878048702</v>
      </c>
      <c r="AL49">
        <v>0.33333333333333298</v>
      </c>
      <c r="AM49" t="s">
        <v>166</v>
      </c>
    </row>
    <row r="50" spans="16:39" x14ac:dyDescent="0.25">
      <c r="P50" t="s">
        <v>186</v>
      </c>
      <c r="Q50" t="s">
        <v>165</v>
      </c>
      <c r="R50">
        <v>1200</v>
      </c>
      <c r="S50">
        <v>347</v>
      </c>
      <c r="T50" s="19">
        <v>45065</v>
      </c>
      <c r="U50" s="77">
        <v>0.4231712962962963</v>
      </c>
      <c r="V50">
        <v>3</v>
      </c>
      <c r="W50" t="s">
        <v>140</v>
      </c>
      <c r="X50" t="s">
        <v>141</v>
      </c>
      <c r="Y50">
        <v>0.11</v>
      </c>
      <c r="Z50" t="s">
        <v>142</v>
      </c>
      <c r="AA50" t="s">
        <v>3</v>
      </c>
      <c r="AB50">
        <v>1200</v>
      </c>
      <c r="AC50">
        <v>20</v>
      </c>
      <c r="AD50">
        <v>0</v>
      </c>
      <c r="AE50">
        <v>20</v>
      </c>
      <c r="AF50">
        <v>1</v>
      </c>
      <c r="AG50">
        <v>0.5</v>
      </c>
      <c r="AH50">
        <v>0.25</v>
      </c>
      <c r="AI50">
        <v>0.5</v>
      </c>
      <c r="AJ50">
        <v>0.27777777777777701</v>
      </c>
      <c r="AK50">
        <v>0.30487804878048702</v>
      </c>
      <c r="AL50">
        <v>0.33333333333333298</v>
      </c>
      <c r="AM50" t="s">
        <v>166</v>
      </c>
    </row>
    <row r="51" spans="16:39" x14ac:dyDescent="0.25">
      <c r="P51" t="s">
        <v>187</v>
      </c>
      <c r="Q51" t="s">
        <v>165</v>
      </c>
      <c r="R51">
        <v>1200</v>
      </c>
      <c r="S51">
        <v>347</v>
      </c>
      <c r="T51" s="19">
        <v>45065</v>
      </c>
      <c r="U51" s="77">
        <v>0.4231712962962963</v>
      </c>
      <c r="V51">
        <v>4</v>
      </c>
      <c r="W51" t="s">
        <v>140</v>
      </c>
      <c r="X51" t="s">
        <v>141</v>
      </c>
      <c r="Y51">
        <v>0.11</v>
      </c>
      <c r="Z51" t="s">
        <v>142</v>
      </c>
      <c r="AA51" t="s">
        <v>3</v>
      </c>
      <c r="AB51">
        <v>1200</v>
      </c>
      <c r="AC51">
        <v>20</v>
      </c>
      <c r="AD51">
        <v>0</v>
      </c>
      <c r="AE51">
        <v>20</v>
      </c>
      <c r="AF51">
        <v>1</v>
      </c>
      <c r="AG51">
        <v>0.5</v>
      </c>
      <c r="AH51">
        <v>0.25</v>
      </c>
      <c r="AI51">
        <v>0.5</v>
      </c>
      <c r="AJ51">
        <v>0.27777777777777701</v>
      </c>
      <c r="AK51">
        <v>0.30487804878048702</v>
      </c>
      <c r="AL51">
        <v>0.33333333333333298</v>
      </c>
      <c r="AM51" t="s">
        <v>166</v>
      </c>
    </row>
    <row r="52" spans="16:39" x14ac:dyDescent="0.25">
      <c r="P52" t="s">
        <v>171</v>
      </c>
      <c r="Q52" t="s">
        <v>165</v>
      </c>
      <c r="R52">
        <v>1200</v>
      </c>
      <c r="S52">
        <v>800</v>
      </c>
      <c r="T52" s="19">
        <v>45064</v>
      </c>
      <c r="U52" s="77">
        <v>0.91306712962962966</v>
      </c>
      <c r="V52">
        <v>0</v>
      </c>
      <c r="W52" t="s">
        <v>140</v>
      </c>
      <c r="X52" t="s">
        <v>141</v>
      </c>
      <c r="Y52">
        <v>0.11</v>
      </c>
      <c r="Z52" t="s">
        <v>142</v>
      </c>
      <c r="AA52" t="s">
        <v>3</v>
      </c>
      <c r="AB52">
        <v>1200</v>
      </c>
      <c r="AC52">
        <v>20</v>
      </c>
      <c r="AD52">
        <v>0</v>
      </c>
      <c r="AE52">
        <v>20</v>
      </c>
      <c r="AF52">
        <v>0.9</v>
      </c>
      <c r="AG52">
        <v>0.45</v>
      </c>
      <c r="AH52">
        <v>0.76315789473684204</v>
      </c>
      <c r="AI52">
        <v>0.55000000000000004</v>
      </c>
      <c r="AJ52">
        <v>0.46926910299003299</v>
      </c>
      <c r="AK52">
        <v>0.43518341155061702</v>
      </c>
      <c r="AL52">
        <v>0.43573667711598701</v>
      </c>
      <c r="AM52" t="s">
        <v>172</v>
      </c>
    </row>
    <row r="53" spans="16:39" x14ac:dyDescent="0.25">
      <c r="P53" t="s">
        <v>171</v>
      </c>
      <c r="Q53" t="s">
        <v>165</v>
      </c>
      <c r="R53">
        <v>1200</v>
      </c>
      <c r="S53">
        <v>800</v>
      </c>
      <c r="T53" s="19">
        <v>45064</v>
      </c>
      <c r="U53" s="77">
        <v>0.91306712962962966</v>
      </c>
      <c r="V53">
        <v>1</v>
      </c>
      <c r="W53" t="s">
        <v>140</v>
      </c>
      <c r="X53" t="s">
        <v>141</v>
      </c>
      <c r="Y53">
        <v>0.11</v>
      </c>
      <c r="Z53" t="s">
        <v>142</v>
      </c>
      <c r="AA53" t="s">
        <v>3</v>
      </c>
      <c r="AB53">
        <v>1200</v>
      </c>
      <c r="AC53">
        <v>20</v>
      </c>
      <c r="AD53">
        <v>0.05</v>
      </c>
      <c r="AE53">
        <v>20</v>
      </c>
      <c r="AF53">
        <v>0.95</v>
      </c>
      <c r="AG53">
        <v>0.5</v>
      </c>
      <c r="AH53">
        <v>0.5</v>
      </c>
      <c r="AI53">
        <v>0.5</v>
      </c>
      <c r="AJ53">
        <v>0.36544850498338799</v>
      </c>
      <c r="AK53">
        <v>0.360358203237237</v>
      </c>
      <c r="AL53">
        <v>0.37304075235109702</v>
      </c>
      <c r="AM53" t="s">
        <v>172</v>
      </c>
    </row>
    <row r="54" spans="16:39" x14ac:dyDescent="0.25">
      <c r="P54" t="s">
        <v>171</v>
      </c>
      <c r="Q54" t="s">
        <v>165</v>
      </c>
      <c r="R54">
        <v>1200</v>
      </c>
      <c r="S54">
        <v>800</v>
      </c>
      <c r="T54" s="19">
        <v>45064</v>
      </c>
      <c r="U54" s="77">
        <v>0.91306712962962966</v>
      </c>
      <c r="V54">
        <v>2</v>
      </c>
      <c r="W54" t="s">
        <v>140</v>
      </c>
      <c r="X54" t="s">
        <v>141</v>
      </c>
      <c r="Y54">
        <v>0.11</v>
      </c>
      <c r="Z54" t="s">
        <v>142</v>
      </c>
      <c r="AA54" t="s">
        <v>3</v>
      </c>
      <c r="AB54">
        <v>1200</v>
      </c>
      <c r="AC54">
        <v>20</v>
      </c>
      <c r="AD54">
        <v>0</v>
      </c>
      <c r="AE54">
        <v>20</v>
      </c>
      <c r="AF54">
        <v>0.95</v>
      </c>
      <c r="AG54">
        <v>0.47499999999999998</v>
      </c>
      <c r="AH54">
        <v>0.75641025641025605</v>
      </c>
      <c r="AI54">
        <v>0.52500000000000002</v>
      </c>
      <c r="AJ54">
        <v>0.38825757575757502</v>
      </c>
      <c r="AK54">
        <v>0.374720783835922</v>
      </c>
      <c r="AL54">
        <v>0.38660209846650501</v>
      </c>
      <c r="AM54" t="s">
        <v>172</v>
      </c>
    </row>
    <row r="55" spans="16:39" x14ac:dyDescent="0.25">
      <c r="P55" t="s">
        <v>171</v>
      </c>
      <c r="Q55" t="s">
        <v>165</v>
      </c>
      <c r="R55">
        <v>1200</v>
      </c>
      <c r="S55">
        <v>800</v>
      </c>
      <c r="T55" s="19">
        <v>45064</v>
      </c>
      <c r="U55" s="77">
        <v>0.91306712962962966</v>
      </c>
      <c r="V55">
        <v>3</v>
      </c>
      <c r="W55" t="s">
        <v>140</v>
      </c>
      <c r="X55" t="s">
        <v>141</v>
      </c>
      <c r="Y55">
        <v>0.11</v>
      </c>
      <c r="Z55" t="s">
        <v>142</v>
      </c>
      <c r="AA55" t="s">
        <v>3</v>
      </c>
      <c r="AB55">
        <v>1200</v>
      </c>
      <c r="AC55">
        <v>20</v>
      </c>
      <c r="AD55">
        <v>0</v>
      </c>
      <c r="AE55">
        <v>20</v>
      </c>
      <c r="AF55">
        <v>1</v>
      </c>
      <c r="AG55">
        <v>0.5</v>
      </c>
      <c r="AH55">
        <v>0.25</v>
      </c>
      <c r="AI55">
        <v>0.5</v>
      </c>
      <c r="AJ55">
        <v>0.27777777777777701</v>
      </c>
      <c r="AK55">
        <v>0.30487804878048702</v>
      </c>
      <c r="AL55">
        <v>0.33333333333333298</v>
      </c>
      <c r="AM55" t="s">
        <v>172</v>
      </c>
    </row>
    <row r="56" spans="16:39" x14ac:dyDescent="0.25">
      <c r="P56" t="s">
        <v>171</v>
      </c>
      <c r="Q56" t="s">
        <v>165</v>
      </c>
      <c r="R56">
        <v>1200</v>
      </c>
      <c r="S56">
        <v>800</v>
      </c>
      <c r="T56" s="19">
        <v>45064</v>
      </c>
      <c r="U56" s="77">
        <v>0.91306712962962966</v>
      </c>
      <c r="V56">
        <v>4</v>
      </c>
      <c r="W56" t="s">
        <v>140</v>
      </c>
      <c r="X56" t="s">
        <v>141</v>
      </c>
      <c r="Y56">
        <v>0.11</v>
      </c>
      <c r="Z56" t="s">
        <v>142</v>
      </c>
      <c r="AA56" t="s">
        <v>3</v>
      </c>
      <c r="AB56">
        <v>1200</v>
      </c>
      <c r="AC56">
        <v>20</v>
      </c>
      <c r="AD56">
        <v>0</v>
      </c>
      <c r="AE56">
        <v>20</v>
      </c>
      <c r="AF56">
        <v>0.95</v>
      </c>
      <c r="AG56">
        <v>0.47499999999999998</v>
      </c>
      <c r="AH56">
        <v>0.75641025641025605</v>
      </c>
      <c r="AI56">
        <v>0.52500000000000002</v>
      </c>
      <c r="AJ56">
        <v>0.38825757575757502</v>
      </c>
      <c r="AK56">
        <v>0.374720783835922</v>
      </c>
      <c r="AL56">
        <v>0.38660209846650501</v>
      </c>
      <c r="AM56" t="s">
        <v>172</v>
      </c>
    </row>
    <row r="57" spans="16:39" x14ac:dyDescent="0.25">
      <c r="P57" t="s">
        <v>171</v>
      </c>
      <c r="Q57" t="s">
        <v>165</v>
      </c>
      <c r="R57">
        <v>1400</v>
      </c>
      <c r="S57">
        <v>800</v>
      </c>
      <c r="T57" s="19">
        <v>45065</v>
      </c>
      <c r="U57" s="77">
        <v>9.4560185185185181E-3</v>
      </c>
      <c r="V57">
        <v>0</v>
      </c>
      <c r="W57" t="s">
        <v>140</v>
      </c>
      <c r="X57" t="s">
        <v>141</v>
      </c>
      <c r="Y57">
        <v>0.11</v>
      </c>
      <c r="Z57" t="s">
        <v>142</v>
      </c>
      <c r="AA57" t="s">
        <v>3</v>
      </c>
      <c r="AB57">
        <v>1400</v>
      </c>
      <c r="AC57">
        <v>20</v>
      </c>
      <c r="AD57">
        <v>0</v>
      </c>
      <c r="AE57">
        <v>20</v>
      </c>
      <c r="AF57">
        <v>1</v>
      </c>
      <c r="AG57">
        <v>0.5</v>
      </c>
      <c r="AH57">
        <v>0.25</v>
      </c>
      <c r="AI57">
        <v>0.5</v>
      </c>
      <c r="AJ57">
        <v>0.27777777777777701</v>
      </c>
      <c r="AK57">
        <v>0.30487804878048702</v>
      </c>
      <c r="AL57">
        <v>0.33333333333333298</v>
      </c>
      <c r="AM57" t="s">
        <v>173</v>
      </c>
    </row>
    <row r="58" spans="16:39" x14ac:dyDescent="0.25">
      <c r="P58" t="s">
        <v>171</v>
      </c>
      <c r="Q58" t="s">
        <v>165</v>
      </c>
      <c r="R58">
        <v>1400</v>
      </c>
      <c r="S58">
        <v>800</v>
      </c>
      <c r="T58" s="19">
        <v>45065</v>
      </c>
      <c r="U58" s="77">
        <v>9.4560185185185181E-3</v>
      </c>
      <c r="V58">
        <v>1</v>
      </c>
      <c r="W58" t="s">
        <v>140</v>
      </c>
      <c r="X58" t="s">
        <v>141</v>
      </c>
      <c r="Y58">
        <v>0.11</v>
      </c>
      <c r="Z58" t="s">
        <v>142</v>
      </c>
      <c r="AA58" t="s">
        <v>3</v>
      </c>
      <c r="AB58">
        <v>1400</v>
      </c>
      <c r="AC58">
        <v>20</v>
      </c>
      <c r="AD58">
        <v>0</v>
      </c>
      <c r="AE58">
        <v>20</v>
      </c>
      <c r="AF58">
        <v>1</v>
      </c>
      <c r="AG58">
        <v>0.5</v>
      </c>
      <c r="AH58">
        <v>0.25</v>
      </c>
      <c r="AI58">
        <v>0.5</v>
      </c>
      <c r="AJ58">
        <v>0.27777777777777701</v>
      </c>
      <c r="AK58">
        <v>0.30487804878048702</v>
      </c>
      <c r="AL58">
        <v>0.33333333333333298</v>
      </c>
      <c r="AM58" t="s">
        <v>173</v>
      </c>
    </row>
    <row r="59" spans="16:39" x14ac:dyDescent="0.25">
      <c r="P59" t="s">
        <v>171</v>
      </c>
      <c r="Q59" t="s">
        <v>165</v>
      </c>
      <c r="R59">
        <v>1400</v>
      </c>
      <c r="S59">
        <v>800</v>
      </c>
      <c r="T59" s="19">
        <v>45065</v>
      </c>
      <c r="U59" s="77">
        <v>9.4560185185185181E-3</v>
      </c>
      <c r="V59">
        <v>2</v>
      </c>
      <c r="W59" t="s">
        <v>140</v>
      </c>
      <c r="X59" t="s">
        <v>141</v>
      </c>
      <c r="Y59">
        <v>0.11</v>
      </c>
      <c r="Z59" t="s">
        <v>142</v>
      </c>
      <c r="AA59" t="s">
        <v>3</v>
      </c>
      <c r="AB59">
        <v>1400</v>
      </c>
      <c r="AC59">
        <v>20</v>
      </c>
      <c r="AD59">
        <v>0</v>
      </c>
      <c r="AE59">
        <v>20</v>
      </c>
      <c r="AF59">
        <v>1</v>
      </c>
      <c r="AG59">
        <v>0.5</v>
      </c>
      <c r="AH59">
        <v>0.25</v>
      </c>
      <c r="AI59">
        <v>0.5</v>
      </c>
      <c r="AJ59">
        <v>0.27777777777777701</v>
      </c>
      <c r="AK59">
        <v>0.30487804878048702</v>
      </c>
      <c r="AL59">
        <v>0.33333333333333298</v>
      </c>
      <c r="AM59" t="s">
        <v>173</v>
      </c>
    </row>
    <row r="60" spans="16:39" x14ac:dyDescent="0.25">
      <c r="P60" t="s">
        <v>171</v>
      </c>
      <c r="Q60" t="s">
        <v>165</v>
      </c>
      <c r="R60">
        <v>1400</v>
      </c>
      <c r="S60">
        <v>800</v>
      </c>
      <c r="T60" s="19">
        <v>45065</v>
      </c>
      <c r="U60" s="77">
        <v>9.4675925925925917E-3</v>
      </c>
      <c r="V60">
        <v>3</v>
      </c>
      <c r="W60" t="s">
        <v>140</v>
      </c>
      <c r="X60" t="s">
        <v>141</v>
      </c>
      <c r="Y60">
        <v>0.11</v>
      </c>
      <c r="Z60" t="s">
        <v>142</v>
      </c>
      <c r="AA60" t="s">
        <v>3</v>
      </c>
      <c r="AB60">
        <v>1400</v>
      </c>
      <c r="AC60">
        <v>20</v>
      </c>
      <c r="AD60">
        <v>0</v>
      </c>
      <c r="AE60">
        <v>20</v>
      </c>
      <c r="AF60">
        <v>1</v>
      </c>
      <c r="AG60">
        <v>0.5</v>
      </c>
      <c r="AH60">
        <v>0.25</v>
      </c>
      <c r="AI60">
        <v>0.5</v>
      </c>
      <c r="AJ60">
        <v>0.27777777777777701</v>
      </c>
      <c r="AK60">
        <v>0.30487804878048702</v>
      </c>
      <c r="AL60">
        <v>0.33333333333333298</v>
      </c>
      <c r="AM60" t="s">
        <v>173</v>
      </c>
    </row>
    <row r="61" spans="16:39" x14ac:dyDescent="0.25">
      <c r="P61" t="s">
        <v>171</v>
      </c>
      <c r="Q61" t="s">
        <v>165</v>
      </c>
      <c r="R61">
        <v>1400</v>
      </c>
      <c r="S61">
        <v>800</v>
      </c>
      <c r="T61" s="19">
        <v>45065</v>
      </c>
      <c r="U61" s="77">
        <v>9.4675925925925917E-3</v>
      </c>
      <c r="V61">
        <v>4</v>
      </c>
      <c r="W61" t="s">
        <v>140</v>
      </c>
      <c r="X61" t="s">
        <v>141</v>
      </c>
      <c r="Y61">
        <v>0.11</v>
      </c>
      <c r="Z61" t="s">
        <v>142</v>
      </c>
      <c r="AA61" t="s">
        <v>3</v>
      </c>
      <c r="AB61">
        <v>1400</v>
      </c>
      <c r="AC61">
        <v>20</v>
      </c>
      <c r="AD61">
        <v>0</v>
      </c>
      <c r="AE61">
        <v>20</v>
      </c>
      <c r="AF61">
        <v>1</v>
      </c>
      <c r="AG61">
        <v>0.5</v>
      </c>
      <c r="AH61">
        <v>0.25</v>
      </c>
      <c r="AI61">
        <v>0.5</v>
      </c>
      <c r="AJ61">
        <v>0.27777777777777701</v>
      </c>
      <c r="AK61">
        <v>0.30487804878048702</v>
      </c>
      <c r="AL61">
        <v>0.33333333333333298</v>
      </c>
      <c r="AM61" t="s">
        <v>173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61EBD-775C-4D5A-A5B9-71E17FF64C29}">
  <dimension ref="B2:P33"/>
  <sheetViews>
    <sheetView showGridLines="0" zoomScale="115" zoomScaleNormal="115" workbookViewId="0">
      <pane ySplit="2" topLeftCell="A3" activePane="bottomLeft" state="frozen"/>
      <selection pane="bottomLeft" activeCell="J2" sqref="J2"/>
    </sheetView>
  </sheetViews>
  <sheetFormatPr defaultRowHeight="15" x14ac:dyDescent="0.25"/>
  <cols>
    <col min="2" max="2" width="5.5703125" style="3" customWidth="1"/>
    <col min="3" max="4" width="10.140625" style="2" customWidth="1"/>
    <col min="5" max="5" width="12.140625" style="3" bestFit="1" customWidth="1"/>
    <col min="6" max="9" width="12.42578125" style="1" customWidth="1"/>
    <col min="10" max="10" width="16.42578125" customWidth="1"/>
    <col min="11" max="11" width="11" customWidth="1"/>
    <col min="12" max="12" width="18.42578125" customWidth="1"/>
    <col min="13" max="13" width="4.5703125" style="3" bestFit="1" customWidth="1"/>
    <col min="14" max="14" width="9" customWidth="1"/>
    <col min="15" max="15" width="4.28515625" bestFit="1" customWidth="1"/>
    <col min="16" max="16" width="9" customWidth="1"/>
    <col min="17" max="17" width="4.28515625" bestFit="1" customWidth="1"/>
    <col min="18" max="18" width="8.28515625" bestFit="1" customWidth="1"/>
  </cols>
  <sheetData>
    <row r="2" spans="2:16" ht="26.25" x14ac:dyDescent="0.4">
      <c r="B2" s="20" t="s">
        <v>20</v>
      </c>
      <c r="J2" s="19">
        <v>45064</v>
      </c>
    </row>
    <row r="3" spans="2:16" ht="18" customHeight="1" x14ac:dyDescent="0.25"/>
    <row r="4" spans="2:16" ht="18" customHeight="1" x14ac:dyDescent="0.3">
      <c r="B4" s="21" t="s">
        <v>35</v>
      </c>
    </row>
    <row r="5" spans="2:16" ht="18" customHeight="1" x14ac:dyDescent="0.25">
      <c r="B5" s="4"/>
    </row>
    <row r="6" spans="2:16" ht="18" customHeight="1" x14ac:dyDescent="0.25">
      <c r="B6" s="22">
        <v>1</v>
      </c>
      <c r="C6" s="3" t="s">
        <v>28</v>
      </c>
      <c r="J6" s="31" t="s">
        <v>55</v>
      </c>
      <c r="K6" s="24"/>
      <c r="L6" s="24"/>
      <c r="M6" s="25"/>
      <c r="N6" s="24"/>
      <c r="O6" s="25"/>
      <c r="P6" s="24"/>
    </row>
    <row r="7" spans="2:16" ht="18" customHeight="1" x14ac:dyDescent="0.25">
      <c r="B7" s="22">
        <v>2</v>
      </c>
      <c r="C7" s="3" t="s">
        <v>29</v>
      </c>
      <c r="J7" s="3" t="s">
        <v>56</v>
      </c>
      <c r="L7" s="3"/>
      <c r="M7"/>
    </row>
    <row r="8" spans="2:16" ht="18" customHeight="1" x14ac:dyDescent="0.25">
      <c r="B8" s="22"/>
      <c r="C8" s="3"/>
      <c r="J8" s="3" t="s">
        <v>62</v>
      </c>
      <c r="L8" s="3"/>
      <c r="M8"/>
    </row>
    <row r="9" spans="2:16" ht="18" customHeight="1" x14ac:dyDescent="0.25">
      <c r="B9" s="22">
        <v>3</v>
      </c>
      <c r="C9" s="3" t="s">
        <v>30</v>
      </c>
      <c r="J9" s="3" t="s">
        <v>57</v>
      </c>
      <c r="L9" s="3"/>
      <c r="M9"/>
    </row>
    <row r="10" spans="2:16" ht="18" customHeight="1" x14ac:dyDescent="0.25">
      <c r="B10" s="22">
        <v>4</v>
      </c>
      <c r="C10" s="3" t="s">
        <v>31</v>
      </c>
      <c r="J10" s="34" t="s">
        <v>58</v>
      </c>
      <c r="L10" s="3"/>
      <c r="M10"/>
    </row>
    <row r="11" spans="2:16" ht="18" customHeight="1" x14ac:dyDescent="0.25">
      <c r="B11" s="22"/>
      <c r="C11" s="3"/>
      <c r="J11" s="32" t="s">
        <v>63</v>
      </c>
      <c r="L11" s="3"/>
      <c r="M11"/>
    </row>
    <row r="12" spans="2:16" ht="18" customHeight="1" x14ac:dyDescent="0.25">
      <c r="B12" s="22"/>
      <c r="C12" s="3"/>
      <c r="J12" s="32"/>
      <c r="L12" s="3"/>
      <c r="M12"/>
    </row>
    <row r="13" spans="2:16" ht="18" customHeight="1" x14ac:dyDescent="0.25">
      <c r="B13" s="22">
        <v>5</v>
      </c>
      <c r="C13" s="3" t="s">
        <v>34</v>
      </c>
      <c r="J13" s="31" t="s">
        <v>36</v>
      </c>
      <c r="K13" s="24"/>
      <c r="L13" s="24"/>
      <c r="M13" s="25"/>
      <c r="N13" s="24"/>
      <c r="O13" s="25"/>
      <c r="P13" s="24"/>
    </row>
    <row r="14" spans="2:16" ht="18" customHeight="1" x14ac:dyDescent="0.35">
      <c r="B14" s="22">
        <v>6</v>
      </c>
      <c r="C14" s="3" t="s">
        <v>21</v>
      </c>
      <c r="J14" s="33" t="s">
        <v>37</v>
      </c>
      <c r="K14" t="s">
        <v>38</v>
      </c>
      <c r="L14" s="26" t="s">
        <v>39</v>
      </c>
      <c r="M14" s="35" t="s">
        <v>64</v>
      </c>
      <c r="N14" s="27">
        <v>-2.4941</v>
      </c>
      <c r="O14" s="35" t="s">
        <v>66</v>
      </c>
      <c r="P14" s="27">
        <v>0.3342</v>
      </c>
    </row>
    <row r="15" spans="2:16" ht="18" customHeight="1" x14ac:dyDescent="0.35">
      <c r="B15" s="22">
        <v>7</v>
      </c>
      <c r="C15" s="3" t="s">
        <v>22</v>
      </c>
      <c r="J15" s="33" t="s">
        <v>40</v>
      </c>
      <c r="M15" s="35" t="s">
        <v>65</v>
      </c>
      <c r="N15" s="27">
        <v>3.1469999999999998E-2</v>
      </c>
      <c r="O15" s="35" t="s">
        <v>41</v>
      </c>
      <c r="P15" s="27">
        <v>8.2570000000000005E-2</v>
      </c>
    </row>
    <row r="16" spans="2:16" ht="18" customHeight="1" x14ac:dyDescent="0.25">
      <c r="B16" s="22">
        <v>8</v>
      </c>
      <c r="C16" s="3" t="s">
        <v>23</v>
      </c>
      <c r="J16" s="33" t="s">
        <v>42</v>
      </c>
      <c r="M16" s="28"/>
      <c r="O16" s="28"/>
    </row>
    <row r="17" spans="2:16" ht="18" customHeight="1" x14ac:dyDescent="0.25">
      <c r="B17" s="22">
        <v>9</v>
      </c>
      <c r="C17" s="3" t="s">
        <v>24</v>
      </c>
      <c r="J17" s="3"/>
      <c r="L17" s="3"/>
      <c r="M17"/>
    </row>
    <row r="18" spans="2:16" ht="18" customHeight="1" x14ac:dyDescent="0.25">
      <c r="B18" s="22">
        <v>10</v>
      </c>
      <c r="C18" s="3" t="s">
        <v>25</v>
      </c>
      <c r="J18" s="31" t="s">
        <v>53</v>
      </c>
      <c r="K18" s="24"/>
      <c r="L18" s="24"/>
      <c r="M18" s="25"/>
      <c r="N18" s="24"/>
      <c r="O18" s="25"/>
      <c r="P18" s="24"/>
    </row>
    <row r="19" spans="2:16" ht="18" customHeight="1" x14ac:dyDescent="0.25">
      <c r="B19" s="22">
        <v>11</v>
      </c>
      <c r="C19" s="3" t="s">
        <v>26</v>
      </c>
      <c r="J19" s="3" t="s">
        <v>59</v>
      </c>
      <c r="L19" s="3"/>
      <c r="M19"/>
    </row>
    <row r="20" spans="2:16" ht="18" customHeight="1" x14ac:dyDescent="0.25">
      <c r="B20" s="22">
        <v>12</v>
      </c>
      <c r="C20" s="3" t="s">
        <v>27</v>
      </c>
      <c r="J20" s="3"/>
      <c r="L20" s="3"/>
      <c r="M20"/>
    </row>
    <row r="21" spans="2:16" ht="18" customHeight="1" x14ac:dyDescent="0.25">
      <c r="C21" s="49" t="s">
        <v>103</v>
      </c>
      <c r="J21" s="3"/>
      <c r="L21" s="3"/>
      <c r="M21"/>
    </row>
    <row r="22" spans="2:16" x14ac:dyDescent="0.25">
      <c r="C22" s="49" t="s">
        <v>104</v>
      </c>
      <c r="J22" s="3"/>
      <c r="L22" s="3"/>
      <c r="M22"/>
    </row>
    <row r="23" spans="2:16" ht="18.75" x14ac:dyDescent="0.25">
      <c r="J23" s="23" t="s">
        <v>54</v>
      </c>
      <c r="K23" s="24"/>
      <c r="L23" s="24"/>
      <c r="M23" s="25"/>
      <c r="N23" s="24"/>
      <c r="O23" s="25"/>
      <c r="P23" s="24"/>
    </row>
    <row r="24" spans="2:16" x14ac:dyDescent="0.25">
      <c r="C24" s="2" t="s">
        <v>120</v>
      </c>
      <c r="J24" s="29" t="s">
        <v>43</v>
      </c>
      <c r="K24" s="3">
        <v>3</v>
      </c>
      <c r="L24" t="s">
        <v>44</v>
      </c>
      <c r="M24" s="28"/>
      <c r="O24" s="28"/>
    </row>
    <row r="25" spans="2:16" x14ac:dyDescent="0.25">
      <c r="J25" t="s">
        <v>60</v>
      </c>
      <c r="M25" s="28"/>
      <c r="O25" s="28"/>
    </row>
    <row r="26" spans="2:16" x14ac:dyDescent="0.25">
      <c r="J26" t="s">
        <v>61</v>
      </c>
      <c r="M26" s="28"/>
      <c r="O26" s="28"/>
    </row>
    <row r="27" spans="2:16" x14ac:dyDescent="0.25">
      <c r="J27" s="29" t="s">
        <v>45</v>
      </c>
      <c r="K27" s="3">
        <v>600</v>
      </c>
      <c r="M27" s="28"/>
      <c r="O27" s="28"/>
    </row>
    <row r="28" spans="2:16" x14ac:dyDescent="0.25">
      <c r="J28" s="29" t="s">
        <v>46</v>
      </c>
      <c r="K28" s="3">
        <f>0.99</f>
        <v>0.99</v>
      </c>
      <c r="M28" s="28"/>
      <c r="O28" s="28"/>
    </row>
    <row r="29" spans="2:16" x14ac:dyDescent="0.25">
      <c r="J29" s="29" t="s">
        <v>47</v>
      </c>
      <c r="K29" s="3">
        <f>0.01</f>
        <v>0.01</v>
      </c>
      <c r="M29" s="28"/>
      <c r="O29" s="28"/>
    </row>
    <row r="30" spans="2:16" x14ac:dyDescent="0.25">
      <c r="J30" s="29" t="s">
        <v>48</v>
      </c>
      <c r="K30" s="3" t="s">
        <v>49</v>
      </c>
      <c r="M30" s="28"/>
      <c r="O30" s="28"/>
    </row>
    <row r="31" spans="2:16" x14ac:dyDescent="0.25">
      <c r="J31" s="29" t="s">
        <v>50</v>
      </c>
      <c r="K31" s="30" t="s">
        <v>51</v>
      </c>
      <c r="M31" s="28"/>
      <c r="O31" s="28"/>
    </row>
    <row r="32" spans="2:16" x14ac:dyDescent="0.25">
      <c r="J32" s="29" t="s">
        <v>52</v>
      </c>
      <c r="K32" s="3">
        <v>40</v>
      </c>
      <c r="M32" s="28"/>
      <c r="O32" s="28"/>
    </row>
    <row r="33" spans="12:13" x14ac:dyDescent="0.25">
      <c r="L33" s="3"/>
      <c r="M33"/>
    </row>
  </sheetData>
  <hyperlinks>
    <hyperlink ref="L14" r:id="rId1" xr:uid="{DAC7D02C-5E6F-4D4E-9B16-5507502CD04E}"/>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9F3D8-EE75-4BA9-AEF3-53D4AB9C675D}">
  <dimension ref="A1:E5"/>
  <sheetViews>
    <sheetView zoomScale="115" zoomScaleNormal="115" workbookViewId="0">
      <selection activeCell="B4" sqref="B4"/>
    </sheetView>
  </sheetViews>
  <sheetFormatPr defaultRowHeight="15" x14ac:dyDescent="0.25"/>
  <cols>
    <col min="1" max="1" width="23.42578125" bestFit="1" customWidth="1"/>
    <col min="2" max="2" width="45.85546875" bestFit="1" customWidth="1"/>
    <col min="3" max="3" width="52.5703125" bestFit="1" customWidth="1"/>
    <col min="5" max="5" width="68.140625" customWidth="1"/>
  </cols>
  <sheetData>
    <row r="1" spans="1:5" x14ac:dyDescent="0.25">
      <c r="A1" t="s">
        <v>115</v>
      </c>
    </row>
    <row r="2" spans="1:5" x14ac:dyDescent="0.25">
      <c r="A2" s="50"/>
      <c r="B2" s="50" t="s">
        <v>106</v>
      </c>
      <c r="C2" s="51" t="s">
        <v>105</v>
      </c>
      <c r="D2" s="50">
        <v>2022</v>
      </c>
      <c r="E2" s="50"/>
    </row>
    <row r="3" spans="1:5" x14ac:dyDescent="0.25">
      <c r="A3" s="50"/>
      <c r="B3" s="50" t="s">
        <v>107</v>
      </c>
      <c r="C3" s="51" t="s">
        <v>108</v>
      </c>
      <c r="D3" s="50">
        <v>2007</v>
      </c>
      <c r="E3" s="50"/>
    </row>
    <row r="4" spans="1:5" ht="105" x14ac:dyDescent="0.25">
      <c r="A4" s="50"/>
      <c r="B4" s="50" t="s">
        <v>112</v>
      </c>
      <c r="C4" s="51" t="s">
        <v>113</v>
      </c>
      <c r="D4" s="50">
        <v>2011</v>
      </c>
      <c r="E4" s="52" t="s">
        <v>116</v>
      </c>
    </row>
    <row r="5" spans="1:5" s="50" customFormat="1" ht="165" x14ac:dyDescent="0.25">
      <c r="A5" s="50" t="s">
        <v>114</v>
      </c>
      <c r="B5" s="50" t="s">
        <v>110</v>
      </c>
      <c r="C5" s="51" t="s">
        <v>109</v>
      </c>
      <c r="D5" s="50">
        <v>2020</v>
      </c>
      <c r="E5" s="52" t="s">
        <v>111</v>
      </c>
    </row>
  </sheetData>
  <hyperlinks>
    <hyperlink ref="C2" r:id="rId1" xr:uid="{5450ADFF-AC80-4464-AED6-6C64D2F3195C}"/>
    <hyperlink ref="C3" r:id="rId2" xr:uid="{4A9B6726-94CC-4E39-9CB3-411D784423FB}"/>
    <hyperlink ref="C5" r:id="rId3" xr:uid="{A4F1E726-24DD-4B36-A6D9-46BBCCC6C578}"/>
    <hyperlink ref="C4" r:id="rId4" xr:uid="{4D7706F1-DA38-4791-A40E-6329AC8CA156}"/>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Simulated Env.</vt:lpstr>
      <vt:lpstr>PHM Single-var State</vt:lpstr>
      <vt:lpstr>PHM Multi-var State</vt:lpstr>
      <vt:lpstr>SB-3 Stability</vt:lpstr>
      <vt:lpstr>Notes</vt:lpstr>
      <vt:lpstr>Emperical study articles</vt:lpstr>
      <vt:lpstr>'PHM Multi-var State'!Print_Area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Siraskar</dc:creator>
  <cp:lastModifiedBy>Rajesh Siraskar</cp:lastModifiedBy>
  <cp:lastPrinted>2023-05-21T10:57:20Z</cp:lastPrinted>
  <dcterms:created xsi:type="dcterms:W3CDTF">2023-05-10T12:58:59Z</dcterms:created>
  <dcterms:modified xsi:type="dcterms:W3CDTF">2023-06-08T15:27:29Z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ff5c69e-9d09-4250-825e-b99a9d4db320_Enabled">
    <vt:lpwstr>true</vt:lpwstr>
  </property>
  <property fmtid="{D5CDD505-2E9C-101B-9397-08002B2CF9AE}" pid="3" name="MSIP_Label_6ff5c69e-9d09-4250-825e-b99a9d4db320_SetDate">
    <vt:lpwstr>2023-05-10T12:59:09Z</vt:lpwstr>
  </property>
  <property fmtid="{D5CDD505-2E9C-101B-9397-08002B2CF9AE}" pid="4" name="MSIP_Label_6ff5c69e-9d09-4250-825e-b99a9d4db320_Method">
    <vt:lpwstr>Standard</vt:lpwstr>
  </property>
  <property fmtid="{D5CDD505-2E9C-101B-9397-08002B2CF9AE}" pid="5" name="MSIP_Label_6ff5c69e-9d09-4250-825e-b99a9d4db320_Name">
    <vt:lpwstr>General</vt:lpwstr>
  </property>
  <property fmtid="{D5CDD505-2E9C-101B-9397-08002B2CF9AE}" pid="6" name="MSIP_Label_6ff5c69e-9d09-4250-825e-b99a9d4db320_SiteId">
    <vt:lpwstr>d79da2e9-d03a-4707-9da7-67a34ac6465c</vt:lpwstr>
  </property>
  <property fmtid="{D5CDD505-2E9C-101B-9397-08002B2CF9AE}" pid="7" name="MSIP_Label_6ff5c69e-9d09-4250-825e-b99a9d4db320_ActionId">
    <vt:lpwstr>712fd87b-c4c1-4fb0-b19d-1855998286e8</vt:lpwstr>
  </property>
  <property fmtid="{D5CDD505-2E9C-101B-9397-08002B2CF9AE}" pid="8" name="MSIP_Label_6ff5c69e-9d09-4250-825e-b99a9d4db320_ContentBits">
    <vt:lpwstr>0</vt:lpwstr>
  </property>
</Properties>
</file>