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jesh\ResearchLab\LG_\"/>
    </mc:Choice>
  </mc:AlternateContent>
  <xr:revisionPtr revIDLastSave="0" documentId="13_ncr:1_{AD18386C-F51B-490E-ABFE-8F862F7E5E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ula" sheetId="2" r:id="rId1"/>
    <sheet name="Data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2" l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1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8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10" i="2"/>
  <c r="K20" i="2"/>
  <c r="K19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0" i="2"/>
  <c r="I79" i="2"/>
  <c r="I11" i="2"/>
  <c r="C20" i="2"/>
  <c r="E20" i="2" s="1"/>
  <c r="C43" i="2"/>
  <c r="E43" i="2" s="1"/>
  <c r="B2" i="2"/>
  <c r="C11" i="2" s="1"/>
  <c r="E11" i="2" s="1"/>
  <c r="B1" i="2"/>
  <c r="H10" i="2" l="1"/>
  <c r="C44" i="2"/>
  <c r="E44" i="2" s="1"/>
  <c r="C32" i="2"/>
  <c r="E32" i="2" s="1"/>
  <c r="C105" i="2"/>
  <c r="E105" i="2" s="1"/>
  <c r="C115" i="2"/>
  <c r="C104" i="2"/>
  <c r="E104" i="2" s="1"/>
  <c r="C103" i="2"/>
  <c r="E103" i="2" s="1"/>
  <c r="C92" i="2"/>
  <c r="E92" i="2" s="1"/>
  <c r="C91" i="2"/>
  <c r="E91" i="2" s="1"/>
  <c r="C80" i="2"/>
  <c r="E80" i="2" s="1"/>
  <c r="C79" i="2"/>
  <c r="E79" i="2" s="1"/>
  <c r="C128" i="2"/>
  <c r="C68" i="2"/>
  <c r="E68" i="2" s="1"/>
  <c r="C127" i="2"/>
  <c r="C67" i="2"/>
  <c r="E67" i="2" s="1"/>
  <c r="C129" i="2"/>
  <c r="C117" i="2"/>
  <c r="C56" i="2"/>
  <c r="E56" i="2" s="1"/>
  <c r="C116" i="2"/>
  <c r="C55" i="2"/>
  <c r="E55" i="2" s="1"/>
  <c r="C10" i="2"/>
  <c r="E10" i="2" s="1"/>
  <c r="C107" i="2"/>
  <c r="C83" i="2"/>
  <c r="E83" i="2" s="1"/>
  <c r="C47" i="2"/>
  <c r="E47" i="2" s="1"/>
  <c r="C130" i="2"/>
  <c r="C118" i="2"/>
  <c r="C106" i="2"/>
  <c r="C94" i="2"/>
  <c r="E94" i="2" s="1"/>
  <c r="C82" i="2"/>
  <c r="E82" i="2" s="1"/>
  <c r="C70" i="2"/>
  <c r="E70" i="2" s="1"/>
  <c r="C58" i="2"/>
  <c r="E58" i="2" s="1"/>
  <c r="C46" i="2"/>
  <c r="E46" i="2" s="1"/>
  <c r="C34" i="2"/>
  <c r="E34" i="2" s="1"/>
  <c r="C22" i="2"/>
  <c r="E22" i="2" s="1"/>
  <c r="C93" i="2"/>
  <c r="E93" i="2" s="1"/>
  <c r="C81" i="2"/>
  <c r="E81" i="2" s="1"/>
  <c r="C69" i="2"/>
  <c r="E69" i="2" s="1"/>
  <c r="C57" i="2"/>
  <c r="E57" i="2" s="1"/>
  <c r="C45" i="2"/>
  <c r="E45" i="2" s="1"/>
  <c r="C33" i="2"/>
  <c r="E33" i="2" s="1"/>
  <c r="C21" i="2"/>
  <c r="E21" i="2" s="1"/>
  <c r="C31" i="2"/>
  <c r="E31" i="2" s="1"/>
  <c r="C19" i="2"/>
  <c r="E19" i="2" s="1"/>
  <c r="C126" i="2"/>
  <c r="C114" i="2"/>
  <c r="C102" i="2"/>
  <c r="E102" i="2" s="1"/>
  <c r="C90" i="2"/>
  <c r="E90" i="2" s="1"/>
  <c r="C78" i="2"/>
  <c r="E78" i="2" s="1"/>
  <c r="C66" i="2"/>
  <c r="E66" i="2" s="1"/>
  <c r="C54" i="2"/>
  <c r="E54" i="2" s="1"/>
  <c r="C42" i="2"/>
  <c r="E42" i="2" s="1"/>
  <c r="C30" i="2"/>
  <c r="E30" i="2" s="1"/>
  <c r="C18" i="2"/>
  <c r="E18" i="2" s="1"/>
  <c r="C89" i="2"/>
  <c r="E89" i="2" s="1"/>
  <c r="C65" i="2"/>
  <c r="E65" i="2" s="1"/>
  <c r="C41" i="2"/>
  <c r="E41" i="2" s="1"/>
  <c r="C29" i="2"/>
  <c r="E29" i="2" s="1"/>
  <c r="C17" i="2"/>
  <c r="E17" i="2" s="1"/>
  <c r="C77" i="2"/>
  <c r="E77" i="2" s="1"/>
  <c r="C53" i="2"/>
  <c r="E53" i="2" s="1"/>
  <c r="C124" i="2"/>
  <c r="C112" i="2"/>
  <c r="C100" i="2"/>
  <c r="E100" i="2" s="1"/>
  <c r="C88" i="2"/>
  <c r="E88" i="2" s="1"/>
  <c r="C76" i="2"/>
  <c r="E76" i="2" s="1"/>
  <c r="C64" i="2"/>
  <c r="E64" i="2" s="1"/>
  <c r="C52" i="2"/>
  <c r="E52" i="2" s="1"/>
  <c r="C40" i="2"/>
  <c r="E40" i="2" s="1"/>
  <c r="C28" i="2"/>
  <c r="E28" i="2" s="1"/>
  <c r="C16" i="2"/>
  <c r="E16" i="2" s="1"/>
  <c r="C113" i="2"/>
  <c r="C123" i="2"/>
  <c r="C99" i="2"/>
  <c r="E99" i="2" s="1"/>
  <c r="C87" i="2"/>
  <c r="C75" i="2"/>
  <c r="E75" i="2" s="1"/>
  <c r="C63" i="2"/>
  <c r="E63" i="2" s="1"/>
  <c r="C51" i="2"/>
  <c r="E51" i="2" s="1"/>
  <c r="C39" i="2"/>
  <c r="E39" i="2" s="1"/>
  <c r="C27" i="2"/>
  <c r="E27" i="2" s="1"/>
  <c r="C15" i="2"/>
  <c r="E15" i="2" s="1"/>
  <c r="C101" i="2"/>
  <c r="E101" i="2" s="1"/>
  <c r="C111" i="2"/>
  <c r="C122" i="2"/>
  <c r="C110" i="2"/>
  <c r="C98" i="2"/>
  <c r="E98" i="2" s="1"/>
  <c r="C86" i="2"/>
  <c r="E86" i="2" s="1"/>
  <c r="C74" i="2"/>
  <c r="E74" i="2" s="1"/>
  <c r="C62" i="2"/>
  <c r="E62" i="2" s="1"/>
  <c r="C50" i="2"/>
  <c r="E50" i="2" s="1"/>
  <c r="C38" i="2"/>
  <c r="E38" i="2" s="1"/>
  <c r="C26" i="2"/>
  <c r="E26" i="2" s="1"/>
  <c r="C14" i="2"/>
  <c r="E14" i="2" s="1"/>
  <c r="C125" i="2"/>
  <c r="C121" i="2"/>
  <c r="C109" i="2"/>
  <c r="C97" i="2"/>
  <c r="E97" i="2" s="1"/>
  <c r="C85" i="2"/>
  <c r="E85" i="2" s="1"/>
  <c r="C73" i="2"/>
  <c r="E73" i="2" s="1"/>
  <c r="C61" i="2"/>
  <c r="E61" i="2" s="1"/>
  <c r="C49" i="2"/>
  <c r="E49" i="2" s="1"/>
  <c r="C37" i="2"/>
  <c r="E37" i="2" s="1"/>
  <c r="C25" i="2"/>
  <c r="E25" i="2" s="1"/>
  <c r="C13" i="2"/>
  <c r="E13" i="2" s="1"/>
  <c r="C108" i="2"/>
  <c r="C96" i="2"/>
  <c r="E96" i="2" s="1"/>
  <c r="C84" i="2"/>
  <c r="E84" i="2" s="1"/>
  <c r="C72" i="2"/>
  <c r="E72" i="2" s="1"/>
  <c r="C60" i="2"/>
  <c r="E60" i="2" s="1"/>
  <c r="C48" i="2"/>
  <c r="E48" i="2" s="1"/>
  <c r="C36" i="2"/>
  <c r="E36" i="2" s="1"/>
  <c r="C24" i="2"/>
  <c r="E24" i="2" s="1"/>
  <c r="C12" i="2"/>
  <c r="E12" i="2" s="1"/>
  <c r="C120" i="2"/>
  <c r="C119" i="2"/>
  <c r="C95" i="2"/>
  <c r="E95" i="2" s="1"/>
  <c r="C71" i="2"/>
  <c r="E71" i="2" s="1"/>
  <c r="C59" i="2"/>
  <c r="E59" i="2" s="1"/>
  <c r="C35" i="2"/>
  <c r="E35" i="2" s="1"/>
  <c r="C23" i="2"/>
  <c r="E23" i="2" s="1"/>
  <c r="E87" i="2" l="1"/>
  <c r="F87" i="2"/>
  <c r="I6" i="2"/>
</calcChain>
</file>

<file path=xl/sharedStrings.xml><?xml version="1.0" encoding="utf-8"?>
<sst xmlns="http://schemas.openxmlformats.org/spreadsheetml/2006/main" count="28" uniqueCount="24">
  <si>
    <t>r</t>
  </si>
  <si>
    <t>ACTION_CODE</t>
  </si>
  <si>
    <t>b0</t>
  </si>
  <si>
    <t>b1</t>
  </si>
  <si>
    <t>a</t>
  </si>
  <si>
    <t>b2</t>
  </si>
  <si>
    <t>https://www.researchgate.net/publication/236870312_Analysis_of_wear_cutting_tools_by_complex_power-exponential_function_for_finishing_turning_of_hardened_steel_20CrMo5_by_mixed_ceramic_tools</t>
  </si>
  <si>
    <t>t</t>
  </si>
  <si>
    <t>VB (mm)</t>
  </si>
  <si>
    <t>Threshold</t>
  </si>
  <si>
    <t>mm</t>
  </si>
  <si>
    <t>RF</t>
  </si>
  <si>
    <t>Below threshold: + [e^(VB-Threshold)]/4</t>
  </si>
  <si>
    <t>Above threshold: - e^(VB-Threshold)</t>
  </si>
  <si>
    <t>Clipped to: -100</t>
  </si>
  <si>
    <t>WEAR_THRESHOLD = 3.0</t>
  </si>
  <si>
    <t>WEAR_MAX_ALLOWED = 1.3 # 30%</t>
  </si>
  <si>
    <t>TOOL_REPLACEMENT_IDEAL = 70</t>
  </si>
  <si>
    <t>normalized</t>
  </si>
  <si>
    <t>replace</t>
  </si>
  <si>
    <t>cross threshold</t>
  </si>
  <si>
    <t>terminate</t>
  </si>
  <si>
    <t>do not terminate, but wear becomes 0mm again</t>
  </si>
  <si>
    <t>per step -&gt; 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</si>
</sst>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0">
    <xf numFmtId="0" fontId="0" fillId="0" borderId="0" xfId="0"/>
    <xf numFmtId="0" fontId="18" fillId="0" borderId="0" xfId="42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10" xfId="0" applyBorder="1"/>
    <xf numFmtId="164" fontId="0" fillId="0" borderId="10" xfId="0" applyNumberFormat="1" applyBorder="1"/>
    <xf numFmtId="0" fontId="0" fillId="33" borderId="0" xfId="0" applyFill="1"/>
    <xf numFmtId="0" fontId="0" fillId="0" borderId="0" xfId="0" quotePrefix="1"/>
    <xf numFmtId="0" fontId="0" fillId="33" borderId="11" xfId="0" applyFill="1" applyBorder="1"/>
    <xf numFmtId="164" fontId="0" fillId="33" borderId="11" xfId="0" applyNumberForma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VB (mm)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Data!$B$2:$B$122</c:f>
              <c:numCache>
                <c:formatCode>General</c:formatCode>
                <c:ptCount val="121"/>
                <c:pt idx="0">
                  <c:v>0</c:v>
                </c:pt>
                <c:pt idx="1">
                  <c:v>8.5209797250670169E-2</c:v>
                </c:pt>
                <c:pt idx="2">
                  <c:v>0.11085645942990421</c:v>
                </c:pt>
                <c:pt idx="3">
                  <c:v>0.13100200721061722</c:v>
                </c:pt>
                <c:pt idx="4">
                  <c:v>0.14883316697752205</c:v>
                </c:pt>
                <c:pt idx="5">
                  <c:v>0.16548334722620919</c:v>
                </c:pt>
                <c:pt idx="6">
                  <c:v>0.18150304547584173</c:v>
                </c:pt>
                <c:pt idx="7">
                  <c:v>0.1972081145673556</c:v>
                </c:pt>
                <c:pt idx="8">
                  <c:v>0.21280064354887088</c:v>
                </c:pt>
                <c:pt idx="9">
                  <c:v>0.22842064701259054</c:v>
                </c:pt>
                <c:pt idx="10">
                  <c:v>0.24417138017504242</c:v>
                </c:pt>
                <c:pt idx="11">
                  <c:v>0.26013299477462631</c:v>
                </c:pt>
                <c:pt idx="12">
                  <c:v>0.27637046240495616</c:v>
                </c:pt>
                <c:pt idx="13">
                  <c:v>0.2929384426773381</c:v>
                </c:pt>
                <c:pt idx="14">
                  <c:v>0.3098844165103527</c:v>
                </c:pt>
                <c:pt idx="15">
                  <c:v>0.32725078240584071</c:v>
                </c:pt>
                <c:pt idx="16">
                  <c:v>0.34507630600514272</c:v>
                </c:pt>
                <c:pt idx="17">
                  <c:v>0.36339715170044268</c:v>
                </c:pt>
                <c:pt idx="18">
                  <c:v>0.38224763583275073</c:v>
                </c:pt>
                <c:pt idx="19">
                  <c:v>0.40166078952706041</c:v>
                </c:pt>
                <c:pt idx="20">
                  <c:v>0.42166878839644673</c:v>
                </c:pt>
                <c:pt idx="21">
                  <c:v>0.44230328729295171</c:v>
                </c:pt>
                <c:pt idx="22">
                  <c:v>0.4635956861646256</c:v>
                </c:pt>
                <c:pt idx="23">
                  <c:v>0.48557734517493756</c:v>
                </c:pt>
                <c:pt idx="24">
                  <c:v>0.50827976197013636</c:v>
                </c:pt>
                <c:pt idx="25">
                  <c:v>0.53173472039388558</c:v>
                </c:pt>
                <c:pt idx="26">
                  <c:v>0.55597441746372378</c:v>
                </c:pt>
                <c:pt idx="27">
                  <c:v>0.58103157367380198</c:v>
                </c:pt>
                <c:pt idx="28">
                  <c:v>0.60693953043712801</c:v>
                </c:pt>
                <c:pt idx="29">
                  <c:v>0.6337323375736903</c:v>
                </c:pt>
                <c:pt idx="30">
                  <c:v>0.66144483308527657</c:v>
                </c:pt>
                <c:pt idx="31">
                  <c:v>0.69011271696370979</c:v>
                </c:pt>
                <c:pt idx="32">
                  <c:v>0.71977262040849699</c:v>
                </c:pt>
                <c:pt idx="33">
                  <c:v>0.75046217154902861</c:v>
                </c:pt>
                <c:pt idx="34">
                  <c:v>0.78222005855176302</c:v>
                </c:pt>
                <c:pt idx="35">
                  <c:v>0.81508609082735495</c:v>
                </c:pt>
                <c:pt idx="36">
                  <c:v>0.84910125892418664</c:v>
                </c:pt>
                <c:pt idx="37">
                  <c:v>0.8843077935942788</c:v>
                </c:pt>
                <c:pt idx="38">
                  <c:v>0.92074922443853324</c:v>
                </c:pt>
                <c:pt idx="39">
                  <c:v>0.95847043847570823</c:v>
                </c:pt>
                <c:pt idx="40">
                  <c:v>0.99751773892984796</c:v>
                </c:pt>
                <c:pt idx="41">
                  <c:v>1.0379389044912111</c:v>
                </c:pt>
                <c:pt idx="42">
                  <c:v>1.0797832492740003</c:v>
                </c:pt>
                <c:pt idx="43">
                  <c:v>1.1231016836687011</c:v>
                </c:pt>
                <c:pt idx="44">
                  <c:v>1.1679467762663778</c:v>
                </c:pt>
                <c:pt idx="45">
                  <c:v>1.2143728170158068</c:v>
                </c:pt>
                <c:pt idx="46">
                  <c:v>1.2624358817611609</c:v>
                </c:pt>
                <c:pt idx="47">
                  <c:v>1.3121938982973889</c:v>
                </c:pt>
                <c:pt idx="48">
                  <c:v>1.3637067140720625</c:v>
                </c:pt>
                <c:pt idx="49">
                  <c:v>1.4170361656558768</c:v>
                </c:pt>
                <c:pt idx="50">
                  <c:v>1.4722461500988786</c:v>
                </c:pt>
                <c:pt idx="51">
                  <c:v>1.5294026982856082</c:v>
                </c:pt>
                <c:pt idx="52">
                  <c:v>1.5885740503995194</c:v>
                </c:pt>
                <c:pt idx="53">
                  <c:v>1.6498307336050686</c:v>
                </c:pt>
                <c:pt idx="54">
                  <c:v>1.7132456420546651</c:v>
                </c:pt>
                <c:pt idx="55">
                  <c:v>1.7788941193270895</c:v>
                </c:pt>
                <c:pt idx="56">
                  <c:v>1.8468540434039915</c:v>
                </c:pt>
                <c:pt idx="57">
                  <c:v>1.9172059142915328</c:v>
                </c:pt>
                <c:pt idx="58">
                  <c:v>1.9900329443951641</c:v>
                </c:pt>
                <c:pt idx="59">
                  <c:v>2.0654211517567806</c:v>
                </c:pt>
                <c:pt idx="60">
                  <c:v>2.1434594562651355</c:v>
                </c:pt>
                <c:pt idx="61">
                  <c:v>2.2242397789523292</c:v>
                </c:pt>
                <c:pt idx="62">
                  <c:v>2.3078571444913853</c:v>
                </c:pt>
                <c:pt idx="63">
                  <c:v>2.3944097870124326</c:v>
                </c:pt>
                <c:pt idx="64">
                  <c:v>2.4839992593576796</c:v>
                </c:pt>
                <c:pt idx="65">
                  <c:v>2.5767305458983927</c:v>
                </c:pt>
                <c:pt idx="66">
                  <c:v>2.6727121790401904</c:v>
                </c:pt>
                <c:pt idx="67">
                  <c:v>2.7720563595463865</c:v>
                </c:pt>
                <c:pt idx="68">
                  <c:v>2.8748790808126889</c:v>
                </c:pt>
                <c:pt idx="69">
                  <c:v>2.9813002572303322</c:v>
                </c:pt>
                <c:pt idx="70">
                  <c:v>3.0914438567787395</c:v>
                </c:pt>
                <c:pt idx="71">
                  <c:v>3.2054380379929128</c:v>
                </c:pt>
                <c:pt idx="72">
                  <c:v>3.3234152914551789</c:v>
                </c:pt>
                <c:pt idx="73">
                  <c:v>3.445512585965441</c:v>
                </c:pt>
                <c:pt idx="74">
                  <c:v>3.5718715195488202</c:v>
                </c:pt>
                <c:pt idx="75">
                  <c:v>3.7026384754645481</c:v>
                </c:pt>
                <c:pt idx="76">
                  <c:v>3.8379647833850741</c:v>
                </c:pt>
                <c:pt idx="77">
                  <c:v>3.9780068859196667</c:v>
                </c:pt>
                <c:pt idx="78">
                  <c:v>4.1229265106624053</c:v>
                </c:pt>
                <c:pt idx="79">
                  <c:v>4.2728908479500918</c:v>
                </c:pt>
                <c:pt idx="80">
                  <c:v>4.4280727345216224</c:v>
                </c:pt>
                <c:pt idx="81">
                  <c:v>4.5886508432765352</c:v>
                </c:pt>
                <c:pt idx="82">
                  <c:v>4.7548098793367677</c:v>
                </c:pt>
                <c:pt idx="83">
                  <c:v>4.9267407826223426</c:v>
                </c:pt>
                <c:pt idx="84">
                  <c:v>5.1046409371584813</c:v>
                </c:pt>
                <c:pt idx="85">
                  <c:v>5.2887143873387243</c:v>
                </c:pt>
                <c:pt idx="86">
                  <c:v>5.4791720613759942</c:v>
                </c:pt>
                <c:pt idx="87">
                  <c:v>5.6762320021811004</c:v>
                </c:pt>
                <c:pt idx="88">
                  <c:v>5.8801196059158967</c:v>
                </c:pt>
                <c:pt idx="89">
                  <c:v>6.0910678684766264</c:v>
                </c:pt>
                <c:pt idx="90">
                  <c:v>6.3093176401711011</c:v>
                </c:pt>
                <c:pt idx="91">
                  <c:v>6.5351178888621817</c:v>
                </c:pt>
                <c:pt idx="92">
                  <c:v>6.7687259718589061</c:v>
                </c:pt>
                <c:pt idx="93">
                  <c:v>7.0104079168457876</c:v>
                </c:pt>
                <c:pt idx="94">
                  <c:v>7.260438712150509</c:v>
                </c:pt>
                <c:pt idx="95">
                  <c:v>7.5191026066599358</c:v>
                </c:pt>
                <c:pt idx="96">
                  <c:v>7.7866934197046129</c:v>
                </c:pt>
                <c:pt idx="97">
                  <c:v>8.0635148612425347</c:v>
                </c:pt>
                <c:pt idx="98">
                  <c:v>8.34988086268371</c:v>
                </c:pt>
                <c:pt idx="99">
                  <c:v>8.6461159187083982</c:v>
                </c:pt>
                <c:pt idx="100">
                  <c:v>8.9525554404434757</c:v>
                </c:pt>
                <c:pt idx="101">
                  <c:v>9.2695461203733061</c:v>
                </c:pt>
                <c:pt idx="102">
                  <c:v>9.5974463093740727</c:v>
                </c:pt>
                <c:pt idx="103">
                  <c:v>9.9366264062731613</c:v>
                </c:pt>
                <c:pt idx="104">
                  <c:v>10.287469260348415</c:v>
                </c:pt>
                <c:pt idx="105">
                  <c:v>10.650370587195965</c:v>
                </c:pt>
                <c:pt idx="106">
                  <c:v>11.025739398409137</c:v>
                </c:pt>
                <c:pt idx="107">
                  <c:v>11.413998445525761</c:v>
                </c:pt>
                <c:pt idx="108">
                  <c:v>11.815584678716236</c:v>
                </c:pt>
                <c:pt idx="109">
                  <c:v>12.230949720700051</c:v>
                </c:pt>
                <c:pt idx="110">
                  <c:v>12.660560356394948</c:v>
                </c:pt>
                <c:pt idx="111">
                  <c:v>13.104899038819056</c:v>
                </c:pt>
                <c:pt idx="112">
                  <c:v>13.564464411783815</c:v>
                </c:pt>
                <c:pt idx="113">
                  <c:v>14.039771849933057</c:v>
                </c:pt>
                <c:pt idx="114">
                  <c:v>14.531354016701972</c:v>
                </c:pt>
                <c:pt idx="115">
                  <c:v>15.039761440788533</c:v>
                </c:pt>
                <c:pt idx="116">
                  <c:v>15.565563111749615</c:v>
                </c:pt>
                <c:pt idx="117">
                  <c:v>16.109347095353872</c:v>
                </c:pt>
                <c:pt idx="118">
                  <c:v>16.671721169344806</c:v>
                </c:pt>
                <c:pt idx="119">
                  <c:v>17.253313480288433</c:v>
                </c:pt>
                <c:pt idx="120">
                  <c:v>17.854773222202446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0-4F9A-B2C3-29E84CD03C0B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ACTION_CODE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Data!$C$2:$C$122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20-4F9A-B2C3-29E84CD03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508864"/>
        <c:axId val="470178592"/>
      </c:lineChart>
      <c:catAx>
        <c:axId val="57750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178592"/>
        <c:crosses val="autoZero"/>
        <c:auto val="1"/>
        <c:lblAlgn val="ctr"/>
        <c:lblOffset val="100"/>
        <c:noMultiLvlLbl val="0"/>
      </c:catAx>
      <c:valAx>
        <c:axId val="4701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0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65484</xdr:rowOff>
    </xdr:from>
    <xdr:to>
      <xdr:col>6</xdr:col>
      <xdr:colOff>347360</xdr:colOff>
      <xdr:row>2</xdr:row>
      <xdr:rowOff>171405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CAA1D2-5C08-BE41-6DE8-5A03FCB409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8095"/>
        <a:stretch/>
      </xdr:blipFill>
      <xdr:spPr>
        <a:xfrm>
          <a:off x="1821656" y="255984"/>
          <a:ext cx="2419048" cy="29642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166687</xdr:rowOff>
    </xdr:from>
    <xdr:to>
      <xdr:col>10</xdr:col>
      <xdr:colOff>511689</xdr:colOff>
      <xdr:row>3</xdr:row>
      <xdr:rowOff>22558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3365CC-E9A8-E8CC-D13C-8D468245DC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5332"/>
        <a:stretch/>
      </xdr:blipFill>
      <xdr:spPr>
        <a:xfrm>
          <a:off x="4345781" y="166687"/>
          <a:ext cx="2238095" cy="4273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</xdr:row>
      <xdr:rowOff>71436</xdr:rowOff>
    </xdr:from>
    <xdr:to>
      <xdr:col>12</xdr:col>
      <xdr:colOff>161925</xdr:colOff>
      <xdr:row>31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9237EB-8D8D-7D8F-72CE-1F4C9A3D3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esearchgate.net/publication/236870312_Analysis_of_wear_cutting_tools_by_complex_power-exponential_function_for_finishing_turning_of_hardened_steel_20CrMo5_by_mixed_ceramic_too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0"/>
  <sheetViews>
    <sheetView tabSelected="1" topLeftCell="A73" zoomScale="160" zoomScaleNormal="160" workbookViewId="0">
      <selection activeCell="G87" sqref="G87"/>
    </sheetView>
  </sheetViews>
  <sheetFormatPr defaultRowHeight="15" x14ac:dyDescent="0.25"/>
  <cols>
    <col min="4" max="4" width="9.140625" customWidth="1"/>
    <col min="5" max="5" width="12.85546875" customWidth="1"/>
    <col min="6" max="6" width="9.140625" customWidth="1"/>
    <col min="7" max="7" width="13.42578125" customWidth="1"/>
  </cols>
  <sheetData>
    <row r="1" spans="1:11" x14ac:dyDescent="0.25">
      <c r="A1" t="s">
        <v>2</v>
      </c>
      <c r="B1">
        <f>-2.4941</f>
        <v>-2.4941</v>
      </c>
    </row>
    <row r="2" spans="1:11" x14ac:dyDescent="0.25">
      <c r="A2" t="s">
        <v>3</v>
      </c>
      <c r="B2">
        <f>0.3342</f>
        <v>0.3342</v>
      </c>
    </row>
    <row r="3" spans="1:11" x14ac:dyDescent="0.25">
      <c r="A3" t="s">
        <v>5</v>
      </c>
      <c r="B3">
        <v>3.1469999999999998E-2</v>
      </c>
    </row>
    <row r="4" spans="1:11" x14ac:dyDescent="0.25">
      <c r="A4" t="s">
        <v>4</v>
      </c>
      <c r="B4">
        <v>8.2570000000000005E-2</v>
      </c>
      <c r="D4" s="1" t="s">
        <v>6</v>
      </c>
    </row>
    <row r="5" spans="1:11" x14ac:dyDescent="0.25">
      <c r="A5" t="s">
        <v>9</v>
      </c>
      <c r="B5">
        <v>3</v>
      </c>
      <c r="C5" t="s">
        <v>10</v>
      </c>
    </row>
    <row r="6" spans="1:11" x14ac:dyDescent="0.25">
      <c r="A6" s="6" t="s">
        <v>11</v>
      </c>
      <c r="B6" s="6" t="s">
        <v>12</v>
      </c>
      <c r="C6" s="6"/>
      <c r="D6" s="6"/>
      <c r="E6" s="6"/>
      <c r="F6" s="6"/>
      <c r="G6" s="6"/>
      <c r="H6" s="6"/>
      <c r="I6" s="3">
        <f>MAX(C10:C130)</f>
        <v>17.854773222202446</v>
      </c>
    </row>
    <row r="7" spans="1:11" x14ac:dyDescent="0.25">
      <c r="A7" s="6"/>
      <c r="B7" s="6" t="s">
        <v>13</v>
      </c>
      <c r="C7" s="6"/>
      <c r="D7" s="6"/>
      <c r="E7" s="6"/>
      <c r="F7" s="6"/>
      <c r="G7" s="6"/>
      <c r="H7" s="6"/>
      <c r="I7" t="s">
        <v>15</v>
      </c>
      <c r="K7">
        <v>3</v>
      </c>
    </row>
    <row r="8" spans="1:11" x14ac:dyDescent="0.25">
      <c r="A8" s="6"/>
      <c r="B8" s="6" t="s">
        <v>14</v>
      </c>
      <c r="C8" s="6"/>
      <c r="D8" s="6"/>
      <c r="E8" s="6"/>
      <c r="F8" s="6"/>
      <c r="G8" s="6"/>
      <c r="H8" s="6"/>
      <c r="I8" t="s">
        <v>16</v>
      </c>
    </row>
    <row r="9" spans="1:11" x14ac:dyDescent="0.25">
      <c r="B9" s="2" t="s">
        <v>7</v>
      </c>
      <c r="C9" s="2" t="s">
        <v>8</v>
      </c>
      <c r="D9" s="2" t="s">
        <v>1</v>
      </c>
      <c r="E9" s="2" t="s">
        <v>0</v>
      </c>
      <c r="F9" s="2" t="s">
        <v>18</v>
      </c>
      <c r="G9" s="2" t="s">
        <v>0</v>
      </c>
      <c r="I9" t="s">
        <v>17</v>
      </c>
    </row>
    <row r="10" spans="1:11" x14ac:dyDescent="0.25">
      <c r="B10">
        <v>0</v>
      </c>
      <c r="C10" s="3">
        <f>$B$4*B10^$B$2*EXP($B$3*B10)</f>
        <v>0</v>
      </c>
      <c r="D10">
        <v>0</v>
      </c>
      <c r="E10" s="3">
        <f>IF(C10&lt;$B$5,EXP(C10-$B$5)/4, -1*EXP(C10-$B$5))</f>
        <v>1.2446767091965986E-2</v>
      </c>
      <c r="F10" s="3">
        <f>C10/$K$7</f>
        <v>0</v>
      </c>
      <c r="G10" s="3">
        <f>EXP(C10-$K$7)</f>
        <v>4.9787068367863944E-2</v>
      </c>
      <c r="H10" s="3">
        <f>SUM(F$10:$F10)</f>
        <v>0</v>
      </c>
    </row>
    <row r="11" spans="1:11" x14ac:dyDescent="0.25">
      <c r="B11">
        <v>1</v>
      </c>
      <c r="C11" s="3">
        <f t="shared" ref="C11:C74" si="0">$B$4*B11^$B$2*EXP($B$3*B11)</f>
        <v>8.5209797250670169E-2</v>
      </c>
      <c r="D11">
        <v>0</v>
      </c>
      <c r="E11" s="3">
        <f t="shared" ref="E11:E74" si="1">IF(C11&lt;$B$5,EXP(C11-$B$5)/4, -1*EXP(C11-$B$5))</f>
        <v>1.3553851020658746E-2</v>
      </c>
      <c r="F11" s="3">
        <f>C11/$K$7</f>
        <v>2.8403265750223391E-2</v>
      </c>
      <c r="G11" s="3">
        <f>EXP(C11-$K$7)</f>
        <v>5.4215404082634984E-2</v>
      </c>
      <c r="H11" s="3">
        <f>SUM(G10:$G$11)</f>
        <v>0.10400247245049893</v>
      </c>
      <c r="I11">
        <f>1.3*3</f>
        <v>3.9000000000000004</v>
      </c>
    </row>
    <row r="12" spans="1:11" x14ac:dyDescent="0.25">
      <c r="B12">
        <v>2</v>
      </c>
      <c r="C12" s="3">
        <f t="shared" si="0"/>
        <v>0.11085645942990421</v>
      </c>
      <c r="D12">
        <v>0</v>
      </c>
      <c r="E12" s="3">
        <f t="shared" si="1"/>
        <v>1.3905957942970304E-2</v>
      </c>
      <c r="F12" s="3">
        <f>C12/$K$7</f>
        <v>3.6952153143301407E-2</v>
      </c>
      <c r="G12" s="3">
        <f>EXP(C12-$K$7)</f>
        <v>5.5623831771881217E-2</v>
      </c>
      <c r="H12" s="3">
        <f>SUM(G11:$G$11)</f>
        <v>5.4215404082634984E-2</v>
      </c>
    </row>
    <row r="13" spans="1:11" x14ac:dyDescent="0.25">
      <c r="B13">
        <v>3</v>
      </c>
      <c r="C13" s="3">
        <f t="shared" si="0"/>
        <v>0.13100200721061722</v>
      </c>
      <c r="D13">
        <v>0</v>
      </c>
      <c r="E13" s="3">
        <f t="shared" si="1"/>
        <v>1.4188941946501896E-2</v>
      </c>
      <c r="F13" s="3">
        <f>C13/$K$7</f>
        <v>4.3667335736872405E-2</v>
      </c>
      <c r="G13" s="3">
        <f>EXP(C13-$K$7)</f>
        <v>5.6755767786007584E-2</v>
      </c>
      <c r="H13" s="3">
        <f>SUM(G$11:$G12)</f>
        <v>0.1098392358545162</v>
      </c>
      <c r="I13" s="7">
        <v>1</v>
      </c>
      <c r="J13" t="s">
        <v>23</v>
      </c>
    </row>
    <row r="14" spans="1:11" x14ac:dyDescent="0.25">
      <c r="B14">
        <v>4</v>
      </c>
      <c r="C14" s="3">
        <f t="shared" si="0"/>
        <v>0.14883316697752205</v>
      </c>
      <c r="D14">
        <v>0</v>
      </c>
      <c r="E14" s="3">
        <f t="shared" si="1"/>
        <v>1.4444216393317243E-2</v>
      </c>
      <c r="F14" s="3">
        <f>C14/$K$7</f>
        <v>4.9611055659174015E-2</v>
      </c>
      <c r="G14" s="3">
        <f>EXP(C14-$K$7)</f>
        <v>5.7776865573268971E-2</v>
      </c>
      <c r="H14" s="3">
        <f>SUM(G$11:$G13)</f>
        <v>0.16659500364052379</v>
      </c>
      <c r="I14">
        <v>-10</v>
      </c>
      <c r="J14" t="s">
        <v>19</v>
      </c>
      <c r="K14" t="s">
        <v>22</v>
      </c>
    </row>
    <row r="15" spans="1:11" x14ac:dyDescent="0.25">
      <c r="B15">
        <v>5</v>
      </c>
      <c r="C15" s="3">
        <f t="shared" si="0"/>
        <v>0.16548334722620919</v>
      </c>
      <c r="D15">
        <v>0</v>
      </c>
      <c r="E15" s="3">
        <f t="shared" si="1"/>
        <v>1.4686728532652682E-2</v>
      </c>
      <c r="F15" s="3">
        <f>C15/$K$7</f>
        <v>5.5161115742069729E-2</v>
      </c>
      <c r="G15" s="3">
        <f>EXP(C15-$K$7)</f>
        <v>5.8746914130610728E-2</v>
      </c>
      <c r="H15" s="3">
        <f>SUM(G$11:$G14)</f>
        <v>0.22437186921379276</v>
      </c>
      <c r="I15">
        <v>-100</v>
      </c>
      <c r="J15" t="s">
        <v>20</v>
      </c>
      <c r="K15" t="s">
        <v>21</v>
      </c>
    </row>
    <row r="16" spans="1:11" x14ac:dyDescent="0.25">
      <c r="B16">
        <v>6</v>
      </c>
      <c r="C16" s="3">
        <f t="shared" si="0"/>
        <v>0.18150304547584173</v>
      </c>
      <c r="D16">
        <v>0</v>
      </c>
      <c r="E16" s="3">
        <f t="shared" si="1"/>
        <v>1.4923900128615409E-2</v>
      </c>
      <c r="F16" s="3">
        <f>C16/$K$7</f>
        <v>6.0501015158613912E-2</v>
      </c>
      <c r="G16" s="3">
        <f>EXP(C16-$K$7)</f>
        <v>5.9695600514461634E-2</v>
      </c>
      <c r="H16" s="3">
        <f>SUM(G$11:$G15)</f>
        <v>0.28311878334440349</v>
      </c>
    </row>
    <row r="17" spans="2:11" x14ac:dyDescent="0.25">
      <c r="B17">
        <v>7</v>
      </c>
      <c r="C17" s="3">
        <f t="shared" si="0"/>
        <v>0.1972081145673556</v>
      </c>
      <c r="D17">
        <v>0</v>
      </c>
      <c r="E17" s="3">
        <f t="shared" si="1"/>
        <v>1.5160131168152551E-2</v>
      </c>
      <c r="F17" s="3">
        <f>C17/$K$7</f>
        <v>6.5736038189118537E-2</v>
      </c>
      <c r="G17" s="3">
        <f>EXP(C17-$K$7)</f>
        <v>6.0640524672610205E-2</v>
      </c>
      <c r="H17" s="3">
        <f>SUM(G$11:$G16)</f>
        <v>0.34281438385886515</v>
      </c>
    </row>
    <row r="18" spans="2:11" x14ac:dyDescent="0.25">
      <c r="B18">
        <v>8</v>
      </c>
      <c r="C18" s="3">
        <f t="shared" si="0"/>
        <v>0.21280064354887088</v>
      </c>
      <c r="D18">
        <v>0</v>
      </c>
      <c r="E18" s="3">
        <f t="shared" si="1"/>
        <v>1.5398368487098916E-2</v>
      </c>
      <c r="F18" s="3">
        <f>C18/$K$7</f>
        <v>7.0933547849623621E-2</v>
      </c>
      <c r="G18" s="3">
        <f>EXP(C18-$K$7)</f>
        <v>6.1593473948395663E-2</v>
      </c>
      <c r="H18" s="3">
        <f>SUM(G$11:$G17)</f>
        <v>0.40345490853147536</v>
      </c>
    </row>
    <row r="19" spans="2:11" x14ac:dyDescent="0.25">
      <c r="B19">
        <v>9</v>
      </c>
      <c r="C19" s="3">
        <f t="shared" si="0"/>
        <v>0.22842064701259054</v>
      </c>
      <c r="D19">
        <v>0</v>
      </c>
      <c r="E19" s="3">
        <f t="shared" si="1"/>
        <v>1.5640779356827408E-2</v>
      </c>
      <c r="F19" s="3">
        <f>C19/$K$7</f>
        <v>7.6140215670863515E-2</v>
      </c>
      <c r="G19" s="3">
        <f>EXP(C19-$K$7)</f>
        <v>6.2563117427309634E-2</v>
      </c>
      <c r="H19" s="3">
        <f>SUM(G$11:$G18)</f>
        <v>0.46504838247987101</v>
      </c>
      <c r="K19">
        <f>2*70</f>
        <v>140</v>
      </c>
    </row>
    <row r="20" spans="2:11" x14ac:dyDescent="0.25">
      <c r="B20">
        <v>10</v>
      </c>
      <c r="C20" s="3">
        <f t="shared" si="0"/>
        <v>0.24417138017504242</v>
      </c>
      <c r="D20">
        <v>0</v>
      </c>
      <c r="E20" s="3">
        <f t="shared" si="1"/>
        <v>1.5889083451329541E-2</v>
      </c>
      <c r="F20" s="3">
        <f>C20/$K$7</f>
        <v>8.1390460058347477E-2</v>
      </c>
      <c r="G20" s="3">
        <f>EXP(C20-$K$7)</f>
        <v>6.3556333805318166E-2</v>
      </c>
      <c r="H20" s="3">
        <f>SUM(G$11:$G19)</f>
        <v>0.52761149990718059</v>
      </c>
      <c r="K20">
        <f>5040/K19</f>
        <v>36</v>
      </c>
    </row>
    <row r="21" spans="2:11" x14ac:dyDescent="0.25">
      <c r="B21">
        <v>11</v>
      </c>
      <c r="C21" s="3">
        <f t="shared" si="0"/>
        <v>0.26013299477462631</v>
      </c>
      <c r="D21">
        <v>0</v>
      </c>
      <c r="E21" s="3">
        <f t="shared" si="1"/>
        <v>1.6144733745743489E-2</v>
      </c>
      <c r="F21" s="3">
        <f>C21/$K$7</f>
        <v>8.6710998258208771E-2</v>
      </c>
      <c r="G21" s="3">
        <f>EXP(C21-$K$7)</f>
        <v>6.4578934982973957E-2</v>
      </c>
      <c r="H21" s="3">
        <f>SUM(G$11:$G20)</f>
        <v>0.59116783371249881</v>
      </c>
    </row>
    <row r="22" spans="2:11" x14ac:dyDescent="0.25">
      <c r="B22">
        <v>12</v>
      </c>
      <c r="C22" s="3">
        <f t="shared" si="0"/>
        <v>0.27637046240495616</v>
      </c>
      <c r="D22">
        <v>0</v>
      </c>
      <c r="E22" s="3">
        <f t="shared" si="1"/>
        <v>1.6409023226532409E-2</v>
      </c>
      <c r="F22" s="3">
        <f>C22/$K$7</f>
        <v>9.2123487468318721E-2</v>
      </c>
      <c r="G22" s="3">
        <f>EXP(C22-$K$7)</f>
        <v>6.5636092906129637E-2</v>
      </c>
      <c r="H22" s="3">
        <f>SUM(G$11:$G21)</f>
        <v>0.65574676869547277</v>
      </c>
    </row>
    <row r="23" spans="2:11" x14ac:dyDescent="0.25">
      <c r="B23">
        <v>13</v>
      </c>
      <c r="C23" s="3">
        <f t="shared" si="0"/>
        <v>0.2929384426773381</v>
      </c>
      <c r="D23">
        <v>0</v>
      </c>
      <c r="E23" s="3">
        <f t="shared" si="1"/>
        <v>1.6683152210815039E-2</v>
      </c>
      <c r="F23" s="3">
        <f>C23/$K$7</f>
        <v>9.7646147559112703E-2</v>
      </c>
      <c r="G23" s="3">
        <f>EXP(C23-$K$7)</f>
        <v>6.6732608843260155E-2</v>
      </c>
      <c r="H23" s="3">
        <f>SUM(G$11:$G22)</f>
        <v>0.72138286160160237</v>
      </c>
    </row>
    <row r="24" spans="2:11" x14ac:dyDescent="0.25">
      <c r="B24">
        <v>14</v>
      </c>
      <c r="C24" s="3">
        <f t="shared" si="0"/>
        <v>0.3098844165103527</v>
      </c>
      <c r="D24">
        <v>0</v>
      </c>
      <c r="E24" s="3">
        <f t="shared" si="1"/>
        <v>1.6968273477330001E-2</v>
      </c>
      <c r="F24" s="3">
        <f>C24/$K$7</f>
        <v>0.1032948055034509</v>
      </c>
      <c r="G24" s="3">
        <f>EXP(C24-$K$7)</f>
        <v>6.7873093909320004E-2</v>
      </c>
      <c r="H24" s="3">
        <f>SUM(G$11:$G23)</f>
        <v>0.78811547044486252</v>
      </c>
    </row>
    <row r="25" spans="2:11" x14ac:dyDescent="0.25">
      <c r="B25">
        <v>15</v>
      </c>
      <c r="C25" s="3">
        <f t="shared" si="0"/>
        <v>0.32725078240584071</v>
      </c>
      <c r="D25">
        <v>0</v>
      </c>
      <c r="E25" s="3">
        <f t="shared" si="1"/>
        <v>1.7265524336104014E-2</v>
      </c>
      <c r="F25" s="3">
        <f>C25/$K$7</f>
        <v>0.10908359413528024</v>
      </c>
      <c r="G25" s="3">
        <f>EXP(C25-$K$7)</f>
        <v>6.9062097344416054E-2</v>
      </c>
      <c r="H25" s="3">
        <f>SUM(G$11:$G24)</f>
        <v>0.85598856435418247</v>
      </c>
    </row>
    <row r="26" spans="2:11" x14ac:dyDescent="0.25">
      <c r="B26">
        <v>16</v>
      </c>
      <c r="C26" s="3">
        <f t="shared" si="0"/>
        <v>0.34507630600514272</v>
      </c>
      <c r="D26">
        <v>0</v>
      </c>
      <c r="E26" s="3">
        <f t="shared" si="1"/>
        <v>1.7576050773359903E-2</v>
      </c>
      <c r="F26" s="3">
        <f>C26/$K$7</f>
        <v>0.11502543533504757</v>
      </c>
      <c r="G26" s="3">
        <f>EXP(C26-$K$7)</f>
        <v>7.0304203093439613E-2</v>
      </c>
      <c r="H26" s="3">
        <f>SUM(G$11:$G25)</f>
        <v>0.92505066169859851</v>
      </c>
    </row>
    <row r="27" spans="2:11" x14ac:dyDescent="0.25">
      <c r="B27">
        <v>17</v>
      </c>
      <c r="C27" s="3">
        <f t="shared" si="0"/>
        <v>0.36339715170044268</v>
      </c>
      <c r="D27">
        <v>0</v>
      </c>
      <c r="E27" s="3">
        <f t="shared" si="1"/>
        <v>1.7901026714660252E-2</v>
      </c>
      <c r="F27" s="3">
        <f>C27/$K$7</f>
        <v>0.12113238390014756</v>
      </c>
      <c r="G27" s="3">
        <f>EXP(C27-$K$7)</f>
        <v>7.1604106858641006E-2</v>
      </c>
      <c r="H27" s="3">
        <f>SUM(G$11:$G26)</f>
        <v>0.99535486479203816</v>
      </c>
    </row>
    <row r="28" spans="2:11" x14ac:dyDescent="0.25">
      <c r="B28">
        <v>18</v>
      </c>
      <c r="C28" s="3">
        <f t="shared" si="0"/>
        <v>0.38224763583275073</v>
      </c>
      <c r="D28">
        <v>0</v>
      </c>
      <c r="E28" s="3">
        <f t="shared" si="1"/>
        <v>1.8241670295922868E-2</v>
      </c>
      <c r="F28" s="3">
        <f>C28/$K$7</f>
        <v>0.12741587861091691</v>
      </c>
      <c r="G28" s="3">
        <f>EXP(C28-$K$7)</f>
        <v>7.296668118369147E-2</v>
      </c>
      <c r="H28" s="3">
        <f>SUM(G$11:$G27)</f>
        <v>1.0669589716506791</v>
      </c>
    </row>
    <row r="29" spans="2:11" x14ac:dyDescent="0.25">
      <c r="B29">
        <v>19</v>
      </c>
      <c r="C29" s="3">
        <f t="shared" si="0"/>
        <v>0.40166078952706041</v>
      </c>
      <c r="D29">
        <v>0</v>
      </c>
      <c r="E29" s="3">
        <f t="shared" si="1"/>
        <v>1.8599258370850521E-2</v>
      </c>
      <c r="F29" s="3">
        <f>C29/$K$7</f>
        <v>0.13388692984235348</v>
      </c>
      <c r="G29" s="3">
        <f>EXP(C29-$K$7)</f>
        <v>7.4397033483402084E-2</v>
      </c>
      <c r="H29" s="3">
        <f>SUM(G$11:$G28)</f>
        <v>1.1399256528343706</v>
      </c>
    </row>
    <row r="30" spans="2:11" x14ac:dyDescent="0.25">
      <c r="B30">
        <v>20</v>
      </c>
      <c r="C30" s="3">
        <f t="shared" si="0"/>
        <v>0.42166878839644673</v>
      </c>
      <c r="D30">
        <v>0</v>
      </c>
      <c r="E30" s="3">
        <f t="shared" si="1"/>
        <v>1.8975140092505716E-2</v>
      </c>
      <c r="F30" s="3">
        <f>C30/$K$7</f>
        <v>0.14055626279881558</v>
      </c>
      <c r="G30" s="3">
        <f>EXP(C30-$K$7)</f>
        <v>7.5900560370022865E-2</v>
      </c>
      <c r="H30" s="3">
        <f>SUM(G$11:$G29)</f>
        <v>1.2143226863177727</v>
      </c>
    </row>
    <row r="31" spans="2:11" x14ac:dyDescent="0.25">
      <c r="B31">
        <v>21</v>
      </c>
      <c r="C31" s="3">
        <f t="shared" si="0"/>
        <v>0.44230328729295171</v>
      </c>
      <c r="D31">
        <v>0</v>
      </c>
      <c r="E31" s="3">
        <f t="shared" si="1"/>
        <v>1.937075017077812E-2</v>
      </c>
      <c r="F31" s="3">
        <f>C31/$K$7</f>
        <v>0.14743442909765056</v>
      </c>
      <c r="G31" s="3">
        <f>EXP(C31-$K$7)</f>
        <v>7.748300068311248E-2</v>
      </c>
      <c r="H31" s="3">
        <f>SUM(G$11:$G30)</f>
        <v>1.2902232466877956</v>
      </c>
    </row>
    <row r="32" spans="2:11" x14ac:dyDescent="0.25">
      <c r="B32">
        <v>22</v>
      </c>
      <c r="C32" s="3">
        <f t="shared" si="0"/>
        <v>0.4635956861646256</v>
      </c>
      <c r="D32">
        <v>0</v>
      </c>
      <c r="E32" s="3">
        <f t="shared" si="1"/>
        <v>1.9787622263773362E-2</v>
      </c>
      <c r="F32" s="3">
        <f>C32/$K$7</f>
        <v>0.15453189538820852</v>
      </c>
      <c r="G32" s="3">
        <f>EXP(C32-$K$7)</f>
        <v>7.9150489055093448E-2</v>
      </c>
      <c r="H32" s="3">
        <f>SUM(G$11:$G31)</f>
        <v>1.3677062473709081</v>
      </c>
    </row>
    <row r="33" spans="2:8" x14ac:dyDescent="0.25">
      <c r="B33">
        <v>23</v>
      </c>
      <c r="C33" s="3">
        <f t="shared" si="0"/>
        <v>0.48557734517493756</v>
      </c>
      <c r="D33">
        <v>0</v>
      </c>
      <c r="E33" s="3">
        <f t="shared" si="1"/>
        <v>2.0227402874601452E-2</v>
      </c>
      <c r="F33" s="3">
        <f>C33/$K$7</f>
        <v>0.16185911505831252</v>
      </c>
      <c r="G33" s="3">
        <f>EXP(C33-$K$7)</f>
        <v>8.0909611498405809E-2</v>
      </c>
      <c r="H33" s="3">
        <f>SUM(G$11:$G32)</f>
        <v>1.4468567364260014</v>
      </c>
    </row>
    <row r="34" spans="2:8" x14ac:dyDescent="0.25">
      <c r="B34">
        <v>24</v>
      </c>
      <c r="C34" s="3">
        <f t="shared" si="0"/>
        <v>0.50827976197013636</v>
      </c>
      <c r="D34">
        <v>0</v>
      </c>
      <c r="E34" s="3">
        <f t="shared" si="1"/>
        <v>2.0691866075417932E-2</v>
      </c>
      <c r="F34" s="3">
        <f>C34/$K$7</f>
        <v>0.16942658732337879</v>
      </c>
      <c r="G34" s="3">
        <f>EXP(C34-$K$7)</f>
        <v>8.2767464301671728E-2</v>
      </c>
      <c r="H34" s="3">
        <f>SUM(G$11:$G33)</f>
        <v>1.5277663479244072</v>
      </c>
    </row>
    <row r="35" spans="2:8" x14ac:dyDescent="0.25">
      <c r="B35">
        <v>25</v>
      </c>
      <c r="C35" s="3">
        <f t="shared" si="0"/>
        <v>0.53173472039388558</v>
      </c>
      <c r="D35">
        <v>0</v>
      </c>
      <c r="E35" s="3">
        <f t="shared" si="1"/>
        <v>2.1182929355952708E-2</v>
      </c>
      <c r="F35" s="3">
        <f>C35/$K$7</f>
        <v>0.17724490679796187</v>
      </c>
      <c r="G35" s="3">
        <f>EXP(C35-$K$7)</f>
        <v>8.4731717423810832E-2</v>
      </c>
      <c r="H35" s="3">
        <f>SUM(G$11:$G34)</f>
        <v>1.6105338122260791</v>
      </c>
    </row>
    <row r="36" spans="2:8" x14ac:dyDescent="0.25">
      <c r="B36">
        <v>26</v>
      </c>
      <c r="C36" s="3">
        <f t="shared" si="0"/>
        <v>0.55597441746372378</v>
      </c>
      <c r="D36">
        <v>0</v>
      </c>
      <c r="E36" s="3">
        <f t="shared" si="1"/>
        <v>2.1702670887072426E-2</v>
      </c>
      <c r="F36" s="3">
        <f>C36/$K$7</f>
        <v>0.18532480582124125</v>
      </c>
      <c r="G36" s="3">
        <f>EXP(C36-$K$7)</f>
        <v>8.6810683548289705E-2</v>
      </c>
      <c r="H36" s="3">
        <f>SUM(G$11:$G35)</f>
        <v>1.69526552964989</v>
      </c>
    </row>
    <row r="37" spans="2:8" x14ac:dyDescent="0.25">
      <c r="B37">
        <v>27</v>
      </c>
      <c r="C37" s="3">
        <f t="shared" si="0"/>
        <v>0.58103157367380198</v>
      </c>
      <c r="D37">
        <v>0</v>
      </c>
      <c r="E37" s="3">
        <f t="shared" si="1"/>
        <v>2.2253348496994025E-2</v>
      </c>
      <c r="F37" s="3">
        <f>C37/$K$7</f>
        <v>0.19367719122460067</v>
      </c>
      <c r="G37" s="3">
        <f>EXP(C37-$K$7)</f>
        <v>8.90133939879761E-2</v>
      </c>
      <c r="H37" s="3">
        <f>SUM(G$11:$G36)</f>
        <v>1.7820762131981798</v>
      </c>
    </row>
    <row r="38" spans="2:8" x14ac:dyDescent="0.25">
      <c r="B38">
        <v>28</v>
      </c>
      <c r="C38" s="3">
        <f t="shared" si="0"/>
        <v>0.60693953043712801</v>
      </c>
      <c r="D38">
        <v>0</v>
      </c>
      <c r="E38" s="3">
        <f t="shared" si="1"/>
        <v>2.283742067625677E-2</v>
      </c>
      <c r="F38" s="3">
        <f>C38/$K$7</f>
        <v>0.20231317681237601</v>
      </c>
      <c r="G38" s="3">
        <f>EXP(C38-$K$7)</f>
        <v>9.134968270502708E-2</v>
      </c>
      <c r="H38" s="3">
        <f>SUM(G$11:$G37)</f>
        <v>1.8710896071861558</v>
      </c>
    </row>
    <row r="39" spans="2:8" x14ac:dyDescent="0.25">
      <c r="B39">
        <v>29</v>
      </c>
      <c r="C39" s="3">
        <f t="shared" si="0"/>
        <v>0.6337323375736903</v>
      </c>
      <c r="D39">
        <v>0</v>
      </c>
      <c r="E39" s="3">
        <f t="shared" si="1"/>
        <v>2.3457569956324441E-2</v>
      </c>
      <c r="F39" s="3">
        <f>C39/$K$7</f>
        <v>0.21124411252456343</v>
      </c>
      <c r="G39" s="3">
        <f>EXP(C39-$K$7)</f>
        <v>9.3830279825297763E-2</v>
      </c>
      <c r="H39" s="3">
        <f>SUM(G$11:$G38)</f>
        <v>1.9624392898911829</v>
      </c>
    </row>
    <row r="40" spans="2:8" x14ac:dyDescent="0.25">
      <c r="B40">
        <v>30</v>
      </c>
      <c r="C40" s="3">
        <f t="shared" si="0"/>
        <v>0.66144483308527657</v>
      </c>
      <c r="D40">
        <v>0</v>
      </c>
      <c r="E40" s="3">
        <f t="shared" si="1"/>
        <v>2.4116729045425479E-2</v>
      </c>
      <c r="F40" s="3">
        <f>C40/$K$7</f>
        <v>0.22048161102842553</v>
      </c>
      <c r="G40" s="3">
        <f>EXP(C40-$K$7)</f>
        <v>9.6466916181701917E-2</v>
      </c>
      <c r="H40" s="3">
        <f>SUM(G$11:$G39)</f>
        <v>2.0562695697164806</v>
      </c>
    </row>
    <row r="41" spans="2:8" x14ac:dyDescent="0.25">
      <c r="B41">
        <v>31</v>
      </c>
      <c r="C41" s="3">
        <f t="shared" si="0"/>
        <v>0.69011271696370979</v>
      </c>
      <c r="D41">
        <v>0</v>
      </c>
      <c r="E41" s="3">
        <f t="shared" si="1"/>
        <v>2.4818110154280485E-2</v>
      </c>
      <c r="F41" s="3">
        <f>C41/$K$7</f>
        <v>0.23003757232123659</v>
      </c>
      <c r="G41" s="3">
        <f>EXP(C41-$K$7)</f>
        <v>9.927244061712194E-2</v>
      </c>
      <c r="H41" s="3">
        <f>SUM(G$11:$G40)</f>
        <v>2.1527364858981826</v>
      </c>
    </row>
    <row r="42" spans="2:8" x14ac:dyDescent="0.25">
      <c r="B42">
        <v>32</v>
      </c>
      <c r="C42" s="3">
        <f t="shared" si="0"/>
        <v>0.71977262040849699</v>
      </c>
      <c r="D42">
        <v>0</v>
      </c>
      <c r="E42" s="3">
        <f t="shared" si="1"/>
        <v>2.5565238004579809E-2</v>
      </c>
      <c r="F42" s="3">
        <f>C42/$K$7</f>
        <v>0.23992420680283233</v>
      </c>
      <c r="G42" s="3">
        <f>EXP(C42-$K$7)</f>
        <v>0.10226095201831924</v>
      </c>
      <c r="H42" s="3">
        <f>SUM(G$11:$G41)</f>
        <v>2.2520089265153045</v>
      </c>
    </row>
    <row r="43" spans="2:8" x14ac:dyDescent="0.25">
      <c r="B43">
        <v>33</v>
      </c>
      <c r="C43" s="3">
        <f t="shared" si="0"/>
        <v>0.75046217154902861</v>
      </c>
      <c r="D43">
        <v>0</v>
      </c>
      <c r="E43" s="3">
        <f t="shared" si="1"/>
        <v>2.6361987085812992E-2</v>
      </c>
      <c r="F43" s="3">
        <f>C43/$K$7</f>
        <v>0.25015405718300954</v>
      </c>
      <c r="G43" s="3">
        <f>EXP(C43-$K$7)</f>
        <v>0.10544794834325197</v>
      </c>
      <c r="H43" s="3">
        <f>SUM(G$11:$G42)</f>
        <v>2.3542698785336236</v>
      </c>
    </row>
    <row r="44" spans="2:8" x14ac:dyDescent="0.25">
      <c r="B44">
        <v>34</v>
      </c>
      <c r="C44" s="3">
        <f t="shared" si="0"/>
        <v>0.78222005855176302</v>
      </c>
      <c r="D44">
        <v>0</v>
      </c>
      <c r="E44" s="3">
        <f t="shared" si="1"/>
        <v>2.7212623813165783E-2</v>
      </c>
      <c r="F44" s="3">
        <f>C44/$K$7</f>
        <v>0.26074001951725434</v>
      </c>
      <c r="G44" s="3">
        <f>EXP(C44-$K$7)</f>
        <v>0.10885049525266313</v>
      </c>
      <c r="H44" s="3">
        <f>SUM(G$11:$G43)</f>
        <v>2.4597178268768753</v>
      </c>
    </row>
    <row r="45" spans="2:8" x14ac:dyDescent="0.25">
      <c r="B45">
        <v>35</v>
      </c>
      <c r="C45" s="3">
        <f t="shared" si="0"/>
        <v>0.81508609082735495</v>
      </c>
      <c r="D45">
        <v>0</v>
      </c>
      <c r="E45" s="3">
        <f t="shared" si="1"/>
        <v>2.8121854343068138E-2</v>
      </c>
      <c r="F45" s="3">
        <f>C45/$K$7</f>
        <v>0.27169536360911833</v>
      </c>
      <c r="G45" s="3">
        <f>EXP(C45-$K$7)</f>
        <v>0.11248741737227255</v>
      </c>
      <c r="H45" s="3">
        <f>SUM(G$11:$G44)</f>
        <v>2.5685683221295386</v>
      </c>
    </row>
    <row r="46" spans="2:8" x14ac:dyDescent="0.25">
      <c r="B46">
        <v>36</v>
      </c>
      <c r="C46" s="3">
        <f t="shared" si="0"/>
        <v>0.84910125892418664</v>
      </c>
      <c r="D46">
        <v>0</v>
      </c>
      <c r="E46" s="3">
        <f t="shared" si="1"/>
        <v>2.9094878926582499E-2</v>
      </c>
      <c r="F46" s="3">
        <f>C46/$K$7</f>
        <v>0.28303375297472888</v>
      </c>
      <c r="G46" s="3">
        <f>EXP(C46-$K$7)</f>
        <v>0.11637951570633</v>
      </c>
      <c r="H46" s="3">
        <f>SUM(G$11:$G45)</f>
        <v>2.6810557395018111</v>
      </c>
    </row>
    <row r="47" spans="2:8" x14ac:dyDescent="0.25">
      <c r="B47">
        <v>37</v>
      </c>
      <c r="C47" s="3">
        <f t="shared" si="0"/>
        <v>0.8843077935942788</v>
      </c>
      <c r="D47">
        <v>0</v>
      </c>
      <c r="E47" s="3">
        <f t="shared" si="1"/>
        <v>3.0137453827855466E-2</v>
      </c>
      <c r="F47" s="3">
        <f>C47/$K$7</f>
        <v>0.29476926453142627</v>
      </c>
      <c r="G47" s="3">
        <f>EXP(C47-$K$7)</f>
        <v>0.12054981531142187</v>
      </c>
      <c r="H47" s="3">
        <f>SUM(G$11:$G46)</f>
        <v>2.797435255208141</v>
      </c>
    </row>
    <row r="48" spans="2:8" x14ac:dyDescent="0.25">
      <c r="B48">
        <v>38</v>
      </c>
      <c r="C48" s="3">
        <f t="shared" si="0"/>
        <v>0.92074922443853324</v>
      </c>
      <c r="D48">
        <v>0</v>
      </c>
      <c r="E48" s="3">
        <f t="shared" si="1"/>
        <v>3.1255962009855698E-2</v>
      </c>
      <c r="F48" s="3">
        <f>C48/$K$7</f>
        <v>0.30691640814617777</v>
      </c>
      <c r="G48" s="3">
        <f>EXP(C48-$K$7)</f>
        <v>0.12502384803942279</v>
      </c>
      <c r="H48" s="3">
        <f>SUM(G$11:$G47)</f>
        <v>2.9179850705195629</v>
      </c>
    </row>
    <row r="49" spans="2:8" x14ac:dyDescent="0.25">
      <c r="B49">
        <v>39</v>
      </c>
      <c r="C49" s="3">
        <f t="shared" si="0"/>
        <v>0.95847043847570823</v>
      </c>
      <c r="D49">
        <v>0</v>
      </c>
      <c r="E49" s="3">
        <f t="shared" si="1"/>
        <v>3.245749399814412E-2</v>
      </c>
      <c r="F49" s="3">
        <f>C49/$K$7</f>
        <v>0.31949014615856941</v>
      </c>
      <c r="G49" s="3">
        <f>EXP(C49-$K$7)</f>
        <v>0.12982997599257648</v>
      </c>
      <c r="H49" s="3">
        <f>SUM(G$11:$G48)</f>
        <v>3.0430089185589857</v>
      </c>
    </row>
    <row r="50" spans="2:8" x14ac:dyDescent="0.25">
      <c r="B50">
        <v>40</v>
      </c>
      <c r="C50" s="3">
        <f t="shared" si="0"/>
        <v>0.99751773892984796</v>
      </c>
      <c r="D50">
        <v>0</v>
      </c>
      <c r="E50" s="3">
        <f t="shared" si="1"/>
        <v>3.374994058228481E-2</v>
      </c>
      <c r="F50" s="3">
        <f>C50/$K$7</f>
        <v>0.33250591297661597</v>
      </c>
      <c r="G50" s="3">
        <f>EXP(C50-$K$7)</f>
        <v>0.13499976232913924</v>
      </c>
      <c r="H50" s="3">
        <f>SUM(G$11:$G49)</f>
        <v>3.1728388945515622</v>
      </c>
    </row>
    <row r="51" spans="2:8" x14ac:dyDescent="0.25">
      <c r="B51">
        <v>41</v>
      </c>
      <c r="C51" s="3">
        <f t="shared" si="0"/>
        <v>1.0379389044912111</v>
      </c>
      <c r="D51">
        <v>0</v>
      </c>
      <c r="E51" s="3">
        <f t="shared" si="1"/>
        <v>3.5142099312056356E-2</v>
      </c>
      <c r="F51" s="3">
        <f>C51/$K$7</f>
        <v>0.34597963483040367</v>
      </c>
      <c r="G51" s="3">
        <f>EXP(C51-$K$7)</f>
        <v>0.14056839724822542</v>
      </c>
      <c r="H51" s="3">
        <f>SUM(G$11:$G50)</f>
        <v>3.3078386568807012</v>
      </c>
    </row>
    <row r="52" spans="2:8" x14ac:dyDescent="0.25">
      <c r="B52">
        <v>42</v>
      </c>
      <c r="C52" s="3">
        <f t="shared" si="0"/>
        <v>1.0797832492740003</v>
      </c>
      <c r="D52">
        <v>0</v>
      </c>
      <c r="E52" s="3">
        <f t="shared" si="1"/>
        <v>3.6643797102121199E-2</v>
      </c>
      <c r="F52" s="3">
        <f>C52/$K$7</f>
        <v>0.35992774975800007</v>
      </c>
      <c r="G52" s="3">
        <f>EXP(C52-$K$7)</f>
        <v>0.1465751884084848</v>
      </c>
      <c r="H52" s="3">
        <f>SUM(G$11:$G51)</f>
        <v>3.4484070541289267</v>
      </c>
    </row>
    <row r="53" spans="2:8" x14ac:dyDescent="0.25">
      <c r="B53">
        <v>43</v>
      </c>
      <c r="C53" s="3">
        <f t="shared" si="0"/>
        <v>1.1231016836687011</v>
      </c>
      <c r="D53">
        <v>0</v>
      </c>
      <c r="E53" s="3">
        <f t="shared" si="1"/>
        <v>3.8266031686868429E-2</v>
      </c>
      <c r="F53" s="3">
        <f>C53/$K$7</f>
        <v>0.37436722788956706</v>
      </c>
      <c r="G53" s="3">
        <f>EXP(C53-$K$7)</f>
        <v>0.15306412674747372</v>
      </c>
      <c r="H53" s="3">
        <f>SUM(G$11:$G52)</f>
        <v>3.5949822425374114</v>
      </c>
    </row>
    <row r="54" spans="2:8" x14ac:dyDescent="0.25">
      <c r="B54">
        <v>44</v>
      </c>
      <c r="C54" s="3">
        <f t="shared" si="0"/>
        <v>1.1679467762663778</v>
      </c>
      <c r="D54">
        <v>0</v>
      </c>
      <c r="E54" s="3">
        <f t="shared" si="1"/>
        <v>4.0021135182320568E-2</v>
      </c>
      <c r="F54" s="3">
        <f>C54/$K$7</f>
        <v>0.38931559208879257</v>
      </c>
      <c r="G54" s="3">
        <f>EXP(C54-$K$7)</f>
        <v>0.16008454072928227</v>
      </c>
      <c r="H54" s="3">
        <f>SUM(G$11:$G53)</f>
        <v>3.7480463692848849</v>
      </c>
    </row>
    <row r="55" spans="2:8" x14ac:dyDescent="0.25">
      <c r="B55">
        <v>45</v>
      </c>
      <c r="C55" s="3">
        <f t="shared" si="0"/>
        <v>1.2143728170158068</v>
      </c>
      <c r="D55">
        <v>0</v>
      </c>
      <c r="E55" s="3">
        <f t="shared" si="1"/>
        <v>4.1922963633507573E-2</v>
      </c>
      <c r="F55" s="3">
        <f>C55/$K$7</f>
        <v>0.40479093900526891</v>
      </c>
      <c r="G55" s="3">
        <f>EXP(C55-$K$7)</f>
        <v>0.16769185453403029</v>
      </c>
      <c r="H55" s="3">
        <f>SUM(G$11:$G54)</f>
        <v>3.908130910014167</v>
      </c>
    </row>
    <row r="56" spans="2:8" x14ac:dyDescent="0.25">
      <c r="B56">
        <v>46</v>
      </c>
      <c r="C56" s="3">
        <f t="shared" si="0"/>
        <v>1.2624358817611609</v>
      </c>
      <c r="D56">
        <v>0</v>
      </c>
      <c r="E56" s="3">
        <f t="shared" si="1"/>
        <v>4.3987117177384634E-2</v>
      </c>
      <c r="F56" s="3">
        <f>C56/$K$7</f>
        <v>0.42081196058705367</v>
      </c>
      <c r="G56" s="3">
        <f>EXP(C56-$K$7)</f>
        <v>0.17594846870953854</v>
      </c>
      <c r="H56" s="3">
        <f>SUM(G$11:$G55)</f>
        <v>4.0758227645481977</v>
      </c>
    </row>
    <row r="57" spans="2:8" x14ac:dyDescent="0.25">
      <c r="B57">
        <v>47</v>
      </c>
      <c r="C57" s="3">
        <f t="shared" si="0"/>
        <v>1.3121938982973889</v>
      </c>
      <c r="D57">
        <v>0</v>
      </c>
      <c r="E57" s="3">
        <f t="shared" si="1"/>
        <v>4.6231196362793506E-2</v>
      </c>
      <c r="F57" s="3">
        <f>C57/$K$7</f>
        <v>0.43739796609912962</v>
      </c>
      <c r="G57" s="3">
        <f>EXP(C57-$K$7)</f>
        <v>0.18492478545117402</v>
      </c>
      <c r="H57" s="3">
        <f>SUM(G$11:$G56)</f>
        <v>4.2517712332577364</v>
      </c>
    </row>
    <row r="58" spans="2:8" x14ac:dyDescent="0.25">
      <c r="B58">
        <v>48</v>
      </c>
      <c r="C58" s="3">
        <f t="shared" si="0"/>
        <v>1.3637067140720625</v>
      </c>
      <c r="D58">
        <v>0</v>
      </c>
      <c r="E58" s="3">
        <f t="shared" si="1"/>
        <v>4.8675101277011877E-2</v>
      </c>
      <c r="F58" s="3">
        <f>C58/$K$7</f>
        <v>0.4545689046906875</v>
      </c>
      <c r="G58" s="3">
        <f>EXP(C58-$K$7)</f>
        <v>0.19470040510804751</v>
      </c>
      <c r="H58" s="3">
        <f>SUM(G$11:$G57)</f>
        <v>4.4366960187089104</v>
      </c>
    </row>
    <row r="59" spans="2:8" x14ac:dyDescent="0.25">
      <c r="B59">
        <v>49</v>
      </c>
      <c r="C59" s="3">
        <f t="shared" si="0"/>
        <v>1.4170361656558768</v>
      </c>
      <c r="D59">
        <v>0</v>
      </c>
      <c r="E59" s="3">
        <f t="shared" si="1"/>
        <v>5.1341381479163506E-2</v>
      </c>
      <c r="F59" s="3">
        <f>C59/$K$7</f>
        <v>0.4723453885519589</v>
      </c>
      <c r="G59" s="3">
        <f>EXP(C59-$K$7)</f>
        <v>0.20536552591665402</v>
      </c>
      <c r="H59" s="3">
        <f>SUM(G$11:$G58)</f>
        <v>4.631396423816958</v>
      </c>
    </row>
    <row r="60" spans="2:8" x14ac:dyDescent="0.25">
      <c r="B60">
        <v>50</v>
      </c>
      <c r="C60" s="3">
        <f t="shared" si="0"/>
        <v>1.4722461500988786</v>
      </c>
      <c r="D60">
        <v>0</v>
      </c>
      <c r="E60" s="3">
        <f t="shared" si="1"/>
        <v>5.4255646391895715E-2</v>
      </c>
      <c r="F60" s="3">
        <f>C60/$K$7</f>
        <v>0.49074871669962622</v>
      </c>
      <c r="G60" s="3">
        <f>EXP(C60-$K$7)</f>
        <v>0.21702258556758286</v>
      </c>
      <c r="H60" s="3">
        <f>SUM(G$11:$G59)</f>
        <v>4.8367619497336118</v>
      </c>
    </row>
    <row r="61" spans="2:8" x14ac:dyDescent="0.25">
      <c r="B61">
        <v>51</v>
      </c>
      <c r="C61" s="3">
        <f t="shared" si="0"/>
        <v>1.5294026982856082</v>
      </c>
      <c r="D61">
        <v>0</v>
      </c>
      <c r="E61" s="3">
        <f t="shared" si="1"/>
        <v>5.7447047826814021E-2</v>
      </c>
      <c r="F61" s="3">
        <f>C61/$K$7</f>
        <v>0.50980089942853601</v>
      </c>
      <c r="G61" s="3">
        <f>EXP(C61-$K$7)</f>
        <v>0.22978819130725608</v>
      </c>
      <c r="H61" s="3">
        <f>SUM(G$11:$G60)</f>
        <v>5.0537845353011948</v>
      </c>
    </row>
    <row r="62" spans="2:8" x14ac:dyDescent="0.25">
      <c r="B62">
        <v>52</v>
      </c>
      <c r="C62" s="3">
        <f t="shared" si="0"/>
        <v>1.5885740503995194</v>
      </c>
      <c r="D62">
        <v>0</v>
      </c>
      <c r="E62" s="3">
        <f t="shared" si="1"/>
        <v>6.0948848807658579E-2</v>
      </c>
      <c r="F62" s="3">
        <f>C62/$K$7</f>
        <v>0.5295246834665065</v>
      </c>
      <c r="G62" s="3">
        <f>EXP(C62-$K$7)</f>
        <v>0.24379539523063432</v>
      </c>
      <c r="H62" s="3">
        <f>SUM(G$11:$G61)</f>
        <v>5.2835727266084511</v>
      </c>
    </row>
    <row r="63" spans="2:8" x14ac:dyDescent="0.25">
      <c r="B63">
        <v>53</v>
      </c>
      <c r="C63" s="3">
        <f t="shared" si="0"/>
        <v>1.6498307336050686</v>
      </c>
      <c r="D63">
        <v>0</v>
      </c>
      <c r="E63" s="3">
        <f t="shared" si="1"/>
        <v>6.4799095923775571E-2</v>
      </c>
      <c r="F63" s="3">
        <f>C63/$K$7</f>
        <v>0.54994357786835624</v>
      </c>
      <c r="G63" s="3">
        <f>EXP(C63-$K$7)</f>
        <v>0.25919638369510228</v>
      </c>
      <c r="H63" s="3">
        <f>SUM(G$11:$G62)</f>
        <v>5.5273681218390855</v>
      </c>
    </row>
    <row r="64" spans="2:8" x14ac:dyDescent="0.25">
      <c r="B64">
        <v>54</v>
      </c>
      <c r="C64" s="3">
        <f t="shared" si="0"/>
        <v>1.7132456420546651</v>
      </c>
      <c r="D64">
        <v>0</v>
      </c>
      <c r="E64" s="3">
        <f t="shared" si="1"/>
        <v>6.9041416241831396E-2</v>
      </c>
      <c r="F64" s="3">
        <f>C64/$K$7</f>
        <v>0.57108188068488841</v>
      </c>
      <c r="G64" s="3">
        <f>EXP(C64-$K$7)</f>
        <v>0.27616566496732559</v>
      </c>
      <c r="H64" s="3">
        <f>SUM(G$11:$G63)</f>
        <v>5.7865645055341881</v>
      </c>
    </row>
    <row r="65" spans="2:9" x14ac:dyDescent="0.25">
      <c r="B65">
        <v>55</v>
      </c>
      <c r="C65" s="3">
        <f t="shared" si="0"/>
        <v>1.7788941193270895</v>
      </c>
      <c r="D65">
        <v>0</v>
      </c>
      <c r="E65" s="3">
        <f t="shared" si="1"/>
        <v>7.3725964512736608E-2</v>
      </c>
      <c r="F65" s="3">
        <f>C65/$K$7</f>
        <v>0.59296470644236321</v>
      </c>
      <c r="G65" s="3">
        <f>EXP(C65-$K$7)</f>
        <v>0.29490385805094643</v>
      </c>
      <c r="H65" s="3">
        <f>SUM(G$11:$G64)</f>
        <v>6.0627301705015135</v>
      </c>
    </row>
    <row r="66" spans="2:9" x14ac:dyDescent="0.25">
      <c r="B66">
        <v>56</v>
      </c>
      <c r="C66" s="3">
        <f t="shared" si="0"/>
        <v>1.8468540434039915</v>
      </c>
      <c r="D66">
        <v>0</v>
      </c>
      <c r="E66" s="3">
        <f t="shared" si="1"/>
        <v>7.8910552271976853E-2</v>
      </c>
      <c r="F66" s="3">
        <f>C66/$K$7</f>
        <v>0.61561801446799713</v>
      </c>
      <c r="G66" s="3">
        <f>EXP(C66-$K$7)</f>
        <v>0.31564220908790741</v>
      </c>
      <c r="H66" s="3">
        <f>SUM(G$11:$G65)</f>
        <v>6.35763402855246</v>
      </c>
    </row>
    <row r="67" spans="2:9" x14ac:dyDescent="0.25">
      <c r="B67">
        <v>57</v>
      </c>
      <c r="C67" s="3">
        <f t="shared" si="0"/>
        <v>1.9172059142915328</v>
      </c>
      <c r="D67">
        <v>0</v>
      </c>
      <c r="E67" s="3">
        <f t="shared" si="1"/>
        <v>8.4661997750754822E-2</v>
      </c>
      <c r="F67" s="3">
        <f>C67/$K$7</f>
        <v>0.63906863809717762</v>
      </c>
      <c r="G67" s="3">
        <f>EXP(C67-$K$7)</f>
        <v>0.33864799100301929</v>
      </c>
      <c r="H67" s="3">
        <f>SUM(G$11:$G66)</f>
        <v>6.6732762376403674</v>
      </c>
    </row>
    <row r="68" spans="2:9" x14ac:dyDescent="0.25">
      <c r="B68">
        <v>58</v>
      </c>
      <c r="C68" s="3">
        <f t="shared" si="0"/>
        <v>1.9900329443951641</v>
      </c>
      <c r="D68">
        <v>0</v>
      </c>
      <c r="E68" s="3">
        <f t="shared" si="1"/>
        <v>9.1057744685791059E-2</v>
      </c>
      <c r="F68" s="3">
        <f>C68/$K$7</f>
        <v>0.66334431479838807</v>
      </c>
      <c r="G68" s="3">
        <f>EXP(C68-$K$7)</f>
        <v>0.36423097874316424</v>
      </c>
      <c r="H68" s="3">
        <f>SUM(G$11:$G67)</f>
        <v>7.0119242286433865</v>
      </c>
    </row>
    <row r="69" spans="2:9" x14ac:dyDescent="0.25">
      <c r="B69">
        <v>59</v>
      </c>
      <c r="C69" s="3">
        <f t="shared" si="0"/>
        <v>2.0654211517567806</v>
      </c>
      <c r="D69">
        <v>0</v>
      </c>
      <c r="E69" s="3">
        <f t="shared" si="1"/>
        <v>9.8187809644901189E-2</v>
      </c>
      <c r="F69" s="3">
        <f>C69/$K$7</f>
        <v>0.68847371725226025</v>
      </c>
      <c r="G69" s="3">
        <f>EXP(C69-$K$7)</f>
        <v>0.39275123857960476</v>
      </c>
      <c r="H69" s="3">
        <f>SUM(G$11:$G68)</f>
        <v>7.3761552073865504</v>
      </c>
    </row>
    <row r="70" spans="2:9" x14ac:dyDescent="0.25">
      <c r="B70">
        <v>60</v>
      </c>
      <c r="C70" s="3">
        <f t="shared" si="0"/>
        <v>2.1434594562651355</v>
      </c>
      <c r="D70">
        <v>0</v>
      </c>
      <c r="E70" s="3">
        <f t="shared" si="1"/>
        <v>0.10615713203116066</v>
      </c>
      <c r="F70" s="3">
        <f>C70/$K$7</f>
        <v>0.71448648542171178</v>
      </c>
      <c r="G70" s="3">
        <f>EXP(C70-$K$7)</f>
        <v>0.42462852812464263</v>
      </c>
      <c r="H70" s="3">
        <f>SUM(G$11:$G69)</f>
        <v>7.768906445966155</v>
      </c>
    </row>
    <row r="71" spans="2:9" x14ac:dyDescent="0.25">
      <c r="B71">
        <v>61</v>
      </c>
      <c r="C71" s="3">
        <f t="shared" si="0"/>
        <v>2.2242397789523292</v>
      </c>
      <c r="D71">
        <v>0</v>
      </c>
      <c r="E71" s="3">
        <f t="shared" si="1"/>
        <v>0.11508841934570981</v>
      </c>
      <c r="F71" s="3">
        <f>C71/$K$7</f>
        <v>0.74141325965077642</v>
      </c>
      <c r="G71" s="3">
        <f>EXP(C71-$K$7)</f>
        <v>0.46035367738283922</v>
      </c>
      <c r="H71" s="3">
        <f>SUM(G$11:$G70)</f>
        <v>8.193534974090797</v>
      </c>
    </row>
    <row r="72" spans="2:9" x14ac:dyDescent="0.25">
      <c r="B72">
        <v>62</v>
      </c>
      <c r="C72" s="3">
        <f t="shared" si="0"/>
        <v>2.3078571444913853</v>
      </c>
      <c r="D72">
        <v>0</v>
      </c>
      <c r="E72" s="3">
        <f t="shared" si="1"/>
        <v>0.12512560369432699</v>
      </c>
      <c r="F72" s="3">
        <f>C72/$K$7</f>
        <v>0.76928571483046182</v>
      </c>
      <c r="G72" s="3">
        <f>EXP(C72-$K$7)</f>
        <v>0.50050241477730795</v>
      </c>
      <c r="H72" s="3">
        <f>SUM(G$11:$G71)</f>
        <v>8.6538886514736362</v>
      </c>
    </row>
    <row r="73" spans="2:9" x14ac:dyDescent="0.25">
      <c r="B73">
        <v>63</v>
      </c>
      <c r="C73" s="3">
        <f t="shared" si="0"/>
        <v>2.3944097870124326</v>
      </c>
      <c r="D73">
        <v>0</v>
      </c>
      <c r="E73" s="3">
        <f t="shared" si="1"/>
        <v>0.13643805537877654</v>
      </c>
      <c r="F73" s="3">
        <f>C73/$K$7</f>
        <v>0.79813659567081086</v>
      </c>
      <c r="G73" s="3">
        <f>EXP(C73-$K$7)</f>
        <v>0.54575222151510616</v>
      </c>
      <c r="H73" s="3">
        <f>SUM(G$11:$G72)</f>
        <v>9.1543910662509447</v>
      </c>
    </row>
    <row r="74" spans="2:9" x14ac:dyDescent="0.25">
      <c r="B74">
        <v>64</v>
      </c>
      <c r="C74" s="3">
        <f t="shared" si="0"/>
        <v>2.4839992593576796</v>
      </c>
      <c r="D74">
        <v>0</v>
      </c>
      <c r="E74" s="3">
        <f t="shared" si="1"/>
        <v>0.14922573764565197</v>
      </c>
      <c r="F74" s="3">
        <f>C74/$K$7</f>
        <v>0.82799975311922658</v>
      </c>
      <c r="G74" s="3">
        <f>EXP(C74-$K$7)</f>
        <v>0.59690295058260789</v>
      </c>
      <c r="H74" s="3">
        <f>SUM(G$11:$G73)</f>
        <v>9.7001432877660516</v>
      </c>
    </row>
    <row r="75" spans="2:9" x14ac:dyDescent="0.25">
      <c r="B75">
        <v>65</v>
      </c>
      <c r="C75" s="3">
        <f t="shared" ref="C75:C130" si="2">$B$4*B75^$B$2*EXP($B$3*B75)</f>
        <v>2.5767305458983927</v>
      </c>
      <c r="D75">
        <v>0</v>
      </c>
      <c r="E75" s="3">
        <f t="shared" ref="E75:E105" si="3">IF(C75&lt;$B$5,EXP(C75-$B$5)/4, -1*EXP(C75-$B$5))</f>
        <v>0.16372553581656582</v>
      </c>
      <c r="F75" s="3">
        <f>C75/$K$7</f>
        <v>0.85891018196613089</v>
      </c>
      <c r="G75" s="3">
        <f>EXP(C75-$K$7)</f>
        <v>0.65490214326626328</v>
      </c>
      <c r="H75" s="3">
        <f>SUM(G$11:$G74)</f>
        <v>10.29704623834866</v>
      </c>
    </row>
    <row r="76" spans="2:9" x14ac:dyDescent="0.25">
      <c r="B76">
        <v>66</v>
      </c>
      <c r="C76" s="3">
        <f t="shared" si="2"/>
        <v>2.6727121790401904</v>
      </c>
      <c r="D76">
        <v>0</v>
      </c>
      <c r="E76" s="3">
        <f t="shared" si="3"/>
        <v>0.1802190574690839</v>
      </c>
      <c r="F76" s="3">
        <f>C76/$K$7</f>
        <v>0.89090405968006348</v>
      </c>
      <c r="G76" s="3">
        <f>EXP(C76-$K$7)</f>
        <v>0.72087622987633559</v>
      </c>
      <c r="H76" s="3">
        <f>SUM(G$11:$G75)</f>
        <v>10.951948381614923</v>
      </c>
    </row>
    <row r="77" spans="2:9" x14ac:dyDescent="0.25">
      <c r="B77">
        <v>67</v>
      </c>
      <c r="C77" s="3">
        <f t="shared" si="2"/>
        <v>2.7720563595463865</v>
      </c>
      <c r="D77">
        <v>0</v>
      </c>
      <c r="E77" s="3">
        <f t="shared" si="3"/>
        <v>0.19904228257550827</v>
      </c>
      <c r="F77" s="3">
        <f>C77/$K$7</f>
        <v>0.92401878651546221</v>
      </c>
      <c r="G77" s="3">
        <f>EXP(C77-$K$7)</f>
        <v>0.79616913030203307</v>
      </c>
      <c r="H77" s="3">
        <f>SUM(G$11:$G76)</f>
        <v>11.672824611491258</v>
      </c>
    </row>
    <row r="78" spans="2:9" x14ac:dyDescent="0.25">
      <c r="B78">
        <v>68</v>
      </c>
      <c r="C78" s="3">
        <f t="shared" si="2"/>
        <v>2.8748790808126889</v>
      </c>
      <c r="D78">
        <v>0</v>
      </c>
      <c r="E78" s="3">
        <f t="shared" si="3"/>
        <v>0.22059754955694061</v>
      </c>
      <c r="F78" s="3">
        <f>C78/$K$7</f>
        <v>0.95829302693756302</v>
      </c>
      <c r="G78" s="3">
        <f>EXP(C78-$K$7)</f>
        <v>0.88239019822776243</v>
      </c>
      <c r="H78" s="3">
        <f>SUM(G$11:$G77)</f>
        <v>12.468993741793291</v>
      </c>
    </row>
    <row r="79" spans="2:9" x14ac:dyDescent="0.25">
      <c r="B79" s="8">
        <v>69</v>
      </c>
      <c r="C79" s="9">
        <f t="shared" si="2"/>
        <v>2.9813002572303322</v>
      </c>
      <c r="D79" s="8">
        <v>0</v>
      </c>
      <c r="E79" s="9">
        <f t="shared" si="3"/>
        <v>0.2453685031684549</v>
      </c>
      <c r="F79" s="9">
        <f>C79/$K$7</f>
        <v>0.9937667524101107</v>
      </c>
      <c r="G79" s="9">
        <f>EXP(C79-$K$7)</f>
        <v>0.98147401267381962</v>
      </c>
      <c r="H79" s="3">
        <f>SUM(G$11:$G78)</f>
        <v>13.351383940021053</v>
      </c>
      <c r="I79" s="8">
        <f>(120-70)</f>
        <v>50</v>
      </c>
    </row>
    <row r="80" spans="2:9" x14ac:dyDescent="0.25">
      <c r="B80">
        <v>70</v>
      </c>
      <c r="C80" s="3">
        <f t="shared" si="2"/>
        <v>3.0914438567787395</v>
      </c>
      <c r="D80">
        <v>0</v>
      </c>
      <c r="E80" s="3">
        <f t="shared" si="3"/>
        <v>-1.0957552557357948</v>
      </c>
      <c r="F80" s="3">
        <f>C80/$K$7</f>
        <v>1.0304812855929131</v>
      </c>
      <c r="G80" s="3">
        <f>-EXP(C80-$K$7)</f>
        <v>-1.0957552557357948</v>
      </c>
      <c r="H80" s="3">
        <f>SUM(G$11:$G79)</f>
        <v>14.332857952694873</v>
      </c>
      <c r="I80">
        <v>69</v>
      </c>
    </row>
    <row r="81" spans="2:8" x14ac:dyDescent="0.25">
      <c r="B81">
        <v>71</v>
      </c>
      <c r="C81" s="3">
        <f t="shared" si="2"/>
        <v>3.2054380379929128</v>
      </c>
      <c r="D81">
        <v>0</v>
      </c>
      <c r="E81" s="3">
        <f t="shared" si="3"/>
        <v>-1.228062885363169</v>
      </c>
      <c r="F81" s="3">
        <f>C81/$K$7</f>
        <v>1.0684793459976376</v>
      </c>
      <c r="G81" s="3">
        <f t="shared" ref="G81:G130" si="4">-EXP(C81-$K$7)</f>
        <v>-1.228062885363169</v>
      </c>
      <c r="H81" s="3">
        <f>SUM(G$11:$G80)</f>
        <v>13.237102696959077</v>
      </c>
    </row>
    <row r="82" spans="2:8" x14ac:dyDescent="0.25">
      <c r="B82">
        <v>72</v>
      </c>
      <c r="C82" s="3">
        <f t="shared" si="2"/>
        <v>3.3234152914551789</v>
      </c>
      <c r="D82">
        <v>0</v>
      </c>
      <c r="E82" s="3">
        <f t="shared" si="3"/>
        <v>-1.3818390977310269</v>
      </c>
      <c r="F82" s="3">
        <f>C82/$K$7</f>
        <v>1.1078050971517264</v>
      </c>
      <c r="G82" s="3">
        <f t="shared" si="4"/>
        <v>-1.3818390977310269</v>
      </c>
      <c r="H82" s="3">
        <f>SUM(G$11:$G81)</f>
        <v>12.009039811595908</v>
      </c>
    </row>
    <row r="83" spans="2:8" x14ac:dyDescent="0.25">
      <c r="B83">
        <v>73</v>
      </c>
      <c r="C83" s="3">
        <f t="shared" si="2"/>
        <v>3.445512585965441</v>
      </c>
      <c r="D83">
        <v>0</v>
      </c>
      <c r="E83" s="3">
        <f t="shared" si="3"/>
        <v>-1.561290286246299</v>
      </c>
      <c r="F83" s="3">
        <f>C83/$K$7</f>
        <v>1.1485041953218136</v>
      </c>
      <c r="G83" s="3">
        <f t="shared" si="4"/>
        <v>-1.561290286246299</v>
      </c>
      <c r="H83" s="3">
        <f>SUM(G$11:$G82)</f>
        <v>10.627200713864882</v>
      </c>
    </row>
    <row r="84" spans="2:8" x14ac:dyDescent="0.25">
      <c r="B84">
        <v>74</v>
      </c>
      <c r="C84" s="3">
        <f t="shared" si="2"/>
        <v>3.5718715195488202</v>
      </c>
      <c r="D84">
        <v>0</v>
      </c>
      <c r="E84" s="3">
        <f t="shared" si="3"/>
        <v>-1.7715794964740084</v>
      </c>
      <c r="F84" s="3">
        <f>C84/$K$7</f>
        <v>1.1906238398496067</v>
      </c>
      <c r="G84" s="3">
        <f t="shared" si="4"/>
        <v>-1.7715794964740084</v>
      </c>
      <c r="H84" s="3">
        <f>SUM(G$11:$G83)</f>
        <v>9.0659104276185829</v>
      </c>
    </row>
    <row r="85" spans="2:8" x14ac:dyDescent="0.25">
      <c r="B85">
        <v>75</v>
      </c>
      <c r="C85" s="3">
        <f t="shared" si="2"/>
        <v>3.7026384754645481</v>
      </c>
      <c r="D85">
        <v>0</v>
      </c>
      <c r="E85" s="3">
        <f t="shared" si="3"/>
        <v>-2.0190729601724797</v>
      </c>
      <c r="F85" s="3">
        <f>C85/$K$7</f>
        <v>1.2342128251548494</v>
      </c>
      <c r="G85" s="3">
        <f t="shared" si="4"/>
        <v>-2.0190729601724797</v>
      </c>
      <c r="H85" s="3">
        <f>SUM(G$11:$G84)</f>
        <v>7.2943309311445743</v>
      </c>
    </row>
    <row r="86" spans="2:8" x14ac:dyDescent="0.25">
      <c r="B86">
        <v>76</v>
      </c>
      <c r="C86" s="3">
        <f t="shared" si="2"/>
        <v>3.8379647833850741</v>
      </c>
      <c r="D86">
        <v>0</v>
      </c>
      <c r="E86" s="3">
        <f t="shared" si="3"/>
        <v>-2.3116574622903601</v>
      </c>
      <c r="F86" s="3">
        <f>C86/$K$7</f>
        <v>1.2793215944616914</v>
      </c>
      <c r="G86" s="3">
        <f t="shared" si="4"/>
        <v>-2.3116574622903601</v>
      </c>
      <c r="H86" s="3">
        <f>SUM(G$11:$G85)</f>
        <v>5.2752579709720946</v>
      </c>
    </row>
    <row r="87" spans="2:8" x14ac:dyDescent="0.25">
      <c r="B87">
        <v>77</v>
      </c>
      <c r="C87" s="3">
        <f t="shared" si="2"/>
        <v>3.9780068859196667</v>
      </c>
      <c r="D87">
        <v>0</v>
      </c>
      <c r="E87" s="3">
        <f t="shared" si="3"/>
        <v>-2.6591509654440961</v>
      </c>
      <c r="F87" s="3">
        <f>C87/$K$7</f>
        <v>1.3260022953065556</v>
      </c>
      <c r="G87" s="3">
        <f t="shared" si="4"/>
        <v>-2.6591509654440961</v>
      </c>
      <c r="H87" s="3">
        <f>SUM(G$11:$G86)</f>
        <v>2.9636005086817345</v>
      </c>
    </row>
    <row r="88" spans="2:8" x14ac:dyDescent="0.25">
      <c r="B88">
        <v>78</v>
      </c>
      <c r="C88" s="3">
        <f t="shared" si="2"/>
        <v>4.1229265106624053</v>
      </c>
      <c r="D88">
        <v>1</v>
      </c>
      <c r="E88" s="3">
        <f t="shared" si="3"/>
        <v>-3.0738366690276973</v>
      </c>
      <c r="F88" s="3">
        <f>C88/$K$7</f>
        <v>1.3743088368874685</v>
      </c>
      <c r="G88" s="3">
        <f t="shared" si="4"/>
        <v>-3.0738366690276973</v>
      </c>
      <c r="H88" s="3">
        <f>SUM(G$11:$G87)</f>
        <v>0.3044495432376384</v>
      </c>
    </row>
    <row r="89" spans="2:8" x14ac:dyDescent="0.25">
      <c r="B89">
        <v>79</v>
      </c>
      <c r="C89" s="3">
        <f t="shared" si="2"/>
        <v>4.2728908479500918</v>
      </c>
      <c r="D89">
        <v>1</v>
      </c>
      <c r="E89" s="3">
        <f t="shared" si="3"/>
        <v>-3.5711613390597821</v>
      </c>
      <c r="F89" s="3">
        <f>C89/$K$7</f>
        <v>1.4242969493166973</v>
      </c>
      <c r="G89" s="3">
        <f t="shared" si="4"/>
        <v>-3.5711613390597821</v>
      </c>
      <c r="H89" s="3">
        <f>SUM(G$11:$G88)</f>
        <v>-2.7693871257900589</v>
      </c>
    </row>
    <row r="90" spans="2:8" x14ac:dyDescent="0.25">
      <c r="B90">
        <v>80</v>
      </c>
      <c r="C90" s="3">
        <f t="shared" si="2"/>
        <v>4.4280727345216224</v>
      </c>
      <c r="D90">
        <v>1</v>
      </c>
      <c r="E90" s="3">
        <f t="shared" si="3"/>
        <v>-4.1706534848232817</v>
      </c>
      <c r="F90" s="3">
        <f>C90/$K$7</f>
        <v>1.4760242448405407</v>
      </c>
      <c r="G90" s="3">
        <f t="shared" si="4"/>
        <v>-4.1706534848232817</v>
      </c>
      <c r="H90" s="3">
        <f>SUM(G$11:$G89)</f>
        <v>-6.3405484648498405</v>
      </c>
    </row>
    <row r="91" spans="2:8" x14ac:dyDescent="0.25">
      <c r="B91">
        <v>81</v>
      </c>
      <c r="C91" s="3">
        <f t="shared" si="2"/>
        <v>4.5886508432765352</v>
      </c>
      <c r="D91">
        <v>1</v>
      </c>
      <c r="E91" s="3">
        <f t="shared" si="3"/>
        <v>-4.8971374634437987</v>
      </c>
      <c r="F91" s="3">
        <f>C91/$K$7</f>
        <v>1.5295502810921784</v>
      </c>
      <c r="G91" s="3">
        <f t="shared" si="4"/>
        <v>-4.8971374634437987</v>
      </c>
      <c r="H91" s="3">
        <f>SUM(G$11:$G90)</f>
        <v>-10.511201949673122</v>
      </c>
    </row>
    <row r="92" spans="2:8" x14ac:dyDescent="0.25">
      <c r="B92">
        <v>82</v>
      </c>
      <c r="C92" s="3">
        <f t="shared" si="2"/>
        <v>4.7548098793367677</v>
      </c>
      <c r="D92">
        <v>1</v>
      </c>
      <c r="E92" s="3">
        <f t="shared" si="3"/>
        <v>-5.7823482935535457</v>
      </c>
      <c r="F92" s="3">
        <f>C92/$K$7</f>
        <v>1.5849366264455893</v>
      </c>
      <c r="G92" s="3">
        <f t="shared" si="4"/>
        <v>-5.7823482935535457</v>
      </c>
      <c r="H92" s="3">
        <f>SUM(G$11:$G91)</f>
        <v>-15.40833941311692</v>
      </c>
    </row>
    <row r="93" spans="2:8" x14ac:dyDescent="0.25">
      <c r="B93">
        <v>83</v>
      </c>
      <c r="C93" s="3">
        <f t="shared" si="2"/>
        <v>4.9267407826223426</v>
      </c>
      <c r="D93">
        <v>1</v>
      </c>
      <c r="E93" s="3">
        <f t="shared" si="3"/>
        <v>-6.867092382261184</v>
      </c>
      <c r="F93" s="3">
        <f>C93/$K$7</f>
        <v>1.6422469275407809</v>
      </c>
      <c r="G93" s="3">
        <f t="shared" si="4"/>
        <v>-6.867092382261184</v>
      </c>
      <c r="H93" s="3">
        <f>SUM(G$11:$G92)</f>
        <v>-21.190687706670467</v>
      </c>
    </row>
    <row r="94" spans="2:8" x14ac:dyDescent="0.25">
      <c r="B94">
        <v>84</v>
      </c>
      <c r="C94" s="3">
        <f t="shared" si="2"/>
        <v>5.1046409371584813</v>
      </c>
      <c r="D94">
        <v>1</v>
      </c>
      <c r="E94" s="3">
        <f t="shared" si="3"/>
        <v>-8.204156672860222</v>
      </c>
      <c r="F94" s="3">
        <f>C94/$K$7</f>
        <v>1.701546979052827</v>
      </c>
      <c r="G94" s="3">
        <f t="shared" si="4"/>
        <v>-8.204156672860222</v>
      </c>
      <c r="H94" s="3">
        <f>SUM(G$11:$G93)</f>
        <v>-28.057780088931651</v>
      </c>
    </row>
    <row r="95" spans="2:8" x14ac:dyDescent="0.25">
      <c r="B95">
        <v>85</v>
      </c>
      <c r="C95" s="3">
        <f t="shared" si="2"/>
        <v>5.2887143873387243</v>
      </c>
      <c r="D95">
        <v>1</v>
      </c>
      <c r="E95" s="3">
        <f t="shared" si="3"/>
        <v>-9.8622504934130184</v>
      </c>
      <c r="F95" s="3">
        <f>C95/$K$7</f>
        <v>1.7629047957795747</v>
      </c>
      <c r="G95" s="3">
        <f t="shared" si="4"/>
        <v>-9.8622504934130184</v>
      </c>
      <c r="H95" s="3">
        <f>SUM(G$11:$G94)</f>
        <v>-36.261936761791873</v>
      </c>
    </row>
    <row r="96" spans="2:8" x14ac:dyDescent="0.25">
      <c r="B96">
        <v>86</v>
      </c>
      <c r="C96" s="3">
        <f t="shared" si="2"/>
        <v>5.4791720613759942</v>
      </c>
      <c r="D96">
        <v>1</v>
      </c>
      <c r="E96" s="3">
        <f t="shared" si="3"/>
        <v>-11.931381875451903</v>
      </c>
      <c r="F96" s="3">
        <f>C96/$K$7</f>
        <v>1.8263906871253315</v>
      </c>
      <c r="G96" s="3">
        <f t="shared" si="4"/>
        <v>-11.931381875451903</v>
      </c>
      <c r="H96" s="3">
        <f>SUM(G$11:$G95)</f>
        <v>-46.124187255204887</v>
      </c>
    </row>
    <row r="97" spans="2:8" x14ac:dyDescent="0.25">
      <c r="B97">
        <v>87</v>
      </c>
      <c r="C97" s="3">
        <f t="shared" si="2"/>
        <v>5.6762320021811004</v>
      </c>
      <c r="D97">
        <v>1</v>
      </c>
      <c r="E97" s="3">
        <f t="shared" si="3"/>
        <v>-14.530240104405955</v>
      </c>
      <c r="F97" s="3">
        <f>C97/$K$7</f>
        <v>1.8920773340603667</v>
      </c>
      <c r="G97" s="3">
        <f t="shared" si="4"/>
        <v>-14.530240104405955</v>
      </c>
      <c r="H97" s="3">
        <f>SUM(G$11:$G96)</f>
        <v>-58.055569130656792</v>
      </c>
    </row>
    <row r="98" spans="2:8" x14ac:dyDescent="0.25">
      <c r="B98">
        <v>88</v>
      </c>
      <c r="C98" s="3">
        <f t="shared" si="2"/>
        <v>5.8801196059158967</v>
      </c>
      <c r="D98">
        <v>1</v>
      </c>
      <c r="E98" s="3">
        <f t="shared" si="3"/>
        <v>-17.816403999498672</v>
      </c>
      <c r="F98" s="3">
        <f>C98/$K$7</f>
        <v>1.9600398686386322</v>
      </c>
      <c r="G98" s="3">
        <f t="shared" si="4"/>
        <v>-17.816403999498672</v>
      </c>
      <c r="H98" s="3">
        <f>SUM(G$11:$G97)</f>
        <v>-72.585809235062754</v>
      </c>
    </row>
    <row r="99" spans="2:8" x14ac:dyDescent="0.25">
      <c r="B99">
        <v>89</v>
      </c>
      <c r="C99" s="3">
        <f t="shared" si="2"/>
        <v>6.0910678684766264</v>
      </c>
      <c r="D99">
        <v>1</v>
      </c>
      <c r="E99" s="3">
        <f t="shared" si="3"/>
        <v>-22.000559139708102</v>
      </c>
      <c r="F99" s="3">
        <f>C99/$K$7</f>
        <v>2.0303559561588753</v>
      </c>
      <c r="G99" s="3">
        <f t="shared" si="4"/>
        <v>-22.000559139708102</v>
      </c>
      <c r="H99" s="3">
        <f>SUM(G$11:$G98)</f>
        <v>-90.40221323456143</v>
      </c>
    </row>
    <row r="100" spans="2:8" x14ac:dyDescent="0.25">
      <c r="B100">
        <v>90</v>
      </c>
      <c r="C100" s="3">
        <f t="shared" si="2"/>
        <v>6.3093176401711011</v>
      </c>
      <c r="D100">
        <v>1</v>
      </c>
      <c r="E100" s="3">
        <f t="shared" si="3"/>
        <v>-27.366445336383684</v>
      </c>
      <c r="F100" s="3">
        <f>C100/$K$7</f>
        <v>2.1031058800570337</v>
      </c>
      <c r="G100" s="3">
        <f t="shared" si="4"/>
        <v>-27.366445336383684</v>
      </c>
      <c r="H100" s="3">
        <f>SUM(G$11:$G99)</f>
        <v>-112.40277237426953</v>
      </c>
    </row>
    <row r="101" spans="2:8" x14ac:dyDescent="0.25">
      <c r="B101">
        <v>91</v>
      </c>
      <c r="C101" s="3">
        <f t="shared" si="2"/>
        <v>6.5351178888621817</v>
      </c>
      <c r="D101">
        <v>1</v>
      </c>
      <c r="E101" s="3">
        <f t="shared" si="3"/>
        <v>-34.299057952813726</v>
      </c>
      <c r="F101" s="3">
        <f>C101/$K$7</f>
        <v>2.1783726296207271</v>
      </c>
      <c r="G101" s="3">
        <f t="shared" si="4"/>
        <v>-34.299057952813726</v>
      </c>
      <c r="H101" s="3">
        <f>SUM(G$11:$G100)</f>
        <v>-139.76921771065321</v>
      </c>
    </row>
    <row r="102" spans="2:8" x14ac:dyDescent="0.25">
      <c r="B102">
        <v>92</v>
      </c>
      <c r="C102" s="3">
        <f t="shared" si="2"/>
        <v>6.7687259718589061</v>
      </c>
      <c r="D102">
        <v>1</v>
      </c>
      <c r="E102" s="3">
        <f t="shared" si="3"/>
        <v>-43.324832603668156</v>
      </c>
      <c r="F102" s="3">
        <f>C102/$K$7</f>
        <v>2.2562419906196354</v>
      </c>
      <c r="G102" s="3">
        <f t="shared" si="4"/>
        <v>-43.324832603668156</v>
      </c>
      <c r="H102" s="3">
        <f>SUM(G$11:$G101)</f>
        <v>-174.06827566346692</v>
      </c>
    </row>
    <row r="103" spans="2:8" x14ac:dyDescent="0.25">
      <c r="B103">
        <v>93</v>
      </c>
      <c r="C103" s="3">
        <f t="shared" si="2"/>
        <v>7.0104079168457876</v>
      </c>
      <c r="D103">
        <v>1</v>
      </c>
      <c r="E103" s="3">
        <f t="shared" si="3"/>
        <v>-55.169370489696597</v>
      </c>
      <c r="F103" s="3">
        <f>C103/$K$7</f>
        <v>2.3368026389485959</v>
      </c>
      <c r="G103" s="3">
        <f t="shared" si="4"/>
        <v>-55.169370489696597</v>
      </c>
      <c r="H103" s="3">
        <f>SUM(G$11:$G102)</f>
        <v>-217.39310826713506</v>
      </c>
    </row>
    <row r="104" spans="2:8" x14ac:dyDescent="0.25">
      <c r="B104">
        <v>94</v>
      </c>
      <c r="C104" s="3">
        <f t="shared" si="2"/>
        <v>7.260438712150509</v>
      </c>
      <c r="D104">
        <v>1</v>
      </c>
      <c r="E104" s="3">
        <f t="shared" si="3"/>
        <v>-70.841055469732297</v>
      </c>
      <c r="F104" s="3">
        <f>C104/$K$7</f>
        <v>2.420146237383503</v>
      </c>
      <c r="G104" s="3">
        <f t="shared" si="4"/>
        <v>-70.841055469732297</v>
      </c>
      <c r="H104" s="3">
        <f>SUM(G$11:$G103)</f>
        <v>-272.56247875683164</v>
      </c>
    </row>
    <row r="105" spans="2:8" x14ac:dyDescent="0.25">
      <c r="B105">
        <v>95</v>
      </c>
      <c r="C105" s="3">
        <f t="shared" si="2"/>
        <v>7.5191026066599358</v>
      </c>
      <c r="D105">
        <v>1</v>
      </c>
      <c r="E105" s="3">
        <f t="shared" si="3"/>
        <v>-91.753222291374911</v>
      </c>
      <c r="F105" s="3">
        <f>C105/$K$7</f>
        <v>2.5063675355533119</v>
      </c>
      <c r="G105" s="3">
        <f t="shared" si="4"/>
        <v>-91.753222291374911</v>
      </c>
      <c r="H105" s="3">
        <f>SUM(G$11:$G104)</f>
        <v>-343.40353422656392</v>
      </c>
    </row>
    <row r="106" spans="2:8" x14ac:dyDescent="0.25">
      <c r="B106">
        <v>96</v>
      </c>
      <c r="C106" s="3">
        <f t="shared" si="2"/>
        <v>7.7866934197046129</v>
      </c>
      <c r="D106">
        <v>1</v>
      </c>
      <c r="E106" s="3">
        <v>-100</v>
      </c>
      <c r="F106" s="3">
        <f>C106/$K$7</f>
        <v>2.5955644732348708</v>
      </c>
      <c r="G106" s="3">
        <f t="shared" si="4"/>
        <v>-119.90423945971848</v>
      </c>
      <c r="H106" s="3">
        <f>SUM(G$11:$G105)</f>
        <v>-435.15675651793885</v>
      </c>
    </row>
    <row r="107" spans="2:8" x14ac:dyDescent="0.25">
      <c r="B107">
        <v>97</v>
      </c>
      <c r="C107" s="3">
        <f t="shared" si="2"/>
        <v>8.0635148612425347</v>
      </c>
      <c r="D107">
        <v>1</v>
      </c>
      <c r="E107" s="3">
        <v>-100</v>
      </c>
      <c r="F107" s="3">
        <f>C107/$K$7</f>
        <v>2.687838287080845</v>
      </c>
      <c r="G107" s="3">
        <f t="shared" si="4"/>
        <v>-158.14539971919015</v>
      </c>
      <c r="H107" s="3">
        <f>SUM(G$11:$G106)</f>
        <v>-555.06099597765729</v>
      </c>
    </row>
    <row r="108" spans="2:8" x14ac:dyDescent="0.25">
      <c r="B108">
        <v>98</v>
      </c>
      <c r="C108" s="3">
        <f t="shared" si="2"/>
        <v>8.34988086268371</v>
      </c>
      <c r="D108">
        <v>1</v>
      </c>
      <c r="E108" s="3">
        <v>-100</v>
      </c>
      <c r="F108" s="3">
        <f>C108/$K$7</f>
        <v>2.78329362089457</v>
      </c>
      <c r="G108" s="3">
        <f t="shared" si="4"/>
        <v>-210.58320805387436</v>
      </c>
      <c r="H108" s="3">
        <f>SUM(G$11:$G107)</f>
        <v>-713.20639569684749</v>
      </c>
    </row>
    <row r="109" spans="2:8" x14ac:dyDescent="0.25">
      <c r="B109">
        <v>99</v>
      </c>
      <c r="C109" s="3">
        <f t="shared" si="2"/>
        <v>8.6461159187083982</v>
      </c>
      <c r="D109">
        <v>1</v>
      </c>
      <c r="E109" s="3">
        <v>-100</v>
      </c>
      <c r="F109" s="3">
        <f>C109/$K$7</f>
        <v>2.8820386395694659</v>
      </c>
      <c r="G109" s="3">
        <f t="shared" si="4"/>
        <v>-283.18939630943646</v>
      </c>
      <c r="H109" s="3">
        <f>SUM(G$11:$G108)</f>
        <v>-923.78960375072188</v>
      </c>
    </row>
    <row r="110" spans="2:8" x14ac:dyDescent="0.25">
      <c r="B110">
        <v>100</v>
      </c>
      <c r="C110" s="3">
        <f t="shared" si="2"/>
        <v>8.9525554404434757</v>
      </c>
      <c r="D110">
        <v>1</v>
      </c>
      <c r="E110" s="3">
        <v>-100</v>
      </c>
      <c r="F110" s="3">
        <f>C110/$K$7</f>
        <v>2.9841851468144918</v>
      </c>
      <c r="G110" s="3">
        <f t="shared" si="4"/>
        <v>-384.73525193966157</v>
      </c>
      <c r="H110" s="3">
        <f>SUM(G$11:$G109)</f>
        <v>-1206.9790000601583</v>
      </c>
    </row>
    <row r="111" spans="2:8" x14ac:dyDescent="0.25">
      <c r="B111">
        <v>101</v>
      </c>
      <c r="C111" s="3">
        <f t="shared" si="2"/>
        <v>9.2695461203733061</v>
      </c>
      <c r="D111">
        <v>1</v>
      </c>
      <c r="E111" s="3">
        <v>-100</v>
      </c>
      <c r="F111" s="3">
        <f>C111/$K$7</f>
        <v>3.089848706791102</v>
      </c>
      <c r="G111" s="3">
        <f t="shared" si="4"/>
        <v>-528.23756718940979</v>
      </c>
      <c r="H111" s="3">
        <f>SUM(G$11:$G110)</f>
        <v>-1591.7142519998199</v>
      </c>
    </row>
    <row r="112" spans="2:8" ht="15.75" thickBot="1" x14ac:dyDescent="0.3">
      <c r="B112" s="4">
        <v>102</v>
      </c>
      <c r="C112" s="5">
        <f t="shared" si="2"/>
        <v>9.5974463093740727</v>
      </c>
      <c r="D112" s="4">
        <v>1</v>
      </c>
      <c r="E112" s="3">
        <v>-100</v>
      </c>
      <c r="F112" s="3">
        <f>C112/$K$7</f>
        <v>3.1991487697913574</v>
      </c>
      <c r="G112" s="3">
        <f t="shared" si="4"/>
        <v>-733.22037841032034</v>
      </c>
      <c r="H112" s="3">
        <f>SUM(G$11:$G111)</f>
        <v>-2119.9518191892298</v>
      </c>
    </row>
    <row r="113" spans="2:8" ht="15.75" thickTop="1" x14ac:dyDescent="0.25">
      <c r="B113">
        <v>103</v>
      </c>
      <c r="C113" s="3">
        <f t="shared" si="2"/>
        <v>9.9366264062731613</v>
      </c>
      <c r="D113">
        <v>1</v>
      </c>
      <c r="E113" s="3">
        <v>-100</v>
      </c>
      <c r="F113" s="3">
        <f>C113/$K$7</f>
        <v>3.3122088020910536</v>
      </c>
      <c r="G113" s="3">
        <f t="shared" si="4"/>
        <v>-1029.2919382870193</v>
      </c>
      <c r="H113" s="3">
        <f>SUM(G$11:$G112)</f>
        <v>-2853.1721975995501</v>
      </c>
    </row>
    <row r="114" spans="2:8" x14ac:dyDescent="0.25">
      <c r="B114">
        <v>104</v>
      </c>
      <c r="C114" s="3">
        <f t="shared" si="2"/>
        <v>10.287469260348415</v>
      </c>
      <c r="D114">
        <v>1</v>
      </c>
      <c r="E114" s="3">
        <v>-100</v>
      </c>
      <c r="F114" s="3">
        <f>C114/$K$7</f>
        <v>3.4291564201161382</v>
      </c>
      <c r="G114" s="3">
        <f t="shared" si="4"/>
        <v>-1461.8664086004474</v>
      </c>
      <c r="H114" s="3">
        <f>SUM(G$11:$G113)</f>
        <v>-3882.4641358865692</v>
      </c>
    </row>
    <row r="115" spans="2:8" x14ac:dyDescent="0.25">
      <c r="B115">
        <v>105</v>
      </c>
      <c r="C115" s="3">
        <f t="shared" si="2"/>
        <v>10.650370587195965</v>
      </c>
      <c r="D115">
        <v>1</v>
      </c>
      <c r="E115" s="3">
        <v>-100</v>
      </c>
      <c r="F115" s="3">
        <f>C115/$K$7</f>
        <v>3.5501235290653219</v>
      </c>
      <c r="G115" s="3">
        <f t="shared" si="4"/>
        <v>-2101.4242060426413</v>
      </c>
      <c r="H115" s="3">
        <f>SUM(G$11:$G114)</f>
        <v>-5344.3305444870166</v>
      </c>
    </row>
    <row r="116" spans="2:8" x14ac:dyDescent="0.25">
      <c r="B116">
        <v>106</v>
      </c>
      <c r="C116" s="3">
        <f t="shared" si="2"/>
        <v>11.025739398409137</v>
      </c>
      <c r="D116">
        <v>1</v>
      </c>
      <c r="E116" s="3">
        <v>-100</v>
      </c>
      <c r="F116" s="3">
        <f>C116/$K$7</f>
        <v>3.6752464661363788</v>
      </c>
      <c r="G116" s="3">
        <f t="shared" si="4"/>
        <v>-3058.6820465011774</v>
      </c>
      <c r="H116" s="3">
        <f>SUM(G$11:$G115)</f>
        <v>-7445.7547505296579</v>
      </c>
    </row>
    <row r="117" spans="2:8" x14ac:dyDescent="0.25">
      <c r="B117">
        <v>107</v>
      </c>
      <c r="C117" s="3">
        <f t="shared" si="2"/>
        <v>11.413998445525761</v>
      </c>
      <c r="D117">
        <v>1</v>
      </c>
      <c r="E117" s="3">
        <v>-100</v>
      </c>
      <c r="F117" s="3">
        <f>C117/$K$7</f>
        <v>3.8046661485085873</v>
      </c>
      <c r="G117" s="3">
        <f t="shared" si="4"/>
        <v>-4509.7565253332477</v>
      </c>
      <c r="H117" s="3">
        <f>SUM(G$11:$G116)</f>
        <v>-10504.436797030836</v>
      </c>
    </row>
    <row r="118" spans="2:8" x14ac:dyDescent="0.25">
      <c r="B118">
        <v>108</v>
      </c>
      <c r="C118" s="3">
        <f t="shared" si="2"/>
        <v>11.815584678716236</v>
      </c>
      <c r="D118">
        <v>1</v>
      </c>
      <c r="E118" s="3">
        <v>-100</v>
      </c>
      <c r="F118" s="3">
        <f>C118/$K$7</f>
        <v>3.9385282262387453</v>
      </c>
      <c r="G118" s="3">
        <f t="shared" si="4"/>
        <v>-6738.4464392929349</v>
      </c>
      <c r="H118" s="3">
        <f>SUM(G$11:$G117)</f>
        <v>-15014.193322364084</v>
      </c>
    </row>
    <row r="119" spans="2:8" x14ac:dyDescent="0.25">
      <c r="B119">
        <v>109</v>
      </c>
      <c r="C119" s="3">
        <f t="shared" si="2"/>
        <v>12.230949720700051</v>
      </c>
      <c r="D119">
        <v>1</v>
      </c>
      <c r="E119" s="3">
        <v>-100</v>
      </c>
      <c r="F119" s="3">
        <f>C119/$K$7</f>
        <v>4.0769832402333508</v>
      </c>
      <c r="G119" s="3">
        <f t="shared" si="4"/>
        <v>-10208.231878532388</v>
      </c>
      <c r="H119" s="3">
        <f>SUM(G$11:$G118)</f>
        <v>-21752.639761657018</v>
      </c>
    </row>
    <row r="120" spans="2:8" x14ac:dyDescent="0.25">
      <c r="B120">
        <v>110</v>
      </c>
      <c r="C120" s="3">
        <f t="shared" si="2"/>
        <v>12.660560356394948</v>
      </c>
      <c r="D120">
        <v>1</v>
      </c>
      <c r="E120" s="3">
        <v>-100</v>
      </c>
      <c r="F120" s="3">
        <f>C120/$K$7</f>
        <v>4.2201867854649828</v>
      </c>
      <c r="G120" s="3">
        <f t="shared" si="4"/>
        <v>-15686.572276852976</v>
      </c>
      <c r="H120" s="3">
        <f>SUM(G$11:$G119)</f>
        <v>-31960.871640189405</v>
      </c>
    </row>
    <row r="121" spans="2:8" x14ac:dyDescent="0.25">
      <c r="B121">
        <v>111</v>
      </c>
      <c r="C121" s="3">
        <f t="shared" si="2"/>
        <v>13.104899038819056</v>
      </c>
      <c r="D121">
        <v>1</v>
      </c>
      <c r="E121" s="3">
        <v>-100</v>
      </c>
      <c r="F121" s="3">
        <f>C121/$K$7</f>
        <v>4.368299679606352</v>
      </c>
      <c r="G121" s="3">
        <f t="shared" si="4"/>
        <v>-24462.559373365999</v>
      </c>
      <c r="H121" s="3">
        <f>SUM(G$11:$G120)</f>
        <v>-47647.443917042379</v>
      </c>
    </row>
    <row r="122" spans="2:8" x14ac:dyDescent="0.25">
      <c r="B122">
        <v>112</v>
      </c>
      <c r="C122" s="3">
        <f t="shared" si="2"/>
        <v>13.564464411783815</v>
      </c>
      <c r="D122">
        <v>1</v>
      </c>
      <c r="E122" s="3">
        <v>-100</v>
      </c>
      <c r="F122" s="3">
        <f>C122/$K$7</f>
        <v>4.5214881372612714</v>
      </c>
      <c r="G122" s="3">
        <f t="shared" si="4"/>
        <v>-38733.665552571299</v>
      </c>
      <c r="H122" s="3">
        <f>SUM(G$11:$G121)</f>
        <v>-72110.003290408378</v>
      </c>
    </row>
    <row r="123" spans="2:8" x14ac:dyDescent="0.25">
      <c r="B123">
        <v>113</v>
      </c>
      <c r="C123" s="3">
        <f t="shared" si="2"/>
        <v>14.039771849933057</v>
      </c>
      <c r="D123">
        <v>1</v>
      </c>
      <c r="E123" s="3">
        <v>-100</v>
      </c>
      <c r="F123" s="3">
        <f>C123/$K$7</f>
        <v>4.6799239499776855</v>
      </c>
      <c r="G123" s="3">
        <f t="shared" si="4"/>
        <v>-62303.435638041577</v>
      </c>
      <c r="H123" s="3">
        <f>SUM(G$11:$G122)</f>
        <v>-110843.66884297968</v>
      </c>
    </row>
    <row r="124" spans="2:8" x14ac:dyDescent="0.25">
      <c r="B124">
        <v>114</v>
      </c>
      <c r="C124" s="3">
        <f t="shared" si="2"/>
        <v>14.531354016701972</v>
      </c>
      <c r="D124">
        <v>1</v>
      </c>
      <c r="E124" s="3">
        <v>-100</v>
      </c>
      <c r="F124" s="3">
        <f>C124/$K$7</f>
        <v>4.8437846722339906</v>
      </c>
      <c r="G124" s="3">
        <f t="shared" si="4"/>
        <v>-101859.94054060485</v>
      </c>
      <c r="H124" s="3">
        <f>SUM(G$11:$G123)</f>
        <v>-173147.10448102126</v>
      </c>
    </row>
    <row r="125" spans="2:8" x14ac:dyDescent="0.25">
      <c r="B125">
        <v>115</v>
      </c>
      <c r="C125" s="3">
        <f t="shared" si="2"/>
        <v>15.039761440788533</v>
      </c>
      <c r="D125">
        <v>1</v>
      </c>
      <c r="E125" s="3">
        <v>-100</v>
      </c>
      <c r="F125" s="3">
        <f>C125/$K$7</f>
        <v>5.0132538135961777</v>
      </c>
      <c r="G125" s="3">
        <f t="shared" si="4"/>
        <v>-169356.5340796418</v>
      </c>
      <c r="H125" s="3">
        <f>SUM(G$11:$G124)</f>
        <v>-275007.04502162611</v>
      </c>
    </row>
    <row r="126" spans="2:8" x14ac:dyDescent="0.25">
      <c r="B126">
        <v>116</v>
      </c>
      <c r="C126" s="3">
        <f t="shared" si="2"/>
        <v>15.565563111749615</v>
      </c>
      <c r="D126">
        <v>1</v>
      </c>
      <c r="E126" s="3">
        <v>-100</v>
      </c>
      <c r="F126" s="3">
        <f>C126/$K$7</f>
        <v>5.1885210372498713</v>
      </c>
      <c r="G126" s="3">
        <f t="shared" si="4"/>
        <v>-286519.85416743922</v>
      </c>
      <c r="H126" s="3">
        <f>SUM(G$11:$G125)</f>
        <v>-444363.57910126791</v>
      </c>
    </row>
    <row r="127" spans="2:8" x14ac:dyDescent="0.25">
      <c r="B127">
        <v>117</v>
      </c>
      <c r="C127" s="3">
        <f t="shared" si="2"/>
        <v>16.109347095353872</v>
      </c>
      <c r="D127">
        <v>1</v>
      </c>
      <c r="E127" s="3">
        <v>-100</v>
      </c>
      <c r="F127" s="3">
        <f>C127/$K$7</f>
        <v>5.369782365117957</v>
      </c>
      <c r="G127" s="3">
        <f t="shared" si="4"/>
        <v>-493534.03169871797</v>
      </c>
      <c r="H127" s="3">
        <f>SUM(G$11:$G126)</f>
        <v>-730883.43326870713</v>
      </c>
    </row>
    <row r="128" spans="2:8" x14ac:dyDescent="0.25">
      <c r="B128">
        <v>118</v>
      </c>
      <c r="C128" s="3">
        <f t="shared" si="2"/>
        <v>16.671721169344806</v>
      </c>
      <c r="D128">
        <v>1</v>
      </c>
      <c r="E128" s="3">
        <v>-100</v>
      </c>
      <c r="F128" s="3">
        <f>C128/$K$7</f>
        <v>5.5572403897816018</v>
      </c>
      <c r="G128" s="3">
        <f t="shared" si="4"/>
        <v>-866070.133078716</v>
      </c>
      <c r="H128" s="3">
        <f>SUM(G$11:$G127)</f>
        <v>-1224417.464967425</v>
      </c>
    </row>
    <row r="129" spans="2:8" x14ac:dyDescent="0.25">
      <c r="B129">
        <v>119</v>
      </c>
      <c r="C129" s="3">
        <f t="shared" si="2"/>
        <v>17.253313480288433</v>
      </c>
      <c r="D129">
        <v>1</v>
      </c>
      <c r="E129" s="3">
        <v>-100</v>
      </c>
      <c r="F129" s="3">
        <f>C129/$K$7</f>
        <v>5.7511044934294775</v>
      </c>
      <c r="G129" s="3">
        <f t="shared" si="4"/>
        <v>-1549299.5449769318</v>
      </c>
      <c r="H129" s="3">
        <f>SUM(G$11:$G128)</f>
        <v>-2090487.598046141</v>
      </c>
    </row>
    <row r="130" spans="2:8" x14ac:dyDescent="0.25">
      <c r="B130">
        <v>120</v>
      </c>
      <c r="C130" s="3">
        <f t="shared" si="2"/>
        <v>17.854773222202446</v>
      </c>
      <c r="D130">
        <v>1</v>
      </c>
      <c r="E130" s="3">
        <v>-100</v>
      </c>
      <c r="F130" s="3">
        <f>C130/$K$7</f>
        <v>5.9515910740674824</v>
      </c>
      <c r="G130" s="3">
        <f t="shared" si="4"/>
        <v>-2827131.700351676</v>
      </c>
      <c r="H130" s="3">
        <f>SUM(G$11:$G129)</f>
        <v>-3639787.1430230727</v>
      </c>
    </row>
  </sheetData>
  <hyperlinks>
    <hyperlink ref="D4" r:id="rId1" xr:uid="{00000000-0004-0000-0000-000000000000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2"/>
  <sheetViews>
    <sheetView workbookViewId="0">
      <selection activeCell="D9" sqref="D9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1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1</v>
      </c>
      <c r="B3">
        <v>8.5209797250670169E-2</v>
      </c>
      <c r="C3">
        <v>0</v>
      </c>
    </row>
    <row r="4" spans="1:3" x14ac:dyDescent="0.25">
      <c r="A4">
        <v>2</v>
      </c>
      <c r="B4">
        <v>0.11085645942990421</v>
      </c>
      <c r="C4">
        <v>0</v>
      </c>
    </row>
    <row r="5" spans="1:3" x14ac:dyDescent="0.25">
      <c r="A5">
        <v>3</v>
      </c>
      <c r="B5">
        <v>0.13100200721061722</v>
      </c>
      <c r="C5">
        <v>0</v>
      </c>
    </row>
    <row r="6" spans="1:3" x14ac:dyDescent="0.25">
      <c r="A6">
        <v>4</v>
      </c>
      <c r="B6">
        <v>0.14883316697752205</v>
      </c>
      <c r="C6">
        <v>0</v>
      </c>
    </row>
    <row r="7" spans="1:3" x14ac:dyDescent="0.25">
      <c r="A7">
        <v>5</v>
      </c>
      <c r="B7">
        <v>0.16548334722620919</v>
      </c>
      <c r="C7">
        <v>0</v>
      </c>
    </row>
    <row r="8" spans="1:3" x14ac:dyDescent="0.25">
      <c r="A8">
        <v>6</v>
      </c>
      <c r="B8">
        <v>0.18150304547584173</v>
      </c>
      <c r="C8">
        <v>0</v>
      </c>
    </row>
    <row r="9" spans="1:3" x14ac:dyDescent="0.25">
      <c r="A9">
        <v>7</v>
      </c>
      <c r="B9">
        <v>0.1972081145673556</v>
      </c>
      <c r="C9">
        <v>0</v>
      </c>
    </row>
    <row r="10" spans="1:3" x14ac:dyDescent="0.25">
      <c r="A10">
        <v>8</v>
      </c>
      <c r="B10">
        <v>0.21280064354887088</v>
      </c>
      <c r="C10">
        <v>0</v>
      </c>
    </row>
    <row r="11" spans="1:3" x14ac:dyDescent="0.25">
      <c r="A11">
        <v>9</v>
      </c>
      <c r="B11">
        <v>0.22842064701259054</v>
      </c>
      <c r="C11">
        <v>0</v>
      </c>
    </row>
    <row r="12" spans="1:3" x14ac:dyDescent="0.25">
      <c r="A12">
        <v>10</v>
      </c>
      <c r="B12">
        <v>0.24417138017504242</v>
      </c>
      <c r="C12">
        <v>0</v>
      </c>
    </row>
    <row r="13" spans="1:3" x14ac:dyDescent="0.25">
      <c r="A13">
        <v>11</v>
      </c>
      <c r="B13">
        <v>0.26013299477462631</v>
      </c>
      <c r="C13">
        <v>0</v>
      </c>
    </row>
    <row r="14" spans="1:3" x14ac:dyDescent="0.25">
      <c r="A14">
        <v>12</v>
      </c>
      <c r="B14">
        <v>0.27637046240495616</v>
      </c>
      <c r="C14">
        <v>0</v>
      </c>
    </row>
    <row r="15" spans="1:3" x14ac:dyDescent="0.25">
      <c r="A15">
        <v>13</v>
      </c>
      <c r="B15">
        <v>0.2929384426773381</v>
      </c>
      <c r="C15">
        <v>0</v>
      </c>
    </row>
    <row r="16" spans="1:3" x14ac:dyDescent="0.25">
      <c r="A16">
        <v>14</v>
      </c>
      <c r="B16">
        <v>0.3098844165103527</v>
      </c>
      <c r="C16">
        <v>0</v>
      </c>
    </row>
    <row r="17" spans="1:3" x14ac:dyDescent="0.25">
      <c r="A17">
        <v>15</v>
      </c>
      <c r="B17">
        <v>0.32725078240584071</v>
      </c>
      <c r="C17">
        <v>0</v>
      </c>
    </row>
    <row r="18" spans="1:3" x14ac:dyDescent="0.25">
      <c r="A18">
        <v>16</v>
      </c>
      <c r="B18">
        <v>0.34507630600514272</v>
      </c>
      <c r="C18">
        <v>0</v>
      </c>
    </row>
    <row r="19" spans="1:3" x14ac:dyDescent="0.25">
      <c r="A19">
        <v>17</v>
      </c>
      <c r="B19">
        <v>0.36339715170044268</v>
      </c>
      <c r="C19">
        <v>0</v>
      </c>
    </row>
    <row r="20" spans="1:3" x14ac:dyDescent="0.25">
      <c r="A20">
        <v>18</v>
      </c>
      <c r="B20">
        <v>0.38224763583275073</v>
      </c>
      <c r="C20">
        <v>0</v>
      </c>
    </row>
    <row r="21" spans="1:3" x14ac:dyDescent="0.25">
      <c r="A21">
        <v>19</v>
      </c>
      <c r="B21">
        <v>0.40166078952706041</v>
      </c>
      <c r="C21">
        <v>0</v>
      </c>
    </row>
    <row r="22" spans="1:3" x14ac:dyDescent="0.25">
      <c r="A22">
        <v>20</v>
      </c>
      <c r="B22">
        <v>0.42166878839644673</v>
      </c>
      <c r="C22">
        <v>0</v>
      </c>
    </row>
    <row r="23" spans="1:3" x14ac:dyDescent="0.25">
      <c r="A23">
        <v>21</v>
      </c>
      <c r="B23">
        <v>0.44230328729295171</v>
      </c>
      <c r="C23">
        <v>0</v>
      </c>
    </row>
    <row r="24" spans="1:3" x14ac:dyDescent="0.25">
      <c r="A24">
        <v>22</v>
      </c>
      <c r="B24">
        <v>0.4635956861646256</v>
      </c>
      <c r="C24">
        <v>0</v>
      </c>
    </row>
    <row r="25" spans="1:3" x14ac:dyDescent="0.25">
      <c r="A25">
        <v>23</v>
      </c>
      <c r="B25">
        <v>0.48557734517493756</v>
      </c>
      <c r="C25">
        <v>0</v>
      </c>
    </row>
    <row r="26" spans="1:3" x14ac:dyDescent="0.25">
      <c r="A26">
        <v>24</v>
      </c>
      <c r="B26">
        <v>0.50827976197013636</v>
      </c>
      <c r="C26">
        <v>0</v>
      </c>
    </row>
    <row r="27" spans="1:3" x14ac:dyDescent="0.25">
      <c r="A27">
        <v>25</v>
      </c>
      <c r="B27">
        <v>0.53173472039388558</v>
      </c>
      <c r="C27">
        <v>0</v>
      </c>
    </row>
    <row r="28" spans="1:3" x14ac:dyDescent="0.25">
      <c r="A28">
        <v>26</v>
      </c>
      <c r="B28">
        <v>0.55597441746372378</v>
      </c>
      <c r="C28">
        <v>0</v>
      </c>
    </row>
    <row r="29" spans="1:3" x14ac:dyDescent="0.25">
      <c r="A29">
        <v>27</v>
      </c>
      <c r="B29">
        <v>0.58103157367380198</v>
      </c>
      <c r="C29">
        <v>0</v>
      </c>
    </row>
    <row r="30" spans="1:3" x14ac:dyDescent="0.25">
      <c r="A30">
        <v>28</v>
      </c>
      <c r="B30">
        <v>0.60693953043712801</v>
      </c>
      <c r="C30">
        <v>0</v>
      </c>
    </row>
    <row r="31" spans="1:3" x14ac:dyDescent="0.25">
      <c r="A31">
        <v>29</v>
      </c>
      <c r="B31">
        <v>0.6337323375736903</v>
      </c>
      <c r="C31">
        <v>0</v>
      </c>
    </row>
    <row r="32" spans="1:3" x14ac:dyDescent="0.25">
      <c r="A32">
        <v>30</v>
      </c>
      <c r="B32">
        <v>0.66144483308527657</v>
      </c>
      <c r="C32">
        <v>0</v>
      </c>
    </row>
    <row r="33" spans="1:3" x14ac:dyDescent="0.25">
      <c r="A33">
        <v>31</v>
      </c>
      <c r="B33">
        <v>0.69011271696370979</v>
      </c>
      <c r="C33">
        <v>0</v>
      </c>
    </row>
    <row r="34" spans="1:3" x14ac:dyDescent="0.25">
      <c r="A34">
        <v>32</v>
      </c>
      <c r="B34">
        <v>0.71977262040849699</v>
      </c>
      <c r="C34">
        <v>0</v>
      </c>
    </row>
    <row r="35" spans="1:3" x14ac:dyDescent="0.25">
      <c r="A35">
        <v>33</v>
      </c>
      <c r="B35">
        <v>0.75046217154902861</v>
      </c>
      <c r="C35">
        <v>0</v>
      </c>
    </row>
    <row r="36" spans="1:3" x14ac:dyDescent="0.25">
      <c r="A36">
        <v>34</v>
      </c>
      <c r="B36">
        <v>0.78222005855176302</v>
      </c>
      <c r="C36">
        <v>0</v>
      </c>
    </row>
    <row r="37" spans="1:3" x14ac:dyDescent="0.25">
      <c r="A37">
        <v>35</v>
      </c>
      <c r="B37">
        <v>0.81508609082735495</v>
      </c>
      <c r="C37">
        <v>0</v>
      </c>
    </row>
    <row r="38" spans="1:3" x14ac:dyDescent="0.25">
      <c r="A38">
        <v>36</v>
      </c>
      <c r="B38">
        <v>0.84910125892418664</v>
      </c>
      <c r="C38">
        <v>0</v>
      </c>
    </row>
    <row r="39" spans="1:3" x14ac:dyDescent="0.25">
      <c r="A39">
        <v>37</v>
      </c>
      <c r="B39">
        <v>0.8843077935942788</v>
      </c>
      <c r="C39">
        <v>0</v>
      </c>
    </row>
    <row r="40" spans="1:3" x14ac:dyDescent="0.25">
      <c r="A40">
        <v>38</v>
      </c>
      <c r="B40">
        <v>0.92074922443853324</v>
      </c>
      <c r="C40">
        <v>0</v>
      </c>
    </row>
    <row r="41" spans="1:3" x14ac:dyDescent="0.25">
      <c r="A41">
        <v>39</v>
      </c>
      <c r="B41">
        <v>0.95847043847570823</v>
      </c>
      <c r="C41">
        <v>0</v>
      </c>
    </row>
    <row r="42" spans="1:3" x14ac:dyDescent="0.25">
      <c r="A42">
        <v>40</v>
      </c>
      <c r="B42">
        <v>0.99751773892984796</v>
      </c>
      <c r="C42">
        <v>0</v>
      </c>
    </row>
    <row r="43" spans="1:3" x14ac:dyDescent="0.25">
      <c r="A43">
        <v>41</v>
      </c>
      <c r="B43">
        <v>1.0379389044912111</v>
      </c>
      <c r="C43">
        <v>0</v>
      </c>
    </row>
    <row r="44" spans="1:3" x14ac:dyDescent="0.25">
      <c r="A44">
        <v>42</v>
      </c>
      <c r="B44">
        <v>1.0797832492740003</v>
      </c>
      <c r="C44">
        <v>0</v>
      </c>
    </row>
    <row r="45" spans="1:3" x14ac:dyDescent="0.25">
      <c r="A45">
        <v>43</v>
      </c>
      <c r="B45">
        <v>1.1231016836687011</v>
      </c>
      <c r="C45">
        <v>0</v>
      </c>
    </row>
    <row r="46" spans="1:3" x14ac:dyDescent="0.25">
      <c r="A46">
        <v>44</v>
      </c>
      <c r="B46">
        <v>1.1679467762663778</v>
      </c>
      <c r="C46">
        <v>0</v>
      </c>
    </row>
    <row r="47" spans="1:3" x14ac:dyDescent="0.25">
      <c r="A47">
        <v>45</v>
      </c>
      <c r="B47">
        <v>1.2143728170158068</v>
      </c>
      <c r="C47">
        <v>0</v>
      </c>
    </row>
    <row r="48" spans="1:3" x14ac:dyDescent="0.25">
      <c r="A48">
        <v>46</v>
      </c>
      <c r="B48">
        <v>1.2624358817611609</v>
      </c>
      <c r="C48">
        <v>0</v>
      </c>
    </row>
    <row r="49" spans="1:3" x14ac:dyDescent="0.25">
      <c r="A49">
        <v>47</v>
      </c>
      <c r="B49">
        <v>1.3121938982973889</v>
      </c>
      <c r="C49">
        <v>0</v>
      </c>
    </row>
    <row r="50" spans="1:3" x14ac:dyDescent="0.25">
      <c r="A50">
        <v>48</v>
      </c>
      <c r="B50">
        <v>1.3637067140720625</v>
      </c>
      <c r="C50">
        <v>0</v>
      </c>
    </row>
    <row r="51" spans="1:3" x14ac:dyDescent="0.25">
      <c r="A51">
        <v>49</v>
      </c>
      <c r="B51">
        <v>1.4170361656558768</v>
      </c>
      <c r="C51">
        <v>0</v>
      </c>
    </row>
    <row r="52" spans="1:3" x14ac:dyDescent="0.25">
      <c r="A52">
        <v>50</v>
      </c>
      <c r="B52">
        <v>1.4722461500988786</v>
      </c>
      <c r="C52">
        <v>0</v>
      </c>
    </row>
    <row r="53" spans="1:3" x14ac:dyDescent="0.25">
      <c r="A53">
        <v>51</v>
      </c>
      <c r="B53">
        <v>1.5294026982856082</v>
      </c>
      <c r="C53">
        <v>0</v>
      </c>
    </row>
    <row r="54" spans="1:3" x14ac:dyDescent="0.25">
      <c r="A54">
        <v>52</v>
      </c>
      <c r="B54">
        <v>1.5885740503995194</v>
      </c>
      <c r="C54">
        <v>0</v>
      </c>
    </row>
    <row r="55" spans="1:3" x14ac:dyDescent="0.25">
      <c r="A55">
        <v>53</v>
      </c>
      <c r="B55">
        <v>1.6498307336050686</v>
      </c>
      <c r="C55">
        <v>0</v>
      </c>
    </row>
    <row r="56" spans="1:3" x14ac:dyDescent="0.25">
      <c r="A56">
        <v>54</v>
      </c>
      <c r="B56">
        <v>1.7132456420546651</v>
      </c>
      <c r="C56">
        <v>0</v>
      </c>
    </row>
    <row r="57" spans="1:3" x14ac:dyDescent="0.25">
      <c r="A57">
        <v>55</v>
      </c>
      <c r="B57">
        <v>1.7788941193270895</v>
      </c>
      <c r="C57">
        <v>0</v>
      </c>
    </row>
    <row r="58" spans="1:3" x14ac:dyDescent="0.25">
      <c r="A58">
        <v>56</v>
      </c>
      <c r="B58">
        <v>1.8468540434039915</v>
      </c>
      <c r="C58">
        <v>0</v>
      </c>
    </row>
    <row r="59" spans="1:3" x14ac:dyDescent="0.25">
      <c r="A59">
        <v>57</v>
      </c>
      <c r="B59">
        <v>1.9172059142915328</v>
      </c>
      <c r="C59">
        <v>0</v>
      </c>
    </row>
    <row r="60" spans="1:3" x14ac:dyDescent="0.25">
      <c r="A60">
        <v>58</v>
      </c>
      <c r="B60">
        <v>1.9900329443951641</v>
      </c>
      <c r="C60">
        <v>0</v>
      </c>
    </row>
    <row r="61" spans="1:3" x14ac:dyDescent="0.25">
      <c r="A61">
        <v>59</v>
      </c>
      <c r="B61">
        <v>2.0654211517567806</v>
      </c>
      <c r="C61">
        <v>0</v>
      </c>
    </row>
    <row r="62" spans="1:3" x14ac:dyDescent="0.25">
      <c r="A62">
        <v>60</v>
      </c>
      <c r="B62">
        <v>2.1434594562651355</v>
      </c>
      <c r="C62">
        <v>0</v>
      </c>
    </row>
    <row r="63" spans="1:3" x14ac:dyDescent="0.25">
      <c r="A63">
        <v>61</v>
      </c>
      <c r="B63">
        <v>2.2242397789523292</v>
      </c>
      <c r="C63">
        <v>0</v>
      </c>
    </row>
    <row r="64" spans="1:3" x14ac:dyDescent="0.25">
      <c r="A64">
        <v>62</v>
      </c>
      <c r="B64">
        <v>2.3078571444913853</v>
      </c>
      <c r="C64">
        <v>0</v>
      </c>
    </row>
    <row r="65" spans="1:3" x14ac:dyDescent="0.25">
      <c r="A65">
        <v>63</v>
      </c>
      <c r="B65">
        <v>2.3944097870124326</v>
      </c>
      <c r="C65">
        <v>0</v>
      </c>
    </row>
    <row r="66" spans="1:3" x14ac:dyDescent="0.25">
      <c r="A66">
        <v>64</v>
      </c>
      <c r="B66">
        <v>2.4839992593576796</v>
      </c>
      <c r="C66">
        <v>0</v>
      </c>
    </row>
    <row r="67" spans="1:3" x14ac:dyDescent="0.25">
      <c r="A67">
        <v>65</v>
      </c>
      <c r="B67">
        <v>2.5767305458983927</v>
      </c>
      <c r="C67">
        <v>0</v>
      </c>
    </row>
    <row r="68" spans="1:3" x14ac:dyDescent="0.25">
      <c r="A68">
        <v>66</v>
      </c>
      <c r="B68">
        <v>2.6727121790401904</v>
      </c>
      <c r="C68">
        <v>0</v>
      </c>
    </row>
    <row r="69" spans="1:3" x14ac:dyDescent="0.25">
      <c r="A69">
        <v>67</v>
      </c>
      <c r="B69">
        <v>2.7720563595463865</v>
      </c>
      <c r="C69">
        <v>0</v>
      </c>
    </row>
    <row r="70" spans="1:3" x14ac:dyDescent="0.25">
      <c r="A70">
        <v>68</v>
      </c>
      <c r="B70">
        <v>2.8748790808126889</v>
      </c>
      <c r="C70">
        <v>0</v>
      </c>
    </row>
    <row r="71" spans="1:3" x14ac:dyDescent="0.25">
      <c r="A71">
        <v>69</v>
      </c>
      <c r="B71">
        <v>2.9813002572303322</v>
      </c>
      <c r="C71">
        <v>0</v>
      </c>
    </row>
    <row r="72" spans="1:3" x14ac:dyDescent="0.25">
      <c r="A72">
        <v>70</v>
      </c>
      <c r="B72">
        <v>3.0914438567787395</v>
      </c>
      <c r="C72">
        <v>0</v>
      </c>
    </row>
    <row r="73" spans="1:3" x14ac:dyDescent="0.25">
      <c r="A73">
        <v>71</v>
      </c>
      <c r="B73">
        <v>3.2054380379929128</v>
      </c>
      <c r="C73">
        <v>0</v>
      </c>
    </row>
    <row r="74" spans="1:3" x14ac:dyDescent="0.25">
      <c r="A74">
        <v>72</v>
      </c>
      <c r="B74">
        <v>3.3234152914551789</v>
      </c>
      <c r="C74">
        <v>0</v>
      </c>
    </row>
    <row r="75" spans="1:3" x14ac:dyDescent="0.25">
      <c r="A75">
        <v>73</v>
      </c>
      <c r="B75">
        <v>3.445512585965441</v>
      </c>
      <c r="C75">
        <v>0</v>
      </c>
    </row>
    <row r="76" spans="1:3" x14ac:dyDescent="0.25">
      <c r="A76">
        <v>74</v>
      </c>
      <c r="B76">
        <v>3.5718715195488202</v>
      </c>
      <c r="C76">
        <v>0</v>
      </c>
    </row>
    <row r="77" spans="1:3" x14ac:dyDescent="0.25">
      <c r="A77">
        <v>75</v>
      </c>
      <c r="B77">
        <v>3.7026384754645481</v>
      </c>
      <c r="C77">
        <v>0</v>
      </c>
    </row>
    <row r="78" spans="1:3" x14ac:dyDescent="0.25">
      <c r="A78">
        <v>76</v>
      </c>
      <c r="B78">
        <v>3.8379647833850741</v>
      </c>
      <c r="C78">
        <v>0</v>
      </c>
    </row>
    <row r="79" spans="1:3" x14ac:dyDescent="0.25">
      <c r="A79">
        <v>77</v>
      </c>
      <c r="B79">
        <v>3.9780068859196667</v>
      </c>
      <c r="C79">
        <v>0</v>
      </c>
    </row>
    <row r="80" spans="1:3" x14ac:dyDescent="0.25">
      <c r="A80">
        <v>78</v>
      </c>
      <c r="B80">
        <v>4.1229265106624053</v>
      </c>
      <c r="C80">
        <v>1</v>
      </c>
    </row>
    <row r="81" spans="1:3" x14ac:dyDescent="0.25">
      <c r="A81">
        <v>79</v>
      </c>
      <c r="B81">
        <v>4.2728908479500918</v>
      </c>
      <c r="C81">
        <v>1</v>
      </c>
    </row>
    <row r="82" spans="1:3" x14ac:dyDescent="0.25">
      <c r="A82">
        <v>80</v>
      </c>
      <c r="B82">
        <v>4.4280727345216224</v>
      </c>
      <c r="C82">
        <v>1</v>
      </c>
    </row>
    <row r="83" spans="1:3" x14ac:dyDescent="0.25">
      <c r="A83">
        <v>81</v>
      </c>
      <c r="B83">
        <v>4.5886508432765352</v>
      </c>
      <c r="C83">
        <v>1</v>
      </c>
    </row>
    <row r="84" spans="1:3" x14ac:dyDescent="0.25">
      <c r="A84">
        <v>82</v>
      </c>
      <c r="B84">
        <v>4.7548098793367677</v>
      </c>
      <c r="C84">
        <v>1</v>
      </c>
    </row>
    <row r="85" spans="1:3" x14ac:dyDescent="0.25">
      <c r="A85">
        <v>83</v>
      </c>
      <c r="B85">
        <v>4.9267407826223426</v>
      </c>
      <c r="C85">
        <v>1</v>
      </c>
    </row>
    <row r="86" spans="1:3" x14ac:dyDescent="0.25">
      <c r="A86">
        <v>84</v>
      </c>
      <c r="B86">
        <v>5.1046409371584813</v>
      </c>
      <c r="C86">
        <v>1</v>
      </c>
    </row>
    <row r="87" spans="1:3" x14ac:dyDescent="0.25">
      <c r="A87">
        <v>85</v>
      </c>
      <c r="B87">
        <v>5.2887143873387243</v>
      </c>
      <c r="C87">
        <v>1</v>
      </c>
    </row>
    <row r="88" spans="1:3" x14ac:dyDescent="0.25">
      <c r="A88">
        <v>86</v>
      </c>
      <c r="B88">
        <v>5.4791720613759942</v>
      </c>
      <c r="C88">
        <v>1</v>
      </c>
    </row>
    <row r="89" spans="1:3" x14ac:dyDescent="0.25">
      <c r="A89">
        <v>87</v>
      </c>
      <c r="B89">
        <v>5.6762320021811004</v>
      </c>
      <c r="C89">
        <v>1</v>
      </c>
    </row>
    <row r="90" spans="1:3" x14ac:dyDescent="0.25">
      <c r="A90">
        <v>88</v>
      </c>
      <c r="B90">
        <v>5.8801196059158967</v>
      </c>
      <c r="C90">
        <v>1</v>
      </c>
    </row>
    <row r="91" spans="1:3" x14ac:dyDescent="0.25">
      <c r="A91">
        <v>89</v>
      </c>
      <c r="B91">
        <v>6.0910678684766264</v>
      </c>
      <c r="C91">
        <v>1</v>
      </c>
    </row>
    <row r="92" spans="1:3" x14ac:dyDescent="0.25">
      <c r="A92">
        <v>90</v>
      </c>
      <c r="B92">
        <v>6.3093176401711011</v>
      </c>
      <c r="C92">
        <v>1</v>
      </c>
    </row>
    <row r="93" spans="1:3" x14ac:dyDescent="0.25">
      <c r="A93">
        <v>91</v>
      </c>
      <c r="B93">
        <v>6.5351178888621817</v>
      </c>
      <c r="C93">
        <v>1</v>
      </c>
    </row>
    <row r="94" spans="1:3" x14ac:dyDescent="0.25">
      <c r="A94">
        <v>92</v>
      </c>
      <c r="B94">
        <v>6.7687259718589061</v>
      </c>
      <c r="C94">
        <v>1</v>
      </c>
    </row>
    <row r="95" spans="1:3" x14ac:dyDescent="0.25">
      <c r="A95">
        <v>93</v>
      </c>
      <c r="B95">
        <v>7.0104079168457876</v>
      </c>
      <c r="C95">
        <v>1</v>
      </c>
    </row>
    <row r="96" spans="1:3" x14ac:dyDescent="0.25">
      <c r="A96">
        <v>94</v>
      </c>
      <c r="B96">
        <v>7.260438712150509</v>
      </c>
      <c r="C96">
        <v>1</v>
      </c>
    </row>
    <row r="97" spans="1:3" x14ac:dyDescent="0.25">
      <c r="A97">
        <v>95</v>
      </c>
      <c r="B97">
        <v>7.5191026066599358</v>
      </c>
      <c r="C97">
        <v>1</v>
      </c>
    </row>
    <row r="98" spans="1:3" x14ac:dyDescent="0.25">
      <c r="A98">
        <v>96</v>
      </c>
      <c r="B98">
        <v>7.7866934197046129</v>
      </c>
      <c r="C98">
        <v>1</v>
      </c>
    </row>
    <row r="99" spans="1:3" x14ac:dyDescent="0.25">
      <c r="A99">
        <v>97</v>
      </c>
      <c r="B99">
        <v>8.0635148612425347</v>
      </c>
      <c r="C99">
        <v>1</v>
      </c>
    </row>
    <row r="100" spans="1:3" x14ac:dyDescent="0.25">
      <c r="A100">
        <v>98</v>
      </c>
      <c r="B100">
        <v>8.34988086268371</v>
      </c>
      <c r="C100">
        <v>1</v>
      </c>
    </row>
    <row r="101" spans="1:3" x14ac:dyDescent="0.25">
      <c r="A101">
        <v>99</v>
      </c>
      <c r="B101">
        <v>8.6461159187083982</v>
      </c>
      <c r="C101">
        <v>1</v>
      </c>
    </row>
    <row r="102" spans="1:3" x14ac:dyDescent="0.25">
      <c r="A102">
        <v>100</v>
      </c>
      <c r="B102">
        <v>8.9525554404434757</v>
      </c>
      <c r="C102">
        <v>1</v>
      </c>
    </row>
    <row r="103" spans="1:3" x14ac:dyDescent="0.25">
      <c r="A103">
        <v>101</v>
      </c>
      <c r="B103">
        <v>9.2695461203733061</v>
      </c>
      <c r="C103">
        <v>1</v>
      </c>
    </row>
    <row r="104" spans="1:3" x14ac:dyDescent="0.25">
      <c r="A104">
        <v>102</v>
      </c>
      <c r="B104">
        <v>9.5974463093740727</v>
      </c>
      <c r="C104">
        <v>1</v>
      </c>
    </row>
    <row r="105" spans="1:3" x14ac:dyDescent="0.25">
      <c r="A105">
        <v>103</v>
      </c>
      <c r="B105">
        <v>9.9366264062731613</v>
      </c>
      <c r="C105">
        <v>1</v>
      </c>
    </row>
    <row r="106" spans="1:3" x14ac:dyDescent="0.25">
      <c r="A106">
        <v>104</v>
      </c>
      <c r="B106">
        <v>10.287469260348415</v>
      </c>
      <c r="C106">
        <v>1</v>
      </c>
    </row>
    <row r="107" spans="1:3" x14ac:dyDescent="0.25">
      <c r="A107">
        <v>105</v>
      </c>
      <c r="B107">
        <v>10.650370587195965</v>
      </c>
      <c r="C107">
        <v>1</v>
      </c>
    </row>
    <row r="108" spans="1:3" x14ac:dyDescent="0.25">
      <c r="A108">
        <v>106</v>
      </c>
      <c r="B108">
        <v>11.025739398409137</v>
      </c>
      <c r="C108">
        <v>1</v>
      </c>
    </row>
    <row r="109" spans="1:3" x14ac:dyDescent="0.25">
      <c r="A109">
        <v>107</v>
      </c>
      <c r="B109">
        <v>11.413998445525761</v>
      </c>
      <c r="C109">
        <v>1</v>
      </c>
    </row>
    <row r="110" spans="1:3" x14ac:dyDescent="0.25">
      <c r="A110">
        <v>108</v>
      </c>
      <c r="B110">
        <v>11.815584678716236</v>
      </c>
      <c r="C110">
        <v>1</v>
      </c>
    </row>
    <row r="111" spans="1:3" x14ac:dyDescent="0.25">
      <c r="A111">
        <v>109</v>
      </c>
      <c r="B111">
        <v>12.230949720700051</v>
      </c>
      <c r="C111">
        <v>1</v>
      </c>
    </row>
    <row r="112" spans="1:3" x14ac:dyDescent="0.25">
      <c r="A112">
        <v>110</v>
      </c>
      <c r="B112">
        <v>12.660560356394948</v>
      </c>
      <c r="C112">
        <v>1</v>
      </c>
    </row>
    <row r="113" spans="1:3" x14ac:dyDescent="0.25">
      <c r="A113">
        <v>111</v>
      </c>
      <c r="B113">
        <v>13.104899038819056</v>
      </c>
      <c r="C113">
        <v>1</v>
      </c>
    </row>
    <row r="114" spans="1:3" x14ac:dyDescent="0.25">
      <c r="A114">
        <v>112</v>
      </c>
      <c r="B114">
        <v>13.564464411783815</v>
      </c>
      <c r="C114">
        <v>1</v>
      </c>
    </row>
    <row r="115" spans="1:3" x14ac:dyDescent="0.25">
      <c r="A115">
        <v>113</v>
      </c>
      <c r="B115">
        <v>14.039771849933057</v>
      </c>
      <c r="C115">
        <v>1</v>
      </c>
    </row>
    <row r="116" spans="1:3" x14ac:dyDescent="0.25">
      <c r="A116">
        <v>114</v>
      </c>
      <c r="B116">
        <v>14.531354016701972</v>
      </c>
      <c r="C116">
        <v>1</v>
      </c>
    </row>
    <row r="117" spans="1:3" x14ac:dyDescent="0.25">
      <c r="A117">
        <v>115</v>
      </c>
      <c r="B117">
        <v>15.039761440788533</v>
      </c>
      <c r="C117">
        <v>1</v>
      </c>
    </row>
    <row r="118" spans="1:3" x14ac:dyDescent="0.25">
      <c r="A118">
        <v>116</v>
      </c>
      <c r="B118">
        <v>15.565563111749615</v>
      </c>
      <c r="C118">
        <v>1</v>
      </c>
    </row>
    <row r="119" spans="1:3" x14ac:dyDescent="0.25">
      <c r="A119">
        <v>117</v>
      </c>
      <c r="B119">
        <v>16.109347095353872</v>
      </c>
      <c r="C119">
        <v>1</v>
      </c>
    </row>
    <row r="120" spans="1:3" x14ac:dyDescent="0.25">
      <c r="A120">
        <v>118</v>
      </c>
      <c r="B120">
        <v>16.671721169344806</v>
      </c>
      <c r="C120">
        <v>1</v>
      </c>
    </row>
    <row r="121" spans="1:3" x14ac:dyDescent="0.25">
      <c r="A121">
        <v>119</v>
      </c>
      <c r="B121">
        <v>17.253313480288433</v>
      </c>
      <c r="C121">
        <v>1</v>
      </c>
    </row>
    <row r="122" spans="1:3" x14ac:dyDescent="0.25">
      <c r="A122">
        <v>120</v>
      </c>
      <c r="B122">
        <v>17.854773222202446</v>
      </c>
      <c r="C12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Formula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Rajesh Siraskar</cp:lastModifiedBy>
  <dcterms:created xsi:type="dcterms:W3CDTF">2023-04-26T06:52:21Z</dcterms:created>
  <dcterms:modified xsi:type="dcterms:W3CDTF">2023-04-29T17:59:20Z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f5c69e-9d09-4250-825e-b99a9d4db320_Enabled">
    <vt:lpwstr>true</vt:lpwstr>
  </property>
  <property fmtid="{D5CDD505-2E9C-101B-9397-08002B2CF9AE}" pid="3" name="MSIP_Label_6ff5c69e-9d09-4250-825e-b99a9d4db320_SetDate">
    <vt:lpwstr>2023-04-26T06:56:37Z</vt:lpwstr>
  </property>
  <property fmtid="{D5CDD505-2E9C-101B-9397-08002B2CF9AE}" pid="4" name="MSIP_Label_6ff5c69e-9d09-4250-825e-b99a9d4db320_Method">
    <vt:lpwstr>Standard</vt:lpwstr>
  </property>
  <property fmtid="{D5CDD505-2E9C-101B-9397-08002B2CF9AE}" pid="5" name="MSIP_Label_6ff5c69e-9d09-4250-825e-b99a9d4db320_Name">
    <vt:lpwstr>General</vt:lpwstr>
  </property>
  <property fmtid="{D5CDD505-2E9C-101B-9397-08002B2CF9AE}" pid="6" name="MSIP_Label_6ff5c69e-9d09-4250-825e-b99a9d4db320_SiteId">
    <vt:lpwstr>d79da2e9-d03a-4707-9da7-67a34ac6465c</vt:lpwstr>
  </property>
  <property fmtid="{D5CDD505-2E9C-101B-9397-08002B2CF9AE}" pid="7" name="MSIP_Label_6ff5c69e-9d09-4250-825e-b99a9d4db320_ActionId">
    <vt:lpwstr>5c715000-c318-49fc-8ebf-aa4e681f05e0</vt:lpwstr>
  </property>
  <property fmtid="{D5CDD505-2E9C-101B-9397-08002B2CF9AE}" pid="8" name="MSIP_Label_6ff5c69e-9d09-4250-825e-b99a9d4db320_ContentBits">
    <vt:lpwstr>0</vt:lpwstr>
  </property>
</Properties>
</file>