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drawings_tables\"/>
    </mc:Choice>
  </mc:AlternateContent>
  <xr:revisionPtr revIDLastSave="0" documentId="13_ncr:1_{745D3976-13D1-4F00-AA52-099591C91F6E}" xr6:coauthVersionLast="47" xr6:coauthVersionMax="47" xr10:uidLastSave="{00000000-0000-0000-0000-000000000000}"/>
  <bookViews>
    <workbookView xWindow="-120" yWindow="-120" windowWidth="20730" windowHeight="11160" tabRatio="796" activeTab="6" xr2:uid="{00000000-000D-0000-FFFF-FFFF00000000}"/>
  </bookViews>
  <sheets>
    <sheet name="LATEX" sheetId="27" r:id="rId1"/>
    <sheet name="Large_table" sheetId="22" r:id="rId2"/>
    <sheet name="OveraL_Avg" sheetId="23" r:id="rId3"/>
    <sheet name="Sim_Avg" sheetId="24" r:id="rId4"/>
    <sheet name="PHM_SS_Avg" sheetId="25" r:id="rId5"/>
    <sheet name="PHM_MS_Avg" sheetId="26" r:id="rId6"/>
    <sheet name="Training_times" sheetId="31" r:id="rId7"/>
    <sheet name="Colored_Table" sheetId="29" r:id="rId8"/>
    <sheet name="HeatMap_Table" sheetId="3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31" l="1"/>
  <c r="B40" i="27" s="1"/>
  <c r="F17" i="31"/>
  <c r="B56" i="27" s="1"/>
  <c r="F3" i="31"/>
  <c r="B42" i="27" s="1"/>
  <c r="F4" i="31"/>
  <c r="F5" i="31"/>
  <c r="B44" i="27" s="1"/>
  <c r="F6" i="31"/>
  <c r="F7" i="31"/>
  <c r="F8" i="31"/>
  <c r="F9" i="31"/>
  <c r="F10" i="31"/>
  <c r="B49" i="27" s="1"/>
  <c r="F11" i="31"/>
  <c r="F12" i="31"/>
  <c r="B51" i="27" s="1"/>
  <c r="F13" i="31"/>
  <c r="B52" i="27" s="1"/>
  <c r="F14" i="31"/>
  <c r="F15" i="31"/>
  <c r="B54" i="27" s="1"/>
  <c r="F16" i="31"/>
  <c r="F2" i="31"/>
  <c r="B41" i="27" s="1"/>
  <c r="E17" i="31"/>
  <c r="D17" i="31"/>
  <c r="C17" i="31"/>
  <c r="B17" i="31"/>
  <c r="B43" i="27"/>
  <c r="B45" i="27"/>
  <c r="B46" i="27"/>
  <c r="B47" i="27"/>
  <c r="B48" i="27"/>
  <c r="B50" i="27"/>
  <c r="B53" i="27"/>
  <c r="B55" i="27"/>
  <c r="E37" i="30"/>
  <c r="D37" i="30"/>
  <c r="C37" i="30"/>
  <c r="E36" i="30"/>
  <c r="D36" i="30"/>
  <c r="C36" i="30"/>
  <c r="E35" i="30"/>
  <c r="D35" i="30"/>
  <c r="C35" i="30"/>
  <c r="E34" i="30"/>
  <c r="D34" i="30"/>
  <c r="C34" i="30"/>
  <c r="E31" i="30"/>
  <c r="D31" i="30"/>
  <c r="C31" i="30"/>
  <c r="E30" i="30"/>
  <c r="D30" i="30"/>
  <c r="C30" i="30"/>
  <c r="E29" i="30"/>
  <c r="D29" i="30"/>
  <c r="C29" i="30"/>
  <c r="E28" i="30"/>
  <c r="D28" i="30"/>
  <c r="C28" i="30"/>
  <c r="E25" i="30"/>
  <c r="D25" i="30"/>
  <c r="C25" i="30"/>
  <c r="E24" i="30"/>
  <c r="D24" i="30"/>
  <c r="C24" i="30"/>
  <c r="E23" i="30"/>
  <c r="D23" i="30"/>
  <c r="C23" i="30"/>
  <c r="E22" i="30"/>
  <c r="D22" i="30"/>
  <c r="C22" i="30"/>
  <c r="AA45" i="29"/>
  <c r="Z45" i="29"/>
  <c r="Y45" i="29"/>
  <c r="U44" i="29"/>
  <c r="AA43" i="29"/>
  <c r="Z43" i="29"/>
  <c r="Y43" i="29"/>
  <c r="U42" i="29"/>
  <c r="AA36" i="29"/>
  <c r="AA37" i="29" s="1"/>
  <c r="Z36" i="29"/>
  <c r="Z37" i="29" s="1"/>
  <c r="Y36" i="29"/>
  <c r="Y37" i="29" s="1"/>
  <c r="U35" i="29"/>
  <c r="AA34" i="29"/>
  <c r="Z34" i="29"/>
  <c r="Y34" i="29"/>
  <c r="U33" i="29"/>
  <c r="AP28" i="29"/>
  <c r="AN28" i="29"/>
  <c r="S35" i="29" s="1"/>
  <c r="AM28" i="29"/>
  <c r="R35" i="29" s="1"/>
  <c r="AL28" i="29"/>
  <c r="Q35" i="29" s="1"/>
  <c r="AK28" i="29"/>
  <c r="P35" i="29" s="1"/>
  <c r="AI28" i="29"/>
  <c r="U34" i="29" s="1"/>
  <c r="AG28" i="29"/>
  <c r="S34" i="29" s="1"/>
  <c r="AE28" i="29"/>
  <c r="Q34" i="29" s="1"/>
  <c r="AB28" i="29"/>
  <c r="Z28" i="29"/>
  <c r="S33" i="29" s="1"/>
  <c r="Y28" i="29"/>
  <c r="R33" i="29" s="1"/>
  <c r="X28" i="29"/>
  <c r="Q33" i="29" s="1"/>
  <c r="W28" i="29"/>
  <c r="P33" i="29" s="1"/>
  <c r="U28" i="29"/>
  <c r="U36" i="29" s="1"/>
  <c r="S28" i="29"/>
  <c r="S36" i="29" s="1"/>
  <c r="Q28" i="29"/>
  <c r="Q36" i="29" s="1"/>
  <c r="Q37" i="29" s="1"/>
  <c r="AP27" i="29"/>
  <c r="AE44" i="29" s="1"/>
  <c r="AO27" i="29"/>
  <c r="AD44" i="29" s="1"/>
  <c r="AN27" i="29"/>
  <c r="AB44" i="29" s="1"/>
  <c r="AM27" i="29"/>
  <c r="AA44" i="29" s="1"/>
  <c r="AL27" i="29"/>
  <c r="Z44" i="29" s="1"/>
  <c r="AK27" i="29"/>
  <c r="Y44" i="29" s="1"/>
  <c r="AI27" i="29"/>
  <c r="AE43" i="29" s="1"/>
  <c r="AH27" i="29"/>
  <c r="AD43" i="29" s="1"/>
  <c r="AG27" i="29"/>
  <c r="AB43" i="29" s="1"/>
  <c r="AF27" i="29"/>
  <c r="AE27" i="29"/>
  <c r="AD27" i="29"/>
  <c r="AB27" i="29"/>
  <c r="AE42" i="29" s="1"/>
  <c r="AA27" i="29"/>
  <c r="AD42" i="29" s="1"/>
  <c r="Z27" i="29"/>
  <c r="AB42" i="29" s="1"/>
  <c r="Y27" i="29"/>
  <c r="AA42" i="29" s="1"/>
  <c r="X27" i="29"/>
  <c r="Z42" i="29" s="1"/>
  <c r="W27" i="29"/>
  <c r="Y42" i="29" s="1"/>
  <c r="Y46" i="29" s="1"/>
  <c r="U27" i="29"/>
  <c r="AE45" i="29" s="1"/>
  <c r="T27" i="29"/>
  <c r="AD45" i="29" s="1"/>
  <c r="S27" i="29"/>
  <c r="AB45" i="29" s="1"/>
  <c r="R27" i="29"/>
  <c r="Q27" i="29"/>
  <c r="P27" i="29"/>
  <c r="AP26" i="29"/>
  <c r="AO26" i="29"/>
  <c r="T44" i="29" s="1"/>
  <c r="AN26" i="29"/>
  <c r="S44" i="29" s="1"/>
  <c r="AM26" i="29"/>
  <c r="R44" i="29" s="1"/>
  <c r="AL26" i="29"/>
  <c r="Q44" i="29" s="1"/>
  <c r="AK26" i="29"/>
  <c r="P44" i="29" s="1"/>
  <c r="AI26" i="29"/>
  <c r="U43" i="29" s="1"/>
  <c r="AH26" i="29"/>
  <c r="T43" i="29" s="1"/>
  <c r="AG26" i="29"/>
  <c r="S43" i="29" s="1"/>
  <c r="AF26" i="29"/>
  <c r="R43" i="29" s="1"/>
  <c r="AE26" i="29"/>
  <c r="Q43" i="29" s="1"/>
  <c r="AD26" i="29"/>
  <c r="P43" i="29" s="1"/>
  <c r="AB26" i="29"/>
  <c r="AA26" i="29"/>
  <c r="T42" i="29" s="1"/>
  <c r="Z26" i="29"/>
  <c r="S42" i="29" s="1"/>
  <c r="Y26" i="29"/>
  <c r="R42" i="29" s="1"/>
  <c r="X26" i="29"/>
  <c r="Q42" i="29" s="1"/>
  <c r="W26" i="29"/>
  <c r="P42" i="29" s="1"/>
  <c r="U26" i="29"/>
  <c r="U45" i="29" s="1"/>
  <c r="U46" i="29" s="1"/>
  <c r="T26" i="29"/>
  <c r="T45" i="29" s="1"/>
  <c r="S26" i="29"/>
  <c r="S45" i="29" s="1"/>
  <c r="R26" i="29"/>
  <c r="R45" i="29" s="1"/>
  <c r="Q26" i="29"/>
  <c r="Q45" i="29" s="1"/>
  <c r="Q46" i="29" s="1"/>
  <c r="P26" i="29"/>
  <c r="P45" i="29" s="1"/>
  <c r="P46" i="29" s="1"/>
  <c r="AP25" i="29"/>
  <c r="AE35" i="29" s="1"/>
  <c r="AO25" i="29"/>
  <c r="AD35" i="29" s="1"/>
  <c r="AN25" i="29"/>
  <c r="AB35" i="29" s="1"/>
  <c r="AM25" i="29"/>
  <c r="AA35" i="29" s="1"/>
  <c r="AL25" i="29"/>
  <c r="Z35" i="29" s="1"/>
  <c r="AK25" i="29"/>
  <c r="Y35" i="29" s="1"/>
  <c r="AI25" i="29"/>
  <c r="AE34" i="29" s="1"/>
  <c r="AH25" i="29"/>
  <c r="AD34" i="29" s="1"/>
  <c r="AG25" i="29"/>
  <c r="AB34" i="29" s="1"/>
  <c r="AF25" i="29"/>
  <c r="AE25" i="29"/>
  <c r="AD25" i="29"/>
  <c r="AB25" i="29"/>
  <c r="AE33" i="29" s="1"/>
  <c r="AA25" i="29"/>
  <c r="AD33" i="29" s="1"/>
  <c r="Z25" i="29"/>
  <c r="AB33" i="29" s="1"/>
  <c r="Y25" i="29"/>
  <c r="AA33" i="29" s="1"/>
  <c r="X25" i="29"/>
  <c r="Z33" i="29" s="1"/>
  <c r="W25" i="29"/>
  <c r="Y33" i="29" s="1"/>
  <c r="U25" i="29"/>
  <c r="AE36" i="29" s="1"/>
  <c r="T25" i="29"/>
  <c r="AD36" i="29" s="1"/>
  <c r="S25" i="29"/>
  <c r="AB36" i="29" s="1"/>
  <c r="R25" i="29"/>
  <c r="Q25" i="29"/>
  <c r="P25" i="29"/>
  <c r="AO21" i="29"/>
  <c r="AM21" i="29"/>
  <c r="AK21" i="29"/>
  <c r="AH21" i="29"/>
  <c r="AF21" i="29"/>
  <c r="AD21" i="29"/>
  <c r="AA21" i="29"/>
  <c r="Y21" i="29"/>
  <c r="W21" i="29"/>
  <c r="T21" i="29"/>
  <c r="R21" i="29"/>
  <c r="P21" i="29"/>
  <c r="AO20" i="29"/>
  <c r="AO28" i="29" s="1"/>
  <c r="T35" i="29" s="1"/>
  <c r="AM20" i="29"/>
  <c r="AK20" i="29"/>
  <c r="AH20" i="29"/>
  <c r="AH28" i="29" s="1"/>
  <c r="T34" i="29" s="1"/>
  <c r="AF20" i="29"/>
  <c r="AF28" i="29" s="1"/>
  <c r="R34" i="29" s="1"/>
  <c r="AD20" i="29"/>
  <c r="AD28" i="29" s="1"/>
  <c r="P34" i="29" s="1"/>
  <c r="AA20" i="29"/>
  <c r="AA28" i="29" s="1"/>
  <c r="T33" i="29" s="1"/>
  <c r="Y20" i="29"/>
  <c r="W20" i="29"/>
  <c r="T20" i="29"/>
  <c r="T28" i="29" s="1"/>
  <c r="T36" i="29" s="1"/>
  <c r="R20" i="29"/>
  <c r="R28" i="29" s="1"/>
  <c r="R36" i="29" s="1"/>
  <c r="R37" i="29" s="1"/>
  <c r="P20" i="29"/>
  <c r="P28" i="29" s="1"/>
  <c r="P36" i="29" s="1"/>
  <c r="P7" i="26"/>
  <c r="K35" i="27" s="1"/>
  <c r="P8" i="26"/>
  <c r="K36" i="27" s="1"/>
  <c r="P9" i="26"/>
  <c r="K37" i="27" s="1"/>
  <c r="P6" i="26"/>
  <c r="K34" i="27" s="1"/>
  <c r="P7" i="25"/>
  <c r="B35" i="27" s="1"/>
  <c r="P8" i="25"/>
  <c r="B36" i="27" s="1"/>
  <c r="P9" i="25"/>
  <c r="B37" i="27" s="1"/>
  <c r="P6" i="25"/>
  <c r="B34" i="27" s="1"/>
  <c r="P7" i="24"/>
  <c r="K26" i="27" s="1"/>
  <c r="P8" i="24"/>
  <c r="K27" i="27" s="1"/>
  <c r="P9" i="24"/>
  <c r="K28" i="27" s="1"/>
  <c r="P6" i="24"/>
  <c r="K25" i="27" s="1"/>
  <c r="K33" i="27"/>
  <c r="K32" i="27"/>
  <c r="B33" i="27"/>
  <c r="B32" i="27"/>
  <c r="K24" i="27"/>
  <c r="K2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3" i="27"/>
  <c r="M9" i="26"/>
  <c r="L9" i="26"/>
  <c r="J9" i="26"/>
  <c r="I9" i="26"/>
  <c r="G9" i="26"/>
  <c r="F9" i="26"/>
  <c r="D9" i="26"/>
  <c r="C9" i="26"/>
  <c r="M8" i="26"/>
  <c r="L8" i="26"/>
  <c r="J8" i="26"/>
  <c r="I8" i="26"/>
  <c r="G8" i="26"/>
  <c r="F8" i="26"/>
  <c r="D8" i="26"/>
  <c r="C8" i="26"/>
  <c r="M7" i="26"/>
  <c r="L7" i="26"/>
  <c r="J7" i="26"/>
  <c r="I7" i="26"/>
  <c r="G7" i="26"/>
  <c r="F7" i="26"/>
  <c r="D7" i="26"/>
  <c r="C7" i="26"/>
  <c r="M6" i="26"/>
  <c r="L6" i="26"/>
  <c r="J6" i="26"/>
  <c r="I6" i="26"/>
  <c r="G6" i="26"/>
  <c r="F6" i="26"/>
  <c r="D6" i="26"/>
  <c r="C6" i="26"/>
  <c r="P5" i="26"/>
  <c r="P4" i="26"/>
  <c r="M9" i="25"/>
  <c r="L9" i="25"/>
  <c r="J9" i="25"/>
  <c r="I9" i="25"/>
  <c r="G9" i="25"/>
  <c r="F9" i="25"/>
  <c r="D9" i="25"/>
  <c r="C9" i="25"/>
  <c r="M8" i="25"/>
  <c r="L8" i="25"/>
  <c r="J8" i="25"/>
  <c r="I8" i="25"/>
  <c r="G8" i="25"/>
  <c r="F8" i="25"/>
  <c r="D8" i="25"/>
  <c r="C8" i="25"/>
  <c r="M7" i="25"/>
  <c r="L7" i="25"/>
  <c r="J7" i="25"/>
  <c r="I7" i="25"/>
  <c r="G7" i="25"/>
  <c r="F7" i="25"/>
  <c r="D7" i="25"/>
  <c r="C7" i="25"/>
  <c r="M6" i="25"/>
  <c r="L6" i="25"/>
  <c r="J6" i="25"/>
  <c r="I6" i="25"/>
  <c r="G6" i="25"/>
  <c r="F6" i="25"/>
  <c r="D6" i="25"/>
  <c r="C6" i="25"/>
  <c r="P5" i="25"/>
  <c r="P4" i="25"/>
  <c r="M9" i="24"/>
  <c r="L9" i="24"/>
  <c r="J9" i="24"/>
  <c r="I9" i="24"/>
  <c r="G9" i="24"/>
  <c r="F9" i="24"/>
  <c r="D9" i="24"/>
  <c r="C9" i="24"/>
  <c r="M8" i="24"/>
  <c r="L8" i="24"/>
  <c r="J8" i="24"/>
  <c r="I8" i="24"/>
  <c r="G8" i="24"/>
  <c r="F8" i="24"/>
  <c r="D8" i="24"/>
  <c r="C8" i="24"/>
  <c r="M7" i="24"/>
  <c r="L7" i="24"/>
  <c r="J7" i="24"/>
  <c r="I7" i="24"/>
  <c r="G7" i="24"/>
  <c r="F7" i="24"/>
  <c r="D7" i="24"/>
  <c r="C7" i="24"/>
  <c r="M6" i="24"/>
  <c r="L6" i="24"/>
  <c r="J6" i="24"/>
  <c r="I6" i="24"/>
  <c r="G6" i="24"/>
  <c r="F6" i="24"/>
  <c r="D6" i="24"/>
  <c r="C6" i="24"/>
  <c r="P5" i="24"/>
  <c r="P4" i="24"/>
  <c r="M9" i="23"/>
  <c r="L9" i="23"/>
  <c r="J9" i="23"/>
  <c r="I9" i="23"/>
  <c r="G9" i="23"/>
  <c r="F9" i="23"/>
  <c r="D9" i="23"/>
  <c r="C9" i="23"/>
  <c r="M8" i="23"/>
  <c r="L8" i="23"/>
  <c r="J8" i="23"/>
  <c r="I8" i="23"/>
  <c r="G8" i="23"/>
  <c r="F8" i="23"/>
  <c r="D8" i="23"/>
  <c r="P8" i="23" s="1"/>
  <c r="B27" i="27" s="1"/>
  <c r="C8" i="23"/>
  <c r="M7" i="23"/>
  <c r="L7" i="23"/>
  <c r="J7" i="23"/>
  <c r="I7" i="23"/>
  <c r="G7" i="23"/>
  <c r="F7" i="23"/>
  <c r="D7" i="23"/>
  <c r="C7" i="23"/>
  <c r="P7" i="23" s="1"/>
  <c r="B26" i="27" s="1"/>
  <c r="M6" i="23"/>
  <c r="L6" i="23"/>
  <c r="J6" i="23"/>
  <c r="I6" i="23"/>
  <c r="G6" i="23"/>
  <c r="F6" i="23"/>
  <c r="P6" i="23" s="1"/>
  <c r="B25" i="27" s="1"/>
  <c r="D6" i="23"/>
  <c r="C6" i="23"/>
  <c r="P5" i="23"/>
  <c r="B24" i="27" s="1"/>
  <c r="P4" i="23"/>
  <c r="B23" i="27" s="1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W23" i="22"/>
  <c r="P9" i="23" l="1"/>
  <c r="B28" i="27" s="1"/>
  <c r="S46" i="29"/>
  <c r="T46" i="29"/>
  <c r="R52" i="29"/>
  <c r="S37" i="29"/>
  <c r="R49" i="29" s="1"/>
  <c r="P37" i="29"/>
  <c r="T37" i="29"/>
  <c r="R46" i="29"/>
  <c r="U37" i="29"/>
  <c r="AB37" i="29"/>
  <c r="AD37" i="29"/>
  <c r="AD46" i="29"/>
  <c r="AE37" i="29"/>
  <c r="AE46" i="29"/>
  <c r="Z46" i="29"/>
  <c r="AB46" i="29"/>
  <c r="AA46" i="29"/>
  <c r="H41" i="22"/>
  <c r="T42" i="22"/>
  <c r="W26" i="22"/>
  <c r="H42" i="22"/>
  <c r="N41" i="22"/>
  <c r="I41" i="22"/>
  <c r="I42" i="22"/>
  <c r="S42" i="22"/>
  <c r="E42" i="22"/>
  <c r="P41" i="22"/>
  <c r="W25" i="22"/>
  <c r="D41" i="22"/>
  <c r="S41" i="22"/>
  <c r="N42" i="22"/>
  <c r="E41" i="22"/>
  <c r="T41" i="22"/>
  <c r="P42" i="22"/>
  <c r="R51" i="29" l="1"/>
  <c r="R48" i="29"/>
  <c r="J42" i="22"/>
  <c r="J41" i="22"/>
  <c r="K41" i="22"/>
  <c r="D42" i="22"/>
  <c r="F42" i="22"/>
  <c r="F41" i="22"/>
  <c r="M42" i="22"/>
  <c r="M41" i="22"/>
  <c r="W28" i="22"/>
  <c r="W27" i="22"/>
  <c r="K42" i="22"/>
  <c r="O42" i="22" l="1"/>
  <c r="O41" i="22"/>
  <c r="W31" i="22"/>
  <c r="W29" i="22"/>
  <c r="W30" i="22"/>
  <c r="W33" i="22" l="1"/>
  <c r="W32" i="22"/>
  <c r="R42" i="22"/>
  <c r="R41" i="22"/>
  <c r="W35" i="22" l="1"/>
  <c r="W34" i="22"/>
  <c r="U42" i="22"/>
  <c r="U41" i="22"/>
  <c r="W37" i="22" l="1"/>
  <c r="W36" i="22"/>
  <c r="W38" i="22"/>
  <c r="C42" i="22" l="1"/>
  <c r="W39" i="22"/>
  <c r="C41" i="22"/>
</calcChain>
</file>

<file path=xl/sharedStrings.xml><?xml version="1.0" encoding="utf-8"?>
<sst xmlns="http://schemas.openxmlformats.org/spreadsheetml/2006/main" count="603" uniqueCount="197">
  <si>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</si>
  <si>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</si>
  <si>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</si>
  <si>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</si>
  <si>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</si>
  <si>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</si>
  <si>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</si>
  <si>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</si>
  <si>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</si>
  <si>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</si>
  <si>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</si>
  <si>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</si>
  <si>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</si>
  <si>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</si>
  <si>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</si>
  <si>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</si>
  <si>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</si>
  <si>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</si>
  <si>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</si>
  <si>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</si>
  <si>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</si>
  <si>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</si>
  <si>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</si>
  <si>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</si>
  <si>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</si>
  <si>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PHM C01 complex multi-variate state NBD</t>
  </si>
  <si>
    <t>PHM C04 complex multi-variate state NBD</t>
  </si>
  <si>
    <t>A2C</t>
  </si>
  <si>
    <t>DQN</t>
  </si>
  <si>
    <t>PPO</t>
  </si>
  <si>
    <t>REINFORCE</t>
  </si>
  <si>
    <t>PHM C06 complex multi-variate state NBD</t>
  </si>
  <si>
    <t>Precision</t>
  </si>
  <si>
    <t>Mean</t>
  </si>
  <si>
    <t>SD</t>
  </si>
  <si>
    <t>Recall</t>
  </si>
  <si>
    <t>F1-score</t>
  </si>
  <si>
    <t>Simulated Dasic 2006 - simple (NT) state - NBD</t>
  </si>
  <si>
    <t>Simulated Dasic 2006 - simple (NT) state - LBD</t>
  </si>
  <si>
    <t>Simulated Dasic 2006 - simple (NT) state - HBD</t>
  </si>
  <si>
    <t>PHM C01 simple (NT) NBD</t>
  </si>
  <si>
    <t>PHM C01 simple (NT) LBD</t>
  </si>
  <si>
    <t>PHM C01 simple (NT) HBD</t>
  </si>
  <si>
    <t>PHM C04 simple (NT) NBD</t>
  </si>
  <si>
    <t>PHM C04 simple (NT) LBD</t>
  </si>
  <si>
    <t>PHM C04 simple (NT) HBD</t>
  </si>
  <si>
    <t>PHM C06 simple (NT) NBD</t>
  </si>
  <si>
    <t>PHM C06 simple (NT) LBD</t>
  </si>
  <si>
    <t>PHM C06 simple (NT) HBD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</si>
  <si>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</si>
  <si>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</si>
  <si>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</si>
  <si>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</si>
  <si>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</si>
  <si>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</si>
  <si>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</si>
  <si>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</si>
  <si>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</si>
  <si>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</si>
  <si>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</si>
  <si>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</si>
  <si>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</si>
  <si>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</si>
  <si>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</si>
  <si>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</si>
  <si>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</si>
  <si>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</si>
  <si>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</si>
  <si>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F-beta score (0.5)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</si>
  <si>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</si>
  <si>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</si>
  <si>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</si>
  <si>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</si>
  <si>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</si>
  <si>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</si>
  <si>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</si>
  <si>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</si>
  <si>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</si>
  <si>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</si>
  <si>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</si>
  <si>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</si>
  <si>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r>
      <t xml:space="preserve">RAW DATA for Performace across all variants. 5 rounds x 40 cases x </t>
    </r>
    <r>
      <rPr>
        <u/>
        <sz val="14"/>
        <color theme="1"/>
        <rFont val="Calibri"/>
        <family val="2"/>
        <scheme val="minor"/>
      </rPr>
      <t>10</t>
    </r>
    <r>
      <rPr>
        <b/>
        <sz val="14"/>
        <color theme="1"/>
        <rFont val="Calibri"/>
        <family val="2"/>
        <scheme val="minor"/>
      </rPr>
      <t xml:space="preserve"> rounds = 2000 cases</t>
    </r>
  </si>
  <si>
    <t>ID</t>
  </si>
  <si>
    <t>LATEX REPORTS</t>
  </si>
  <si>
    <t>std.deviations</t>
  </si>
  <si>
    <t>#</t>
  </si>
  <si>
    <t>SIMULATED  AVERAGES</t>
  </si>
  <si>
    <t>phm ss averages</t>
  </si>
  <si>
    <t>phm MS averages</t>
  </si>
  <si>
    <t>LARGE TABLE</t>
  </si>
  <si>
    <t>Advanced Algorithms (SB-3 implementations)</t>
  </si>
  <si>
    <t>expt_n</t>
  </si>
  <si>
    <t>environment</t>
  </si>
  <si>
    <t>Environment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</si>
  <si>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</si>
  <si>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</si>
  <si>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</si>
  <si>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</si>
  <si>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</si>
  <si>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</si>
  <si>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</si>
  <si>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</si>
  <si>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</si>
  <si>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</si>
  <si>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RF-F1-sd</t>
  </si>
  <si>
    <t>A2C-F1-sd</t>
  </si>
  <si>
    <t>DQN-F1-sd</t>
  </si>
  <si>
    <t>model_file_tested</t>
  </si>
  <si>
    <t>Key</t>
  </si>
  <si>
    <t>SS</t>
  </si>
  <si>
    <t>Simulated Dasic 2006  - No noise</t>
  </si>
  <si>
    <t>data\Simulated_Dasic_2006_Tool_Wear_Model_Train.csv</t>
  </si>
  <si>
    <t>models/RF_Model_Dasic_NoNBD.mdl</t>
  </si>
  <si>
    <t>Dasic_SS_NT</t>
  </si>
  <si>
    <t>Separate test set.</t>
  </si>
  <si>
    <t>results/TrainingTBoard</t>
  </si>
  <si>
    <t>data\Simulated_Dasic_2006_Tool_Wear_Model_Test.csv</t>
  </si>
  <si>
    <t>&gt; 0.70</t>
  </si>
  <si>
    <t>Simulated Dasic 2006  - Low noise/break-down</t>
  </si>
  <si>
    <t>models/RF_Model_Dasic_LowNBD.mdl</t>
  </si>
  <si>
    <t>&lt; 0.05</t>
  </si>
  <si>
    <t>Simulated Dasic 2006  - High noise/break-down</t>
  </si>
  <si>
    <t>models/RF_Model_Dasic_HighNBD.mdl</t>
  </si>
  <si>
    <t>PHM C01 simple - No noise</t>
  </si>
  <si>
    <t>data\PHM_Tool_Wear_Data_C01_0p12.csv</t>
  </si>
  <si>
    <t>models/RF_Model_PHM_C01_SS_NoNBD.mdl</t>
  </si>
  <si>
    <t>PHM_C01_SS_NT</t>
  </si>
  <si>
    <t>PHM C01 simple - Low noise/break-down</t>
  </si>
  <si>
    <t>models/RF_Model_PHM_C01_SS_LowNBD.mdl</t>
  </si>
  <si>
    <t>PHM C01 simple - High noise/break-down</t>
  </si>
  <si>
    <t>models/RF_Model_PHM_C01_SS_HighNBD.mdl</t>
  </si>
  <si>
    <t>PHM C04 simple - No noise</t>
  </si>
  <si>
    <t>data\PHM_Tool_Wear_Data_C04_0p098.csv</t>
  </si>
  <si>
    <t>models/RF_Model_PHM_C04_SS_NoNBD.mdl</t>
  </si>
  <si>
    <t>PHM_C04_SS_NT</t>
  </si>
  <si>
    <t>PHM C04 simple - Low noise/break-down</t>
  </si>
  <si>
    <t>models/RF_Model_PHM_C04_SS_LowNBD.mdl</t>
  </si>
  <si>
    <t>PHM C04 simple - High noise/break-down</t>
  </si>
  <si>
    <t>models/RF_Model_PHM_C04_SS_HighNBD.mdl</t>
  </si>
  <si>
    <t>PHM C06 simple - No noise</t>
  </si>
  <si>
    <t>data\PHM_Tool_Wear_Data_C06_0p13.csv</t>
  </si>
  <si>
    <t>models/RF_Model_PHM_C06_SS_NoNBD.mdl</t>
  </si>
  <si>
    <t>PHM_C06_SS_NT</t>
  </si>
  <si>
    <t>PHM C06 simple - Low noise/break-down</t>
  </si>
  <si>
    <t>models/RF_Model_PHM_C06_SS_LowNBD.mdl</t>
  </si>
  <si>
    <t>PHM C06 simple - High noise/break-down</t>
  </si>
  <si>
    <t>models/RF_Model_PHM_C06_SS_HighNBD.mdl</t>
  </si>
  <si>
    <t>MS</t>
  </si>
  <si>
    <t>PHM C01  multi-variate state - No noise</t>
  </si>
  <si>
    <t>models/RF_Model_PHM_C01_MS_NoNBD.mdl</t>
  </si>
  <si>
    <t>PHM_C01_MS</t>
  </si>
  <si>
    <t>PHM C04  multi-variate state - No noise</t>
  </si>
  <si>
    <t>models/RF_Model_PHM_C04_MS_NoNBD.mdl</t>
  </si>
  <si>
    <t>PHM_C04_MS</t>
  </si>
  <si>
    <t>PHM C06  multi-variate state - No noise</t>
  </si>
  <si>
    <t>models/RF_Model_PHM_C06_MS_NoNBD.mdl</t>
  </si>
  <si>
    <t>PHM_C06_MS</t>
  </si>
  <si>
    <t>Maximum values</t>
  </si>
  <si>
    <t>Max</t>
  </si>
  <si>
    <t>Average values</t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</si>
  <si>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</si>
  <si>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 xml:space="preserve">Simulated env. </t>
  </si>
  <si>
    <t>- Stability study: Does SB-3 show decent performance for lower episodes?</t>
  </si>
  <si>
    <t>PHM-Single-variate state</t>
  </si>
  <si>
    <t>PHM-Multi-variate state</t>
  </si>
  <si>
    <t>Overall-Averages</t>
  </si>
  <si>
    <t>Overall: Average metric over 100 samples, 10 rounds</t>
  </si>
  <si>
    <t>Simulated env.: Average metric over 100 samples, 10 rounds</t>
  </si>
  <si>
    <t>PHM Single-variate env.: Average metric over 100 samples, 10 rounds</t>
  </si>
  <si>
    <t>PHM Multi-variate env.: Average metric over 100 samples, 10 rounds</t>
  </si>
  <si>
    <t>across Pr, Rc, F1: better than best SB3</t>
  </si>
  <si>
    <t>on mean</t>
  </si>
  <si>
    <t>on variance</t>
  </si>
  <si>
    <t>across PRECISION for replacement only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</si>
  <si>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</si>
  <si>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</si>
  <si>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</si>
  <si>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</si>
  <si>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</si>
  <si>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</si>
  <si>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</si>
  <si>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</si>
  <si>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</si>
  <si>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</si>
  <si>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</si>
  <si>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</si>
  <si>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</si>
  <si>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</si>
  <si>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</si>
  <si>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</si>
  <si>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</si>
  <si>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</si>
  <si>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SIMULATED AVERAGES</t>
  </si>
  <si>
    <t>PHM-MS  AVERAGES</t>
  </si>
  <si>
    <t>PHM-SS  AVERAGES</t>
  </si>
  <si>
    <t>Training times</t>
  </si>
  <si>
    <t>Overall average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</si>
</sst>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19" fillId="0" borderId="0" xfId="0" applyFont="1"/>
    <xf numFmtId="0" fontId="22" fillId="33" borderId="0" xfId="0" applyFont="1" applyFill="1"/>
    <xf numFmtId="0" fontId="21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0" fontId="0" fillId="36" borderId="0" xfId="0" applyFill="1"/>
    <xf numFmtId="0" fontId="0" fillId="36" borderId="11" xfId="0" applyFill="1" applyBorder="1"/>
    <xf numFmtId="0" fontId="0" fillId="0" borderId="0" xfId="0" applyAlignment="1">
      <alignment horizontal="left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horizontal="left" vertical="center" indent="1"/>
    </xf>
    <xf numFmtId="0" fontId="0" fillId="0" borderId="0" xfId="0" applyAlignment="1">
      <alignment vertical="center"/>
    </xf>
    <xf numFmtId="0" fontId="23" fillId="37" borderId="0" xfId="0" applyFont="1" applyFill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inden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6" fillId="0" borderId="21" xfId="0" applyFont="1" applyBorder="1" applyAlignment="1">
      <alignment horizontal="right" vertical="center"/>
    </xf>
    <xf numFmtId="0" fontId="16" fillId="0" borderId="22" xfId="0" applyFont="1" applyBorder="1" applyAlignment="1">
      <alignment horizontal="right" vertical="center"/>
    </xf>
    <xf numFmtId="164" fontId="18" fillId="37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24" fillId="38" borderId="0" xfId="0" applyNumberFormat="1" applyFont="1" applyFill="1" applyAlignment="1">
      <alignment vertical="center"/>
    </xf>
    <xf numFmtId="0" fontId="0" fillId="0" borderId="0" xfId="0" applyAlignment="1">
      <alignment horizontal="left" vertical="center" indent="1"/>
    </xf>
    <xf numFmtId="164" fontId="0" fillId="39" borderId="0" xfId="0" applyNumberFormat="1" applyFill="1" applyAlignment="1">
      <alignment vertical="center"/>
    </xf>
    <xf numFmtId="164" fontId="0" fillId="39" borderId="21" xfId="0" applyNumberFormat="1" applyFill="1" applyBorder="1" applyAlignment="1">
      <alignment vertical="center"/>
    </xf>
    <xf numFmtId="164" fontId="0" fillId="39" borderId="22" xfId="0" applyNumberFormat="1" applyFill="1" applyBorder="1" applyAlignment="1">
      <alignment vertical="center"/>
    </xf>
    <xf numFmtId="164" fontId="25" fillId="39" borderId="23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24" xfId="0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164" fontId="18" fillId="37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39" borderId="11" xfId="0" applyNumberFormat="1" applyFill="1" applyBorder="1" applyAlignment="1">
      <alignment vertical="center"/>
    </xf>
    <xf numFmtId="164" fontId="0" fillId="0" borderId="11" xfId="0" applyNumberFormat="1" applyBorder="1"/>
    <xf numFmtId="164" fontId="0" fillId="39" borderId="26" xfId="0" applyNumberFormat="1" applyFill="1" applyBorder="1" applyAlignment="1">
      <alignment vertical="center"/>
    </xf>
    <xf numFmtId="0" fontId="0" fillId="0" borderId="27" xfId="0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164" fontId="18" fillId="37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0" fontId="16" fillId="0" borderId="17" xfId="0" applyFont="1" applyBorder="1" applyAlignment="1">
      <alignment horizontal="right" vertical="center" indent="1"/>
    </xf>
    <xf numFmtId="164" fontId="23" fillId="37" borderId="0" xfId="0" applyNumberFormat="1" applyFont="1" applyFill="1" applyAlignment="1">
      <alignment vertical="center"/>
    </xf>
    <xf numFmtId="0" fontId="23" fillId="37" borderId="0" xfId="0" applyFont="1" applyFill="1" applyAlignment="1">
      <alignment vertical="center"/>
    </xf>
    <xf numFmtId="164" fontId="0" fillId="40" borderId="21" xfId="0" applyNumberFormat="1" applyFill="1" applyBorder="1" applyAlignment="1">
      <alignment vertical="center"/>
    </xf>
    <xf numFmtId="164" fontId="0" fillId="40" borderId="0" xfId="0" applyNumberFormat="1" applyFill="1" applyAlignment="1">
      <alignment vertical="center"/>
    </xf>
    <xf numFmtId="164" fontId="0" fillId="40" borderId="22" xfId="0" applyNumberFormat="1" applyFill="1" applyBorder="1" applyAlignment="1">
      <alignment vertical="center"/>
    </xf>
    <xf numFmtId="0" fontId="16" fillId="0" borderId="30" xfId="0" applyFont="1" applyBorder="1" applyAlignment="1">
      <alignment horizontal="right" vertical="center" indent="1"/>
    </xf>
    <xf numFmtId="0" fontId="0" fillId="0" borderId="23" xfId="0" applyBorder="1" applyAlignment="1">
      <alignment vertical="center"/>
    </xf>
    <xf numFmtId="164" fontId="23" fillId="37" borderId="23" xfId="0" applyNumberFormat="1" applyFont="1" applyFill="1" applyBorder="1" applyAlignment="1">
      <alignment vertical="center"/>
    </xf>
    <xf numFmtId="0" fontId="23" fillId="37" borderId="23" xfId="0" applyFont="1" applyFill="1" applyBorder="1" applyAlignment="1">
      <alignment vertical="center"/>
    </xf>
    <xf numFmtId="164" fontId="25" fillId="39" borderId="31" xfId="0" applyNumberFormat="1" applyFont="1" applyFill="1" applyBorder="1" applyAlignment="1">
      <alignment vertical="center"/>
    </xf>
    <xf numFmtId="0" fontId="25" fillId="39" borderId="23" xfId="0" applyFont="1" applyFill="1" applyBorder="1" applyAlignment="1">
      <alignment vertical="center"/>
    </xf>
    <xf numFmtId="164" fontId="25" fillId="39" borderId="32" xfId="0" applyNumberFormat="1" applyFont="1" applyFill="1" applyBorder="1" applyAlignment="1">
      <alignment vertical="center"/>
    </xf>
    <xf numFmtId="0" fontId="0" fillId="0" borderId="10" xfId="0" applyBorder="1" applyAlignment="1">
      <alignment horizontal="left" indent="1"/>
    </xf>
    <xf numFmtId="0" fontId="26" fillId="41" borderId="0" xfId="0" applyFont="1" applyFill="1" applyAlignment="1">
      <alignment horizontal="left" indent="2"/>
    </xf>
    <xf numFmtId="165" fontId="0" fillId="0" borderId="0" xfId="0" applyNumberFormat="1"/>
    <xf numFmtId="0" fontId="16" fillId="0" borderId="0" xfId="0" applyFont="1" applyAlignment="1">
      <alignment horizontal="center"/>
    </xf>
    <xf numFmtId="164" fontId="0" fillId="40" borderId="0" xfId="0" applyNumberFormat="1" applyFill="1"/>
    <xf numFmtId="164" fontId="16" fillId="34" borderId="0" xfId="0" applyNumberFormat="1" applyFont="1" applyFill="1" applyAlignment="1">
      <alignment horizontal="right"/>
    </xf>
    <xf numFmtId="11" fontId="0" fillId="0" borderId="0" xfId="0" applyNumberFormat="1"/>
    <xf numFmtId="0" fontId="16" fillId="42" borderId="0" xfId="0" applyFont="1" applyFill="1" applyAlignment="1">
      <alignment horizontal="left" indent="1"/>
    </xf>
    <xf numFmtId="2" fontId="16" fillId="43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23" fillId="37" borderId="14" xfId="0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37" borderId="16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7" fillId="33" borderId="0" xfId="0" quotePrefix="1" applyFont="1" applyFill="1" applyAlignment="1">
      <alignment horizontal="left" vertical="top" wrapText="1" indent="2"/>
    </xf>
    <xf numFmtId="0" fontId="16" fillId="37" borderId="0" xfId="0" applyFont="1" applyFill="1" applyAlignment="1">
      <alignment horizontal="center" vertical="center"/>
    </xf>
    <xf numFmtId="2" fontId="0" fillId="0" borderId="0" xfId="0" applyNumberForma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K56"/>
  <sheetViews>
    <sheetView topLeftCell="A15" workbookViewId="0">
      <selection activeCell="B28" sqref="B28"/>
    </sheetView>
  </sheetViews>
  <sheetFormatPr defaultRowHeight="15" x14ac:dyDescent="0.25"/>
  <sheetData>
    <row r="1" spans="2:2" ht="18.75" x14ac:dyDescent="0.3">
      <c r="B1" s="94" t="s">
        <v>89</v>
      </c>
    </row>
    <row r="3" spans="2:2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2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2" x14ac:dyDescent="0.25">
      <c r="B5" t="str">
        <f>Large_table!W25</f>
        <v>Simulated  - No noise &amp;0.999 &amp;0.645 &amp;0.782 &amp; 0.898 &amp; &amp; 0.335 &amp;0.359 &amp;0.344 &amp;0.338 &amp; &amp;0.348 &amp;0.597 &amp;0.410 &amp;0.352 &amp; &amp;0.392 &amp;0.211 &amp;0.252&amp;0.303\\</v>
      </c>
    </row>
    <row r="6" spans="2:2" x14ac:dyDescent="0.25">
      <c r="B6" t="str">
        <f>Large_table!W26</f>
        <v>Simulated  - Low noise &amp;0.943 &amp;0.954 &amp;0.948 &amp; 0.945 &amp; &amp; 0.409 &amp;0.318 &amp;0.349 &amp;0.379 &amp; &amp;0.273 &amp;0.064 &amp;0.076 &amp;0.108 &amp; &amp;0.359 &amp;0.173 &amp;0.205&amp;0.255\\</v>
      </c>
    </row>
    <row r="7" spans="2:2" x14ac:dyDescent="0.25">
      <c r="B7" t="str">
        <f>Large_table!W27</f>
        <v>Simulated  - High noise &amp;0.889 &amp;0.974 &amp;0.929 &amp; 0.904 &amp; &amp; 0.471 &amp;0.439 &amp;0.443 &amp;0.455 &amp; &amp;0.423 &amp;0.408 &amp;0.295 &amp;0.284 &amp; &amp;0.402 &amp;0.205 &amp;0.248&amp;0.307\\</v>
      </c>
    </row>
    <row r="8" spans="2:2" x14ac:dyDescent="0.25">
      <c r="B8" t="str">
        <f>Large_table!W28</f>
        <v>PHM C01 SS - No noise &amp;0.886 &amp;0.978 &amp;0.928 &amp; 0.902 &amp; &amp; 0.294 &amp;0.337 &amp;0.305 &amp;0.296 &amp; &amp;0.350 &amp;0.405 &amp;0.291 &amp;0.269 &amp; &amp;0.517 &amp;0.494 &amp;0.471&amp;0.476\\</v>
      </c>
    </row>
    <row r="9" spans="2:2" x14ac:dyDescent="0.25">
      <c r="B9" t="str">
        <f>Large_table!W29</f>
        <v>PHM C01 SS - Low noise &amp;0.916 &amp;0.893 &amp;0.903 &amp; 0.911 &amp; &amp; 0.526 &amp;0.645 &amp;0.568 &amp;0.540 &amp; &amp;0.321 &amp;0.591 &amp;0.404 &amp;0.343 &amp; &amp;0.490 &amp;0.415 &amp;0.443&amp;0.468\\</v>
      </c>
    </row>
    <row r="10" spans="2:2" x14ac:dyDescent="0.25">
      <c r="B10" t="str">
        <f>Large_table!W30</f>
        <v>PHM C01 SS - High noise &amp;0.757 &amp;0.926 &amp;0.831 &amp; 0.784 &amp; &amp; 0.499 &amp;0.632 &amp;0.542 &amp;0.513 &amp; &amp;0.399 &amp;0.402 &amp;0.308 &amp;0.292 &amp; &amp;0.403 &amp;0.223 &amp;0.270&amp;0.325\\</v>
      </c>
    </row>
    <row r="11" spans="2:2" x14ac:dyDescent="0.25">
      <c r="B11" t="str">
        <f>Large_table!W31</f>
        <v>PHM C04 SS - No noise &amp;0.865 &amp;0.959 &amp;0.908 &amp; 0.881 &amp; &amp; 0.515 &amp;0.676 &amp;0.575 &amp;0.535 &amp; &amp;0.365 &amp;0.497 &amp;0.383 &amp;0.348 &amp; &amp;0.431 &amp;0.239 &amp;0.265&amp;0.311\\</v>
      </c>
    </row>
    <row r="12" spans="2:2" x14ac:dyDescent="0.25">
      <c r="B12" t="str">
        <f>Large_table!W32</f>
        <v>PHM C04 SS - Low noise &amp;0.722 &amp;0.980 &amp;0.831 &amp; 0.762 &amp; &amp; 0.399 &amp;0.393 &amp;0.391 &amp;0.393 &amp; &amp;0.409 &amp;0.589 &amp;0.410 &amp;0.361 &amp; &amp;0.438 &amp;0.299 &amp;0.334&amp;0.377\\</v>
      </c>
    </row>
    <row r="13" spans="2:2" x14ac:dyDescent="0.25">
      <c r="B13" t="str">
        <f>Large_table!W33</f>
        <v>PHM C04 SS - High noise &amp;0.770 &amp;0.809 &amp;0.787 &amp; 0.776 &amp; &amp; 0.375 &amp;0.456 &amp;0.397 &amp;0.381 &amp; &amp;0.408 &amp;0.411 &amp;0.296 &amp;0.282 &amp; &amp;0.491 &amp;0.324 &amp;0.362&amp;0.409\\</v>
      </c>
    </row>
    <row r="14" spans="2:2" x14ac:dyDescent="0.25">
      <c r="B14" t="str">
        <f>Large_table!W34</f>
        <v>PHM C06 SS - No noise &amp;0.996 &amp;0.609 &amp;0.751 &amp; 0.879 &amp; &amp; 0.463 &amp;0.454 &amp;0.455 &amp;0.459 &amp; &amp;0.538 &amp;0.780 &amp;0.585 &amp;0.523 &amp; &amp;0.402 &amp;0.410 &amp;0.374&amp;0.370\\</v>
      </c>
    </row>
    <row r="15" spans="2:2" x14ac:dyDescent="0.25">
      <c r="B15" t="str">
        <f>Large_table!W35</f>
        <v>PHM C06 SS - Low noise &amp;0.968 &amp;0.854 &amp;0.905 &amp; 0.941 &amp; &amp; 0.508 &amp;0.615 &amp;0.548 &amp;0.522 &amp; &amp;0.395 &amp;0.593 &amp;0.411 &amp;0.362 &amp; &amp;0.454 &amp;0.342 &amp;0.367&amp;0.404\\</v>
      </c>
    </row>
    <row r="16" spans="2:2" x14ac:dyDescent="0.25">
      <c r="B16" t="str">
        <f>Large_table!W36</f>
        <v>PHM C06 SS - High noise &amp;0.699 &amp;0.912 &amp;0.790 &amp; 0.732 &amp; &amp; 0.480 &amp;0.512 &amp;0.466 &amp;0.467 &amp; &amp;0.581 &amp;0.499 &amp;0.417 &amp;0.433 &amp; &amp;0.424 &amp;0.199 &amp;0.252&amp;0.314\\</v>
      </c>
    </row>
    <row r="17" spans="2:11" x14ac:dyDescent="0.25">
      <c r="B17" t="str">
        <f>Large_table!W37</f>
        <v>PHM C01 MS - No noise &amp;0.824 &amp;0.895 &amp;0.856 &amp; 0.836 &amp; &amp; 0.444 &amp;0.284 &amp;0.315 &amp;0.358 &amp; &amp;0.313 &amp;0.215 &amp;0.165 &amp;0.175 &amp; &amp;0.513 &amp;0.347 &amp;0.395&amp;0.448\\</v>
      </c>
    </row>
    <row r="18" spans="2:11" x14ac:dyDescent="0.25">
      <c r="B18" t="str">
        <f>Large_table!W38</f>
        <v>PHM C04 MS - No noise &amp;0.752 &amp;0.678 &amp;0.709 &amp; 0.733 &amp; &amp; 0.506 &amp;0.326 &amp;0.368 &amp;0.425 &amp; &amp;0.588 &amp;0.642 &amp;0.492 &amp;0.486 &amp; &amp;0.472 &amp;0.455 &amp;0.444&amp;0.452\\</v>
      </c>
    </row>
    <row r="19" spans="2:11" x14ac:dyDescent="0.25">
      <c r="B19" t="str">
        <f>Large_table!W39</f>
        <v>PHM C06 MS - No noise &amp;1.000 &amp;0.643 &amp;0.779 &amp; 0.896 &amp; &amp; 0.499 &amp;0.731 &amp;0.575 &amp;0.523 &amp; &amp;0.520 &amp;0.239 &amp;0.209 &amp;0.256 &amp; &amp;0.509 &amp;0.260 &amp;0.330&amp;0.409\\</v>
      </c>
    </row>
    <row r="22" spans="2:11" ht="18.75" x14ac:dyDescent="0.3">
      <c r="B22" s="94" t="s">
        <v>80</v>
      </c>
      <c r="K22" s="94" t="s">
        <v>192</v>
      </c>
    </row>
    <row r="23" spans="2:11" x14ac:dyDescent="0.25">
      <c r="B23" t="str">
        <f>OveraL_Avg!P4</f>
        <v xml:space="preserve"> &amp;Precision &amp; &amp;Recall &amp; &amp; &amp;F1-score&amp; &amp;F-beta score (0.5) &amp; \\</v>
      </c>
      <c r="K23" t="str">
        <f>Sim_Avg!P4</f>
        <v xml:space="preserve"> &amp;Precision &amp; &amp;Recall &amp; &amp; &amp;F1-score&amp; &amp;F-beta score (0.5) &amp; \\</v>
      </c>
    </row>
    <row r="24" spans="2:11" x14ac:dyDescent="0.25">
      <c r="B24" t="str">
        <f>OveraL_Avg!P5</f>
        <v xml:space="preserve"> &amp;Mean &amp;SD &amp;Mean &amp;SD &amp; &amp;Mean&amp; &amp;Mean &amp; \\</v>
      </c>
      <c r="K24" t="str">
        <f>Sim_Avg!P5</f>
        <v xml:space="preserve"> &amp;Mean &amp;SD &amp;Mean &amp;SD &amp; &amp;Mean&amp; &amp;Mean &amp; \\</v>
      </c>
    </row>
    <row r="25" spans="2:11" x14ac:dyDescent="0.25">
      <c r="B25" t="str">
        <f>OveraL_Avg!P6</f>
        <v>A2C &amp; 0.448 &amp; 0.074 &amp; &amp;0.478 &amp; 0.084 &amp; &amp; 0.443 &amp; 0.071 &amp; &amp;0.439 &amp;0.069 \\</v>
      </c>
      <c r="K25" t="str">
        <f>Sim_Avg!P6</f>
        <v>A2C &amp; 0.405 &amp; 0.079 &amp; &amp;0.372 &amp; 0.086 &amp; &amp; 0.379 &amp; 0.076 &amp; &amp;0.391 &amp;0.076 \\</v>
      </c>
    </row>
    <row r="26" spans="2:11" x14ac:dyDescent="0.25">
      <c r="B26" t="str">
        <f>OveraL_Avg!P7</f>
        <v>DQN &amp; 0.415 &amp; 0.196 &amp; &amp;0.462 &amp; 0.033 &amp; &amp; 0.343 &amp; 0.038 &amp; &amp;0.325 &amp;0.063 \\</v>
      </c>
      <c r="K26" t="str">
        <f>Sim_Avg!P7</f>
        <v>DQN &amp; 0.348 &amp; 0.217 &amp; &amp;0.356 &amp; 0.033 &amp; &amp; 0.260 &amp; 0.041 &amp; &amp;0.248 &amp;0.068 \\</v>
      </c>
    </row>
    <row r="27" spans="2:11" x14ac:dyDescent="0.25">
      <c r="B27" t="str">
        <f>OveraL_Avg!P8</f>
        <v>PPO &amp; 0.447 &amp; 0.147 &amp; &amp;0.306 &amp; 0.090 &amp; &amp; 0.334 &amp; 0.093 &amp; &amp;0.375 &amp;0.107 \\</v>
      </c>
      <c r="K27" t="str">
        <f>Sim_Avg!P8</f>
        <v>PPO &amp; 0.385 &amp; 0.175 &amp; &amp;0.196 &amp; 0.064 &amp; &amp; 0.235 &amp; 0.080 &amp; &amp;0.289 &amp;0.110 \\</v>
      </c>
    </row>
    <row r="28" spans="2:11" x14ac:dyDescent="0.25">
      <c r="B28" t="str">
        <f>OveraL_Avg!P9</f>
        <v>REINFORCE &amp; 0.866 &amp; 0.042 &amp; &amp;0.847 &amp; 0.054 &amp; &amp; 0.842 &amp; 0.043 &amp; &amp;0.852 &amp;0.042 \\</v>
      </c>
      <c r="K28" t="str">
        <f>Sim_Avg!P9</f>
        <v>REINFORCE &amp; 0.944 &amp; 0.029 &amp; &amp;0.858 &amp; 0.041 &amp; &amp; 0.886 &amp; 0.032 &amp; &amp;0.916 &amp;0.030 \\</v>
      </c>
    </row>
    <row r="31" spans="2:11" ht="18.75" x14ac:dyDescent="0.3">
      <c r="B31" s="94" t="s">
        <v>194</v>
      </c>
      <c r="K31" s="94" t="s">
        <v>193</v>
      </c>
    </row>
    <row r="32" spans="2:11" x14ac:dyDescent="0.25">
      <c r="B32" t="str">
        <f>PHM_SS_Avg!P4</f>
        <v xml:space="preserve"> &amp;Precision &amp; &amp;Recall &amp; &amp; &amp;F1-score&amp; &amp;F-beta score (0.5) &amp; \\</v>
      </c>
      <c r="K32" t="str">
        <f>PHM_MS_Avg!P4</f>
        <v xml:space="preserve"> &amp;Precision &amp; &amp;Recall &amp; &amp; &amp;F1-score&amp; &amp;F-beta score (0.5) &amp; \\</v>
      </c>
    </row>
    <row r="33" spans="2:11" x14ac:dyDescent="0.25">
      <c r="B33" t="str">
        <f>PHM_SS_Avg!P5</f>
        <v xml:space="preserve"> &amp;Mean &amp;SD &amp;Mean &amp;SD &amp; &amp;Mean&amp; &amp;Mean &amp; \\</v>
      </c>
      <c r="K33" t="str">
        <f>PHM_MS_Avg!P5</f>
        <v xml:space="preserve"> &amp;Mean &amp;SD &amp;Mean &amp;SD &amp; &amp;Mean&amp; &amp;Mean &amp; \\</v>
      </c>
    </row>
    <row r="34" spans="2:11" x14ac:dyDescent="0.25">
      <c r="B34" t="str">
        <f>PHM_SS_Avg!P6</f>
        <v>A2C &amp; 0.451 &amp; 0.064 &amp; &amp;0.524 &amp; 0.085 &amp; &amp; 0.472 &amp; 0.067 &amp; &amp;0.456 &amp;0.063 \\</v>
      </c>
      <c r="K34" t="str">
        <f>PHM_MS_Avg!P6</f>
        <v>A2C &amp; 0.483 &amp; 0.101 &amp; &amp;0.447 &amp; 0.081 &amp; &amp; 0.419 &amp; 0.075 &amp; &amp;0.435 &amp;0.079 \\</v>
      </c>
    </row>
    <row r="35" spans="2:11" x14ac:dyDescent="0.25">
      <c r="B35" t="str">
        <f>PHM_SS_Avg!P7</f>
        <v>DQN &amp; 0.418 &amp; 0.172 &amp; &amp;0.530 &amp; 0.032 &amp; &amp; 0.389 &amp; 0.034 &amp; &amp;0.357 &amp;0.055 \\</v>
      </c>
      <c r="K35" t="str">
        <f>PHM_MS_Avg!P7</f>
        <v>DQN &amp; 0.474 &amp; 0.248 &amp; &amp;0.365 &amp; 0.038 &amp; &amp; 0.289 &amp; 0.049 &amp; &amp;0.306 &amp;0.082 \\</v>
      </c>
    </row>
    <row r="36" spans="2:11" x14ac:dyDescent="0.25">
      <c r="B36" t="str">
        <f>PHM_SS_Avg!P8</f>
        <v>PPO &amp; 0.450 &amp; 0.146 &amp; &amp;0.327 &amp; 0.095 &amp; &amp; 0.349 &amp; 0.095 &amp; &amp;0.384 &amp;0.106 \\</v>
      </c>
      <c r="K36" t="str">
        <f>PHM_MS_Avg!P8</f>
        <v>PPO &amp; 0.498 &amp; 0.121 &amp; &amp;0.354 &amp; 0.103 &amp; &amp; 0.390 &amp; 0.101 &amp; &amp;0.436 &amp;0.104 \\</v>
      </c>
    </row>
    <row r="37" spans="2:11" x14ac:dyDescent="0.25">
      <c r="B37" t="str">
        <f>PHM_SS_Avg!P9</f>
        <v>REINFORCE &amp; 0.842 &amp; 0.043 &amp; &amp;0.880 &amp; 0.053 &amp; &amp; 0.848 &amp; 0.043 &amp; &amp;0.841 &amp;0.042 \\</v>
      </c>
      <c r="K37" t="str">
        <f>PHM_MS_Avg!P9</f>
        <v>REINFORCE &amp; 0.859 &amp; 0.053 &amp; &amp;0.739 &amp; 0.069 &amp; &amp; 0.781 &amp; 0.055 &amp; &amp;0.822 &amp;0.052 \\</v>
      </c>
    </row>
    <row r="39" spans="2:11" ht="18.75" x14ac:dyDescent="0.3">
      <c r="B39" s="94" t="s">
        <v>195</v>
      </c>
    </row>
    <row r="40" spans="2:11" x14ac:dyDescent="0.25">
      <c r="B40" t="str">
        <f>Training_times!F1</f>
        <v>Environment &amp;REINFORCE &amp;A2C&amp;DQN&amp;PPO\\</v>
      </c>
    </row>
    <row r="41" spans="2:11" x14ac:dyDescent="0.25">
      <c r="B41" t="str">
        <f>Training_times!F2</f>
        <v>Simulated  - No noise &amp;214.23 &amp;41.19&amp;4.03&amp;41.13\\</v>
      </c>
    </row>
    <row r="42" spans="2:11" x14ac:dyDescent="0.25">
      <c r="B42" t="str">
        <f>Training_times!F3</f>
        <v>Simulated  - Low noise &amp;199.89 &amp;41.52&amp;3.55&amp;40.66\\</v>
      </c>
    </row>
    <row r="43" spans="2:11" x14ac:dyDescent="0.25">
      <c r="B43" t="str">
        <f>Training_times!F4</f>
        <v>Simulated  - High noise &amp;134.16 &amp;17.88&amp;1.53&amp;20.90\\</v>
      </c>
    </row>
    <row r="44" spans="2:11" x14ac:dyDescent="0.25">
      <c r="B44" t="str">
        <f>Training_times!F5</f>
        <v>PHM C01 SS - No noise &amp;330.54 &amp;18.85&amp;2.08&amp;32.65\\</v>
      </c>
    </row>
    <row r="45" spans="2:11" x14ac:dyDescent="0.25">
      <c r="B45" t="str">
        <f>Training_times!F6</f>
        <v>PHM C01 SS - Low noise &amp;426.79 &amp;30.66&amp;3.69&amp;38.59\\</v>
      </c>
    </row>
    <row r="46" spans="2:11" x14ac:dyDescent="0.25">
      <c r="B46" t="str">
        <f>Training_times!F7</f>
        <v>PHM C01 SS - High noise &amp;333.13 &amp;17.58&amp;1.80&amp;19.16\\</v>
      </c>
    </row>
    <row r="47" spans="2:11" x14ac:dyDescent="0.25">
      <c r="B47" t="str">
        <f>Training_times!F8</f>
        <v>PHM C04 SS - No noise &amp;299.31 &amp;19.56&amp;1.86&amp;19.64\\</v>
      </c>
    </row>
    <row r="48" spans="2:11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topLeftCell="G1" zoomScale="115" zoomScaleNormal="115" workbookViewId="0">
      <pane ySplit="3" topLeftCell="A36" activePane="bottomLeft" state="frozen"/>
      <selection pane="bottomLeft" activeCell="W28" sqref="W28:W39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4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18.75" x14ac:dyDescent="0.3">
      <c r="B1" s="9" t="s">
        <v>81</v>
      </c>
    </row>
    <row r="2" spans="1:34" ht="18.75" x14ac:dyDescent="0.3">
      <c r="B2" s="9"/>
      <c r="S2" s="14" t="s">
        <v>84</v>
      </c>
      <c r="T2" s="14"/>
      <c r="U2" s="14"/>
      <c r="V2" s="14"/>
      <c r="W2" s="14"/>
      <c r="X2" s="14"/>
      <c r="Y2" s="14"/>
      <c r="Z2" s="14"/>
    </row>
    <row r="3" spans="1:34" x14ac:dyDescent="0.25">
      <c r="A3" s="8" t="s">
        <v>82</v>
      </c>
      <c r="B3" t="s">
        <v>0</v>
      </c>
      <c r="C3" t="s">
        <v>1</v>
      </c>
      <c r="D3" t="s">
        <v>3</v>
      </c>
      <c r="E3" t="s">
        <v>5</v>
      </c>
      <c r="F3" t="s">
        <v>69</v>
      </c>
      <c r="G3" t="s">
        <v>7</v>
      </c>
      <c r="H3" t="s">
        <v>9</v>
      </c>
      <c r="I3" t="s">
        <v>11</v>
      </c>
      <c r="J3" t="s">
        <v>71</v>
      </c>
      <c r="K3" t="s">
        <v>13</v>
      </c>
      <c r="L3" t="s">
        <v>15</v>
      </c>
      <c r="M3" t="s">
        <v>17</v>
      </c>
      <c r="N3" t="s">
        <v>73</v>
      </c>
      <c r="O3" t="s">
        <v>19</v>
      </c>
      <c r="P3" t="s">
        <v>21</v>
      </c>
      <c r="Q3" t="s">
        <v>23</v>
      </c>
      <c r="R3" t="s">
        <v>75</v>
      </c>
      <c r="S3" t="s">
        <v>2</v>
      </c>
      <c r="T3" t="s">
        <v>4</v>
      </c>
      <c r="U3" t="s">
        <v>6</v>
      </c>
      <c r="V3" t="s">
        <v>70</v>
      </c>
      <c r="W3" t="s">
        <v>8</v>
      </c>
      <c r="X3" t="s">
        <v>10</v>
      </c>
      <c r="Y3" t="s">
        <v>12</v>
      </c>
      <c r="Z3" t="s">
        <v>72</v>
      </c>
      <c r="AA3" t="s">
        <v>14</v>
      </c>
      <c r="AB3" t="s">
        <v>16</v>
      </c>
      <c r="AC3" t="s">
        <v>18</v>
      </c>
      <c r="AD3" t="s">
        <v>74</v>
      </c>
      <c r="AE3" t="s">
        <v>20</v>
      </c>
      <c r="AF3" t="s">
        <v>22</v>
      </c>
      <c r="AG3" t="s">
        <v>24</v>
      </c>
      <c r="AH3" t="s">
        <v>76</v>
      </c>
    </row>
    <row r="4" spans="1:34" x14ac:dyDescent="0.25">
      <c r="A4">
        <v>1</v>
      </c>
      <c r="B4" t="s">
        <v>37</v>
      </c>
      <c r="C4" s="1">
        <v>0.99866666699999995</v>
      </c>
      <c r="D4" s="1">
        <v>0.64500000000000002</v>
      </c>
      <c r="E4" s="1">
        <v>0.78211550600000002</v>
      </c>
      <c r="F4" s="1">
        <v>0.898325225</v>
      </c>
      <c r="G4" s="1">
        <v>0.33479816000000001</v>
      </c>
      <c r="H4" s="1">
        <v>0.35899999999999999</v>
      </c>
      <c r="I4" s="1">
        <v>0.34424843300000002</v>
      </c>
      <c r="J4" s="1">
        <v>0.33800213099999998</v>
      </c>
      <c r="K4" s="1">
        <v>0.348236879</v>
      </c>
      <c r="L4" s="1">
        <v>0.59699999999999998</v>
      </c>
      <c r="M4" s="1">
        <v>0.40952529599999998</v>
      </c>
      <c r="N4" s="1">
        <v>0.351527798</v>
      </c>
      <c r="O4" s="1">
        <v>0.39211723300000001</v>
      </c>
      <c r="P4" s="1">
        <v>0.21099999999999999</v>
      </c>
      <c r="Q4" s="1">
        <v>0.25164750000000002</v>
      </c>
      <c r="R4" s="1">
        <v>0.30323021999999999</v>
      </c>
      <c r="S4" s="1">
        <v>4.2163699999999997E-3</v>
      </c>
      <c r="T4" s="1">
        <v>5.2966604E-2</v>
      </c>
      <c r="U4" s="1">
        <v>3.9497461999999997E-2</v>
      </c>
      <c r="V4" s="1">
        <v>2.1734633E-2</v>
      </c>
      <c r="W4" s="1">
        <v>4.7421824000000001E-2</v>
      </c>
      <c r="X4" s="1">
        <v>5.6692696000000001E-2</v>
      </c>
      <c r="Y4" s="1">
        <v>4.7357460999999997E-2</v>
      </c>
      <c r="Z4" s="1">
        <v>4.6288604999999997E-2</v>
      </c>
      <c r="AA4" s="1">
        <v>8.7359600999999995E-2</v>
      </c>
      <c r="AB4" s="1">
        <v>3.0435534E-2</v>
      </c>
      <c r="AC4" s="1">
        <v>2.805506E-2</v>
      </c>
      <c r="AD4" s="1">
        <v>3.7688443000000002E-2</v>
      </c>
      <c r="AE4" s="1">
        <v>0.16918228799999999</v>
      </c>
      <c r="AF4" s="1">
        <v>6.8019908000000004E-2</v>
      </c>
      <c r="AG4" s="1">
        <v>8.3226966999999999E-2</v>
      </c>
      <c r="AH4" s="1">
        <v>0.10875404399999999</v>
      </c>
    </row>
    <row r="5" spans="1:34" x14ac:dyDescent="0.25">
      <c r="A5">
        <v>2</v>
      </c>
      <c r="B5" t="s">
        <v>38</v>
      </c>
      <c r="C5" s="1">
        <v>0.94342438799999995</v>
      </c>
      <c r="D5" s="1">
        <v>0.95399999999999996</v>
      </c>
      <c r="E5" s="1">
        <v>0.94758930100000005</v>
      </c>
      <c r="F5" s="1">
        <v>0.94483114099999999</v>
      </c>
      <c r="G5" s="1">
        <v>0.40902398200000001</v>
      </c>
      <c r="H5" s="1">
        <v>0.318</v>
      </c>
      <c r="I5" s="1">
        <v>0.349119558</v>
      </c>
      <c r="J5" s="1">
        <v>0.37894727099999997</v>
      </c>
      <c r="K5" s="1">
        <v>0.273410973</v>
      </c>
      <c r="L5" s="1">
        <v>6.4000000000000001E-2</v>
      </c>
      <c r="M5" s="1">
        <v>7.6355119999999999E-2</v>
      </c>
      <c r="N5" s="1">
        <v>0.107917312</v>
      </c>
      <c r="O5" s="1">
        <v>0.35916767799999999</v>
      </c>
      <c r="P5" s="1">
        <v>0.17299999999999999</v>
      </c>
      <c r="Q5" s="1">
        <v>0.205011097</v>
      </c>
      <c r="R5" s="1">
        <v>0.25537980999999998</v>
      </c>
      <c r="S5" s="1">
        <v>4.5446701999999999E-2</v>
      </c>
      <c r="T5" s="1">
        <v>3.81897E-2</v>
      </c>
      <c r="U5" s="1">
        <v>3.0285657000000001E-2</v>
      </c>
      <c r="V5" s="1">
        <v>3.7600842000000002E-2</v>
      </c>
      <c r="W5" s="1">
        <v>7.5634382E-2</v>
      </c>
      <c r="X5" s="1">
        <v>8.7515173000000002E-2</v>
      </c>
      <c r="Y5" s="1">
        <v>7.6295417000000004E-2</v>
      </c>
      <c r="Z5" s="1">
        <v>7.2081810999999996E-2</v>
      </c>
      <c r="AA5" s="1">
        <v>0.28693991400000002</v>
      </c>
      <c r="AB5" s="1">
        <v>3.0378453999999999E-2</v>
      </c>
      <c r="AC5" s="1">
        <v>4.7677852E-2</v>
      </c>
      <c r="AD5" s="1">
        <v>8.5130348999999994E-2</v>
      </c>
      <c r="AE5" s="1">
        <v>0.20445827799999999</v>
      </c>
      <c r="AF5" s="1">
        <v>6.0985012999999998E-2</v>
      </c>
      <c r="AG5" s="1">
        <v>7.9496168000000006E-2</v>
      </c>
      <c r="AH5" s="1">
        <v>0.115901353</v>
      </c>
    </row>
    <row r="6" spans="1:34" x14ac:dyDescent="0.25">
      <c r="A6">
        <v>3</v>
      </c>
      <c r="B6" t="s">
        <v>39</v>
      </c>
      <c r="C6" s="1">
        <v>0.88897463499999996</v>
      </c>
      <c r="D6" s="1">
        <v>0.97399999999999998</v>
      </c>
      <c r="E6" s="1">
        <v>0.92879587500000005</v>
      </c>
      <c r="F6" s="1">
        <v>0.90432587900000005</v>
      </c>
      <c r="G6" s="1">
        <v>0.47131623299999997</v>
      </c>
      <c r="H6" s="1">
        <v>0.439</v>
      </c>
      <c r="I6" s="1">
        <v>0.44306727499999998</v>
      </c>
      <c r="J6" s="1">
        <v>0.454901053</v>
      </c>
      <c r="K6" s="1">
        <v>0.42277929800000003</v>
      </c>
      <c r="L6" s="1">
        <v>0.40799999999999997</v>
      </c>
      <c r="M6" s="1">
        <v>0.29538030500000001</v>
      </c>
      <c r="N6" s="1">
        <v>0.28448815399999999</v>
      </c>
      <c r="O6" s="1">
        <v>0.40244432400000002</v>
      </c>
      <c r="P6" s="1">
        <v>0.20499999999999999</v>
      </c>
      <c r="Q6" s="1">
        <v>0.24767273100000001</v>
      </c>
      <c r="R6" s="1">
        <v>0.307475628</v>
      </c>
      <c r="S6" s="1">
        <v>3.6150940999999999E-2</v>
      </c>
      <c r="T6" s="1">
        <v>3.1850277000000003E-2</v>
      </c>
      <c r="U6" s="1">
        <v>2.5816516000000001E-2</v>
      </c>
      <c r="V6" s="1">
        <v>3.0767603000000001E-2</v>
      </c>
      <c r="W6" s="1">
        <v>0.112962321</v>
      </c>
      <c r="X6" s="1">
        <v>0.112871181</v>
      </c>
      <c r="Y6" s="1">
        <v>0.10580726999999999</v>
      </c>
      <c r="Z6" s="1">
        <v>0.108593354</v>
      </c>
      <c r="AA6" s="1">
        <v>0.27561646099999998</v>
      </c>
      <c r="AB6" s="1">
        <v>3.7465589000000001E-2</v>
      </c>
      <c r="AC6" s="1">
        <v>4.6198690000000001E-2</v>
      </c>
      <c r="AD6" s="1">
        <v>8.2159827000000005E-2</v>
      </c>
      <c r="AE6" s="1">
        <v>0.15147426999999999</v>
      </c>
      <c r="AF6" s="1">
        <v>6.2600187000000002E-2</v>
      </c>
      <c r="AG6" s="1">
        <v>7.8062950000000006E-2</v>
      </c>
      <c r="AH6" s="1">
        <v>0.10457079399999999</v>
      </c>
    </row>
    <row r="7" spans="1:34" x14ac:dyDescent="0.25">
      <c r="A7">
        <v>4</v>
      </c>
      <c r="B7" t="s">
        <v>40</v>
      </c>
      <c r="C7" s="1">
        <v>0.885815562</v>
      </c>
      <c r="D7" s="1">
        <v>0.97799999999999998</v>
      </c>
      <c r="E7" s="1">
        <v>0.92794917300000002</v>
      </c>
      <c r="F7" s="1">
        <v>0.90184689500000004</v>
      </c>
      <c r="G7" s="1">
        <v>0.29426363999999999</v>
      </c>
      <c r="H7" s="1">
        <v>0.33700000000000002</v>
      </c>
      <c r="I7" s="1">
        <v>0.30537713700000002</v>
      </c>
      <c r="J7" s="1">
        <v>0.29636768499999999</v>
      </c>
      <c r="K7" s="1">
        <v>0.35019902200000003</v>
      </c>
      <c r="L7" s="1">
        <v>0.40500000000000003</v>
      </c>
      <c r="M7" s="1">
        <v>0.29052512200000002</v>
      </c>
      <c r="N7" s="1">
        <v>0.269315266</v>
      </c>
      <c r="O7" s="1">
        <v>0.51700827500000002</v>
      </c>
      <c r="P7" s="1">
        <v>0.49399999999999999</v>
      </c>
      <c r="Q7" s="1">
        <v>0.471448325</v>
      </c>
      <c r="R7" s="1">
        <v>0.47624501200000002</v>
      </c>
      <c r="S7" s="1">
        <v>5.2563205000000002E-2</v>
      </c>
      <c r="T7" s="1">
        <v>3.0553611000000001E-2</v>
      </c>
      <c r="U7" s="1">
        <v>3.2939823E-2</v>
      </c>
      <c r="V7" s="1">
        <v>4.4129941999999998E-2</v>
      </c>
      <c r="W7" s="1">
        <v>5.4778252999999999E-2</v>
      </c>
      <c r="X7" s="1">
        <v>6.9670750000000004E-2</v>
      </c>
      <c r="Y7" s="1">
        <v>5.6576689999999999E-2</v>
      </c>
      <c r="Z7" s="1">
        <v>5.4090406000000001E-2</v>
      </c>
      <c r="AA7" s="1">
        <v>0.19529312600000001</v>
      </c>
      <c r="AB7" s="1">
        <v>3.6647258000000002E-2</v>
      </c>
      <c r="AC7" s="1">
        <v>4.1346243999999997E-2</v>
      </c>
      <c r="AD7" s="1">
        <v>6.5459657000000004E-2</v>
      </c>
      <c r="AE7" s="1">
        <v>0.12704415699999999</v>
      </c>
      <c r="AF7" s="1">
        <v>0.110640803</v>
      </c>
      <c r="AG7" s="1">
        <v>9.5205953999999995E-2</v>
      </c>
      <c r="AH7" s="1">
        <v>9.7475687000000005E-2</v>
      </c>
    </row>
    <row r="8" spans="1:34" x14ac:dyDescent="0.25">
      <c r="A8">
        <v>5</v>
      </c>
      <c r="B8" t="s">
        <v>41</v>
      </c>
      <c r="C8" s="1">
        <v>0.916233878</v>
      </c>
      <c r="D8" s="1">
        <v>0.89300000000000002</v>
      </c>
      <c r="E8" s="1">
        <v>0.90315976399999998</v>
      </c>
      <c r="F8" s="1">
        <v>0.91062088900000004</v>
      </c>
      <c r="G8" s="1">
        <v>0.52551726399999998</v>
      </c>
      <c r="H8" s="1">
        <v>0.64500000000000002</v>
      </c>
      <c r="I8" s="1">
        <v>0.56805013699999996</v>
      </c>
      <c r="J8" s="1">
        <v>0.53962894800000005</v>
      </c>
      <c r="K8" s="1">
        <v>0.32071606400000002</v>
      </c>
      <c r="L8" s="1">
        <v>0.59099999999999997</v>
      </c>
      <c r="M8" s="1">
        <v>0.403918365</v>
      </c>
      <c r="N8" s="1">
        <v>0.34293194199999999</v>
      </c>
      <c r="O8" s="1">
        <v>0.48987349299999999</v>
      </c>
      <c r="P8" s="1">
        <v>0.41499999999999998</v>
      </c>
      <c r="Q8" s="1">
        <v>0.44344500599999997</v>
      </c>
      <c r="R8" s="1">
        <v>0.468254473</v>
      </c>
      <c r="S8" s="1">
        <v>4.3504954999999998E-2</v>
      </c>
      <c r="T8" s="1">
        <v>5.7492163999999998E-2</v>
      </c>
      <c r="U8" s="1">
        <v>3.9141407000000003E-2</v>
      </c>
      <c r="V8" s="1">
        <v>3.8003225000000002E-2</v>
      </c>
      <c r="W8" s="1">
        <v>6.3003775999999997E-2</v>
      </c>
      <c r="X8" s="1">
        <v>7.8331264999999997E-2</v>
      </c>
      <c r="Y8" s="1">
        <v>6.3031848000000001E-2</v>
      </c>
      <c r="Z8" s="1">
        <v>6.1377392000000003E-2</v>
      </c>
      <c r="AA8" s="1">
        <v>4.8724891999999999E-2</v>
      </c>
      <c r="AB8" s="1">
        <v>2.7091338E-2</v>
      </c>
      <c r="AC8" s="1">
        <v>2.0863208000000001E-2</v>
      </c>
      <c r="AD8" s="1">
        <v>2.6591896E-2</v>
      </c>
      <c r="AE8" s="1">
        <v>7.6776346999999995E-2</v>
      </c>
      <c r="AF8" s="1">
        <v>9.9089442E-2</v>
      </c>
      <c r="AG8" s="1">
        <v>8.2975001000000007E-2</v>
      </c>
      <c r="AH8" s="1">
        <v>7.6630206000000006E-2</v>
      </c>
    </row>
    <row r="9" spans="1:34" x14ac:dyDescent="0.25">
      <c r="A9">
        <v>6</v>
      </c>
      <c r="B9" t="s">
        <v>42</v>
      </c>
      <c r="C9" s="1">
        <v>0.75673352100000002</v>
      </c>
      <c r="D9" s="1">
        <v>0.92600000000000005</v>
      </c>
      <c r="E9" s="1">
        <v>0.83108488599999997</v>
      </c>
      <c r="F9" s="1">
        <v>0.78448983999999999</v>
      </c>
      <c r="G9" s="1">
        <v>0.498561902</v>
      </c>
      <c r="H9" s="1">
        <v>0.63200000000000001</v>
      </c>
      <c r="I9" s="1">
        <v>0.54245013099999995</v>
      </c>
      <c r="J9" s="1">
        <v>0.512735308</v>
      </c>
      <c r="K9" s="1">
        <v>0.39922211899999999</v>
      </c>
      <c r="L9" s="1">
        <v>0.40200000000000002</v>
      </c>
      <c r="M9" s="1">
        <v>0.30817531399999998</v>
      </c>
      <c r="N9" s="1">
        <v>0.29151613700000001</v>
      </c>
      <c r="O9" s="1">
        <v>0.40334741899999998</v>
      </c>
      <c r="P9" s="1">
        <v>0.223</v>
      </c>
      <c r="Q9" s="1">
        <v>0.26983762900000002</v>
      </c>
      <c r="R9" s="1">
        <v>0.32485834800000002</v>
      </c>
      <c r="S9" s="1">
        <v>4.8231128999999998E-2</v>
      </c>
      <c r="T9" s="1">
        <v>3.942263E-2</v>
      </c>
      <c r="U9" s="1">
        <v>3.6960771000000003E-2</v>
      </c>
      <c r="V9" s="1">
        <v>4.3459323000000001E-2</v>
      </c>
      <c r="W9" s="1">
        <v>5.3267151999999998E-2</v>
      </c>
      <c r="X9" s="1">
        <v>6.7424048E-2</v>
      </c>
      <c r="Y9" s="1">
        <v>5.4549001999999999E-2</v>
      </c>
      <c r="Z9" s="1">
        <v>5.2653440000000003E-2</v>
      </c>
      <c r="AA9" s="1">
        <v>0.26606005300000002</v>
      </c>
      <c r="AB9" s="1">
        <v>2.7861405999999998E-2</v>
      </c>
      <c r="AC9" s="1">
        <v>3.5615293999999999E-2</v>
      </c>
      <c r="AD9" s="1">
        <v>6.5983985999999994E-2</v>
      </c>
      <c r="AE9" s="1">
        <v>0.15155100399999999</v>
      </c>
      <c r="AF9" s="1">
        <v>9.1826661000000004E-2</v>
      </c>
      <c r="AG9" s="1">
        <v>0.102447487</v>
      </c>
      <c r="AH9" s="1">
        <v>0.118433574</v>
      </c>
    </row>
    <row r="10" spans="1:34" x14ac:dyDescent="0.25">
      <c r="A10">
        <v>7</v>
      </c>
      <c r="B10" t="s">
        <v>43</v>
      </c>
      <c r="C10" s="1">
        <v>0.86486286199999995</v>
      </c>
      <c r="D10" s="1">
        <v>0.95899999999999996</v>
      </c>
      <c r="E10" s="1">
        <v>0.90773362899999999</v>
      </c>
      <c r="F10" s="1">
        <v>0.88113518999999996</v>
      </c>
      <c r="G10" s="1">
        <v>0.51461712299999995</v>
      </c>
      <c r="H10" s="1">
        <v>0.67600000000000005</v>
      </c>
      <c r="I10" s="1">
        <v>0.57458323899999997</v>
      </c>
      <c r="J10" s="1">
        <v>0.53537837099999996</v>
      </c>
      <c r="K10" s="1">
        <v>0.36477093900000002</v>
      </c>
      <c r="L10" s="1">
        <v>0.497</v>
      </c>
      <c r="M10" s="1">
        <v>0.38262043200000001</v>
      </c>
      <c r="N10" s="1">
        <v>0.34830227400000002</v>
      </c>
      <c r="O10" s="1">
        <v>0.43078328900000001</v>
      </c>
      <c r="P10" s="1">
        <v>0.23899999999999999</v>
      </c>
      <c r="Q10" s="1">
        <v>0.26513400599999998</v>
      </c>
      <c r="R10" s="1">
        <v>0.31067732599999998</v>
      </c>
      <c r="S10" s="1">
        <v>5.6180095999999999E-2</v>
      </c>
      <c r="T10" s="1">
        <v>4.3970725000000002E-2</v>
      </c>
      <c r="U10" s="1">
        <v>3.7471861000000002E-2</v>
      </c>
      <c r="V10" s="1">
        <v>4.7203739000000002E-2</v>
      </c>
      <c r="W10" s="1">
        <v>6.1507880000000001E-2</v>
      </c>
      <c r="X10" s="1">
        <v>0.10218532299999999</v>
      </c>
      <c r="Y10" s="1">
        <v>7.3594518999999997E-2</v>
      </c>
      <c r="Z10" s="1">
        <v>6.4212062E-2</v>
      </c>
      <c r="AA10" s="1">
        <v>0.112175135</v>
      </c>
      <c r="AB10" s="1">
        <v>2.8400947999999999E-2</v>
      </c>
      <c r="AC10" s="1">
        <v>3.2719959999999999E-2</v>
      </c>
      <c r="AD10" s="1">
        <v>4.8313215E-2</v>
      </c>
      <c r="AE10" s="1">
        <v>0.213178595</v>
      </c>
      <c r="AF10" s="1">
        <v>7.5883400000000004E-2</v>
      </c>
      <c r="AG10" s="1">
        <v>9.2437589000000001E-2</v>
      </c>
      <c r="AH10" s="1">
        <v>0.124188654</v>
      </c>
    </row>
    <row r="11" spans="1:34" x14ac:dyDescent="0.25">
      <c r="A11">
        <v>8</v>
      </c>
      <c r="B11" t="s">
        <v>44</v>
      </c>
      <c r="C11" s="1">
        <v>0.72211992599999997</v>
      </c>
      <c r="D11" s="1">
        <v>0.98</v>
      </c>
      <c r="E11" s="1">
        <v>0.83078745200000004</v>
      </c>
      <c r="F11" s="1">
        <v>0.76187094099999997</v>
      </c>
      <c r="G11" s="1">
        <v>0.39870084700000002</v>
      </c>
      <c r="H11" s="1">
        <v>0.39300000000000002</v>
      </c>
      <c r="I11" s="1">
        <v>0.39107332299999997</v>
      </c>
      <c r="J11" s="1">
        <v>0.39338144800000002</v>
      </c>
      <c r="K11" s="1">
        <v>0.40898785399999998</v>
      </c>
      <c r="L11" s="1">
        <v>0.58899999999999997</v>
      </c>
      <c r="M11" s="1">
        <v>0.40952744800000002</v>
      </c>
      <c r="N11" s="1">
        <v>0.36145925699999998</v>
      </c>
      <c r="O11" s="1">
        <v>0.43808246200000001</v>
      </c>
      <c r="P11" s="1">
        <v>0.29899999999999999</v>
      </c>
      <c r="Q11" s="1">
        <v>0.33394061800000002</v>
      </c>
      <c r="R11" s="1">
        <v>0.37659672700000002</v>
      </c>
      <c r="S11" s="1">
        <v>3.3660432999999997E-2</v>
      </c>
      <c r="T11" s="1">
        <v>2.5219221999999999E-2</v>
      </c>
      <c r="U11" s="1">
        <v>2.7215817E-2</v>
      </c>
      <c r="V11" s="1">
        <v>3.1133940999999998E-2</v>
      </c>
      <c r="W11" s="1">
        <v>7.7465260999999994E-2</v>
      </c>
      <c r="X11" s="1">
        <v>8.0331450999999998E-2</v>
      </c>
      <c r="Y11" s="1">
        <v>6.4542477000000001E-2</v>
      </c>
      <c r="Z11" s="1">
        <v>6.5000128000000004E-2</v>
      </c>
      <c r="AA11" s="1">
        <v>0.18472397900000001</v>
      </c>
      <c r="AB11" s="1">
        <v>3.4209315999999997E-2</v>
      </c>
      <c r="AC11" s="1">
        <v>3.3683572000000002E-2</v>
      </c>
      <c r="AD11" s="1">
        <v>5.7355885000000002E-2</v>
      </c>
      <c r="AE11" s="1">
        <v>0.14888823700000001</v>
      </c>
      <c r="AF11" s="1">
        <v>9.0905652000000003E-2</v>
      </c>
      <c r="AG11" s="1">
        <v>9.1752268999999997E-2</v>
      </c>
      <c r="AH11" s="1">
        <v>0.107679018</v>
      </c>
    </row>
    <row r="12" spans="1:34" x14ac:dyDescent="0.25">
      <c r="A12">
        <v>9</v>
      </c>
      <c r="B12" t="s">
        <v>45</v>
      </c>
      <c r="C12" s="1">
        <v>0.76953411800000004</v>
      </c>
      <c r="D12" s="1">
        <v>0.80900000000000005</v>
      </c>
      <c r="E12" s="1">
        <v>0.78668708499999995</v>
      </c>
      <c r="F12" s="1">
        <v>0.77583597000000004</v>
      </c>
      <c r="G12" s="1">
        <v>0.37487032100000001</v>
      </c>
      <c r="H12" s="1">
        <v>0.45600000000000002</v>
      </c>
      <c r="I12" s="1">
        <v>0.39715644100000003</v>
      </c>
      <c r="J12" s="1">
        <v>0.38084786900000001</v>
      </c>
      <c r="K12" s="1">
        <v>0.40824561399999998</v>
      </c>
      <c r="L12" s="1">
        <v>0.41099999999999998</v>
      </c>
      <c r="M12" s="1">
        <v>0.29605185099999998</v>
      </c>
      <c r="N12" s="1">
        <v>0.28163854100000002</v>
      </c>
      <c r="O12" s="1">
        <v>0.49133863799999999</v>
      </c>
      <c r="P12" s="1">
        <v>0.32400000000000001</v>
      </c>
      <c r="Q12" s="1">
        <v>0.36220167199999997</v>
      </c>
      <c r="R12" s="1">
        <v>0.40872986100000003</v>
      </c>
      <c r="S12" s="1">
        <v>4.8146005999999998E-2</v>
      </c>
      <c r="T12" s="1">
        <v>7.1781358000000003E-2</v>
      </c>
      <c r="U12" s="1">
        <v>5.0449224000000001E-2</v>
      </c>
      <c r="V12" s="1">
        <v>4.6782259999999999E-2</v>
      </c>
      <c r="W12" s="1">
        <v>4.6505730000000002E-2</v>
      </c>
      <c r="X12" s="1">
        <v>8.2564195000000007E-2</v>
      </c>
      <c r="Y12" s="1">
        <v>6.1058263000000002E-2</v>
      </c>
      <c r="Z12" s="1">
        <v>5.1277126999999999E-2</v>
      </c>
      <c r="AA12" s="1">
        <v>0.28322449100000002</v>
      </c>
      <c r="AB12" s="1">
        <v>3.1342681999999997E-2</v>
      </c>
      <c r="AC12" s="1">
        <v>4.5336872E-2</v>
      </c>
      <c r="AD12" s="1">
        <v>8.2611720999999999E-2</v>
      </c>
      <c r="AE12" s="1">
        <v>0.16431046999999999</v>
      </c>
      <c r="AF12" s="1">
        <v>0.105915861</v>
      </c>
      <c r="AG12" s="1">
        <v>0.114362862</v>
      </c>
      <c r="AH12" s="1">
        <v>0.126327831</v>
      </c>
    </row>
    <row r="13" spans="1:34" x14ac:dyDescent="0.25">
      <c r="A13">
        <v>10</v>
      </c>
      <c r="B13" t="s">
        <v>46</v>
      </c>
      <c r="C13" s="1">
        <v>0.99583333299999999</v>
      </c>
      <c r="D13" s="1">
        <v>0.60899999999999999</v>
      </c>
      <c r="E13" s="1">
        <v>0.75140249100000001</v>
      </c>
      <c r="F13" s="1">
        <v>0.87906011399999995</v>
      </c>
      <c r="G13" s="1">
        <v>0.46281234300000001</v>
      </c>
      <c r="H13" s="1">
        <v>0.45400000000000001</v>
      </c>
      <c r="I13" s="1">
        <v>0.45532812</v>
      </c>
      <c r="J13" s="1">
        <v>0.45903094500000002</v>
      </c>
      <c r="K13" s="1">
        <v>0.538378311</v>
      </c>
      <c r="L13" s="1">
        <v>0.78</v>
      </c>
      <c r="M13" s="1">
        <v>0.584978212</v>
      </c>
      <c r="N13" s="1">
        <v>0.52327285700000004</v>
      </c>
      <c r="O13" s="1">
        <v>0.402018233</v>
      </c>
      <c r="P13" s="1">
        <v>0.41</v>
      </c>
      <c r="Q13" s="1">
        <v>0.37367415500000001</v>
      </c>
      <c r="R13" s="1">
        <v>0.37028036800000003</v>
      </c>
      <c r="S13" s="1">
        <v>1.3176157000000001E-2</v>
      </c>
      <c r="T13" s="1">
        <v>7.9971184000000001E-2</v>
      </c>
      <c r="U13" s="1">
        <v>6.3545575000000007E-2</v>
      </c>
      <c r="V13" s="1">
        <v>4.0243472000000002E-2</v>
      </c>
      <c r="W13" s="1">
        <v>8.0095474E-2</v>
      </c>
      <c r="X13" s="1">
        <v>0.106852849</v>
      </c>
      <c r="Y13" s="1">
        <v>8.8327991999999994E-2</v>
      </c>
      <c r="Z13" s="1">
        <v>8.1874046000000006E-2</v>
      </c>
      <c r="AA13" s="1">
        <v>0.107488811</v>
      </c>
      <c r="AB13" s="1">
        <v>3.6950956E-2</v>
      </c>
      <c r="AC13" s="1">
        <v>2.6645189999999999E-2</v>
      </c>
      <c r="AD13" s="1">
        <v>3.3947672999999998E-2</v>
      </c>
      <c r="AE13" s="1">
        <v>0.12630814200000001</v>
      </c>
      <c r="AF13" s="1">
        <v>7.8585054000000001E-2</v>
      </c>
      <c r="AG13" s="1">
        <v>7.0378887000000001E-2</v>
      </c>
      <c r="AH13" s="1">
        <v>8.2101527999999993E-2</v>
      </c>
    </row>
    <row r="14" spans="1:34" x14ac:dyDescent="0.25">
      <c r="A14">
        <v>11</v>
      </c>
      <c r="B14" t="s">
        <v>47</v>
      </c>
      <c r="C14" s="1">
        <v>0.967916691</v>
      </c>
      <c r="D14" s="1">
        <v>0.85399999999999998</v>
      </c>
      <c r="E14" s="1">
        <v>0.90539386200000005</v>
      </c>
      <c r="F14" s="1">
        <v>0.94128402200000005</v>
      </c>
      <c r="G14" s="1">
        <v>0.50820364299999998</v>
      </c>
      <c r="H14" s="1">
        <v>0.61499999999999999</v>
      </c>
      <c r="I14" s="1">
        <v>0.54832578200000004</v>
      </c>
      <c r="J14" s="1">
        <v>0.52199868400000005</v>
      </c>
      <c r="K14" s="1">
        <v>0.39507422399999997</v>
      </c>
      <c r="L14" s="1">
        <v>0.59299999999999997</v>
      </c>
      <c r="M14" s="1">
        <v>0.41108904099999999</v>
      </c>
      <c r="N14" s="1">
        <v>0.362037002</v>
      </c>
      <c r="O14" s="1">
        <v>0.45435748500000001</v>
      </c>
      <c r="P14" s="1">
        <v>0.34200000000000003</v>
      </c>
      <c r="Q14" s="1">
        <v>0.367225366</v>
      </c>
      <c r="R14" s="1">
        <v>0.404270674</v>
      </c>
      <c r="S14" s="1">
        <v>3.6249754000000002E-2</v>
      </c>
      <c r="T14" s="1">
        <v>7.5961393000000002E-2</v>
      </c>
      <c r="U14" s="1">
        <v>5.1900785999999997E-2</v>
      </c>
      <c r="V14" s="1">
        <v>3.8490191999999999E-2</v>
      </c>
      <c r="W14" s="1">
        <v>7.0591428999999997E-2</v>
      </c>
      <c r="X14" s="1">
        <v>0.11162032700000001</v>
      </c>
      <c r="Y14" s="1">
        <v>8.2005687999999993E-2</v>
      </c>
      <c r="Z14" s="1">
        <v>7.3204009E-2</v>
      </c>
      <c r="AA14" s="1">
        <v>0.160297299</v>
      </c>
      <c r="AB14" s="1">
        <v>3.6581317000000002E-2</v>
      </c>
      <c r="AC14" s="1">
        <v>3.5761889999999998E-2</v>
      </c>
      <c r="AD14" s="1">
        <v>5.5661310999999998E-2</v>
      </c>
      <c r="AE14" s="1">
        <v>0.109708642</v>
      </c>
      <c r="AF14" s="1">
        <v>0.105752338</v>
      </c>
      <c r="AG14" s="1">
        <v>0.10017367100000001</v>
      </c>
      <c r="AH14" s="1">
        <v>0.10000389599999999</v>
      </c>
    </row>
    <row r="15" spans="1:34" x14ac:dyDescent="0.25">
      <c r="A15">
        <v>12</v>
      </c>
      <c r="B15" t="s">
        <v>48</v>
      </c>
      <c r="C15" s="1">
        <v>0.69882968700000003</v>
      </c>
      <c r="D15" s="1">
        <v>0.91200000000000003</v>
      </c>
      <c r="E15" s="1">
        <v>0.79008937800000001</v>
      </c>
      <c r="F15" s="1">
        <v>0.73246654899999997</v>
      </c>
      <c r="G15" s="1">
        <v>0.47953863899999999</v>
      </c>
      <c r="H15" s="1">
        <v>0.51200000000000001</v>
      </c>
      <c r="I15" s="1">
        <v>0.46622175100000002</v>
      </c>
      <c r="J15" s="1">
        <v>0.46687878399999999</v>
      </c>
      <c r="K15" s="1">
        <v>0.58058695599999999</v>
      </c>
      <c r="L15" s="1">
        <v>0.499</v>
      </c>
      <c r="M15" s="1">
        <v>0.41679650899999998</v>
      </c>
      <c r="N15" s="1">
        <v>0.43251452499999998</v>
      </c>
      <c r="O15" s="1">
        <v>0.424287201</v>
      </c>
      <c r="P15" s="1">
        <v>0.19900000000000001</v>
      </c>
      <c r="Q15" s="1">
        <v>0.25227896100000002</v>
      </c>
      <c r="R15" s="1">
        <v>0.31439698100000002</v>
      </c>
      <c r="S15" s="1">
        <v>5.3875404000000002E-2</v>
      </c>
      <c r="T15" s="1">
        <v>5.1590061E-2</v>
      </c>
      <c r="U15" s="1">
        <v>4.5364673000000001E-2</v>
      </c>
      <c r="V15" s="1">
        <v>5.0032137999999997E-2</v>
      </c>
      <c r="W15" s="1">
        <v>6.9556261999999994E-2</v>
      </c>
      <c r="X15" s="1">
        <v>6.8130577999999997E-2</v>
      </c>
      <c r="Y15" s="1">
        <v>6.3784188000000006E-2</v>
      </c>
      <c r="Z15" s="1">
        <v>6.4853585000000005E-2</v>
      </c>
      <c r="AA15" s="1">
        <v>0.18677935100000001</v>
      </c>
      <c r="AB15" s="1">
        <v>2.8380419E-2</v>
      </c>
      <c r="AC15" s="1">
        <v>3.3224183999999997E-2</v>
      </c>
      <c r="AD15" s="1">
        <v>5.4678039999999997E-2</v>
      </c>
      <c r="AE15" s="1">
        <v>0.19321893400000001</v>
      </c>
      <c r="AF15" s="1">
        <v>9.3076347000000004E-2</v>
      </c>
      <c r="AG15" s="1">
        <v>0.10715781200000001</v>
      </c>
      <c r="AH15" s="1">
        <v>0.12561924099999999</v>
      </c>
    </row>
    <row r="16" spans="1:34" x14ac:dyDescent="0.25">
      <c r="A16">
        <v>13</v>
      </c>
      <c r="B16" t="s">
        <v>25</v>
      </c>
      <c r="C16" s="1">
        <v>0.82416880299999995</v>
      </c>
      <c r="D16" s="1">
        <v>0.89500000000000002</v>
      </c>
      <c r="E16" s="1">
        <v>0.856053917</v>
      </c>
      <c r="F16" s="1">
        <v>0.83622119100000003</v>
      </c>
      <c r="G16" s="1">
        <v>0.44367859999999998</v>
      </c>
      <c r="H16" s="1">
        <v>0.28399999999999997</v>
      </c>
      <c r="I16" s="1">
        <v>0.31466818800000002</v>
      </c>
      <c r="J16" s="1">
        <v>0.35815993499999998</v>
      </c>
      <c r="K16" s="1">
        <v>0.31306342799999998</v>
      </c>
      <c r="L16" s="1">
        <v>0.215</v>
      </c>
      <c r="M16" s="1">
        <v>0.16502423899999999</v>
      </c>
      <c r="N16" s="1">
        <v>0.174938756</v>
      </c>
      <c r="O16" s="1">
        <v>0.51338619399999996</v>
      </c>
      <c r="P16" s="1">
        <v>0.34699999999999998</v>
      </c>
      <c r="Q16" s="1">
        <v>0.39542357</v>
      </c>
      <c r="R16" s="1">
        <v>0.44757400899999999</v>
      </c>
      <c r="S16" s="1">
        <v>6.1434812999999998E-2</v>
      </c>
      <c r="T16" s="1">
        <v>6.5231552999999998E-2</v>
      </c>
      <c r="U16" s="1">
        <v>4.8830622999999997E-2</v>
      </c>
      <c r="V16" s="1">
        <v>5.3871729E-2</v>
      </c>
      <c r="W16" s="1">
        <v>0.16115940400000001</v>
      </c>
      <c r="X16" s="1">
        <v>9.2965675999999997E-2</v>
      </c>
      <c r="Y16" s="1">
        <v>9.2394388999999993E-2</v>
      </c>
      <c r="Z16" s="1">
        <v>0.102473203</v>
      </c>
      <c r="AA16" s="1">
        <v>0.33147997099999998</v>
      </c>
      <c r="AB16" s="1">
        <v>3.4075811999999997E-2</v>
      </c>
      <c r="AC16" s="1">
        <v>5.2231356999999999E-2</v>
      </c>
      <c r="AD16" s="1">
        <v>9.7971671999999996E-2</v>
      </c>
      <c r="AE16" s="1">
        <v>0.13338307499999999</v>
      </c>
      <c r="AF16" s="1">
        <v>0.1228214</v>
      </c>
      <c r="AG16" s="1">
        <v>0.118899502</v>
      </c>
      <c r="AH16" s="1">
        <v>0.117720282</v>
      </c>
    </row>
    <row r="17" spans="1:34" x14ac:dyDescent="0.25">
      <c r="A17">
        <v>14</v>
      </c>
      <c r="B17" t="s">
        <v>26</v>
      </c>
      <c r="C17" s="1">
        <v>0.75222889699999995</v>
      </c>
      <c r="D17" s="1">
        <v>0.67800000000000005</v>
      </c>
      <c r="E17" s="1">
        <v>0.70905532800000004</v>
      </c>
      <c r="F17" s="1">
        <v>0.73298645299999998</v>
      </c>
      <c r="G17" s="1">
        <v>0.50623291400000003</v>
      </c>
      <c r="H17" s="1">
        <v>0.32600000000000001</v>
      </c>
      <c r="I17" s="1">
        <v>0.36813538099999998</v>
      </c>
      <c r="J17" s="1">
        <v>0.42466082999999999</v>
      </c>
      <c r="K17" s="1">
        <v>0.58772844300000004</v>
      </c>
      <c r="L17" s="1">
        <v>0.64200000000000002</v>
      </c>
      <c r="M17" s="1">
        <v>0.49205332400000001</v>
      </c>
      <c r="N17" s="1">
        <v>0.48569394900000001</v>
      </c>
      <c r="O17" s="1">
        <v>0.47189163000000001</v>
      </c>
      <c r="P17" s="1">
        <v>0.45500000000000002</v>
      </c>
      <c r="Q17" s="1">
        <v>0.44366684499999998</v>
      </c>
      <c r="R17" s="1">
        <v>0.45228490199999999</v>
      </c>
      <c r="S17" s="1">
        <v>9.6854448999999995E-2</v>
      </c>
      <c r="T17" s="1">
        <v>0.10584182</v>
      </c>
      <c r="U17" s="1">
        <v>8.8082817999999993E-2</v>
      </c>
      <c r="V17" s="1">
        <v>8.7379670000000007E-2</v>
      </c>
      <c r="W17" s="1">
        <v>0.102811053</v>
      </c>
      <c r="X17" s="1">
        <v>8.7666327000000002E-2</v>
      </c>
      <c r="Y17" s="1">
        <v>8.9923920000000004E-2</v>
      </c>
      <c r="Z17" s="1">
        <v>9.6080458999999993E-2</v>
      </c>
      <c r="AA17" s="1">
        <v>0.13244460899999999</v>
      </c>
      <c r="AB17" s="1">
        <v>4.0636990999999997E-2</v>
      </c>
      <c r="AC17" s="1">
        <v>3.8642488000000003E-2</v>
      </c>
      <c r="AD17" s="1">
        <v>5.3649144000000003E-2</v>
      </c>
      <c r="AE17" s="1">
        <v>7.8057459999999995E-2</v>
      </c>
      <c r="AF17" s="1">
        <v>9.3715138000000003E-2</v>
      </c>
      <c r="AG17" s="1">
        <v>7.8066668000000006E-2</v>
      </c>
      <c r="AH17" s="1">
        <v>7.6138781000000003E-2</v>
      </c>
    </row>
    <row r="18" spans="1:34" x14ac:dyDescent="0.25">
      <c r="A18">
        <v>15</v>
      </c>
      <c r="B18" t="s">
        <v>31</v>
      </c>
      <c r="C18" s="1">
        <v>1</v>
      </c>
      <c r="D18" s="1">
        <v>0.64300000000000002</v>
      </c>
      <c r="E18" s="1">
        <v>0.77905339299999998</v>
      </c>
      <c r="F18" s="1">
        <v>0.89645291199999999</v>
      </c>
      <c r="G18" s="1">
        <v>0.49917181700000002</v>
      </c>
      <c r="H18" s="1">
        <v>0.73099999999999998</v>
      </c>
      <c r="I18" s="1">
        <v>0.57494850500000005</v>
      </c>
      <c r="J18" s="1">
        <v>0.523454435</v>
      </c>
      <c r="K18" s="1">
        <v>0.52025641</v>
      </c>
      <c r="L18" s="1">
        <v>0.23899999999999999</v>
      </c>
      <c r="M18" s="1">
        <v>0.208909816</v>
      </c>
      <c r="N18" s="1">
        <v>0.25609499299999999</v>
      </c>
      <c r="O18" s="1">
        <v>0.50906774099999996</v>
      </c>
      <c r="P18" s="1">
        <v>0.26</v>
      </c>
      <c r="Q18" s="1">
        <v>0.330137715</v>
      </c>
      <c r="R18" s="1">
        <v>0.408503226</v>
      </c>
      <c r="S18" s="1">
        <v>0</v>
      </c>
      <c r="T18" s="1">
        <v>3.7155900999999998E-2</v>
      </c>
      <c r="U18" s="1">
        <v>2.8173562999999999E-2</v>
      </c>
      <c r="V18" s="1">
        <v>1.5430984999999999E-2</v>
      </c>
      <c r="W18" s="1">
        <v>4.0452538000000003E-2</v>
      </c>
      <c r="X18" s="1">
        <v>6.1608785999999999E-2</v>
      </c>
      <c r="Y18" s="1">
        <v>4.2712488999999999E-2</v>
      </c>
      <c r="Z18" s="1">
        <v>3.9285074000000003E-2</v>
      </c>
      <c r="AA18" s="1">
        <v>0.28051847200000002</v>
      </c>
      <c r="AB18" s="1">
        <v>3.9926090999999997E-2</v>
      </c>
      <c r="AC18" s="1">
        <v>5.7125189E-2</v>
      </c>
      <c r="AD18" s="1">
        <v>9.5380867999999994E-2</v>
      </c>
      <c r="AE18" s="1">
        <v>0.15276119199999999</v>
      </c>
      <c r="AF18" s="1">
        <v>9.3894501000000005E-2</v>
      </c>
      <c r="AG18" s="1">
        <v>0.10574890200000001</v>
      </c>
      <c r="AH18" s="1">
        <v>0.119313105</v>
      </c>
    </row>
    <row r="20" spans="1:34" ht="18.75" x14ac:dyDescent="0.3">
      <c r="A20" s="11" t="s">
        <v>83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12"/>
    </row>
    <row r="23" spans="1:34" x14ac:dyDescent="0.25">
      <c r="C23" t="s">
        <v>30</v>
      </c>
      <c r="H23" t="s">
        <v>49</v>
      </c>
      <c r="M23" t="s">
        <v>50</v>
      </c>
      <c r="R23" t="s">
        <v>51</v>
      </c>
      <c r="W23" s="12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3" t="s">
        <v>52</v>
      </c>
      <c r="C24" s="3" t="s">
        <v>32</v>
      </c>
      <c r="D24" s="3" t="s">
        <v>35</v>
      </c>
      <c r="E24" s="3" t="s">
        <v>36</v>
      </c>
      <c r="F24" s="3" t="s">
        <v>77</v>
      </c>
      <c r="G24" s="3"/>
      <c r="H24" s="3" t="s">
        <v>32</v>
      </c>
      <c r="I24" s="3" t="s">
        <v>35</v>
      </c>
      <c r="J24" s="3" t="s">
        <v>36</v>
      </c>
      <c r="K24" s="3" t="s">
        <v>77</v>
      </c>
      <c r="L24" s="3"/>
      <c r="M24" s="3" t="s">
        <v>32</v>
      </c>
      <c r="N24" s="3" t="s">
        <v>35</v>
      </c>
      <c r="O24" s="3" t="s">
        <v>36</v>
      </c>
      <c r="P24" s="3" t="s">
        <v>77</v>
      </c>
      <c r="Q24" s="3"/>
      <c r="R24" s="3" t="s">
        <v>32</v>
      </c>
      <c r="S24" s="3" t="s">
        <v>35</v>
      </c>
      <c r="T24" s="3" t="s">
        <v>36</v>
      </c>
      <c r="U24" s="3" t="s">
        <v>77</v>
      </c>
      <c r="V24" s="3"/>
      <c r="W24" s="13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53</v>
      </c>
      <c r="C25" s="1">
        <f>C4</f>
        <v>0.99866666699999995</v>
      </c>
      <c r="D25" s="1">
        <f t="shared" ref="D25:F25" si="0">D4</f>
        <v>0.64500000000000002</v>
      </c>
      <c r="E25" s="1">
        <f t="shared" si="0"/>
        <v>0.78211550600000002</v>
      </c>
      <c r="F25" s="1">
        <f t="shared" si="0"/>
        <v>0.898325225</v>
      </c>
      <c r="G25" s="1"/>
      <c r="H25" s="1">
        <f>G4</f>
        <v>0.33479816000000001</v>
      </c>
      <c r="I25" s="1">
        <f t="shared" ref="I25:K25" si="1">H4</f>
        <v>0.35899999999999999</v>
      </c>
      <c r="J25" s="1">
        <f t="shared" si="1"/>
        <v>0.34424843300000002</v>
      </c>
      <c r="K25" s="1">
        <f t="shared" si="1"/>
        <v>0.33800213099999998</v>
      </c>
      <c r="L25" s="1"/>
      <c r="M25" s="1">
        <f>K4</f>
        <v>0.348236879</v>
      </c>
      <c r="N25" s="1">
        <f t="shared" ref="N25:P25" si="2">L4</f>
        <v>0.59699999999999998</v>
      </c>
      <c r="O25" s="1">
        <f t="shared" si="2"/>
        <v>0.40952529599999998</v>
      </c>
      <c r="P25" s="1">
        <f t="shared" si="2"/>
        <v>0.351527798</v>
      </c>
      <c r="Q25" s="1"/>
      <c r="R25" s="1">
        <f>O4</f>
        <v>0.39211723300000001</v>
      </c>
      <c r="S25" s="1">
        <f t="shared" ref="S25:U25" si="3">P4</f>
        <v>0.21099999999999999</v>
      </c>
      <c r="T25" s="1">
        <f t="shared" si="3"/>
        <v>0.25164750000000002</v>
      </c>
      <c r="U25" s="1">
        <f t="shared" si="3"/>
        <v>0.30323021999999999</v>
      </c>
      <c r="W25" s="12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&amp;0.999 &amp;0.645 &amp;0.782 &amp; 0.898 &amp; &amp; 0.335 &amp;0.359 &amp;0.344 &amp;0.338 &amp; &amp;0.348 &amp;0.597 &amp;0.410 &amp;0.352 &amp; &amp;0.392 &amp;0.211 &amp;0.252&amp;0.303\\</v>
      </c>
    </row>
    <row r="26" spans="1:34" x14ac:dyDescent="0.25">
      <c r="B26" t="s">
        <v>60</v>
      </c>
      <c r="C26" s="1">
        <f t="shared" ref="C26:F26" si="5">C5</f>
        <v>0.94342438799999995</v>
      </c>
      <c r="D26" s="1">
        <f t="shared" si="5"/>
        <v>0.95399999999999996</v>
      </c>
      <c r="E26" s="1">
        <f t="shared" si="5"/>
        <v>0.94758930100000005</v>
      </c>
      <c r="F26" s="1">
        <f t="shared" si="5"/>
        <v>0.94483114099999999</v>
      </c>
      <c r="G26" s="1"/>
      <c r="H26" s="1">
        <f t="shared" ref="H26:K26" si="6">G5</f>
        <v>0.40902398200000001</v>
      </c>
      <c r="I26" s="1">
        <f t="shared" si="6"/>
        <v>0.318</v>
      </c>
      <c r="J26" s="1">
        <f t="shared" si="6"/>
        <v>0.349119558</v>
      </c>
      <c r="K26" s="1">
        <f t="shared" si="6"/>
        <v>0.37894727099999997</v>
      </c>
      <c r="L26" s="1"/>
      <c r="M26" s="1">
        <f t="shared" ref="M26:M39" si="7">K5</f>
        <v>0.273410973</v>
      </c>
      <c r="N26" s="1">
        <f t="shared" ref="N26:N39" si="8">L5</f>
        <v>6.4000000000000001E-2</v>
      </c>
      <c r="O26" s="1">
        <f t="shared" ref="O26:O39" si="9">M5</f>
        <v>7.6355119999999999E-2</v>
      </c>
      <c r="P26" s="1">
        <f t="shared" ref="P26:P39" si="10">N5</f>
        <v>0.107917312</v>
      </c>
      <c r="Q26" s="1"/>
      <c r="R26" s="1">
        <f t="shared" ref="R26:R39" si="11">O5</f>
        <v>0.35916767799999999</v>
      </c>
      <c r="S26" s="1">
        <f t="shared" ref="S26:S39" si="12">P5</f>
        <v>0.17299999999999999</v>
      </c>
      <c r="T26" s="1">
        <f t="shared" ref="T26:T39" si="13">Q5</f>
        <v>0.205011097</v>
      </c>
      <c r="U26" s="1">
        <f t="shared" ref="U26:U39" si="14">R5</f>
        <v>0.25537980999999998</v>
      </c>
      <c r="W26" s="12" t="str">
        <f t="shared" si="4"/>
        <v>Simulated  - Low noise &amp;0.943 &amp;0.954 &amp;0.948 &amp; 0.945 &amp; &amp; 0.409 &amp;0.318 &amp;0.349 &amp;0.379 &amp; &amp;0.273 &amp;0.064 &amp;0.076 &amp;0.108 &amp; &amp;0.359 &amp;0.173 &amp;0.205&amp;0.255\\</v>
      </c>
    </row>
    <row r="27" spans="1:34" ht="15.75" thickBot="1" x14ac:dyDescent="0.3">
      <c r="B27" s="3" t="s">
        <v>61</v>
      </c>
      <c r="C27" s="6">
        <f t="shared" ref="C27:F27" si="15">C6</f>
        <v>0.88897463499999996</v>
      </c>
      <c r="D27" s="6">
        <f t="shared" si="15"/>
        <v>0.97399999999999998</v>
      </c>
      <c r="E27" s="6">
        <f t="shared" si="15"/>
        <v>0.92879587500000005</v>
      </c>
      <c r="F27" s="6">
        <f t="shared" si="15"/>
        <v>0.90432587900000005</v>
      </c>
      <c r="G27" s="6"/>
      <c r="H27" s="6">
        <f t="shared" ref="H27:K27" si="16">G6</f>
        <v>0.47131623299999997</v>
      </c>
      <c r="I27" s="6">
        <f t="shared" si="16"/>
        <v>0.439</v>
      </c>
      <c r="J27" s="6">
        <f t="shared" si="16"/>
        <v>0.44306727499999998</v>
      </c>
      <c r="K27" s="6">
        <f t="shared" si="16"/>
        <v>0.454901053</v>
      </c>
      <c r="L27" s="6"/>
      <c r="M27" s="6">
        <f t="shared" si="7"/>
        <v>0.42277929800000003</v>
      </c>
      <c r="N27" s="6">
        <f t="shared" si="8"/>
        <v>0.40799999999999997</v>
      </c>
      <c r="O27" s="6">
        <f t="shared" si="9"/>
        <v>0.29538030500000001</v>
      </c>
      <c r="P27" s="6">
        <f t="shared" si="10"/>
        <v>0.28448815399999999</v>
      </c>
      <c r="Q27" s="6"/>
      <c r="R27" s="6">
        <f t="shared" si="11"/>
        <v>0.40244432400000002</v>
      </c>
      <c r="S27" s="6">
        <f t="shared" si="12"/>
        <v>0.20499999999999999</v>
      </c>
      <c r="T27" s="6">
        <f t="shared" si="13"/>
        <v>0.24767273100000001</v>
      </c>
      <c r="U27" s="6">
        <f t="shared" si="14"/>
        <v>0.307475628</v>
      </c>
      <c r="V27" s="3"/>
      <c r="W27" s="13" t="str">
        <f t="shared" si="4"/>
        <v>Simulated  - High noise &amp;0.889 &amp;0.974 &amp;0.929 &amp; 0.904 &amp; &amp; 0.471 &amp;0.439 &amp;0.443 &amp;0.455 &amp; &amp;0.423 &amp;0.408 &amp;0.295 &amp;0.284 &amp; &amp;0.402 &amp;0.205 &amp;0.248&amp;0.307\\</v>
      </c>
    </row>
    <row r="28" spans="1:34" ht="15.75" thickTop="1" x14ac:dyDescent="0.25">
      <c r="B28" t="s">
        <v>54</v>
      </c>
      <c r="C28" s="1">
        <f t="shared" ref="C28:F28" si="17">C7</f>
        <v>0.885815562</v>
      </c>
      <c r="D28" s="1">
        <f t="shared" si="17"/>
        <v>0.97799999999999998</v>
      </c>
      <c r="E28" s="1">
        <f t="shared" si="17"/>
        <v>0.92794917300000002</v>
      </c>
      <c r="F28" s="1">
        <f t="shared" si="17"/>
        <v>0.90184689500000004</v>
      </c>
      <c r="G28" s="1"/>
      <c r="H28" s="1">
        <f t="shared" ref="H28:K28" si="18">G7</f>
        <v>0.29426363999999999</v>
      </c>
      <c r="I28" s="1">
        <f t="shared" si="18"/>
        <v>0.33700000000000002</v>
      </c>
      <c r="J28" s="1">
        <f t="shared" si="18"/>
        <v>0.30537713700000002</v>
      </c>
      <c r="K28" s="1">
        <f t="shared" si="18"/>
        <v>0.29636768499999999</v>
      </c>
      <c r="L28" s="1"/>
      <c r="M28" s="1">
        <f t="shared" si="7"/>
        <v>0.35019902200000003</v>
      </c>
      <c r="N28" s="1">
        <f t="shared" si="8"/>
        <v>0.40500000000000003</v>
      </c>
      <c r="O28" s="1">
        <f t="shared" si="9"/>
        <v>0.29052512200000002</v>
      </c>
      <c r="P28" s="1">
        <f t="shared" si="10"/>
        <v>0.269315266</v>
      </c>
      <c r="Q28" s="1"/>
      <c r="R28" s="1">
        <f t="shared" si="11"/>
        <v>0.51700827500000002</v>
      </c>
      <c r="S28" s="1">
        <f t="shared" si="12"/>
        <v>0.49399999999999999</v>
      </c>
      <c r="T28" s="1">
        <f t="shared" si="13"/>
        <v>0.471448325</v>
      </c>
      <c r="U28" s="1">
        <f t="shared" si="14"/>
        <v>0.47624501200000002</v>
      </c>
      <c r="W28" s="12" t="str">
        <f t="shared" si="4"/>
        <v>PHM C01 SS - No noise &amp;0.886 &amp;0.978 &amp;0.928 &amp; 0.902 &amp; &amp; 0.294 &amp;0.337 &amp;0.305 &amp;0.296 &amp; &amp;0.350 &amp;0.405 &amp;0.291 &amp;0.269 &amp; &amp;0.517 &amp;0.494 &amp;0.471&amp;0.476\\</v>
      </c>
    </row>
    <row r="29" spans="1:34" x14ac:dyDescent="0.25">
      <c r="B29" t="s">
        <v>62</v>
      </c>
      <c r="C29" s="1">
        <f t="shared" ref="C29:F29" si="19">C8</f>
        <v>0.916233878</v>
      </c>
      <c r="D29" s="1">
        <f t="shared" si="19"/>
        <v>0.89300000000000002</v>
      </c>
      <c r="E29" s="1">
        <f t="shared" si="19"/>
        <v>0.90315976399999998</v>
      </c>
      <c r="F29" s="1">
        <f t="shared" si="19"/>
        <v>0.91062088900000004</v>
      </c>
      <c r="G29" s="1"/>
      <c r="H29" s="1">
        <f t="shared" ref="H29:K29" si="20">G8</f>
        <v>0.52551726399999998</v>
      </c>
      <c r="I29" s="1">
        <f t="shared" si="20"/>
        <v>0.64500000000000002</v>
      </c>
      <c r="J29" s="1">
        <f t="shared" si="20"/>
        <v>0.56805013699999996</v>
      </c>
      <c r="K29" s="1">
        <f t="shared" si="20"/>
        <v>0.53962894800000005</v>
      </c>
      <c r="L29" s="1"/>
      <c r="M29" s="1">
        <f t="shared" si="7"/>
        <v>0.32071606400000002</v>
      </c>
      <c r="N29" s="1">
        <f t="shared" si="8"/>
        <v>0.59099999999999997</v>
      </c>
      <c r="O29" s="1">
        <f t="shared" si="9"/>
        <v>0.403918365</v>
      </c>
      <c r="P29" s="1">
        <f t="shared" si="10"/>
        <v>0.34293194199999999</v>
      </c>
      <c r="Q29" s="1"/>
      <c r="R29" s="1">
        <f t="shared" si="11"/>
        <v>0.48987349299999999</v>
      </c>
      <c r="S29" s="1">
        <f t="shared" si="12"/>
        <v>0.41499999999999998</v>
      </c>
      <c r="T29" s="1">
        <f t="shared" si="13"/>
        <v>0.44344500599999997</v>
      </c>
      <c r="U29" s="1">
        <f t="shared" si="14"/>
        <v>0.468254473</v>
      </c>
      <c r="W29" s="12" t="str">
        <f t="shared" si="4"/>
        <v>PHM C01 SS - Low noise &amp;0.916 &amp;0.893 &amp;0.903 &amp; 0.911 &amp; &amp; 0.526 &amp;0.645 &amp;0.568 &amp;0.540 &amp; &amp;0.321 &amp;0.591 &amp;0.404 &amp;0.343 &amp; &amp;0.490 &amp;0.415 &amp;0.443&amp;0.468\\</v>
      </c>
    </row>
    <row r="30" spans="1:34" x14ac:dyDescent="0.25">
      <c r="B30" t="s">
        <v>63</v>
      </c>
      <c r="C30" s="1">
        <f t="shared" ref="C30:F30" si="21">C9</f>
        <v>0.75673352100000002</v>
      </c>
      <c r="D30" s="1">
        <f t="shared" si="21"/>
        <v>0.92600000000000005</v>
      </c>
      <c r="E30" s="1">
        <f t="shared" si="21"/>
        <v>0.83108488599999997</v>
      </c>
      <c r="F30" s="1">
        <f t="shared" si="21"/>
        <v>0.78448983999999999</v>
      </c>
      <c r="G30" s="1"/>
      <c r="H30" s="1">
        <f t="shared" ref="H30:K30" si="22">G9</f>
        <v>0.498561902</v>
      </c>
      <c r="I30" s="1">
        <f t="shared" si="22"/>
        <v>0.63200000000000001</v>
      </c>
      <c r="J30" s="1">
        <f t="shared" si="22"/>
        <v>0.54245013099999995</v>
      </c>
      <c r="K30" s="1">
        <f t="shared" si="22"/>
        <v>0.512735308</v>
      </c>
      <c r="L30" s="1"/>
      <c r="M30" s="1">
        <f t="shared" si="7"/>
        <v>0.39922211899999999</v>
      </c>
      <c r="N30" s="1">
        <f t="shared" si="8"/>
        <v>0.40200000000000002</v>
      </c>
      <c r="O30" s="1">
        <f t="shared" si="9"/>
        <v>0.30817531399999998</v>
      </c>
      <c r="P30" s="1">
        <f t="shared" si="10"/>
        <v>0.29151613700000001</v>
      </c>
      <c r="Q30" s="1"/>
      <c r="R30" s="1">
        <f t="shared" si="11"/>
        <v>0.40334741899999998</v>
      </c>
      <c r="S30" s="1">
        <f t="shared" si="12"/>
        <v>0.223</v>
      </c>
      <c r="T30" s="1">
        <f t="shared" si="13"/>
        <v>0.26983762900000002</v>
      </c>
      <c r="U30" s="1">
        <f t="shared" si="14"/>
        <v>0.32485834800000002</v>
      </c>
      <c r="W30" s="12" t="str">
        <f t="shared" si="4"/>
        <v>PHM C01 SS - High noise &amp;0.757 &amp;0.926 &amp;0.831 &amp; 0.784 &amp; &amp; 0.499 &amp;0.632 &amp;0.542 &amp;0.513 &amp; &amp;0.399 &amp;0.402 &amp;0.308 &amp;0.292 &amp; &amp;0.403 &amp;0.223 &amp;0.270&amp;0.325\\</v>
      </c>
    </row>
    <row r="31" spans="1:34" x14ac:dyDescent="0.25">
      <c r="B31" t="s">
        <v>55</v>
      </c>
      <c r="C31" s="1">
        <f t="shared" ref="C31:F31" si="23">C10</f>
        <v>0.86486286199999995</v>
      </c>
      <c r="D31" s="1">
        <f t="shared" si="23"/>
        <v>0.95899999999999996</v>
      </c>
      <c r="E31" s="1">
        <f t="shared" si="23"/>
        <v>0.90773362899999999</v>
      </c>
      <c r="F31" s="1">
        <f t="shared" si="23"/>
        <v>0.88113518999999996</v>
      </c>
      <c r="G31" s="1"/>
      <c r="H31" s="1">
        <f t="shared" ref="H31:K31" si="24">G10</f>
        <v>0.51461712299999995</v>
      </c>
      <c r="I31" s="1">
        <f t="shared" si="24"/>
        <v>0.67600000000000005</v>
      </c>
      <c r="J31" s="1">
        <f t="shared" si="24"/>
        <v>0.57458323899999997</v>
      </c>
      <c r="K31" s="1">
        <f t="shared" si="24"/>
        <v>0.53537837099999996</v>
      </c>
      <c r="L31" s="1"/>
      <c r="M31" s="1">
        <f t="shared" si="7"/>
        <v>0.36477093900000002</v>
      </c>
      <c r="N31" s="1">
        <f t="shared" si="8"/>
        <v>0.497</v>
      </c>
      <c r="O31" s="1">
        <f t="shared" si="9"/>
        <v>0.38262043200000001</v>
      </c>
      <c r="P31" s="1">
        <f t="shared" si="10"/>
        <v>0.34830227400000002</v>
      </c>
      <c r="Q31" s="1"/>
      <c r="R31" s="1">
        <f t="shared" si="11"/>
        <v>0.43078328900000001</v>
      </c>
      <c r="S31" s="1">
        <f t="shared" si="12"/>
        <v>0.23899999999999999</v>
      </c>
      <c r="T31" s="1">
        <f t="shared" si="13"/>
        <v>0.26513400599999998</v>
      </c>
      <c r="U31" s="1">
        <f t="shared" si="14"/>
        <v>0.31067732599999998</v>
      </c>
      <c r="W31" s="12" t="str">
        <f t="shared" si="4"/>
        <v>PHM C04 SS - No noise &amp;0.865 &amp;0.959 &amp;0.908 &amp; 0.881 &amp; &amp; 0.515 &amp;0.676 &amp;0.575 &amp;0.535 &amp; &amp;0.365 &amp;0.497 &amp;0.383 &amp;0.348 &amp; &amp;0.431 &amp;0.239 &amp;0.265&amp;0.311\\</v>
      </c>
    </row>
    <row r="32" spans="1:34" x14ac:dyDescent="0.25">
      <c r="B32" t="s">
        <v>64</v>
      </c>
      <c r="C32" s="1">
        <f t="shared" ref="C32:F32" si="25">C11</f>
        <v>0.72211992599999997</v>
      </c>
      <c r="D32" s="1">
        <f t="shared" si="25"/>
        <v>0.98</v>
      </c>
      <c r="E32" s="1">
        <f t="shared" si="25"/>
        <v>0.83078745200000004</v>
      </c>
      <c r="F32" s="1">
        <f t="shared" si="25"/>
        <v>0.76187094099999997</v>
      </c>
      <c r="G32" s="1"/>
      <c r="H32" s="1">
        <f t="shared" ref="H32:K32" si="26">G11</f>
        <v>0.39870084700000002</v>
      </c>
      <c r="I32" s="1">
        <f t="shared" si="26"/>
        <v>0.39300000000000002</v>
      </c>
      <c r="J32" s="1">
        <f t="shared" si="26"/>
        <v>0.39107332299999997</v>
      </c>
      <c r="K32" s="1">
        <f t="shared" si="26"/>
        <v>0.39338144800000002</v>
      </c>
      <c r="L32" s="1"/>
      <c r="M32" s="1">
        <f t="shared" si="7"/>
        <v>0.40898785399999998</v>
      </c>
      <c r="N32" s="1">
        <f t="shared" si="8"/>
        <v>0.58899999999999997</v>
      </c>
      <c r="O32" s="1">
        <f t="shared" si="9"/>
        <v>0.40952744800000002</v>
      </c>
      <c r="P32" s="1">
        <f t="shared" si="10"/>
        <v>0.36145925699999998</v>
      </c>
      <c r="Q32" s="1"/>
      <c r="R32" s="1">
        <f t="shared" si="11"/>
        <v>0.43808246200000001</v>
      </c>
      <c r="S32" s="1">
        <f t="shared" si="12"/>
        <v>0.29899999999999999</v>
      </c>
      <c r="T32" s="1">
        <f t="shared" si="13"/>
        <v>0.33394061800000002</v>
      </c>
      <c r="U32" s="1">
        <f t="shared" si="14"/>
        <v>0.37659672700000002</v>
      </c>
      <c r="W32" s="12" t="str">
        <f t="shared" si="4"/>
        <v>PHM C04 SS - Low noise &amp;0.722 &amp;0.980 &amp;0.831 &amp; 0.762 &amp; &amp; 0.399 &amp;0.393 &amp;0.391 &amp;0.393 &amp; &amp;0.409 &amp;0.589 &amp;0.410 &amp;0.361 &amp; &amp;0.438 &amp;0.299 &amp;0.334&amp;0.377\\</v>
      </c>
    </row>
    <row r="33" spans="2:23" x14ac:dyDescent="0.25">
      <c r="B33" t="s">
        <v>65</v>
      </c>
      <c r="C33" s="1">
        <f t="shared" ref="C33:F33" si="27">C12</f>
        <v>0.76953411800000004</v>
      </c>
      <c r="D33" s="1">
        <f t="shared" si="27"/>
        <v>0.80900000000000005</v>
      </c>
      <c r="E33" s="1">
        <f t="shared" si="27"/>
        <v>0.78668708499999995</v>
      </c>
      <c r="F33" s="1">
        <f t="shared" si="27"/>
        <v>0.77583597000000004</v>
      </c>
      <c r="G33" s="1"/>
      <c r="H33" s="1">
        <f t="shared" ref="H33:K33" si="28">G12</f>
        <v>0.37487032100000001</v>
      </c>
      <c r="I33" s="1">
        <f t="shared" si="28"/>
        <v>0.45600000000000002</v>
      </c>
      <c r="J33" s="1">
        <f t="shared" si="28"/>
        <v>0.39715644100000003</v>
      </c>
      <c r="K33" s="1">
        <f t="shared" si="28"/>
        <v>0.38084786900000001</v>
      </c>
      <c r="L33" s="1"/>
      <c r="M33" s="1">
        <f t="shared" si="7"/>
        <v>0.40824561399999998</v>
      </c>
      <c r="N33" s="1">
        <f t="shared" si="8"/>
        <v>0.41099999999999998</v>
      </c>
      <c r="O33" s="1">
        <f t="shared" si="9"/>
        <v>0.29605185099999998</v>
      </c>
      <c r="P33" s="1">
        <f t="shared" si="10"/>
        <v>0.28163854100000002</v>
      </c>
      <c r="Q33" s="1"/>
      <c r="R33" s="1">
        <f t="shared" si="11"/>
        <v>0.49133863799999999</v>
      </c>
      <c r="S33" s="1">
        <f t="shared" si="12"/>
        <v>0.32400000000000001</v>
      </c>
      <c r="T33" s="1">
        <f t="shared" si="13"/>
        <v>0.36220167199999997</v>
      </c>
      <c r="U33" s="1">
        <f t="shared" si="14"/>
        <v>0.40872986100000003</v>
      </c>
      <c r="W33" s="12" t="str">
        <f t="shared" si="4"/>
        <v>PHM C04 SS - High noise &amp;0.770 &amp;0.809 &amp;0.787 &amp; 0.776 &amp; &amp; 0.375 &amp;0.456 &amp;0.397 &amp;0.381 &amp; &amp;0.408 &amp;0.411 &amp;0.296 &amp;0.282 &amp; &amp;0.491 &amp;0.324 &amp;0.362&amp;0.409\\</v>
      </c>
    </row>
    <row r="34" spans="2:23" x14ac:dyDescent="0.25">
      <c r="B34" t="s">
        <v>56</v>
      </c>
      <c r="C34" s="1">
        <f t="shared" ref="C34:F34" si="29">C13</f>
        <v>0.99583333299999999</v>
      </c>
      <c r="D34" s="1">
        <f t="shared" si="29"/>
        <v>0.60899999999999999</v>
      </c>
      <c r="E34" s="1">
        <f t="shared" si="29"/>
        <v>0.75140249100000001</v>
      </c>
      <c r="F34" s="1">
        <f t="shared" si="29"/>
        <v>0.87906011399999995</v>
      </c>
      <c r="G34" s="1"/>
      <c r="H34" s="1">
        <f t="shared" ref="H34:K34" si="30">G13</f>
        <v>0.46281234300000001</v>
      </c>
      <c r="I34" s="1">
        <f t="shared" si="30"/>
        <v>0.45400000000000001</v>
      </c>
      <c r="J34" s="1">
        <f t="shared" si="30"/>
        <v>0.45532812</v>
      </c>
      <c r="K34" s="1">
        <f t="shared" si="30"/>
        <v>0.45903094500000002</v>
      </c>
      <c r="L34" s="1"/>
      <c r="M34" s="1">
        <f t="shared" si="7"/>
        <v>0.538378311</v>
      </c>
      <c r="N34" s="1">
        <f t="shared" si="8"/>
        <v>0.78</v>
      </c>
      <c r="O34" s="1">
        <f t="shared" si="9"/>
        <v>0.584978212</v>
      </c>
      <c r="P34" s="1">
        <f t="shared" si="10"/>
        <v>0.52327285700000004</v>
      </c>
      <c r="Q34" s="1"/>
      <c r="R34" s="1">
        <f t="shared" si="11"/>
        <v>0.402018233</v>
      </c>
      <c r="S34" s="1">
        <f t="shared" si="12"/>
        <v>0.41</v>
      </c>
      <c r="T34" s="1">
        <f t="shared" si="13"/>
        <v>0.37367415500000001</v>
      </c>
      <c r="U34" s="1">
        <f t="shared" si="14"/>
        <v>0.37028036800000003</v>
      </c>
      <c r="W34" s="12" t="str">
        <f t="shared" si="4"/>
        <v>PHM C06 SS - No noise &amp;0.996 &amp;0.609 &amp;0.751 &amp; 0.879 &amp; &amp; 0.463 &amp;0.454 &amp;0.455 &amp;0.459 &amp; &amp;0.538 &amp;0.780 &amp;0.585 &amp;0.523 &amp; &amp;0.402 &amp;0.410 &amp;0.374&amp;0.370\\</v>
      </c>
    </row>
    <row r="35" spans="2:23" x14ac:dyDescent="0.25">
      <c r="B35" t="s">
        <v>66</v>
      </c>
      <c r="C35" s="1">
        <f t="shared" ref="C35:F35" si="31">C14</f>
        <v>0.967916691</v>
      </c>
      <c r="D35" s="1">
        <f t="shared" si="31"/>
        <v>0.85399999999999998</v>
      </c>
      <c r="E35" s="1">
        <f t="shared" si="31"/>
        <v>0.90539386200000005</v>
      </c>
      <c r="F35" s="1">
        <f t="shared" si="31"/>
        <v>0.94128402200000005</v>
      </c>
      <c r="G35" s="1"/>
      <c r="H35" s="1">
        <f t="shared" ref="H35:K35" si="32">G14</f>
        <v>0.50820364299999998</v>
      </c>
      <c r="I35" s="1">
        <f t="shared" si="32"/>
        <v>0.61499999999999999</v>
      </c>
      <c r="J35" s="1">
        <f t="shared" si="32"/>
        <v>0.54832578200000004</v>
      </c>
      <c r="K35" s="1">
        <f t="shared" si="32"/>
        <v>0.52199868400000005</v>
      </c>
      <c r="L35" s="1"/>
      <c r="M35" s="1">
        <f t="shared" si="7"/>
        <v>0.39507422399999997</v>
      </c>
      <c r="N35" s="1">
        <f t="shared" si="8"/>
        <v>0.59299999999999997</v>
      </c>
      <c r="O35" s="1">
        <f t="shared" si="9"/>
        <v>0.41108904099999999</v>
      </c>
      <c r="P35" s="1">
        <f t="shared" si="10"/>
        <v>0.362037002</v>
      </c>
      <c r="Q35" s="1"/>
      <c r="R35" s="1">
        <f t="shared" si="11"/>
        <v>0.45435748500000001</v>
      </c>
      <c r="S35" s="1">
        <f t="shared" si="12"/>
        <v>0.34200000000000003</v>
      </c>
      <c r="T35" s="1">
        <f t="shared" si="13"/>
        <v>0.367225366</v>
      </c>
      <c r="U35" s="1">
        <f t="shared" si="14"/>
        <v>0.404270674</v>
      </c>
      <c r="W35" s="12" t="str">
        <f t="shared" si="4"/>
        <v>PHM C06 SS - Low noise &amp;0.968 &amp;0.854 &amp;0.905 &amp; 0.941 &amp; &amp; 0.508 &amp;0.615 &amp;0.548 &amp;0.522 &amp; &amp;0.395 &amp;0.593 &amp;0.411 &amp;0.362 &amp; &amp;0.454 &amp;0.342 &amp;0.367&amp;0.404\\</v>
      </c>
    </row>
    <row r="36" spans="2:23" ht="15.75" thickBot="1" x14ac:dyDescent="0.3">
      <c r="B36" s="3" t="s">
        <v>67</v>
      </c>
      <c r="C36" s="6">
        <f t="shared" ref="C36:F36" si="33">C15</f>
        <v>0.69882968700000003</v>
      </c>
      <c r="D36" s="6">
        <f t="shared" si="33"/>
        <v>0.91200000000000003</v>
      </c>
      <c r="E36" s="6">
        <f t="shared" si="33"/>
        <v>0.79008937800000001</v>
      </c>
      <c r="F36" s="6">
        <f t="shared" si="33"/>
        <v>0.73246654899999997</v>
      </c>
      <c r="G36" s="6"/>
      <c r="H36" s="6">
        <f t="shared" ref="H36:K36" si="34">G15</f>
        <v>0.47953863899999999</v>
      </c>
      <c r="I36" s="6">
        <f t="shared" si="34"/>
        <v>0.51200000000000001</v>
      </c>
      <c r="J36" s="6">
        <f t="shared" si="34"/>
        <v>0.46622175100000002</v>
      </c>
      <c r="K36" s="6">
        <f t="shared" si="34"/>
        <v>0.46687878399999999</v>
      </c>
      <c r="L36" s="6"/>
      <c r="M36" s="6">
        <f t="shared" si="7"/>
        <v>0.58058695599999999</v>
      </c>
      <c r="N36" s="6">
        <f t="shared" si="8"/>
        <v>0.499</v>
      </c>
      <c r="O36" s="6">
        <f t="shared" si="9"/>
        <v>0.41679650899999998</v>
      </c>
      <c r="P36" s="6">
        <f t="shared" si="10"/>
        <v>0.43251452499999998</v>
      </c>
      <c r="Q36" s="6"/>
      <c r="R36" s="6">
        <f t="shared" si="11"/>
        <v>0.424287201</v>
      </c>
      <c r="S36" s="6">
        <f t="shared" si="12"/>
        <v>0.19900000000000001</v>
      </c>
      <c r="T36" s="6">
        <f t="shared" si="13"/>
        <v>0.25227896100000002</v>
      </c>
      <c r="U36" s="6">
        <f t="shared" si="14"/>
        <v>0.31439698100000002</v>
      </c>
      <c r="V36" s="3"/>
      <c r="W36" s="13" t="str">
        <f t="shared" si="4"/>
        <v>PHM C06 SS - High noise &amp;0.699 &amp;0.912 &amp;0.790 &amp; 0.732 &amp; &amp; 0.480 &amp;0.512 &amp;0.466 &amp;0.467 &amp; &amp;0.581 &amp;0.499 &amp;0.417 &amp;0.433 &amp; &amp;0.424 &amp;0.199 &amp;0.252&amp;0.314\\</v>
      </c>
    </row>
    <row r="37" spans="2:23" ht="15.75" thickTop="1" x14ac:dyDescent="0.25">
      <c r="B37" t="s">
        <v>57</v>
      </c>
      <c r="C37" s="1">
        <f t="shared" ref="C37:F37" si="35">C16</f>
        <v>0.82416880299999995</v>
      </c>
      <c r="D37" s="1">
        <f t="shared" si="35"/>
        <v>0.89500000000000002</v>
      </c>
      <c r="E37" s="1">
        <f t="shared" si="35"/>
        <v>0.856053917</v>
      </c>
      <c r="F37" s="1">
        <f t="shared" si="35"/>
        <v>0.83622119100000003</v>
      </c>
      <c r="G37" s="1"/>
      <c r="H37" s="1">
        <f t="shared" ref="H37:K37" si="36">G16</f>
        <v>0.44367859999999998</v>
      </c>
      <c r="I37" s="1">
        <f t="shared" si="36"/>
        <v>0.28399999999999997</v>
      </c>
      <c r="J37" s="1">
        <f t="shared" si="36"/>
        <v>0.31466818800000002</v>
      </c>
      <c r="K37" s="1">
        <f t="shared" si="36"/>
        <v>0.35815993499999998</v>
      </c>
      <c r="L37" s="1"/>
      <c r="M37" s="1">
        <f t="shared" si="7"/>
        <v>0.31306342799999998</v>
      </c>
      <c r="N37" s="1">
        <f t="shared" si="8"/>
        <v>0.215</v>
      </c>
      <c r="O37" s="1">
        <f t="shared" si="9"/>
        <v>0.16502423899999999</v>
      </c>
      <c r="P37" s="1">
        <f t="shared" si="10"/>
        <v>0.174938756</v>
      </c>
      <c r="Q37" s="1"/>
      <c r="R37" s="1">
        <f t="shared" si="11"/>
        <v>0.51338619399999996</v>
      </c>
      <c r="S37" s="1">
        <f t="shared" si="12"/>
        <v>0.34699999999999998</v>
      </c>
      <c r="T37" s="1">
        <f t="shared" si="13"/>
        <v>0.39542357</v>
      </c>
      <c r="U37" s="1">
        <f t="shared" si="14"/>
        <v>0.44757400899999999</v>
      </c>
      <c r="W37" s="12" t="str">
        <f t="shared" si="4"/>
        <v>PHM C01 MS - No noise &amp;0.824 &amp;0.895 &amp;0.856 &amp; 0.836 &amp; &amp; 0.444 &amp;0.284 &amp;0.315 &amp;0.358 &amp; &amp;0.313 &amp;0.215 &amp;0.165 &amp;0.175 &amp; &amp;0.513 &amp;0.347 &amp;0.395&amp;0.448\\</v>
      </c>
    </row>
    <row r="38" spans="2:23" x14ac:dyDescent="0.25">
      <c r="B38" t="s">
        <v>58</v>
      </c>
      <c r="C38" s="1">
        <f t="shared" ref="C38:F38" si="37">C17</f>
        <v>0.75222889699999995</v>
      </c>
      <c r="D38" s="1">
        <f t="shared" si="37"/>
        <v>0.67800000000000005</v>
      </c>
      <c r="E38" s="1">
        <f t="shared" si="37"/>
        <v>0.70905532800000004</v>
      </c>
      <c r="F38" s="1">
        <f t="shared" si="37"/>
        <v>0.73298645299999998</v>
      </c>
      <c r="G38" s="1"/>
      <c r="H38" s="1">
        <f t="shared" ref="H38:K38" si="38">G17</f>
        <v>0.50623291400000003</v>
      </c>
      <c r="I38" s="1">
        <f t="shared" si="38"/>
        <v>0.32600000000000001</v>
      </c>
      <c r="J38" s="1">
        <f t="shared" si="38"/>
        <v>0.36813538099999998</v>
      </c>
      <c r="K38" s="1">
        <f t="shared" si="38"/>
        <v>0.42466082999999999</v>
      </c>
      <c r="L38" s="1"/>
      <c r="M38" s="1">
        <f t="shared" si="7"/>
        <v>0.58772844300000004</v>
      </c>
      <c r="N38" s="1">
        <f t="shared" si="8"/>
        <v>0.64200000000000002</v>
      </c>
      <c r="O38" s="1">
        <f t="shared" si="9"/>
        <v>0.49205332400000001</v>
      </c>
      <c r="P38" s="1">
        <f t="shared" si="10"/>
        <v>0.48569394900000001</v>
      </c>
      <c r="Q38" s="1"/>
      <c r="R38" s="1">
        <f t="shared" si="11"/>
        <v>0.47189163000000001</v>
      </c>
      <c r="S38" s="1">
        <f t="shared" si="12"/>
        <v>0.45500000000000002</v>
      </c>
      <c r="T38" s="1">
        <f t="shared" si="13"/>
        <v>0.44366684499999998</v>
      </c>
      <c r="U38" s="1">
        <f t="shared" si="14"/>
        <v>0.45228490199999999</v>
      </c>
      <c r="W38" s="12" t="str">
        <f t="shared" si="4"/>
        <v>PHM C04 MS - No noise &amp;0.752 &amp;0.678 &amp;0.709 &amp; 0.733 &amp; &amp; 0.506 &amp;0.326 &amp;0.368 &amp;0.425 &amp; &amp;0.588 &amp;0.642 &amp;0.492 &amp;0.486 &amp; &amp;0.472 &amp;0.455 &amp;0.444&amp;0.452\\</v>
      </c>
    </row>
    <row r="39" spans="2:23" ht="15.75" thickBot="1" x14ac:dyDescent="0.3">
      <c r="B39" s="3" t="s">
        <v>59</v>
      </c>
      <c r="C39" s="6">
        <f t="shared" ref="C39:F39" si="39">C18</f>
        <v>1</v>
      </c>
      <c r="D39" s="6">
        <f t="shared" si="39"/>
        <v>0.64300000000000002</v>
      </c>
      <c r="E39" s="6">
        <f t="shared" si="39"/>
        <v>0.77905339299999998</v>
      </c>
      <c r="F39" s="6">
        <f t="shared" si="39"/>
        <v>0.89645291199999999</v>
      </c>
      <c r="G39" s="6"/>
      <c r="H39" s="6">
        <f t="shared" ref="H39:K39" si="40">G18</f>
        <v>0.49917181700000002</v>
      </c>
      <c r="I39" s="6">
        <f t="shared" si="40"/>
        <v>0.73099999999999998</v>
      </c>
      <c r="J39" s="6">
        <f t="shared" si="40"/>
        <v>0.57494850500000005</v>
      </c>
      <c r="K39" s="6">
        <f t="shared" si="40"/>
        <v>0.523454435</v>
      </c>
      <c r="L39" s="6"/>
      <c r="M39" s="6">
        <f t="shared" si="7"/>
        <v>0.52025641</v>
      </c>
      <c r="N39" s="6">
        <f t="shared" si="8"/>
        <v>0.23899999999999999</v>
      </c>
      <c r="O39" s="6">
        <f t="shared" si="9"/>
        <v>0.208909816</v>
      </c>
      <c r="P39" s="6">
        <f t="shared" si="10"/>
        <v>0.25609499299999999</v>
      </c>
      <c r="Q39" s="6"/>
      <c r="R39" s="6">
        <f t="shared" si="11"/>
        <v>0.50906774099999996</v>
      </c>
      <c r="S39" s="6">
        <f t="shared" si="12"/>
        <v>0.26</v>
      </c>
      <c r="T39" s="6">
        <f t="shared" si="13"/>
        <v>0.330137715</v>
      </c>
      <c r="U39" s="6">
        <f t="shared" si="14"/>
        <v>0.408503226</v>
      </c>
      <c r="V39" s="3"/>
      <c r="W39" s="13" t="str">
        <f t="shared" si="4"/>
        <v>PHM C06 MS - No noise &amp;1.000 &amp;0.643 &amp;0.779 &amp; 0.896 &amp; &amp; 0.499 &amp;0.731 &amp;0.575 &amp;0.523 &amp; &amp;0.520 &amp;0.239 &amp;0.209 &amp;0.256 &amp; &amp;0.509 &amp;0.260 &amp;0.330&amp;0.409\\</v>
      </c>
    </row>
    <row r="40" spans="2:23" ht="15.75" thickTop="1" x14ac:dyDescent="0.25"/>
    <row r="41" spans="2:23" x14ac:dyDescent="0.25">
      <c r="B41" t="s">
        <v>78</v>
      </c>
      <c r="C41" s="1">
        <f>MAX(C25:C39)</f>
        <v>1</v>
      </c>
      <c r="D41" s="1">
        <f t="shared" ref="D41:F41" si="41">MAX(D25:D39)</f>
        <v>0.98</v>
      </c>
      <c r="E41" s="1">
        <f t="shared" si="41"/>
        <v>0.94758930100000005</v>
      </c>
      <c r="F41" s="1">
        <f t="shared" si="41"/>
        <v>0.94483114099999999</v>
      </c>
      <c r="H41" s="1">
        <f>MAX(H25:H39)</f>
        <v>0.52551726399999998</v>
      </c>
      <c r="I41" s="1">
        <f t="shared" ref="I41:K41" si="42">MAX(I25:I39)</f>
        <v>0.73099999999999998</v>
      </c>
      <c r="J41" s="1">
        <f t="shared" si="42"/>
        <v>0.57494850500000005</v>
      </c>
      <c r="K41" s="1">
        <f t="shared" si="42"/>
        <v>0.53962894800000005</v>
      </c>
      <c r="M41" s="1">
        <f>MAX(M25:M39)</f>
        <v>0.58772844300000004</v>
      </c>
      <c r="N41" s="1">
        <f t="shared" ref="N41:P41" si="43">MAX(N25:N39)</f>
        <v>0.78</v>
      </c>
      <c r="O41" s="1">
        <f t="shared" si="43"/>
        <v>0.584978212</v>
      </c>
      <c r="P41" s="1">
        <f t="shared" si="43"/>
        <v>0.52327285700000004</v>
      </c>
      <c r="R41" s="1">
        <f>MAX(R25:R39)</f>
        <v>0.51700827500000002</v>
      </c>
      <c r="S41" s="1">
        <f t="shared" ref="S41:U41" si="44">MAX(S25:S39)</f>
        <v>0.49399999999999999</v>
      </c>
      <c r="T41" s="1">
        <f t="shared" si="44"/>
        <v>0.471448325</v>
      </c>
      <c r="U41" s="1">
        <f t="shared" si="44"/>
        <v>0.47624501200000002</v>
      </c>
    </row>
    <row r="42" spans="2:23" x14ac:dyDescent="0.25">
      <c r="B42" t="s">
        <v>79</v>
      </c>
      <c r="C42" s="1">
        <f>AVERAGE(C25:C39)</f>
        <v>0.86568953119999981</v>
      </c>
      <c r="D42" s="1">
        <f t="shared" ref="D42:F42" si="45">AVERAGE(D25:D39)</f>
        <v>0.84726666666666661</v>
      </c>
      <c r="E42" s="1">
        <f t="shared" si="45"/>
        <v>0.84246340266666664</v>
      </c>
      <c r="F42" s="1">
        <f t="shared" si="45"/>
        <v>0.85211688073333325</v>
      </c>
      <c r="H42" s="1">
        <f>AVERAGE(H25:H39)</f>
        <v>0.44808716186666669</v>
      </c>
      <c r="I42" s="1">
        <f t="shared" ref="I42:K42" si="46">AVERAGE(I25:I39)</f>
        <v>0.47846666666666665</v>
      </c>
      <c r="J42" s="1">
        <f t="shared" si="46"/>
        <v>0.4428502267333333</v>
      </c>
      <c r="K42" s="1">
        <f t="shared" si="46"/>
        <v>0.43895824646666665</v>
      </c>
      <c r="M42" s="1">
        <f>AVERAGE(M25:M39)</f>
        <v>0.41544376893333329</v>
      </c>
      <c r="N42" s="1">
        <f t="shared" ref="N42:P42" si="47">AVERAGE(N25:N39)</f>
        <v>0.46213333333333328</v>
      </c>
      <c r="O42" s="1">
        <f t="shared" si="47"/>
        <v>0.34339535959999995</v>
      </c>
      <c r="P42" s="1">
        <f t="shared" si="47"/>
        <v>0.32490991753333337</v>
      </c>
      <c r="R42" s="1">
        <f>AVERAGE(R25:R39)</f>
        <v>0.44661141966666668</v>
      </c>
      <c r="S42" s="1">
        <f t="shared" ref="S42:U42" si="48">AVERAGE(S25:S39)</f>
        <v>0.30639999999999995</v>
      </c>
      <c r="T42" s="1">
        <f t="shared" si="48"/>
        <v>0.33418301306666665</v>
      </c>
      <c r="U42" s="1">
        <f t="shared" si="48"/>
        <v>0.37525050433333329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3D79-ECC8-4FD3-8D4C-6A188495D92F}">
  <dimension ref="B1:V33"/>
  <sheetViews>
    <sheetView zoomScale="115" zoomScaleNormal="115" workbookViewId="0">
      <selection activeCell="B6" sqref="B6"/>
    </sheetView>
  </sheetViews>
  <sheetFormatPr defaultRowHeight="15" x14ac:dyDescent="0.25"/>
  <cols>
    <col min="14" max="15" width="4.5703125" customWidth="1"/>
    <col min="16" max="16" width="73.140625" bestFit="1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80</v>
      </c>
      <c r="S2">
        <v>7</v>
      </c>
      <c r="T2" s="15">
        <v>1</v>
      </c>
      <c r="U2" s="15" t="s">
        <v>7</v>
      </c>
      <c r="V2" s="15">
        <v>0.44808716189333297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7.4480849173333294E-2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0.47846666666666599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8.4428708319999907E-2</v>
      </c>
    </row>
    <row r="6" spans="2:22" x14ac:dyDescent="0.25">
      <c r="B6" t="s">
        <v>27</v>
      </c>
      <c r="C6" s="2">
        <f>V2</f>
        <v>0.44808716189333297</v>
      </c>
      <c r="D6" s="2">
        <f>V3</f>
        <v>7.4480849173333294E-2</v>
      </c>
      <c r="E6" s="1"/>
      <c r="F6" s="1">
        <f>V4</f>
        <v>0.47846666666666599</v>
      </c>
      <c r="G6" s="1">
        <f>V5</f>
        <v>8.4428708319999907E-2</v>
      </c>
      <c r="H6" s="2"/>
      <c r="I6" s="2">
        <f>V6</f>
        <v>0.44285022684000003</v>
      </c>
      <c r="J6" s="2">
        <f>V7</f>
        <v>7.0797440853333296E-2</v>
      </c>
      <c r="K6" s="1"/>
      <c r="L6" s="2">
        <f>V8</f>
        <v>0.43895824654666599</v>
      </c>
      <c r="M6" s="2">
        <f>V9</f>
        <v>6.8889646786666606E-2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0.448 &amp; 0.074 &amp; &amp;0.478 &amp; 0.084 &amp; &amp; 0.443 &amp; 0.071 &amp; &amp;0.439 &amp;0.069 \\</v>
      </c>
      <c r="S6">
        <v>1</v>
      </c>
      <c r="T6" s="15">
        <v>5</v>
      </c>
      <c r="U6" s="15" t="s">
        <v>11</v>
      </c>
      <c r="V6" s="15">
        <v>0.44285022684000003</v>
      </c>
    </row>
    <row r="7" spans="2:22" x14ac:dyDescent="0.25">
      <c r="B7" t="s">
        <v>28</v>
      </c>
      <c r="C7" s="2">
        <f>V10</f>
        <v>0.41544376892000001</v>
      </c>
      <c r="D7" s="2">
        <f>V11</f>
        <v>0.195941744373333</v>
      </c>
      <c r="E7" s="1"/>
      <c r="F7" s="1">
        <f>V12</f>
        <v>0.46213333333333301</v>
      </c>
      <c r="G7" s="1">
        <f>V13</f>
        <v>3.33589408E-2</v>
      </c>
      <c r="H7" s="2"/>
      <c r="I7" s="2">
        <f>V14</f>
        <v>0.343395359533333</v>
      </c>
      <c r="J7" s="2">
        <f>V15</f>
        <v>3.8341803213333303E-2</v>
      </c>
      <c r="K7" s="1"/>
      <c r="L7" s="2">
        <f>V16</f>
        <v>0.32490991765333299</v>
      </c>
      <c r="M7" s="2">
        <f>V17</f>
        <v>6.2838912466666605E-2</v>
      </c>
      <c r="P7" t="str">
        <f t="shared" ref="P7:P8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0.415 &amp; 0.196 &amp; &amp;0.462 &amp; 0.033 &amp; &amp; 0.343 &amp; 0.038 &amp; &amp;0.325 &amp;0.063 \\</v>
      </c>
      <c r="S7">
        <v>2</v>
      </c>
      <c r="T7" s="15">
        <v>6</v>
      </c>
      <c r="U7" s="15" t="s">
        <v>12</v>
      </c>
      <c r="V7" s="15">
        <v>7.0797440853333296E-2</v>
      </c>
    </row>
    <row r="8" spans="2:22" x14ac:dyDescent="0.25">
      <c r="B8" t="s">
        <v>29</v>
      </c>
      <c r="C8" s="2">
        <f>V18</f>
        <v>0.44661141956</v>
      </c>
      <c r="D8" s="2">
        <f>V19</f>
        <v>0.14668673939999999</v>
      </c>
      <c r="E8" s="1"/>
      <c r="F8" s="1">
        <f>V20</f>
        <v>0.30640000000000001</v>
      </c>
      <c r="G8" s="1">
        <f>V21</f>
        <v>9.0247446986666605E-2</v>
      </c>
      <c r="H8" s="2"/>
      <c r="I8" s="2">
        <f>V22</f>
        <v>0.33418301301333297</v>
      </c>
      <c r="J8" s="2">
        <f>V23</f>
        <v>9.335951244E-2</v>
      </c>
      <c r="K8" s="1"/>
      <c r="L8" s="2">
        <f>V24</f>
        <v>0.37525050438666602</v>
      </c>
      <c r="M8" s="2">
        <f>V25</f>
        <v>0.10672386628</v>
      </c>
      <c r="P8" t="str">
        <f t="shared" si="0"/>
        <v>PPO &amp; 0.447 &amp; 0.147 &amp; &amp;0.306 &amp; 0.090 &amp; &amp; 0.334 &amp; 0.093 &amp; &amp;0.375 &amp;0.107 \\</v>
      </c>
      <c r="S8">
        <v>3</v>
      </c>
      <c r="T8" s="15">
        <v>7</v>
      </c>
      <c r="U8" s="15" t="s">
        <v>71</v>
      </c>
      <c r="V8" s="15">
        <v>0.43895824654666599</v>
      </c>
    </row>
    <row r="9" spans="2:22" x14ac:dyDescent="0.25">
      <c r="B9" s="7" t="s">
        <v>30</v>
      </c>
      <c r="C9" s="2">
        <f>V26</f>
        <v>0.86568953117333303</v>
      </c>
      <c r="D9" s="2">
        <f>V27</f>
        <v>4.1979361E-2</v>
      </c>
      <c r="E9" s="1"/>
      <c r="F9" s="1">
        <f>V28</f>
        <v>0.84726666666666595</v>
      </c>
      <c r="G9" s="1">
        <f>V29</f>
        <v>5.38132136E-2</v>
      </c>
      <c r="H9" s="2"/>
      <c r="I9" s="2">
        <f>V30</f>
        <v>0.84246340265333297</v>
      </c>
      <c r="J9" s="2">
        <f>V31</f>
        <v>4.30451050133333E-2</v>
      </c>
      <c r="K9" s="1"/>
      <c r="L9" s="2">
        <f>V32</f>
        <v>0.85211688068000002</v>
      </c>
      <c r="M9" s="2">
        <f>V33</f>
        <v>4.1750912986666597E-2</v>
      </c>
      <c r="P9" t="str">
        <f>_xlfn.CONCAT(TEXT(B9, "0.000"), " &amp; ",  TEXT(C9, "0.000"), " &amp; ",TEXT( D9,  "0.000"), " &amp; &amp;", TEXT(F9,  "0.000"), " &amp; ",TEXT(G9, "0.000"), " &amp; &amp; ", TEXT(I9,  "0.000"), " &amp; ", TEXT(J9, "0.000"), " &amp; &amp;",  TEXT(L9,  "0.000"), " &amp;", TEXT(M9,  "0.000"), " \\")</f>
        <v>REINFORCE &amp; 0.866 &amp; 0.042 &amp; &amp;0.847 &amp; 0.054 &amp; &amp; 0.842 &amp; 0.043 &amp; &amp;0.852 &amp;0.042 \\</v>
      </c>
      <c r="S9">
        <v>4</v>
      </c>
      <c r="T9" s="16">
        <v>8</v>
      </c>
      <c r="U9" s="16" t="s">
        <v>72</v>
      </c>
      <c r="V9" s="16">
        <v>6.8889646786666606E-2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0.41544376892000001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0.195941744373333</v>
      </c>
    </row>
    <row r="12" spans="2:22" x14ac:dyDescent="0.25">
      <c r="S12">
        <v>13</v>
      </c>
      <c r="T12" s="15">
        <v>11</v>
      </c>
      <c r="U12" s="15" t="s">
        <v>15</v>
      </c>
      <c r="V12" s="15">
        <v>0.46213333333333301</v>
      </c>
    </row>
    <row r="13" spans="2:22" x14ac:dyDescent="0.25">
      <c r="S13">
        <v>14</v>
      </c>
      <c r="T13" s="15">
        <v>12</v>
      </c>
      <c r="U13" s="15" t="s">
        <v>16</v>
      </c>
      <c r="V13" s="15">
        <v>3.33589408E-2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0.343395359533333</v>
      </c>
    </row>
    <row r="15" spans="2:22" x14ac:dyDescent="0.25">
      <c r="S15">
        <v>10</v>
      </c>
      <c r="T15" s="15">
        <v>14</v>
      </c>
      <c r="U15" s="15" t="s">
        <v>18</v>
      </c>
      <c r="V15" s="15">
        <v>3.8341803213333303E-2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0.32490991765333299</v>
      </c>
    </row>
    <row r="17" spans="19:22" x14ac:dyDescent="0.25">
      <c r="S17">
        <v>12</v>
      </c>
      <c r="T17" s="16">
        <v>16</v>
      </c>
      <c r="U17" s="16" t="s">
        <v>74</v>
      </c>
      <c r="V17" s="16">
        <v>6.2838912466666605E-2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0.44661141956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0.14668673939999999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0.30640000000000001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9.0247446986666605E-2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0.33418301301333297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9.335951244E-2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0.37525050438666602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0.10672386628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0.86568953117333303</v>
      </c>
    </row>
    <row r="27" spans="19:22" x14ac:dyDescent="0.25">
      <c r="S27">
        <v>32</v>
      </c>
      <c r="T27" s="15">
        <v>26</v>
      </c>
      <c r="U27" s="15" t="s">
        <v>2</v>
      </c>
      <c r="V27" s="15">
        <v>4.1979361E-2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0.84726666666666595</v>
      </c>
    </row>
    <row r="29" spans="19:22" x14ac:dyDescent="0.25">
      <c r="S29">
        <v>30</v>
      </c>
      <c r="T29" s="15">
        <v>28</v>
      </c>
      <c r="U29" s="15" t="s">
        <v>4</v>
      </c>
      <c r="V29" s="15">
        <v>5.38132136E-2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0.84246340265333297</v>
      </c>
    </row>
    <row r="31" spans="19:22" x14ac:dyDescent="0.25">
      <c r="S31">
        <v>26</v>
      </c>
      <c r="T31" s="15">
        <v>30</v>
      </c>
      <c r="U31" s="15" t="s">
        <v>6</v>
      </c>
      <c r="V31" s="15">
        <v>4.30451050133333E-2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0.85211688068000002</v>
      </c>
    </row>
    <row r="33" spans="19:22" x14ac:dyDescent="0.25">
      <c r="S33">
        <v>28</v>
      </c>
      <c r="T33" s="16">
        <v>32</v>
      </c>
      <c r="U33" s="16" t="s">
        <v>70</v>
      </c>
      <c r="V33" s="16">
        <v>4.1750912986666597E-2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898-B7F2-4981-B06C-5B41BA568EB3}">
  <dimension ref="B1:V33"/>
  <sheetViews>
    <sheetView zoomScale="115" zoomScaleNormal="115" workbookViewId="0">
      <selection activeCell="B6" sqref="B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86</v>
      </c>
      <c r="S2">
        <v>7</v>
      </c>
      <c r="T2" s="15">
        <v>1</v>
      </c>
      <c r="U2" s="15" t="s">
        <v>7</v>
      </c>
      <c r="V2" s="15">
        <v>0.40504612513333299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7.8672841933333307E-2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0.371999999999999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8.5693016600000005E-2</v>
      </c>
    </row>
    <row r="6" spans="2:22" x14ac:dyDescent="0.25">
      <c r="B6" t="s">
        <v>27</v>
      </c>
      <c r="C6" s="2">
        <f>V2</f>
        <v>0.40504612513333299</v>
      </c>
      <c r="D6" s="2">
        <f>V3</f>
        <v>7.8672841933333307E-2</v>
      </c>
      <c r="E6" s="1"/>
      <c r="F6" s="1">
        <f>V4</f>
        <v>0.371999999999999</v>
      </c>
      <c r="G6" s="1">
        <f>V5</f>
        <v>8.5693016600000005E-2</v>
      </c>
      <c r="H6" s="2"/>
      <c r="I6" s="2">
        <f>V6</f>
        <v>0.378811755333333</v>
      </c>
      <c r="J6" s="2">
        <f>V7</f>
        <v>7.6486715733333294E-2</v>
      </c>
      <c r="K6" s="1"/>
      <c r="L6" s="2">
        <f>V8</f>
        <v>0.390616818333333</v>
      </c>
      <c r="M6" s="2">
        <f>V9</f>
        <v>7.5654590066666597E-2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0.405 &amp; 0.079 &amp; &amp;0.372 &amp; 0.086 &amp; &amp; 0.379 &amp; 0.076 &amp; &amp;0.391 &amp;0.076 \\</v>
      </c>
      <c r="S6">
        <v>1</v>
      </c>
      <c r="T6" s="15">
        <v>5</v>
      </c>
      <c r="U6" s="15" t="s">
        <v>11</v>
      </c>
      <c r="V6" s="15">
        <v>0.378811755333333</v>
      </c>
    </row>
    <row r="7" spans="2:22" x14ac:dyDescent="0.25">
      <c r="B7" t="s">
        <v>28</v>
      </c>
      <c r="C7" s="2">
        <f>V10</f>
        <v>0.34814238333333303</v>
      </c>
      <c r="D7" s="2">
        <f>V11</f>
        <v>0.216638658466666</v>
      </c>
      <c r="E7" s="1"/>
      <c r="F7" s="1">
        <f>V12</f>
        <v>0.356333333333333</v>
      </c>
      <c r="G7" s="1">
        <f>V13</f>
        <v>3.2759859066666598E-2</v>
      </c>
      <c r="H7" s="2"/>
      <c r="I7" s="2">
        <f>V14</f>
        <v>0.2604202404</v>
      </c>
      <c r="J7" s="2">
        <f>V15</f>
        <v>4.0643867333333299E-2</v>
      </c>
      <c r="K7" s="1"/>
      <c r="L7" s="2">
        <f>V16</f>
        <v>0.247977754733333</v>
      </c>
      <c r="M7" s="2">
        <f>V17</f>
        <v>6.8326206533333295E-2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0.348 &amp; 0.217 &amp; &amp;0.356 &amp; 0.033 &amp; &amp; 0.260 &amp; 0.041 &amp; &amp;0.248 &amp;0.068 \\</v>
      </c>
      <c r="S7">
        <v>2</v>
      </c>
      <c r="T7" s="15">
        <v>6</v>
      </c>
      <c r="U7" s="15" t="s">
        <v>12</v>
      </c>
      <c r="V7" s="15">
        <v>7.6486715733333294E-2</v>
      </c>
    </row>
    <row r="8" spans="2:22" x14ac:dyDescent="0.25">
      <c r="B8" t="s">
        <v>29</v>
      </c>
      <c r="C8" s="2">
        <f>V18</f>
        <v>0.384576411533333</v>
      </c>
      <c r="D8" s="2">
        <f>V19</f>
        <v>0.175038278733333</v>
      </c>
      <c r="E8" s="1"/>
      <c r="F8" s="1">
        <f>V20</f>
        <v>0.196333333333333</v>
      </c>
      <c r="G8" s="1">
        <f>V21</f>
        <v>6.3868369066666597E-2</v>
      </c>
      <c r="H8" s="2"/>
      <c r="I8" s="2">
        <f>V22</f>
        <v>0.23477710906666599</v>
      </c>
      <c r="J8" s="2">
        <f>V23</f>
        <v>8.0262028066666602E-2</v>
      </c>
      <c r="K8" s="1"/>
      <c r="L8" s="2">
        <f>V24</f>
        <v>0.28869521933333298</v>
      </c>
      <c r="M8" s="2">
        <f>V25</f>
        <v>0.109742063666666</v>
      </c>
      <c r="P8" t="str">
        <f t="shared" si="0"/>
        <v>PPO &amp; 0.385 &amp; 0.175 &amp; &amp;0.196 &amp; 0.064 &amp; &amp; 0.235 &amp; 0.080 &amp; &amp;0.289 &amp;0.110 \\</v>
      </c>
      <c r="S8">
        <v>3</v>
      </c>
      <c r="T8" s="15">
        <v>7</v>
      </c>
      <c r="U8" s="15" t="s">
        <v>71</v>
      </c>
      <c r="V8" s="15">
        <v>0.390616818333333</v>
      </c>
    </row>
    <row r="9" spans="2:22" x14ac:dyDescent="0.25">
      <c r="B9" s="7" t="s">
        <v>30</v>
      </c>
      <c r="C9" s="2">
        <f>V26</f>
        <v>0.94368856319999905</v>
      </c>
      <c r="D9" s="2">
        <f>V27</f>
        <v>2.8604671133333301E-2</v>
      </c>
      <c r="E9" s="1"/>
      <c r="F9" s="1">
        <f>V28</f>
        <v>0.85766666666666602</v>
      </c>
      <c r="G9" s="1">
        <f>V29</f>
        <v>4.10021935333333E-2</v>
      </c>
      <c r="H9" s="2"/>
      <c r="I9" s="2">
        <f>V30</f>
        <v>0.88616689386666603</v>
      </c>
      <c r="J9" s="2">
        <f>V31</f>
        <v>3.1866544933333303E-2</v>
      </c>
      <c r="K9" s="1"/>
      <c r="L9" s="2">
        <f>V32</f>
        <v>0.91582741486666597</v>
      </c>
      <c r="M9" s="2">
        <f>V33</f>
        <v>3.0034359266666599E-2</v>
      </c>
      <c r="P9" t="str">
        <f t="shared" si="0"/>
        <v>REINFORCE &amp; 0.944 &amp; 0.029 &amp; &amp;0.858 &amp; 0.041 &amp; &amp; 0.886 &amp; 0.032 &amp; &amp;0.916 &amp;0.030 \\</v>
      </c>
      <c r="S9">
        <v>4</v>
      </c>
      <c r="T9" s="16">
        <v>8</v>
      </c>
      <c r="U9" s="16" t="s">
        <v>72</v>
      </c>
      <c r="V9" s="16">
        <v>7.5654590066666597E-2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0.34814238333333303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0.216638658466666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0.356333333333333</v>
      </c>
    </row>
    <row r="13" spans="2:22" x14ac:dyDescent="0.25">
      <c r="S13">
        <v>14</v>
      </c>
      <c r="T13" s="15">
        <v>12</v>
      </c>
      <c r="U13" s="15" t="s">
        <v>16</v>
      </c>
      <c r="V13" s="15">
        <v>3.2759859066666598E-2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0.2604202404</v>
      </c>
    </row>
    <row r="15" spans="2:22" x14ac:dyDescent="0.25">
      <c r="S15">
        <v>10</v>
      </c>
      <c r="T15" s="15">
        <v>14</v>
      </c>
      <c r="U15" s="15" t="s">
        <v>18</v>
      </c>
      <c r="V15" s="15">
        <v>4.0643867333333299E-2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0.247977754733333</v>
      </c>
    </row>
    <row r="17" spans="19:22" x14ac:dyDescent="0.25">
      <c r="S17">
        <v>12</v>
      </c>
      <c r="T17" s="16">
        <v>16</v>
      </c>
      <c r="U17" s="16" t="s">
        <v>74</v>
      </c>
      <c r="V17" s="16">
        <v>6.8326206533333295E-2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0.384576411533333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0.175038278733333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0.196333333333333</v>
      </c>
    </row>
    <row r="21" spans="19:22" x14ac:dyDescent="0.25">
      <c r="S21">
        <v>22</v>
      </c>
      <c r="T21" s="15">
        <v>20</v>
      </c>
      <c r="U21" s="15" t="s">
        <v>22</v>
      </c>
      <c r="V21" s="15">
        <v>6.3868369066666597E-2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0.23477710906666599</v>
      </c>
    </row>
    <row r="23" spans="19:22" x14ac:dyDescent="0.25">
      <c r="S23">
        <v>18</v>
      </c>
      <c r="T23" s="15">
        <v>22</v>
      </c>
      <c r="U23" s="15" t="s">
        <v>24</v>
      </c>
      <c r="V23" s="15">
        <v>8.0262028066666602E-2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0.28869521933333298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0.109742063666666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0.94368856319999905</v>
      </c>
    </row>
    <row r="27" spans="19:22" x14ac:dyDescent="0.25">
      <c r="S27">
        <v>32</v>
      </c>
      <c r="T27" s="15">
        <v>26</v>
      </c>
      <c r="U27" s="15" t="s">
        <v>2</v>
      </c>
      <c r="V27" s="15">
        <v>2.8604671133333301E-2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0.85766666666666602</v>
      </c>
    </row>
    <row r="29" spans="19:22" x14ac:dyDescent="0.25">
      <c r="S29">
        <v>30</v>
      </c>
      <c r="T29" s="15">
        <v>28</v>
      </c>
      <c r="U29" s="15" t="s">
        <v>4</v>
      </c>
      <c r="V29" s="15">
        <v>4.10021935333333E-2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0.88616689386666603</v>
      </c>
    </row>
    <row r="31" spans="19:22" x14ac:dyDescent="0.25">
      <c r="S31">
        <v>26</v>
      </c>
      <c r="T31" s="15">
        <v>30</v>
      </c>
      <c r="U31" s="15" t="s">
        <v>6</v>
      </c>
      <c r="V31" s="15">
        <v>3.1866544933333303E-2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0.91582741486666597</v>
      </c>
    </row>
    <row r="33" spans="19:22" x14ac:dyDescent="0.25">
      <c r="S33">
        <v>28</v>
      </c>
      <c r="T33" s="16">
        <v>32</v>
      </c>
      <c r="U33" s="16" t="s">
        <v>70</v>
      </c>
      <c r="V33" s="16">
        <v>3.0034359266666599E-2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AF32-52CF-4463-8532-B33DE68C5A0F}">
  <dimension ref="B1:V33"/>
  <sheetViews>
    <sheetView zoomScale="115" zoomScaleNormal="115" workbookViewId="0">
      <selection activeCell="P6" sqref="P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87</v>
      </c>
      <c r="S2">
        <v>7</v>
      </c>
      <c r="T2" s="15">
        <v>1</v>
      </c>
      <c r="U2" s="15" t="s">
        <v>7</v>
      </c>
      <c r="V2" s="15">
        <v>0.45078730239999998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6.4085690799999998E-2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0.52444444444444405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8.5234531822222195E-2</v>
      </c>
    </row>
    <row r="6" spans="2:22" x14ac:dyDescent="0.25">
      <c r="B6" t="s">
        <v>27</v>
      </c>
      <c r="C6" s="2">
        <f>V2</f>
        <v>0.45078730239999998</v>
      </c>
      <c r="D6" s="2">
        <f>V3</f>
        <v>6.4085690799999998E-2</v>
      </c>
      <c r="E6" s="1"/>
      <c r="F6" s="1">
        <f>V4</f>
        <v>0.52444444444444405</v>
      </c>
      <c r="G6" s="1">
        <f>V5</f>
        <v>8.5234531822222195E-2</v>
      </c>
      <c r="H6" s="2"/>
      <c r="I6" s="2">
        <f>V6</f>
        <v>0.47206289573333299</v>
      </c>
      <c r="J6" s="2">
        <f>V7</f>
        <v>6.7496740755555507E-2</v>
      </c>
      <c r="K6" s="1"/>
      <c r="L6" s="2">
        <f>V8</f>
        <v>0.45624978244444397</v>
      </c>
      <c r="M6" s="2">
        <f>V9</f>
        <v>6.3171355111111105E-2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0.451 &amp; 0.064 &amp; &amp;0.524 &amp; 0.085 &amp; &amp; 0.472 &amp; 0.067 &amp; &amp;0.456 &amp;0.063 \\</v>
      </c>
      <c r="S6">
        <v>1</v>
      </c>
      <c r="T6" s="15">
        <v>5</v>
      </c>
      <c r="U6" s="15" t="s">
        <v>11</v>
      </c>
      <c r="V6" s="15">
        <v>0.47206289573333299</v>
      </c>
    </row>
    <row r="7" spans="2:22" x14ac:dyDescent="0.25">
      <c r="B7" t="s">
        <v>28</v>
      </c>
      <c r="C7" s="2">
        <f>V10</f>
        <v>0.41846456704444401</v>
      </c>
      <c r="D7" s="2">
        <f>V11</f>
        <v>0.171640793177777</v>
      </c>
      <c r="E7" s="1"/>
      <c r="F7" s="1">
        <f>V12</f>
        <v>0.52966666666666595</v>
      </c>
      <c r="G7" s="1">
        <f>V13</f>
        <v>3.1940626777777703E-2</v>
      </c>
      <c r="H7" s="2"/>
      <c r="I7" s="2">
        <f>V14</f>
        <v>0.38929803257777701</v>
      </c>
      <c r="J7" s="2">
        <f>V15</f>
        <v>3.3910712533333297E-2</v>
      </c>
      <c r="K7" s="1"/>
      <c r="L7" s="2">
        <f>V16</f>
        <v>0.35699864471111098</v>
      </c>
      <c r="M7" s="2">
        <f>V17</f>
        <v>5.4511487088888803E-2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0.418 &amp; 0.172 &amp; &amp;0.530 &amp; 0.032 &amp; &amp; 0.389 &amp; 0.034 &amp; &amp;0.357 &amp;0.055 \\</v>
      </c>
      <c r="S7">
        <v>2</v>
      </c>
      <c r="T7" s="15">
        <v>6</v>
      </c>
      <c r="U7" s="15" t="s">
        <v>12</v>
      </c>
      <c r="V7" s="15">
        <v>6.7496740755555507E-2</v>
      </c>
    </row>
    <row r="8" spans="2:22" x14ac:dyDescent="0.25">
      <c r="B8" t="s">
        <v>29</v>
      </c>
      <c r="C8" s="2">
        <f>V18</f>
        <v>0.450121832711111</v>
      </c>
      <c r="D8" s="2">
        <f>V19</f>
        <v>0.145664947511111</v>
      </c>
      <c r="E8" s="1"/>
      <c r="F8" s="1">
        <f>V20</f>
        <v>0.32722222222222203</v>
      </c>
      <c r="G8" s="1">
        <f>V21</f>
        <v>9.4630617599999994E-2</v>
      </c>
      <c r="H8" s="2"/>
      <c r="I8" s="2">
        <f>V22</f>
        <v>0.348798415311111</v>
      </c>
      <c r="J8" s="2">
        <f>V23</f>
        <v>9.5210170111111103E-2</v>
      </c>
      <c r="K8" s="1"/>
      <c r="L8" s="2">
        <f>V24</f>
        <v>0.383812196755555</v>
      </c>
      <c r="M8" s="2">
        <f>V25</f>
        <v>0.106495515066666</v>
      </c>
      <c r="P8" t="str">
        <f t="shared" si="0"/>
        <v>PPO &amp; 0.450 &amp; 0.146 &amp; &amp;0.327 &amp; 0.095 &amp; &amp; 0.349 &amp; 0.095 &amp; &amp;0.384 &amp;0.106 \\</v>
      </c>
      <c r="S8">
        <v>3</v>
      </c>
      <c r="T8" s="15">
        <v>7</v>
      </c>
      <c r="U8" s="15" t="s">
        <v>71</v>
      </c>
      <c r="V8" s="15">
        <v>0.45624978244444397</v>
      </c>
    </row>
    <row r="9" spans="2:22" x14ac:dyDescent="0.25">
      <c r="B9" s="7" t="s">
        <v>30</v>
      </c>
      <c r="C9" s="2">
        <f>V26</f>
        <v>0.841986619777777</v>
      </c>
      <c r="D9" s="2">
        <f>V27</f>
        <v>4.2843015511111103E-2</v>
      </c>
      <c r="E9" s="1"/>
      <c r="F9" s="1">
        <f>V28</f>
        <v>0.87999999999999901</v>
      </c>
      <c r="G9" s="1">
        <f>V29</f>
        <v>5.2884705399999898E-2</v>
      </c>
      <c r="H9" s="2"/>
      <c r="I9" s="2">
        <f>V30</f>
        <v>0.848254191133333</v>
      </c>
      <c r="J9" s="2">
        <f>V31</f>
        <v>4.2776659644444402E-2</v>
      </c>
      <c r="K9" s="1"/>
      <c r="L9" s="2">
        <f>V32</f>
        <v>0.84095671215555501</v>
      </c>
      <c r="M9" s="2">
        <f>V33</f>
        <v>4.21642481555555E-2</v>
      </c>
      <c r="P9" t="str">
        <f t="shared" si="0"/>
        <v>REINFORCE &amp; 0.842 &amp; 0.043 &amp; &amp;0.880 &amp; 0.053 &amp; &amp; 0.848 &amp; 0.043 &amp; &amp;0.841 &amp;0.042 \\</v>
      </c>
      <c r="S9">
        <v>4</v>
      </c>
      <c r="T9" s="16">
        <v>8</v>
      </c>
      <c r="U9" s="16" t="s">
        <v>72</v>
      </c>
      <c r="V9" s="16">
        <v>6.3171355111111105E-2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0.41846456704444401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0.171640793177777</v>
      </c>
    </row>
    <row r="12" spans="2:22" x14ac:dyDescent="0.25">
      <c r="S12">
        <v>13</v>
      </c>
      <c r="T12" s="15">
        <v>11</v>
      </c>
      <c r="U12" s="15" t="s">
        <v>15</v>
      </c>
      <c r="V12" s="15">
        <v>0.52966666666666595</v>
      </c>
    </row>
    <row r="13" spans="2:22" x14ac:dyDescent="0.25">
      <c r="S13">
        <v>14</v>
      </c>
      <c r="T13" s="15">
        <v>12</v>
      </c>
      <c r="U13" s="15" t="s">
        <v>16</v>
      </c>
      <c r="V13" s="15">
        <v>3.1940626777777703E-2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0.38929803257777701</v>
      </c>
    </row>
    <row r="15" spans="2:22" x14ac:dyDescent="0.25">
      <c r="S15">
        <v>10</v>
      </c>
      <c r="T15" s="15">
        <v>14</v>
      </c>
      <c r="U15" s="15" t="s">
        <v>18</v>
      </c>
      <c r="V15" s="15">
        <v>3.3910712533333297E-2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0.35699864471111098</v>
      </c>
    </row>
    <row r="17" spans="19:22" x14ac:dyDescent="0.25">
      <c r="S17">
        <v>12</v>
      </c>
      <c r="T17" s="16">
        <v>16</v>
      </c>
      <c r="U17" s="16" t="s">
        <v>74</v>
      </c>
      <c r="V17" s="16">
        <v>5.4511487088888803E-2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0.450121832711111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0.145664947511111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0.32722222222222203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9.4630617599999994E-2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0.348798415311111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9.5210170111111103E-2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0.383812196755555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0.106495515066666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0.841986619777777</v>
      </c>
    </row>
    <row r="27" spans="19:22" x14ac:dyDescent="0.25">
      <c r="S27">
        <v>32</v>
      </c>
      <c r="T27" s="15">
        <v>26</v>
      </c>
      <c r="U27" s="15" t="s">
        <v>2</v>
      </c>
      <c r="V27" s="15">
        <v>4.2843015511111103E-2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0.87999999999999901</v>
      </c>
    </row>
    <row r="29" spans="19:22" x14ac:dyDescent="0.25">
      <c r="S29">
        <v>30</v>
      </c>
      <c r="T29" s="15">
        <v>28</v>
      </c>
      <c r="U29" s="15" t="s">
        <v>4</v>
      </c>
      <c r="V29" s="15">
        <v>5.2884705399999898E-2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0.848254191133333</v>
      </c>
    </row>
    <row r="31" spans="19:22" x14ac:dyDescent="0.25">
      <c r="S31">
        <v>26</v>
      </c>
      <c r="T31" s="15">
        <v>30</v>
      </c>
      <c r="U31" s="15" t="s">
        <v>6</v>
      </c>
      <c r="V31" s="15">
        <v>4.2776659644444402E-2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0.84095671215555501</v>
      </c>
    </row>
    <row r="33" spans="19:22" x14ac:dyDescent="0.25">
      <c r="S33">
        <v>28</v>
      </c>
      <c r="T33" s="16">
        <v>32</v>
      </c>
      <c r="U33" s="16" t="s">
        <v>70</v>
      </c>
      <c r="V33" s="16">
        <v>4.21642481555555E-2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613-60E0-435E-93C8-00BC0191D2D2}">
  <dimension ref="B1:V33"/>
  <sheetViews>
    <sheetView zoomScale="115" zoomScaleNormal="115" workbookViewId="0">
      <selection activeCell="P6" sqref="P6:P9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88</v>
      </c>
      <c r="S2">
        <v>7</v>
      </c>
      <c r="T2" s="15">
        <v>1</v>
      </c>
      <c r="U2" s="15" t="s">
        <v>7</v>
      </c>
      <c r="V2" s="15">
        <v>0.483027777133333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0.101474331533333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0.44700000000000001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8.0746929533333303E-2</v>
      </c>
    </row>
    <row r="6" spans="2:22" x14ac:dyDescent="0.25">
      <c r="B6" t="s">
        <v>27</v>
      </c>
      <c r="C6" s="2">
        <f>V2</f>
        <v>0.483027777133333</v>
      </c>
      <c r="D6" s="2">
        <f>V3</f>
        <v>0.101474331533333</v>
      </c>
      <c r="E6" s="1"/>
      <c r="F6" s="1">
        <f>V4</f>
        <v>0.44700000000000001</v>
      </c>
      <c r="G6" s="1">
        <f>V5</f>
        <v>8.0746929533333303E-2</v>
      </c>
      <c r="H6" s="2"/>
      <c r="I6" s="2">
        <f>V6</f>
        <v>0.41925069166666601</v>
      </c>
      <c r="J6" s="2">
        <f>V7</f>
        <v>7.5010266266666598E-2</v>
      </c>
      <c r="K6" s="1"/>
      <c r="L6" s="2">
        <f>V8</f>
        <v>0.43542506706666601</v>
      </c>
      <c r="M6" s="2">
        <f>V9</f>
        <v>7.9279578533333298E-2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0.483 &amp; 0.101 &amp; &amp;0.447 &amp; 0.081 &amp; &amp; 0.419 &amp; 0.075 &amp; &amp;0.435 &amp;0.079 \\</v>
      </c>
      <c r="S6">
        <v>1</v>
      </c>
      <c r="T6" s="15">
        <v>5</v>
      </c>
      <c r="U6" s="15" t="s">
        <v>11</v>
      </c>
      <c r="V6" s="15">
        <v>0.41925069166666601</v>
      </c>
    </row>
    <row r="7" spans="2:22" x14ac:dyDescent="0.25">
      <c r="B7" t="s">
        <v>28</v>
      </c>
      <c r="C7" s="2">
        <f>V10</f>
        <v>0.47368276013333299</v>
      </c>
      <c r="D7" s="2">
        <f>V11</f>
        <v>0.248147683866666</v>
      </c>
      <c r="E7" s="1"/>
      <c r="F7" s="1">
        <f>V12</f>
        <v>0.36533333333333301</v>
      </c>
      <c r="G7" s="1">
        <f>V13</f>
        <v>3.8212964600000003E-2</v>
      </c>
      <c r="H7" s="2"/>
      <c r="I7" s="2">
        <f>V14</f>
        <v>0.28866245953333303</v>
      </c>
      <c r="J7" s="2">
        <f>V15</f>
        <v>4.9333011133333299E-2</v>
      </c>
      <c r="K7" s="1"/>
      <c r="L7" s="2">
        <f>V16</f>
        <v>0.30557589940000002</v>
      </c>
      <c r="M7" s="2">
        <f>V17</f>
        <v>8.2333894533333299E-2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0.474 &amp; 0.248 &amp; &amp;0.365 &amp; 0.038 &amp; &amp; 0.289 &amp; 0.049 &amp; &amp;0.306 &amp;0.082 \\</v>
      </c>
      <c r="S7">
        <v>2</v>
      </c>
      <c r="T7" s="15">
        <v>6</v>
      </c>
      <c r="U7" s="15" t="s">
        <v>12</v>
      </c>
      <c r="V7" s="15">
        <v>7.5010266266666598E-2</v>
      </c>
    </row>
    <row r="8" spans="2:22" x14ac:dyDescent="0.25">
      <c r="B8" t="s">
        <v>29</v>
      </c>
      <c r="C8" s="2">
        <f>V18</f>
        <v>0.498115188133333</v>
      </c>
      <c r="D8" s="2">
        <f>V19</f>
        <v>0.121400575733333</v>
      </c>
      <c r="E8" s="1"/>
      <c r="F8" s="1">
        <f>V20</f>
        <v>0.35399999999999898</v>
      </c>
      <c r="G8" s="1">
        <f>V21</f>
        <v>0.103477013066666</v>
      </c>
      <c r="H8" s="2"/>
      <c r="I8" s="2">
        <f>V22</f>
        <v>0.389742710066666</v>
      </c>
      <c r="J8" s="2">
        <f>V23</f>
        <v>0.10090502379999999</v>
      </c>
      <c r="K8" s="1"/>
      <c r="L8" s="2">
        <f>V24</f>
        <v>0.43612071233333299</v>
      </c>
      <c r="M8" s="2">
        <f>V25</f>
        <v>0.10439072253333299</v>
      </c>
      <c r="P8" t="str">
        <f t="shared" si="0"/>
        <v>PPO &amp; 0.498 &amp; 0.121 &amp; &amp;0.354 &amp; 0.103 &amp; &amp; 0.390 &amp; 0.101 &amp; &amp;0.436 &amp;0.104 \\</v>
      </c>
      <c r="S8">
        <v>3</v>
      </c>
      <c r="T8" s="15">
        <v>7</v>
      </c>
      <c r="U8" s="15" t="s">
        <v>71</v>
      </c>
      <c r="V8" s="15">
        <v>0.43542506706666601</v>
      </c>
    </row>
    <row r="9" spans="2:22" x14ac:dyDescent="0.25">
      <c r="B9" s="7" t="s">
        <v>30</v>
      </c>
      <c r="C9" s="2">
        <f>V26</f>
        <v>0.85879923333333297</v>
      </c>
      <c r="D9" s="2">
        <f>V27</f>
        <v>5.2763087333333299E-2</v>
      </c>
      <c r="E9" s="1"/>
      <c r="F9" s="1">
        <f>V28</f>
        <v>0.73866666666666603</v>
      </c>
      <c r="G9" s="1">
        <f>V29</f>
        <v>6.9409758266666594E-2</v>
      </c>
      <c r="H9" s="2"/>
      <c r="I9" s="2">
        <f>V30</f>
        <v>0.78138754599999904</v>
      </c>
      <c r="J9" s="2">
        <f>V31</f>
        <v>5.50290011999999E-2</v>
      </c>
      <c r="K9" s="1"/>
      <c r="L9" s="2">
        <f>V32</f>
        <v>0.82188685206666601</v>
      </c>
      <c r="M9" s="2">
        <f>V33</f>
        <v>5.2227461199999999E-2</v>
      </c>
      <c r="P9" t="str">
        <f t="shared" si="0"/>
        <v>REINFORCE &amp; 0.859 &amp; 0.053 &amp; &amp;0.739 &amp; 0.069 &amp; &amp; 0.781 &amp; 0.055 &amp; &amp;0.822 &amp;0.052 \\</v>
      </c>
      <c r="S9">
        <v>4</v>
      </c>
      <c r="T9" s="16">
        <v>8</v>
      </c>
      <c r="U9" s="16" t="s">
        <v>72</v>
      </c>
      <c r="V9" s="16">
        <v>7.9279578533333298E-2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0.47368276013333299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0.248147683866666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0.36533333333333301</v>
      </c>
    </row>
    <row r="13" spans="2:22" x14ac:dyDescent="0.25">
      <c r="S13">
        <v>14</v>
      </c>
      <c r="T13" s="15">
        <v>12</v>
      </c>
      <c r="U13" s="15" t="s">
        <v>16</v>
      </c>
      <c r="V13" s="15">
        <v>3.8212964600000003E-2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0.28866245953333303</v>
      </c>
    </row>
    <row r="15" spans="2:22" x14ac:dyDescent="0.25">
      <c r="S15">
        <v>10</v>
      </c>
      <c r="T15" s="15">
        <v>14</v>
      </c>
      <c r="U15" s="15" t="s">
        <v>18</v>
      </c>
      <c r="V15" s="15">
        <v>4.9333011133333299E-2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0.30557589940000002</v>
      </c>
    </row>
    <row r="17" spans="19:22" x14ac:dyDescent="0.25">
      <c r="S17">
        <v>12</v>
      </c>
      <c r="T17" s="16">
        <v>16</v>
      </c>
      <c r="U17" s="16" t="s">
        <v>74</v>
      </c>
      <c r="V17" s="16">
        <v>8.2333894533333299E-2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0.498115188133333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0.121400575733333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0.35399999999999898</v>
      </c>
    </row>
    <row r="21" spans="19:22" x14ac:dyDescent="0.25">
      <c r="S21">
        <v>22</v>
      </c>
      <c r="T21" s="15">
        <v>20</v>
      </c>
      <c r="U21" s="15" t="s">
        <v>22</v>
      </c>
      <c r="V21" s="15">
        <v>0.103477013066666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0.389742710066666</v>
      </c>
    </row>
    <row r="23" spans="19:22" x14ac:dyDescent="0.25">
      <c r="S23">
        <v>18</v>
      </c>
      <c r="T23" s="15">
        <v>22</v>
      </c>
      <c r="U23" s="15" t="s">
        <v>24</v>
      </c>
      <c r="V23" s="15">
        <v>0.10090502379999999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0.43612071233333299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0.10439072253333299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0.85879923333333297</v>
      </c>
    </row>
    <row r="27" spans="19:22" x14ac:dyDescent="0.25">
      <c r="S27">
        <v>32</v>
      </c>
      <c r="T27" s="15">
        <v>26</v>
      </c>
      <c r="U27" s="15" t="s">
        <v>2</v>
      </c>
      <c r="V27" s="15">
        <v>5.2763087333333299E-2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0.73866666666666603</v>
      </c>
    </row>
    <row r="29" spans="19:22" x14ac:dyDescent="0.25">
      <c r="S29">
        <v>30</v>
      </c>
      <c r="T29" s="15">
        <v>28</v>
      </c>
      <c r="U29" s="15" t="s">
        <v>4</v>
      </c>
      <c r="V29" s="15">
        <v>6.9409758266666594E-2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0.78138754599999904</v>
      </c>
    </row>
    <row r="31" spans="19:22" x14ac:dyDescent="0.25">
      <c r="S31">
        <v>26</v>
      </c>
      <c r="T31" s="15">
        <v>30</v>
      </c>
      <c r="U31" s="15" t="s">
        <v>6</v>
      </c>
      <c r="V31" s="15">
        <v>5.50290011999999E-2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0.82188685206666601</v>
      </c>
    </row>
    <row r="33" spans="19:22" x14ac:dyDescent="0.25">
      <c r="S33">
        <v>28</v>
      </c>
      <c r="T33" s="16">
        <v>32</v>
      </c>
      <c r="U33" s="16" t="s">
        <v>70</v>
      </c>
      <c r="V33" s="16">
        <v>5.2227461199999999E-2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tabSelected="1"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93</v>
      </c>
      <c r="B1" t="s">
        <v>30</v>
      </c>
      <c r="C1" t="s">
        <v>27</v>
      </c>
      <c r="D1" t="s">
        <v>28</v>
      </c>
      <c r="E1" t="s">
        <v>29</v>
      </c>
      <c r="F1" s="12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53</v>
      </c>
      <c r="B2" s="93">
        <v>214.23125028610201</v>
      </c>
      <c r="C2" s="93">
        <v>41.192878961563103</v>
      </c>
      <c r="D2" s="93">
        <v>4.0305840969085596</v>
      </c>
      <c r="E2" s="93">
        <v>41.127108573913503</v>
      </c>
      <c r="F2" s="12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60</v>
      </c>
      <c r="B3" s="93">
        <v>199.893449068069</v>
      </c>
      <c r="C3" s="93">
        <v>41.516161203384399</v>
      </c>
      <c r="D3" s="93">
        <v>3.5455367565154998</v>
      </c>
      <c r="E3" s="93">
        <v>40.6614153385162</v>
      </c>
      <c r="F3" s="12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61</v>
      </c>
      <c r="B4" s="93">
        <v>134.15730237960801</v>
      </c>
      <c r="C4" s="93">
        <v>17.8784244060516</v>
      </c>
      <c r="D4" s="93">
        <v>1.5289890766143699</v>
      </c>
      <c r="E4" s="93">
        <v>20.900353193282999</v>
      </c>
      <c r="F4" s="12" t="str">
        <f t="shared" si="0"/>
        <v>Simulated  - High noise &amp;134.16 &amp;17.88&amp;1.53&amp;20.90\\</v>
      </c>
    </row>
    <row r="5" spans="1:6" x14ac:dyDescent="0.25">
      <c r="A5" t="s">
        <v>54</v>
      </c>
      <c r="B5" s="93">
        <v>330.54439568519501</v>
      </c>
      <c r="C5" s="93">
        <v>18.846081018447801</v>
      </c>
      <c r="D5" s="93">
        <v>2.08377933502197</v>
      </c>
      <c r="E5" s="93">
        <v>32.652981996536198</v>
      </c>
      <c r="F5" s="12" t="str">
        <f t="shared" si="0"/>
        <v>PHM C01 SS - No noise &amp;330.54 &amp;18.85&amp;2.08&amp;32.65\\</v>
      </c>
    </row>
    <row r="6" spans="1:6" x14ac:dyDescent="0.25">
      <c r="A6" t="s">
        <v>62</v>
      </c>
      <c r="B6" s="93">
        <v>426.78993558883599</v>
      </c>
      <c r="C6" s="93">
        <v>30.655102491378699</v>
      </c>
      <c r="D6" s="93">
        <v>3.6874377727508501</v>
      </c>
      <c r="E6" s="93">
        <v>38.5864129066467</v>
      </c>
      <c r="F6" s="12" t="str">
        <f t="shared" si="0"/>
        <v>PHM C01 SS - Low noise &amp;426.79 &amp;30.66&amp;3.69&amp;38.59\\</v>
      </c>
    </row>
    <row r="7" spans="1:6" x14ac:dyDescent="0.25">
      <c r="A7" t="s">
        <v>63</v>
      </c>
      <c r="B7" s="93">
        <v>333.134527683258</v>
      </c>
      <c r="C7" s="93">
        <v>17.582239151000898</v>
      </c>
      <c r="D7" s="93">
        <v>1.80086994171142</v>
      </c>
      <c r="E7" s="93">
        <v>19.155593395233101</v>
      </c>
      <c r="F7" s="12" t="str">
        <f t="shared" si="0"/>
        <v>PHM C01 SS - High noise &amp;333.13 &amp;17.58&amp;1.80&amp;19.16\\</v>
      </c>
    </row>
    <row r="8" spans="1:6" x14ac:dyDescent="0.25">
      <c r="A8" t="s">
        <v>55</v>
      </c>
      <c r="B8" s="93">
        <v>299.305101156234</v>
      </c>
      <c r="C8" s="93">
        <v>19.561541557312001</v>
      </c>
      <c r="D8" s="93">
        <v>1.8606305122375399</v>
      </c>
      <c r="E8" s="93">
        <v>19.635247707366901</v>
      </c>
      <c r="F8" s="12" t="str">
        <f t="shared" si="0"/>
        <v>PHM C04 SS - No noise &amp;299.31 &amp;19.56&amp;1.86&amp;19.64\\</v>
      </c>
    </row>
    <row r="9" spans="1:6" x14ac:dyDescent="0.25">
      <c r="A9" t="s">
        <v>64</v>
      </c>
      <c r="B9" s="93">
        <v>264.90415620803799</v>
      </c>
      <c r="C9" s="93">
        <v>18.268144130706698</v>
      </c>
      <c r="D9" s="93">
        <v>1.99961829185485</v>
      </c>
      <c r="E9" s="93">
        <v>19.6937849521636</v>
      </c>
      <c r="F9" s="12" t="str">
        <f t="shared" si="0"/>
        <v>PHM C04 SS - Low noise &amp;264.90 &amp;18.27&amp;2.00&amp;19.69\\</v>
      </c>
    </row>
    <row r="10" spans="1:6" x14ac:dyDescent="0.25">
      <c r="A10" t="s">
        <v>65</v>
      </c>
      <c r="B10" s="93">
        <v>256.44303488731299</v>
      </c>
      <c r="C10" s="93">
        <v>17.6516013145446</v>
      </c>
      <c r="D10" s="93">
        <v>1.57854628562927</v>
      </c>
      <c r="E10" s="93">
        <v>19.106502056121801</v>
      </c>
      <c r="F10" s="12" t="str">
        <f t="shared" si="0"/>
        <v>PHM C04 SS - High noise &amp;256.44 &amp;17.65&amp;1.58&amp;19.11\\</v>
      </c>
    </row>
    <row r="11" spans="1:6" x14ac:dyDescent="0.25">
      <c r="A11" t="s">
        <v>56</v>
      </c>
      <c r="B11" s="93">
        <v>339.65067934989901</v>
      </c>
      <c r="C11" s="93">
        <v>17.640863895416199</v>
      </c>
      <c r="D11" s="93">
        <v>2.2645769119262602</v>
      </c>
      <c r="E11" s="93">
        <v>19.495165824890101</v>
      </c>
      <c r="F11" s="12" t="str">
        <f t="shared" si="0"/>
        <v>PHM C06 SS - No noise &amp;339.65 &amp;17.64&amp;2.26&amp;19.50\\</v>
      </c>
    </row>
    <row r="12" spans="1:6" x14ac:dyDescent="0.25">
      <c r="A12" t="s">
        <v>66</v>
      </c>
      <c r="B12" s="93">
        <v>266.97978091239901</v>
      </c>
      <c r="C12" s="93">
        <v>19.328150033950799</v>
      </c>
      <c r="D12" s="93">
        <v>1.84245777130126</v>
      </c>
      <c r="E12" s="93">
        <v>19.189173936843801</v>
      </c>
      <c r="F12" s="12" t="str">
        <f t="shared" si="0"/>
        <v>PHM C06 SS - Low noise &amp;266.98 &amp;19.33&amp;1.84&amp;19.19\\</v>
      </c>
    </row>
    <row r="13" spans="1:6" x14ac:dyDescent="0.25">
      <c r="A13" t="s">
        <v>67</v>
      </c>
      <c r="B13" s="93">
        <v>308.20302629470802</v>
      </c>
      <c r="C13" s="93">
        <v>34.212615728378204</v>
      </c>
      <c r="D13" s="93">
        <v>4.1830084323883003</v>
      </c>
      <c r="E13" s="93">
        <v>30.942311763763399</v>
      </c>
      <c r="F13" s="12" t="str">
        <f t="shared" si="0"/>
        <v>PHM C06 SS - High noise &amp;308.20 &amp;34.21&amp;4.18&amp;30.94\\</v>
      </c>
    </row>
    <row r="14" spans="1:6" x14ac:dyDescent="0.25">
      <c r="A14" t="s">
        <v>57</v>
      </c>
      <c r="B14" s="93">
        <v>655.20664548873901</v>
      </c>
      <c r="C14" s="93">
        <v>38.551126956939697</v>
      </c>
      <c r="D14" s="93">
        <v>4.9570662975311199</v>
      </c>
      <c r="E14" s="93">
        <v>42.206415891647303</v>
      </c>
      <c r="F14" s="12" t="str">
        <f t="shared" si="0"/>
        <v>PHM C01 MS - No noise &amp;655.21 &amp;38.55&amp;4.96&amp;42.21\\</v>
      </c>
    </row>
    <row r="15" spans="1:6" x14ac:dyDescent="0.25">
      <c r="A15" t="s">
        <v>58</v>
      </c>
      <c r="B15" s="93">
        <v>615.58175253868103</v>
      </c>
      <c r="C15" s="93">
        <v>33.854306697845402</v>
      </c>
      <c r="D15" s="93">
        <v>7.3636748790740896</v>
      </c>
      <c r="E15" s="93">
        <v>43.493301391601499</v>
      </c>
      <c r="F15" s="12" t="str">
        <f t="shared" si="0"/>
        <v>PHM C04 MS - No noise &amp;615.58 &amp;33.85&amp;7.36&amp;43.49\\</v>
      </c>
    </row>
    <row r="16" spans="1:6" x14ac:dyDescent="0.25">
      <c r="A16" t="s">
        <v>59</v>
      </c>
      <c r="B16" s="93">
        <v>625.372385501861</v>
      </c>
      <c r="C16" s="93">
        <v>39.296446323394697</v>
      </c>
      <c r="D16" s="93">
        <v>5.8528637886047301</v>
      </c>
      <c r="E16" s="93">
        <v>41.675241708755401</v>
      </c>
      <c r="F16" s="12" t="str">
        <f t="shared" si="0"/>
        <v>PHM C06 MS - No noise &amp;625.37 &amp;39.30&amp;5.85&amp;41.68\\</v>
      </c>
    </row>
    <row r="17" spans="1:6" x14ac:dyDescent="0.25">
      <c r="A17" t="s">
        <v>196</v>
      </c>
      <c r="B17" s="93">
        <f>AVERAGE(B2:B16)</f>
        <v>351.3598282019293</v>
      </c>
      <c r="C17" s="93">
        <f>AVERAGE(C2:C16)</f>
        <v>27.069045591354321</v>
      </c>
      <c r="D17" s="93">
        <f>AVERAGE(D2:D16)</f>
        <v>3.2386426766713394</v>
      </c>
      <c r="E17" s="93">
        <f>AVERAGE(E2:E16)</f>
        <v>29.90140070915216</v>
      </c>
      <c r="F17" s="12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067C-8E6D-415F-B6D0-9695447A42CD}">
  <dimension ref="A1:AX52"/>
  <sheetViews>
    <sheetView showGridLines="0" zoomScaleNormal="100" workbookViewId="0">
      <pane ySplit="4" topLeftCell="A5" activePane="bottomLeft" state="frozen"/>
      <selection pane="bottomLeft" activeCell="G18" sqref="G18"/>
    </sheetView>
  </sheetViews>
  <sheetFormatPr defaultRowHeight="15" x14ac:dyDescent="0.25"/>
  <cols>
    <col min="1" max="3" width="9.140625" customWidth="1"/>
    <col min="4" max="4" width="43.5703125" style="17" customWidth="1"/>
    <col min="5" max="5" width="9.140625" customWidth="1"/>
    <col min="6" max="6" width="43.5703125" customWidth="1"/>
    <col min="7" max="10" width="9.140625" customWidth="1"/>
    <col min="11" max="11" width="18.7109375" customWidth="1"/>
    <col min="12" max="13" width="9.140625" customWidth="1"/>
    <col min="14" max="14" width="24.140625" customWidth="1"/>
    <col min="15" max="15" width="0.7109375" customWidth="1"/>
    <col min="17" max="17" width="9.140625" customWidth="1"/>
    <col min="18" max="18" width="8.85546875" bestFit="1" customWidth="1"/>
    <col min="19" max="19" width="9.140625" customWidth="1"/>
    <col min="21" max="21" width="9.140625" customWidth="1"/>
    <col min="22" max="22" width="0.7109375" customWidth="1"/>
    <col min="24" max="24" width="9.140625" customWidth="1"/>
    <col min="26" max="26" width="9.140625" customWidth="1"/>
    <col min="28" max="28" width="9.140625" customWidth="1"/>
    <col min="29" max="29" width="0.7109375" customWidth="1"/>
    <col min="31" max="31" width="9.140625" customWidth="1"/>
    <col min="33" max="33" width="9.140625" customWidth="1"/>
    <col min="35" max="35" width="9.140625" customWidth="1"/>
    <col min="36" max="36" width="0.7109375" customWidth="1"/>
    <col min="38" max="38" width="9.140625" customWidth="1"/>
    <col min="40" max="40" width="9.140625" customWidth="1"/>
    <col min="42" max="43" width="9.140625" customWidth="1"/>
    <col min="44" max="44" width="2.140625" customWidth="1"/>
    <col min="45" max="45" width="4.85546875" customWidth="1"/>
    <col min="46" max="46" width="9.85546875" customWidth="1"/>
  </cols>
  <sheetData>
    <row r="1" spans="1:50" ht="4.5" customHeight="1" x14ac:dyDescent="0.25"/>
    <row r="2" spans="1:50" x14ac:dyDescent="0.25"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82" t="s">
        <v>30</v>
      </c>
      <c r="Q2" s="83"/>
      <c r="R2" s="83"/>
      <c r="S2" s="83"/>
      <c r="T2" s="84"/>
      <c r="U2" s="19"/>
      <c r="V2" s="19"/>
      <c r="W2" s="85" t="s">
        <v>90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7"/>
    </row>
    <row r="3" spans="1:50" x14ac:dyDescent="0.25"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2"/>
      <c r="S3" s="22"/>
      <c r="T3" s="22"/>
      <c r="U3" s="21"/>
      <c r="V3" s="21"/>
      <c r="W3" s="88" t="s">
        <v>27</v>
      </c>
      <c r="X3" s="89"/>
      <c r="Y3" s="89"/>
      <c r="Z3" s="89"/>
      <c r="AA3" s="90"/>
      <c r="AB3" s="23"/>
      <c r="AC3" s="23"/>
      <c r="AD3" s="88" t="s">
        <v>28</v>
      </c>
      <c r="AE3" s="89"/>
      <c r="AF3" s="89"/>
      <c r="AG3" s="89"/>
      <c r="AH3" s="90"/>
      <c r="AI3" s="23"/>
      <c r="AJ3" s="23"/>
      <c r="AK3" s="88" t="s">
        <v>29</v>
      </c>
      <c r="AL3" s="89"/>
      <c r="AM3" s="89"/>
      <c r="AN3" s="89"/>
      <c r="AO3" s="90"/>
    </row>
    <row r="4" spans="1:50" s="4" customFormat="1" x14ac:dyDescent="0.25">
      <c r="B4" s="4" t="s">
        <v>91</v>
      </c>
      <c r="C4" s="4" t="s">
        <v>92</v>
      </c>
      <c r="D4" s="24" t="s">
        <v>93</v>
      </c>
      <c r="E4" s="25" t="s">
        <v>94</v>
      </c>
      <c r="F4" s="25" t="s">
        <v>95</v>
      </c>
      <c r="G4" s="25" t="s">
        <v>96</v>
      </c>
      <c r="H4" s="25" t="s">
        <v>97</v>
      </c>
      <c r="I4" s="25" t="s">
        <v>98</v>
      </c>
      <c r="J4" s="25" t="s">
        <v>99</v>
      </c>
      <c r="K4" s="25" t="s">
        <v>100</v>
      </c>
      <c r="L4" s="25" t="s">
        <v>101</v>
      </c>
      <c r="M4" s="25" t="s">
        <v>102</v>
      </c>
      <c r="N4" s="25" t="s">
        <v>103</v>
      </c>
      <c r="O4" s="25"/>
      <c r="P4" s="22" t="s">
        <v>32</v>
      </c>
      <c r="Q4" s="22"/>
      <c r="R4" s="22" t="s">
        <v>35</v>
      </c>
      <c r="S4" s="22"/>
      <c r="T4" s="22" t="s">
        <v>36</v>
      </c>
      <c r="U4" s="26" t="s">
        <v>104</v>
      </c>
      <c r="V4" s="26"/>
      <c r="W4" s="27" t="s">
        <v>32</v>
      </c>
      <c r="X4" s="26"/>
      <c r="Y4" s="26" t="s">
        <v>35</v>
      </c>
      <c r="Z4" s="26"/>
      <c r="AA4" s="28" t="s">
        <v>36</v>
      </c>
      <c r="AB4" s="26" t="s">
        <v>105</v>
      </c>
      <c r="AC4" s="26"/>
      <c r="AD4" s="27" t="s">
        <v>32</v>
      </c>
      <c r="AE4" s="26"/>
      <c r="AF4" s="26" t="s">
        <v>35</v>
      </c>
      <c r="AG4" s="26"/>
      <c r="AH4" s="28" t="s">
        <v>36</v>
      </c>
      <c r="AI4" s="26" t="s">
        <v>106</v>
      </c>
      <c r="AJ4" s="26"/>
      <c r="AK4" s="27" t="s">
        <v>32</v>
      </c>
      <c r="AL4" s="26"/>
      <c r="AM4" s="26" t="s">
        <v>35</v>
      </c>
      <c r="AN4" s="26"/>
      <c r="AO4" s="28" t="s">
        <v>36</v>
      </c>
      <c r="AP4" s="5" t="s">
        <v>24</v>
      </c>
      <c r="AQ4" s="4" t="s">
        <v>107</v>
      </c>
      <c r="AS4" s="4" t="s">
        <v>108</v>
      </c>
    </row>
    <row r="5" spans="1:50" ht="21.75" customHeight="1" x14ac:dyDescent="0.25">
      <c r="A5">
        <v>0</v>
      </c>
      <c r="B5">
        <v>0</v>
      </c>
      <c r="C5" t="s">
        <v>109</v>
      </c>
      <c r="D5" s="20" t="s">
        <v>110</v>
      </c>
      <c r="E5" s="21" t="s">
        <v>111</v>
      </c>
      <c r="F5" s="21" t="s">
        <v>112</v>
      </c>
      <c r="G5" s="21" t="s">
        <v>113</v>
      </c>
      <c r="H5" s="21" t="s">
        <v>114</v>
      </c>
      <c r="I5" s="21">
        <v>40</v>
      </c>
      <c r="J5" s="21">
        <v>5</v>
      </c>
      <c r="K5" s="21" t="s">
        <v>115</v>
      </c>
      <c r="L5" s="21" t="s">
        <v>116</v>
      </c>
      <c r="M5" s="21">
        <v>1</v>
      </c>
      <c r="N5" s="21">
        <v>2</v>
      </c>
      <c r="O5" s="21"/>
      <c r="P5" s="29">
        <v>1</v>
      </c>
      <c r="Q5" s="29">
        <v>0</v>
      </c>
      <c r="R5" s="29">
        <v>0.69</v>
      </c>
      <c r="S5" s="29">
        <v>6.5192024052026495E-2</v>
      </c>
      <c r="T5" s="29">
        <v>0.81521093285799096</v>
      </c>
      <c r="U5" s="30">
        <v>4.3985158700705199E-2</v>
      </c>
      <c r="V5" s="30"/>
      <c r="W5" s="31">
        <v>0.8</v>
      </c>
      <c r="X5" s="30">
        <v>0.2</v>
      </c>
      <c r="Y5" s="30">
        <v>0.16</v>
      </c>
      <c r="Z5" s="30">
        <v>7.4161984870956599E-2</v>
      </c>
      <c r="AA5" s="32">
        <v>0.25904761904761903</v>
      </c>
      <c r="AB5" s="30">
        <v>0.113072930130711</v>
      </c>
      <c r="AC5" s="30"/>
      <c r="AD5" s="31">
        <v>0.50526315789473597</v>
      </c>
      <c r="AE5" s="30">
        <v>1.4855535319035801E-2</v>
      </c>
      <c r="AF5" s="30">
        <v>0.98</v>
      </c>
      <c r="AG5" s="30">
        <v>2.73861278752583E-2</v>
      </c>
      <c r="AH5" s="32">
        <v>0.66670563023572904</v>
      </c>
      <c r="AI5" s="30">
        <v>1.8020598038054701E-2</v>
      </c>
      <c r="AJ5" s="30"/>
      <c r="AK5" s="31">
        <v>0.55071428571428505</v>
      </c>
      <c r="AL5" s="30">
        <v>8.3467578943526799E-2</v>
      </c>
      <c r="AM5" s="30">
        <v>0.16999999999999901</v>
      </c>
      <c r="AN5" s="30">
        <v>4.4721359549995801E-2</v>
      </c>
      <c r="AO5" s="32">
        <v>0.25802686202686198</v>
      </c>
      <c r="AP5" s="1">
        <v>5.5899165222349202E-2</v>
      </c>
      <c r="AQ5" t="s">
        <v>112</v>
      </c>
      <c r="AS5" s="33"/>
      <c r="AT5" s="34" t="s">
        <v>117</v>
      </c>
    </row>
    <row r="6" spans="1:50" ht="21.75" customHeight="1" x14ac:dyDescent="0.25">
      <c r="A6">
        <v>1</v>
      </c>
      <c r="B6">
        <v>1</v>
      </c>
      <c r="C6" t="s">
        <v>109</v>
      </c>
      <c r="D6" s="20" t="s">
        <v>118</v>
      </c>
      <c r="E6" s="21" t="s">
        <v>111</v>
      </c>
      <c r="F6" s="21" t="s">
        <v>119</v>
      </c>
      <c r="G6" s="21" t="s">
        <v>113</v>
      </c>
      <c r="H6" s="21" t="s">
        <v>114</v>
      </c>
      <c r="I6" s="21">
        <v>40</v>
      </c>
      <c r="J6" s="21">
        <v>5</v>
      </c>
      <c r="K6" s="21" t="s">
        <v>115</v>
      </c>
      <c r="L6" s="21" t="s">
        <v>116</v>
      </c>
      <c r="M6" s="21">
        <v>1</v>
      </c>
      <c r="N6" s="21">
        <v>2</v>
      </c>
      <c r="O6" s="21"/>
      <c r="P6" s="29">
        <v>0.926640316205533</v>
      </c>
      <c r="Q6" s="29">
        <v>5.8523623017485898E-2</v>
      </c>
      <c r="R6" s="29">
        <v>0.97</v>
      </c>
      <c r="S6" s="29">
        <v>2.73861278752583E-2</v>
      </c>
      <c r="T6" s="29">
        <v>0.94699889258028702</v>
      </c>
      <c r="U6" s="30">
        <v>3.4972145307925299E-2</v>
      </c>
      <c r="V6" s="30"/>
      <c r="W6" s="31">
        <v>0.55390712074303405</v>
      </c>
      <c r="X6" s="30">
        <v>6.7022105587826994E-2</v>
      </c>
      <c r="Y6" s="30">
        <v>0.56000000000000005</v>
      </c>
      <c r="Z6" s="30">
        <v>0.102469507659596</v>
      </c>
      <c r="AA6" s="32">
        <v>0.55486255486255398</v>
      </c>
      <c r="AB6" s="30">
        <v>7.8540432258385695E-2</v>
      </c>
      <c r="AC6" s="30"/>
      <c r="AD6" s="31">
        <v>0.2</v>
      </c>
      <c r="AE6" s="30">
        <v>0.44721359549995698</v>
      </c>
      <c r="AF6" s="35">
        <v>0.01</v>
      </c>
      <c r="AG6" s="30">
        <v>2.2360679774997901E-2</v>
      </c>
      <c r="AH6" s="32">
        <v>1.9047619047619001E-2</v>
      </c>
      <c r="AI6" s="30">
        <v>4.25917709999959E-2</v>
      </c>
      <c r="AJ6" s="30"/>
      <c r="AK6" s="36">
        <v>6.6666666666666596E-2</v>
      </c>
      <c r="AL6" s="30">
        <v>0.14907119849998501</v>
      </c>
      <c r="AM6" s="35">
        <v>0.01</v>
      </c>
      <c r="AN6" s="30">
        <v>2.2360679774997901E-2</v>
      </c>
      <c r="AO6" s="37">
        <v>1.7391304347826E-2</v>
      </c>
      <c r="AP6" s="1">
        <v>3.88881387391267E-2</v>
      </c>
      <c r="AQ6" t="s">
        <v>119</v>
      </c>
      <c r="AS6" s="38"/>
      <c r="AT6" s="34" t="s">
        <v>120</v>
      </c>
    </row>
    <row r="7" spans="1:50" s="39" customFormat="1" ht="21.75" customHeight="1" x14ac:dyDescent="0.25">
      <c r="A7" s="39">
        <v>2</v>
      </c>
      <c r="B7" s="39">
        <v>2</v>
      </c>
      <c r="C7" s="39" t="s">
        <v>109</v>
      </c>
      <c r="D7" s="40" t="s">
        <v>121</v>
      </c>
      <c r="E7" s="41" t="s">
        <v>111</v>
      </c>
      <c r="F7" s="41" t="s">
        <v>122</v>
      </c>
      <c r="G7" s="41" t="s">
        <v>113</v>
      </c>
      <c r="H7" s="41" t="s">
        <v>114</v>
      </c>
      <c r="I7" s="41">
        <v>40</v>
      </c>
      <c r="J7" s="41">
        <v>5</v>
      </c>
      <c r="K7" s="41" t="s">
        <v>115</v>
      </c>
      <c r="L7" s="41" t="s">
        <v>116</v>
      </c>
      <c r="M7" s="41">
        <v>1</v>
      </c>
      <c r="N7" s="41">
        <v>2</v>
      </c>
      <c r="O7" s="41"/>
      <c r="P7" s="42">
        <v>0.925541125541125</v>
      </c>
      <c r="Q7" s="42">
        <v>2.4564954041750801E-2</v>
      </c>
      <c r="R7" s="42">
        <v>0.99</v>
      </c>
      <c r="S7" s="42">
        <v>2.2360679774997901E-2</v>
      </c>
      <c r="T7" s="42">
        <v>0.95656213704994197</v>
      </c>
      <c r="U7" s="43">
        <v>2.0277029354513601E-2</v>
      </c>
      <c r="V7" s="43"/>
      <c r="W7" s="44">
        <v>0.502564102564102</v>
      </c>
      <c r="X7" s="43">
        <v>1.0726410596590699E-2</v>
      </c>
      <c r="Y7" s="43">
        <v>0.99</v>
      </c>
      <c r="Z7" s="43">
        <v>2.2360679774997901E-2</v>
      </c>
      <c r="AA7" s="45">
        <v>0.66666666666666596</v>
      </c>
      <c r="AB7" s="43">
        <v>1.38389251004699E-2</v>
      </c>
      <c r="AC7" s="43"/>
      <c r="AD7" s="44">
        <v>0.43333333333333302</v>
      </c>
      <c r="AE7" s="43">
        <v>0.43461349368017599</v>
      </c>
      <c r="AF7" s="46">
        <v>0.04</v>
      </c>
      <c r="AG7" s="43">
        <v>4.18330013267037E-2</v>
      </c>
      <c r="AH7" s="45">
        <v>7.2012045925089294E-2</v>
      </c>
      <c r="AI7" s="43">
        <v>7.3572804919316795E-2</v>
      </c>
      <c r="AJ7" s="43"/>
      <c r="AK7" s="44">
        <v>0.60636363636363599</v>
      </c>
      <c r="AL7" s="43">
        <v>4.69501425571218E-2</v>
      </c>
      <c r="AM7" s="43">
        <v>0.31999999999999901</v>
      </c>
      <c r="AN7" s="43">
        <v>2.7386127875258199E-2</v>
      </c>
      <c r="AO7" s="45">
        <v>0.41800055617352599</v>
      </c>
      <c r="AP7" s="47">
        <v>2.64895479650098E-2</v>
      </c>
      <c r="AQ7" s="39" t="s">
        <v>122</v>
      </c>
      <c r="AR7"/>
      <c r="AS7"/>
      <c r="AT7"/>
      <c r="AU7"/>
      <c r="AV7"/>
      <c r="AW7"/>
      <c r="AX7"/>
    </row>
    <row r="8" spans="1:50" ht="21.75" customHeight="1" x14ac:dyDescent="0.25">
      <c r="A8">
        <v>3</v>
      </c>
      <c r="B8">
        <v>3</v>
      </c>
      <c r="C8" t="s">
        <v>109</v>
      </c>
      <c r="D8" s="20" t="s">
        <v>123</v>
      </c>
      <c r="E8" s="21" t="s">
        <v>124</v>
      </c>
      <c r="F8" s="21" t="s">
        <v>125</v>
      </c>
      <c r="G8" s="21" t="s">
        <v>126</v>
      </c>
      <c r="H8" s="21" t="s">
        <v>114</v>
      </c>
      <c r="I8" s="21">
        <v>40</v>
      </c>
      <c r="J8" s="21">
        <v>5</v>
      </c>
      <c r="K8" s="21" t="s">
        <v>115</v>
      </c>
      <c r="L8" s="21"/>
      <c r="M8" s="21">
        <v>100</v>
      </c>
      <c r="N8" s="21">
        <v>70</v>
      </c>
      <c r="O8" s="21"/>
      <c r="P8" s="29">
        <v>0.823411371237458</v>
      </c>
      <c r="Q8" s="29">
        <v>3.5662274950010203E-2</v>
      </c>
      <c r="R8" s="29">
        <v>0.97</v>
      </c>
      <c r="S8" s="29">
        <v>2.73861278752583E-2</v>
      </c>
      <c r="T8" s="29">
        <v>0.89019211324570202</v>
      </c>
      <c r="U8" s="30">
        <v>2.3207405545714301E-2</v>
      </c>
      <c r="V8" s="30"/>
      <c r="W8" s="31">
        <v>0.37835139318885402</v>
      </c>
      <c r="X8" s="30">
        <v>9.1492008746685796E-2</v>
      </c>
      <c r="Y8" s="30">
        <v>0.35</v>
      </c>
      <c r="Z8" s="30">
        <v>0.1</v>
      </c>
      <c r="AA8" s="32">
        <v>0.36298452298452299</v>
      </c>
      <c r="AB8" s="30">
        <v>9.55808818665837E-2</v>
      </c>
      <c r="AC8" s="30"/>
      <c r="AD8" s="31">
        <v>0.2</v>
      </c>
      <c r="AE8" s="30">
        <v>0.44721359549995798</v>
      </c>
      <c r="AF8" s="35">
        <v>0.01</v>
      </c>
      <c r="AG8" s="30">
        <v>2.2360679774997901E-2</v>
      </c>
      <c r="AH8" s="32">
        <v>1.9047619047619001E-2</v>
      </c>
      <c r="AI8" s="30">
        <v>4.25917709999959E-2</v>
      </c>
      <c r="AJ8" s="30"/>
      <c r="AK8" s="31">
        <v>0.4</v>
      </c>
      <c r="AL8" s="30">
        <v>0.28948405898799201</v>
      </c>
      <c r="AM8" s="30">
        <v>0.11</v>
      </c>
      <c r="AN8" s="30">
        <v>8.2158383625774906E-2</v>
      </c>
      <c r="AO8" s="32">
        <v>0.17037037037037001</v>
      </c>
      <c r="AP8" s="1">
        <v>0.123984212898299</v>
      </c>
      <c r="AQ8" t="s">
        <v>125</v>
      </c>
    </row>
    <row r="9" spans="1:50" ht="21.75" customHeight="1" x14ac:dyDescent="0.25">
      <c r="A9">
        <v>4</v>
      </c>
      <c r="B9">
        <v>4</v>
      </c>
      <c r="C9" t="s">
        <v>109</v>
      </c>
      <c r="D9" s="20" t="s">
        <v>127</v>
      </c>
      <c r="E9" s="21" t="s">
        <v>124</v>
      </c>
      <c r="F9" s="21" t="s">
        <v>128</v>
      </c>
      <c r="G9" s="21" t="s">
        <v>126</v>
      </c>
      <c r="H9" s="21" t="s">
        <v>114</v>
      </c>
      <c r="I9" s="21">
        <v>40</v>
      </c>
      <c r="J9" s="21">
        <v>5</v>
      </c>
      <c r="K9" s="21" t="s">
        <v>115</v>
      </c>
      <c r="L9" s="21"/>
      <c r="M9" s="21">
        <v>100</v>
      </c>
      <c r="N9" s="21">
        <v>70</v>
      </c>
      <c r="O9" s="21"/>
      <c r="P9" s="29">
        <v>0.94533625730994097</v>
      </c>
      <c r="Q9" s="29">
        <v>3.7524586402231302E-2</v>
      </c>
      <c r="R9" s="29">
        <v>0.86</v>
      </c>
      <c r="S9" s="29">
        <v>7.4161984870956599E-2</v>
      </c>
      <c r="T9" s="29">
        <v>0.89944669365721996</v>
      </c>
      <c r="U9" s="30">
        <v>5.0024771628693301E-2</v>
      </c>
      <c r="V9" s="30"/>
      <c r="W9" s="31">
        <v>0.46590476190476099</v>
      </c>
      <c r="X9" s="30">
        <v>0.10249148019621</v>
      </c>
      <c r="Y9" s="30">
        <v>0.51</v>
      </c>
      <c r="Z9" s="30">
        <v>0.178185296812054</v>
      </c>
      <c r="AA9" s="32">
        <v>0.48388494062779203</v>
      </c>
      <c r="AB9" s="30">
        <v>0.14113292839310199</v>
      </c>
      <c r="AC9" s="30"/>
      <c r="AD9" s="31">
        <v>0.82113306982872203</v>
      </c>
      <c r="AE9" s="30">
        <v>3.12676008574699E-2</v>
      </c>
      <c r="AF9" s="30">
        <v>0.96</v>
      </c>
      <c r="AG9" s="30">
        <v>4.18330013267037E-2</v>
      </c>
      <c r="AH9" s="32">
        <v>0.88473438705996799</v>
      </c>
      <c r="AI9" s="30">
        <v>2.8597474931990299E-2</v>
      </c>
      <c r="AJ9" s="30"/>
      <c r="AK9" s="31">
        <v>0.32</v>
      </c>
      <c r="AL9" s="30">
        <v>0.18907670401189</v>
      </c>
      <c r="AM9" s="30">
        <v>0.11</v>
      </c>
      <c r="AN9" s="30">
        <v>4.18330013267037E-2</v>
      </c>
      <c r="AO9" s="32">
        <v>0.15940476190476099</v>
      </c>
      <c r="AP9" s="1">
        <v>6.3559946350239704E-2</v>
      </c>
      <c r="AQ9" t="s">
        <v>128</v>
      </c>
    </row>
    <row r="10" spans="1:50" ht="21.75" customHeight="1" x14ac:dyDescent="0.25">
      <c r="A10">
        <v>5</v>
      </c>
      <c r="B10">
        <v>5</v>
      </c>
      <c r="C10" t="s">
        <v>109</v>
      </c>
      <c r="D10" s="20" t="s">
        <v>129</v>
      </c>
      <c r="E10" s="21" t="s">
        <v>124</v>
      </c>
      <c r="F10" s="21" t="s">
        <v>130</v>
      </c>
      <c r="G10" s="21" t="s">
        <v>126</v>
      </c>
      <c r="H10" s="21" t="s">
        <v>114</v>
      </c>
      <c r="I10" s="21">
        <v>40</v>
      </c>
      <c r="J10" s="21">
        <v>5</v>
      </c>
      <c r="K10" s="21" t="s">
        <v>115</v>
      </c>
      <c r="L10" s="21"/>
      <c r="M10" s="21">
        <v>100</v>
      </c>
      <c r="N10" s="21">
        <v>70</v>
      </c>
      <c r="O10" s="21"/>
      <c r="P10" s="29">
        <v>0.791521739130434</v>
      </c>
      <c r="Q10" s="29">
        <v>3.0098207943381999E-2</v>
      </c>
      <c r="R10" s="29">
        <v>0.95</v>
      </c>
      <c r="S10" s="29">
        <v>4.9999999999999899E-2</v>
      </c>
      <c r="T10" s="29">
        <v>0.863401456424712</v>
      </c>
      <c r="U10" s="30">
        <v>3.6973081759306699E-2</v>
      </c>
      <c r="V10" s="30"/>
      <c r="W10" s="31">
        <v>0.52914270971546495</v>
      </c>
      <c r="X10" s="30">
        <v>5.8101158454402599E-2</v>
      </c>
      <c r="Y10" s="30">
        <v>0.5</v>
      </c>
      <c r="Z10" s="30">
        <v>6.1237243569579401E-2</v>
      </c>
      <c r="AA10" s="32">
        <v>0.51224067809433604</v>
      </c>
      <c r="AB10" s="30">
        <v>4.7361305162288397E-2</v>
      </c>
      <c r="AC10" s="30"/>
      <c r="AD10" s="31">
        <v>0.6</v>
      </c>
      <c r="AE10" s="30">
        <v>0.54772255750516596</v>
      </c>
      <c r="AF10" s="35">
        <v>0.03</v>
      </c>
      <c r="AG10" s="30">
        <v>2.73861278752583E-2</v>
      </c>
      <c r="AH10" s="32">
        <v>5.7142857142857099E-2</v>
      </c>
      <c r="AI10" s="30">
        <v>5.2164053095730002E-2</v>
      </c>
      <c r="AJ10" s="30"/>
      <c r="AK10" s="31">
        <v>0.48428571428571399</v>
      </c>
      <c r="AL10" s="30">
        <v>0.170563292459702</v>
      </c>
      <c r="AM10" s="30">
        <v>0.19</v>
      </c>
      <c r="AN10" s="30">
        <v>0.102469507659595</v>
      </c>
      <c r="AO10" s="32">
        <v>0.270306878306878</v>
      </c>
      <c r="AP10" s="1">
        <v>0.13026995720729601</v>
      </c>
      <c r="AQ10" t="s">
        <v>130</v>
      </c>
    </row>
    <row r="11" spans="1:50" ht="21.75" customHeight="1" x14ac:dyDescent="0.25">
      <c r="A11">
        <v>6</v>
      </c>
      <c r="B11">
        <v>6</v>
      </c>
      <c r="C11" t="s">
        <v>109</v>
      </c>
      <c r="D11" s="20" t="s">
        <v>131</v>
      </c>
      <c r="E11" s="21" t="s">
        <v>132</v>
      </c>
      <c r="F11" s="21" t="s">
        <v>133</v>
      </c>
      <c r="G11" s="21" t="s">
        <v>134</v>
      </c>
      <c r="H11" s="21" t="s">
        <v>114</v>
      </c>
      <c r="I11" s="21">
        <v>40</v>
      </c>
      <c r="J11" s="21">
        <v>5</v>
      </c>
      <c r="K11" s="21" t="s">
        <v>115</v>
      </c>
      <c r="L11" s="21"/>
      <c r="M11" s="21">
        <v>100</v>
      </c>
      <c r="N11" s="21">
        <v>70</v>
      </c>
      <c r="O11" s="21"/>
      <c r="P11" s="29">
        <v>0.87423301336344805</v>
      </c>
      <c r="Q11" s="29">
        <v>1.7321719165334901E-2</v>
      </c>
      <c r="R11" s="29">
        <v>0.97</v>
      </c>
      <c r="S11" s="29">
        <v>2.73861278752583E-2</v>
      </c>
      <c r="T11" s="29">
        <v>0.91936363881911198</v>
      </c>
      <c r="U11" s="30">
        <v>1.3401713629039899E-2</v>
      </c>
      <c r="V11" s="30"/>
      <c r="W11" s="31">
        <v>0.52786464080581696</v>
      </c>
      <c r="X11" s="30">
        <v>3.7433487764853599E-2</v>
      </c>
      <c r="Y11" s="30">
        <v>0.8</v>
      </c>
      <c r="Z11" s="30">
        <v>7.0710678118654696E-2</v>
      </c>
      <c r="AA11" s="32">
        <v>0.63484984462583804</v>
      </c>
      <c r="AB11" s="30">
        <v>3.9763923343019703E-2</v>
      </c>
      <c r="AC11" s="30"/>
      <c r="AD11" s="31">
        <v>0.1</v>
      </c>
      <c r="AE11" s="30">
        <v>0.22360679774997799</v>
      </c>
      <c r="AF11" s="35">
        <v>0.01</v>
      </c>
      <c r="AG11" s="30">
        <v>2.23606797749978E-2</v>
      </c>
      <c r="AH11" s="32">
        <v>1.8181818181818101E-2</v>
      </c>
      <c r="AI11" s="30">
        <v>4.0655781409087002E-2</v>
      </c>
      <c r="AJ11" s="30"/>
      <c r="AK11" s="31">
        <v>0.49404841358122698</v>
      </c>
      <c r="AL11" s="30">
        <v>6.4468283624037198E-2</v>
      </c>
      <c r="AM11" s="30">
        <v>0.72</v>
      </c>
      <c r="AN11" s="30">
        <v>8.3666002653407498E-2</v>
      </c>
      <c r="AO11" s="32">
        <v>0.58576950780312098</v>
      </c>
      <c r="AP11" s="1">
        <v>7.1901709316713705E-2</v>
      </c>
      <c r="AQ11" t="s">
        <v>133</v>
      </c>
    </row>
    <row r="12" spans="1:50" ht="21.75" customHeight="1" x14ac:dyDescent="0.25">
      <c r="A12">
        <v>7</v>
      </c>
      <c r="B12">
        <v>7</v>
      </c>
      <c r="C12" t="s">
        <v>109</v>
      </c>
      <c r="D12" s="20" t="s">
        <v>135</v>
      </c>
      <c r="E12" s="21" t="s">
        <v>132</v>
      </c>
      <c r="F12" s="21" t="s">
        <v>136</v>
      </c>
      <c r="G12" s="21" t="s">
        <v>134</v>
      </c>
      <c r="H12" s="21" t="s">
        <v>114</v>
      </c>
      <c r="I12" s="21">
        <v>40</v>
      </c>
      <c r="J12" s="21">
        <v>5</v>
      </c>
      <c r="K12" s="21" t="s">
        <v>115</v>
      </c>
      <c r="L12" s="21"/>
      <c r="M12" s="21">
        <v>100</v>
      </c>
      <c r="N12" s="21">
        <v>70</v>
      </c>
      <c r="O12" s="21"/>
      <c r="P12" s="29">
        <v>0.852727272727272</v>
      </c>
      <c r="Q12" s="29">
        <v>8.6816991900460494E-2</v>
      </c>
      <c r="R12" s="29">
        <v>0.98</v>
      </c>
      <c r="S12" s="29">
        <v>2.73861278752583E-2</v>
      </c>
      <c r="T12" s="29">
        <v>0.90915750915750904</v>
      </c>
      <c r="U12" s="30">
        <v>3.7091115193537597E-2</v>
      </c>
      <c r="V12" s="30"/>
      <c r="W12" s="36">
        <v>0</v>
      </c>
      <c r="X12" s="35">
        <v>0</v>
      </c>
      <c r="Y12" s="35">
        <v>0</v>
      </c>
      <c r="Z12" s="35">
        <v>0</v>
      </c>
      <c r="AA12" s="37">
        <v>0</v>
      </c>
      <c r="AB12" s="30">
        <v>0</v>
      </c>
      <c r="AC12" s="30"/>
      <c r="AD12" s="31">
        <v>0.51309041835357605</v>
      </c>
      <c r="AE12" s="30">
        <v>1.31587597902427E-2</v>
      </c>
      <c r="AF12" s="30">
        <v>1</v>
      </c>
      <c r="AG12" s="30">
        <v>0</v>
      </c>
      <c r="AH12" s="32">
        <v>0.67812195597116598</v>
      </c>
      <c r="AI12" s="30">
        <v>1.1494583068558301E-2</v>
      </c>
      <c r="AJ12" s="30"/>
      <c r="AK12" s="31">
        <v>0.53683473389355696</v>
      </c>
      <c r="AL12" s="30">
        <v>3.9139331429008897E-2</v>
      </c>
      <c r="AM12" s="30">
        <v>0.32</v>
      </c>
      <c r="AN12" s="30">
        <v>0.115108644332213</v>
      </c>
      <c r="AO12" s="32">
        <v>0.39320065864183501</v>
      </c>
      <c r="AP12" s="1">
        <v>9.9699743068603797E-2</v>
      </c>
      <c r="AQ12" t="s">
        <v>136</v>
      </c>
    </row>
    <row r="13" spans="1:50" ht="21.75" customHeight="1" x14ac:dyDescent="0.25">
      <c r="A13">
        <v>8</v>
      </c>
      <c r="B13">
        <v>8</v>
      </c>
      <c r="C13" t="s">
        <v>109</v>
      </c>
      <c r="D13" s="20" t="s">
        <v>137</v>
      </c>
      <c r="E13" s="21" t="s">
        <v>132</v>
      </c>
      <c r="F13" s="21" t="s">
        <v>138</v>
      </c>
      <c r="G13" s="21" t="s">
        <v>134</v>
      </c>
      <c r="H13" s="21" t="s">
        <v>114</v>
      </c>
      <c r="I13" s="21">
        <v>40</v>
      </c>
      <c r="J13" s="21">
        <v>5</v>
      </c>
      <c r="K13" s="21" t="s">
        <v>115</v>
      </c>
      <c r="L13" s="21"/>
      <c r="M13" s="21">
        <v>100</v>
      </c>
      <c r="N13" s="21">
        <v>70</v>
      </c>
      <c r="O13" s="21"/>
      <c r="P13" s="29">
        <v>0.73485125858123501</v>
      </c>
      <c r="Q13" s="29">
        <v>3.8673581294866602E-2</v>
      </c>
      <c r="R13" s="29">
        <v>0.77</v>
      </c>
      <c r="S13" s="29">
        <v>5.7008771254956903E-2</v>
      </c>
      <c r="T13" s="29">
        <v>0.75082289803220004</v>
      </c>
      <c r="U13" s="30">
        <v>3.3751071974078797E-2</v>
      </c>
      <c r="V13" s="30"/>
      <c r="W13" s="31">
        <v>0.34666666666666601</v>
      </c>
      <c r="X13" s="30">
        <v>0.40933550488023301</v>
      </c>
      <c r="Y13" s="30">
        <v>0.04</v>
      </c>
      <c r="Z13" s="30">
        <v>4.18330013267037E-2</v>
      </c>
      <c r="AA13" s="32">
        <v>6.8438923395445106E-2</v>
      </c>
      <c r="AB13" s="30">
        <v>6.8578969589645905E-2</v>
      </c>
      <c r="AC13" s="30"/>
      <c r="AD13" s="31">
        <v>0.29210033444816003</v>
      </c>
      <c r="AE13" s="30">
        <v>3.5836634633154001E-2</v>
      </c>
      <c r="AF13" s="30">
        <v>0.36</v>
      </c>
      <c r="AG13" s="30">
        <v>5.4772255750516599E-2</v>
      </c>
      <c r="AH13" s="32">
        <v>0.322367047624883</v>
      </c>
      <c r="AI13" s="30">
        <v>4.3244025182130497E-2</v>
      </c>
      <c r="AJ13" s="30"/>
      <c r="AK13" s="31">
        <v>0.52141265597147901</v>
      </c>
      <c r="AL13" s="30">
        <v>2.7912919952247098E-2</v>
      </c>
      <c r="AM13" s="30">
        <v>0.88</v>
      </c>
      <c r="AN13" s="30">
        <v>2.73861278752583E-2</v>
      </c>
      <c r="AO13" s="32">
        <v>0.65464221313277904</v>
      </c>
      <c r="AP13" s="1">
        <v>2.7681742427140599E-2</v>
      </c>
      <c r="AQ13" t="s">
        <v>138</v>
      </c>
    </row>
    <row r="14" spans="1:50" ht="21.75" customHeight="1" x14ac:dyDescent="0.25">
      <c r="A14">
        <v>9</v>
      </c>
      <c r="B14">
        <v>9</v>
      </c>
      <c r="C14" t="s">
        <v>109</v>
      </c>
      <c r="D14" s="20" t="s">
        <v>139</v>
      </c>
      <c r="E14" s="21" t="s">
        <v>140</v>
      </c>
      <c r="F14" s="21" t="s">
        <v>141</v>
      </c>
      <c r="G14" s="21" t="s">
        <v>142</v>
      </c>
      <c r="H14" s="21" t="s">
        <v>114</v>
      </c>
      <c r="I14" s="21">
        <v>40</v>
      </c>
      <c r="J14" s="21">
        <v>5</v>
      </c>
      <c r="K14" s="21" t="s">
        <v>115</v>
      </c>
      <c r="L14" s="21"/>
      <c r="M14" s="21">
        <v>100</v>
      </c>
      <c r="N14" s="21">
        <v>70</v>
      </c>
      <c r="O14" s="21"/>
      <c r="P14" s="29">
        <v>1</v>
      </c>
      <c r="Q14" s="29">
        <v>0</v>
      </c>
      <c r="R14" s="29">
        <v>0.69</v>
      </c>
      <c r="S14" s="29">
        <v>5.4772255750516502E-2</v>
      </c>
      <c r="T14" s="29">
        <v>0.81558441558441497</v>
      </c>
      <c r="U14" s="30">
        <v>3.7937493160530897E-2</v>
      </c>
      <c r="V14" s="30"/>
      <c r="W14" s="31">
        <v>0.52691511387163503</v>
      </c>
      <c r="X14" s="30">
        <v>0.10374716204031</v>
      </c>
      <c r="Y14" s="30">
        <v>0.54</v>
      </c>
      <c r="Z14" s="30">
        <v>9.61769203083567E-2</v>
      </c>
      <c r="AA14" s="32">
        <v>0.52965453907030702</v>
      </c>
      <c r="AB14" s="30">
        <v>8.3142119507436898E-2</v>
      </c>
      <c r="AC14" s="30"/>
      <c r="AD14" s="31">
        <v>0.50526680526680501</v>
      </c>
      <c r="AE14" s="30">
        <v>7.2160309012054002E-3</v>
      </c>
      <c r="AF14" s="30">
        <v>0.99</v>
      </c>
      <c r="AG14" s="30">
        <v>2.2360679774997901E-2</v>
      </c>
      <c r="AH14" s="32">
        <v>0.66892655367231602</v>
      </c>
      <c r="AI14" s="30">
        <v>5.0532609661012098E-3</v>
      </c>
      <c r="AJ14" s="30"/>
      <c r="AK14" s="31">
        <v>0.53731203007518702</v>
      </c>
      <c r="AL14" s="30">
        <v>4.7361800617429499E-2</v>
      </c>
      <c r="AM14" s="30">
        <v>0.47</v>
      </c>
      <c r="AN14" s="30">
        <v>5.7008771254956798E-2</v>
      </c>
      <c r="AO14" s="32">
        <v>0.49924585218702799</v>
      </c>
      <c r="AP14" s="1">
        <v>4.0157928463277599E-2</v>
      </c>
      <c r="AQ14" t="s">
        <v>141</v>
      </c>
    </row>
    <row r="15" spans="1:50" ht="21.75" customHeight="1" x14ac:dyDescent="0.25">
      <c r="A15">
        <v>10</v>
      </c>
      <c r="B15">
        <v>10</v>
      </c>
      <c r="C15" t="s">
        <v>109</v>
      </c>
      <c r="D15" s="20" t="s">
        <v>143</v>
      </c>
      <c r="E15" s="21" t="s">
        <v>140</v>
      </c>
      <c r="F15" s="21" t="s">
        <v>144</v>
      </c>
      <c r="G15" s="21" t="s">
        <v>142</v>
      </c>
      <c r="H15" s="21" t="s">
        <v>114</v>
      </c>
      <c r="I15" s="21">
        <v>40</v>
      </c>
      <c r="J15" s="21">
        <v>5</v>
      </c>
      <c r="K15" s="21" t="s">
        <v>115</v>
      </c>
      <c r="L15" s="21"/>
      <c r="M15" s="21">
        <v>100</v>
      </c>
      <c r="N15" s="21">
        <v>70</v>
      </c>
      <c r="O15" s="21"/>
      <c r="P15" s="29">
        <v>0.92844427244581995</v>
      </c>
      <c r="Q15" s="29">
        <v>5.1334814753927399E-2</v>
      </c>
      <c r="R15" s="29">
        <v>0.79</v>
      </c>
      <c r="S15" s="29">
        <v>8.2158383625774906E-2</v>
      </c>
      <c r="T15" s="29">
        <v>0.852783552783552</v>
      </c>
      <c r="U15" s="30">
        <v>6.5347021643393996E-2</v>
      </c>
      <c r="V15" s="30"/>
      <c r="W15" s="31">
        <v>0</v>
      </c>
      <c r="X15" s="30">
        <v>0</v>
      </c>
      <c r="Y15" s="30">
        <v>0</v>
      </c>
      <c r="Z15" s="30">
        <v>0</v>
      </c>
      <c r="AA15" s="32">
        <v>0</v>
      </c>
      <c r="AB15" s="30">
        <v>0</v>
      </c>
      <c r="AC15" s="30"/>
      <c r="AD15" s="31">
        <v>0.50782726045883897</v>
      </c>
      <c r="AE15" s="30">
        <v>1.1731968005748701E-2</v>
      </c>
      <c r="AF15" s="30">
        <v>1</v>
      </c>
      <c r="AG15" s="30">
        <v>0</v>
      </c>
      <c r="AH15" s="32">
        <v>0.67352425482174105</v>
      </c>
      <c r="AI15" s="30">
        <v>1.0259337843157201E-2</v>
      </c>
      <c r="AJ15" s="30"/>
      <c r="AK15" s="31">
        <v>0.53427871148459305</v>
      </c>
      <c r="AL15" s="30">
        <v>0.126016641715927</v>
      </c>
      <c r="AM15" s="30">
        <v>0.42</v>
      </c>
      <c r="AN15" s="30">
        <v>0.103682206766638</v>
      </c>
      <c r="AO15" s="32">
        <v>0.466265709755666</v>
      </c>
      <c r="AP15" s="1">
        <v>0.10300198207744</v>
      </c>
      <c r="AQ15" t="s">
        <v>144</v>
      </c>
    </row>
    <row r="16" spans="1:50" s="39" customFormat="1" ht="21.75" customHeight="1" x14ac:dyDescent="0.25">
      <c r="A16" s="39">
        <v>11</v>
      </c>
      <c r="B16" s="39">
        <v>11</v>
      </c>
      <c r="C16" s="39" t="s">
        <v>109</v>
      </c>
      <c r="D16" s="40" t="s">
        <v>145</v>
      </c>
      <c r="E16" s="41" t="s">
        <v>140</v>
      </c>
      <c r="F16" s="41" t="s">
        <v>146</v>
      </c>
      <c r="G16" s="41" t="s">
        <v>142</v>
      </c>
      <c r="H16" s="41" t="s">
        <v>114</v>
      </c>
      <c r="I16" s="41">
        <v>40</v>
      </c>
      <c r="J16" s="41">
        <v>5</v>
      </c>
      <c r="K16" s="41" t="s">
        <v>115</v>
      </c>
      <c r="L16" s="41"/>
      <c r="M16" s="41">
        <v>100</v>
      </c>
      <c r="N16" s="41">
        <v>70</v>
      </c>
      <c r="O16" s="41"/>
      <c r="P16" s="42">
        <v>0.76334225195094696</v>
      </c>
      <c r="Q16" s="42">
        <v>4.5791690092676203E-2</v>
      </c>
      <c r="R16" s="42">
        <v>0.9</v>
      </c>
      <c r="S16" s="42">
        <v>9.35414346693485E-2</v>
      </c>
      <c r="T16" s="42">
        <v>0.82447743358764602</v>
      </c>
      <c r="U16" s="43">
        <v>5.80305181590181E-2</v>
      </c>
      <c r="V16" s="43"/>
      <c r="W16" s="44">
        <v>0.51311317509459897</v>
      </c>
      <c r="X16" s="43">
        <v>0.10919649700969999</v>
      </c>
      <c r="Y16" s="43">
        <v>0.43</v>
      </c>
      <c r="Z16" s="43">
        <v>0.103682206766638</v>
      </c>
      <c r="AA16" s="45">
        <v>0.46672252356462801</v>
      </c>
      <c r="AB16" s="43">
        <v>0.10237469394448399</v>
      </c>
      <c r="AC16" s="43"/>
      <c r="AD16" s="44">
        <v>0.373626588465298</v>
      </c>
      <c r="AE16" s="43">
        <v>2.4736050583653399E-2</v>
      </c>
      <c r="AF16" s="43">
        <v>0.57999999999999996</v>
      </c>
      <c r="AG16" s="43">
        <v>5.7008771254956903E-2</v>
      </c>
      <c r="AH16" s="45">
        <v>0.454348501664816</v>
      </c>
      <c r="AI16" s="43">
        <v>3.53511207353941E-2</v>
      </c>
      <c r="AJ16" s="43"/>
      <c r="AK16" s="44">
        <v>0.2</v>
      </c>
      <c r="AL16" s="43">
        <v>0.209165006633518</v>
      </c>
      <c r="AM16" s="46">
        <v>0.03</v>
      </c>
      <c r="AN16" s="43">
        <v>2.73861278752583E-2</v>
      </c>
      <c r="AO16" s="48">
        <v>5.15151515151515E-2</v>
      </c>
      <c r="AP16" s="47">
        <v>4.7128275803017497E-2</v>
      </c>
      <c r="AQ16" s="39" t="s">
        <v>146</v>
      </c>
      <c r="AR16"/>
      <c r="AS16"/>
      <c r="AT16"/>
      <c r="AU16"/>
      <c r="AV16"/>
      <c r="AW16"/>
      <c r="AX16"/>
    </row>
    <row r="17" spans="1:50" ht="21.75" customHeight="1" x14ac:dyDescent="0.25">
      <c r="A17">
        <v>12</v>
      </c>
      <c r="B17">
        <v>12</v>
      </c>
      <c r="C17" t="s">
        <v>147</v>
      </c>
      <c r="D17" s="20" t="s">
        <v>148</v>
      </c>
      <c r="E17" s="21" t="s">
        <v>124</v>
      </c>
      <c r="F17" s="21" t="s">
        <v>149</v>
      </c>
      <c r="G17" s="21" t="s">
        <v>150</v>
      </c>
      <c r="H17" s="21" t="s">
        <v>114</v>
      </c>
      <c r="I17" s="21">
        <v>40</v>
      </c>
      <c r="J17" s="21">
        <v>5</v>
      </c>
      <c r="K17" s="21" t="s">
        <v>115</v>
      </c>
      <c r="L17" s="21"/>
      <c r="M17" s="21">
        <v>100</v>
      </c>
      <c r="N17" s="21">
        <v>70</v>
      </c>
      <c r="O17" s="21"/>
      <c r="P17" s="29">
        <v>0.89309036658141505</v>
      </c>
      <c r="Q17" s="29">
        <v>9.9339840959962594E-2</v>
      </c>
      <c r="R17" s="29">
        <v>0.90999999999999903</v>
      </c>
      <c r="S17" s="29">
        <v>6.5192024052026398E-2</v>
      </c>
      <c r="T17" s="29">
        <v>0.89801390103715595</v>
      </c>
      <c r="U17" s="30">
        <v>6.0226650262277602E-2</v>
      </c>
      <c r="V17" s="30"/>
      <c r="W17" s="31">
        <v>0.50526315789473597</v>
      </c>
      <c r="X17" s="30">
        <v>9.8599378742758703E-2</v>
      </c>
      <c r="Y17" s="30">
        <v>0.45999999999999902</v>
      </c>
      <c r="Z17" s="30">
        <v>6.5192024052026495E-2</v>
      </c>
      <c r="AA17" s="32">
        <v>0.477758907758907</v>
      </c>
      <c r="AB17" s="30">
        <v>6.5877141611113701E-2</v>
      </c>
      <c r="AC17" s="30"/>
      <c r="AD17" s="31">
        <v>0.1</v>
      </c>
      <c r="AE17" s="30">
        <v>0.22360679774997899</v>
      </c>
      <c r="AF17" s="35">
        <v>0.01</v>
      </c>
      <c r="AG17" s="30">
        <v>2.2360679774997901E-2</v>
      </c>
      <c r="AH17" s="32">
        <v>1.8181818181818101E-2</v>
      </c>
      <c r="AI17" s="30">
        <v>4.0655781409087002E-2</v>
      </c>
      <c r="AJ17" s="30"/>
      <c r="AK17" s="31">
        <v>0.48095238095238002</v>
      </c>
      <c r="AL17" s="30">
        <v>0.335198861340534</v>
      </c>
      <c r="AM17" s="30">
        <v>0.16</v>
      </c>
      <c r="AN17" s="30">
        <v>0.12942179105544699</v>
      </c>
      <c r="AO17" s="32">
        <v>0.23749712445364601</v>
      </c>
      <c r="AP17" s="1">
        <v>0.18833132012576501</v>
      </c>
      <c r="AQ17" t="s">
        <v>149</v>
      </c>
    </row>
    <row r="18" spans="1:50" ht="21.75" customHeight="1" x14ac:dyDescent="0.25">
      <c r="A18">
        <v>13</v>
      </c>
      <c r="B18">
        <v>13</v>
      </c>
      <c r="C18" t="s">
        <v>147</v>
      </c>
      <c r="D18" s="20" t="s">
        <v>151</v>
      </c>
      <c r="E18" s="21" t="s">
        <v>132</v>
      </c>
      <c r="F18" s="21" t="s">
        <v>152</v>
      </c>
      <c r="G18" s="21" t="s">
        <v>153</v>
      </c>
      <c r="H18" s="21" t="s">
        <v>114</v>
      </c>
      <c r="I18" s="21">
        <v>40</v>
      </c>
      <c r="J18" s="21">
        <v>5</v>
      </c>
      <c r="K18" s="21" t="s">
        <v>115</v>
      </c>
      <c r="L18" s="21"/>
      <c r="M18" s="21">
        <v>100</v>
      </c>
      <c r="N18" s="21">
        <v>70</v>
      </c>
      <c r="O18" s="21"/>
      <c r="P18" s="29">
        <v>0.82374331550802105</v>
      </c>
      <c r="Q18" s="29">
        <v>4.90521120560607E-2</v>
      </c>
      <c r="R18" s="29">
        <v>0.83</v>
      </c>
      <c r="S18" s="29">
        <v>7.58287544405154E-2</v>
      </c>
      <c r="T18" s="29">
        <v>0.82501930501930498</v>
      </c>
      <c r="U18" s="30">
        <v>4.6145578761783899E-2</v>
      </c>
      <c r="V18" s="30"/>
      <c r="W18" s="31">
        <v>0.50336643748408405</v>
      </c>
      <c r="X18" s="30">
        <v>3.7662739689588103E-2</v>
      </c>
      <c r="Y18" s="30">
        <v>0.86</v>
      </c>
      <c r="Z18" s="30">
        <v>5.4772255750516502E-2</v>
      </c>
      <c r="AA18" s="32">
        <v>0.63496855345911896</v>
      </c>
      <c r="AB18" s="30">
        <v>4.4448184978126602E-2</v>
      </c>
      <c r="AC18" s="30"/>
      <c r="AD18" s="31">
        <v>0.50256045519203396</v>
      </c>
      <c r="AE18" s="30">
        <v>1.4511686403990901E-2</v>
      </c>
      <c r="AF18" s="30">
        <v>0.97</v>
      </c>
      <c r="AG18" s="30">
        <v>4.4721359549995697E-2</v>
      </c>
      <c r="AH18" s="32">
        <v>0.66194797338172995</v>
      </c>
      <c r="AI18" s="30">
        <v>2.10974344386529E-2</v>
      </c>
      <c r="AJ18" s="30"/>
      <c r="AK18" s="31">
        <v>0.49369230769230699</v>
      </c>
      <c r="AL18" s="30">
        <v>3.2327832550241402E-2</v>
      </c>
      <c r="AM18" s="30">
        <v>0.6</v>
      </c>
      <c r="AN18" s="30">
        <v>9.35414346693485E-2</v>
      </c>
      <c r="AO18" s="32">
        <v>0.54054018445322705</v>
      </c>
      <c r="AP18" s="1">
        <v>5.8154421513197101E-2</v>
      </c>
      <c r="AQ18" t="s">
        <v>152</v>
      </c>
    </row>
    <row r="19" spans="1:50" s="3" customFormat="1" ht="21.75" customHeight="1" thickBot="1" x14ac:dyDescent="0.3">
      <c r="A19" s="3">
        <v>14</v>
      </c>
      <c r="B19" s="3">
        <v>14</v>
      </c>
      <c r="C19" s="3" t="s">
        <v>147</v>
      </c>
      <c r="D19" s="49" t="s">
        <v>154</v>
      </c>
      <c r="E19" s="50" t="s">
        <v>140</v>
      </c>
      <c r="F19" s="50" t="s">
        <v>155</v>
      </c>
      <c r="G19" s="50" t="s">
        <v>156</v>
      </c>
      <c r="H19" s="50" t="s">
        <v>114</v>
      </c>
      <c r="I19" s="50">
        <v>40</v>
      </c>
      <c r="J19" s="50">
        <v>5</v>
      </c>
      <c r="K19" s="50" t="s">
        <v>115</v>
      </c>
      <c r="L19" s="50"/>
      <c r="M19" s="50">
        <v>100</v>
      </c>
      <c r="N19" s="50">
        <v>70</v>
      </c>
      <c r="O19" s="50"/>
      <c r="P19" s="51">
        <v>1</v>
      </c>
      <c r="Q19" s="51">
        <v>0</v>
      </c>
      <c r="R19" s="51">
        <v>0.49</v>
      </c>
      <c r="S19" s="51">
        <v>4.18330013267037E-2</v>
      </c>
      <c r="T19" s="51">
        <v>0.65687801260659895</v>
      </c>
      <c r="U19" s="52">
        <v>3.7411920817936199E-2</v>
      </c>
      <c r="V19" s="52"/>
      <c r="W19" s="53">
        <v>0.463067456170904</v>
      </c>
      <c r="X19" s="52">
        <v>5.0385960663154601E-2</v>
      </c>
      <c r="Y19" s="52">
        <v>0.67</v>
      </c>
      <c r="Z19" s="52">
        <v>8.3666002653407498E-2</v>
      </c>
      <c r="AA19" s="54">
        <v>0.54668524167036803</v>
      </c>
      <c r="AB19" s="52">
        <v>5.7334867936476901E-2</v>
      </c>
      <c r="AC19" s="52"/>
      <c r="AD19" s="53">
        <v>0.507692307692307</v>
      </c>
      <c r="AE19" s="52">
        <v>7.0220840705790197E-3</v>
      </c>
      <c r="AF19" s="52">
        <v>0.99</v>
      </c>
      <c r="AG19" s="52">
        <v>2.2360679774997901E-2</v>
      </c>
      <c r="AH19" s="54">
        <v>0.67114747710890299</v>
      </c>
      <c r="AI19" s="52">
        <v>1.0182843830408701E-2</v>
      </c>
      <c r="AJ19" s="52"/>
      <c r="AK19" s="53">
        <v>0.40833333333333299</v>
      </c>
      <c r="AL19" s="52">
        <v>0.25069348260818802</v>
      </c>
      <c r="AM19" s="52">
        <v>0.13</v>
      </c>
      <c r="AN19" s="52">
        <v>7.5828754440515497E-2</v>
      </c>
      <c r="AO19" s="54">
        <v>0.196703296703296</v>
      </c>
      <c r="AP19" s="6">
        <v>0.115802487699828</v>
      </c>
      <c r="AQ19" s="3" t="s">
        <v>155</v>
      </c>
      <c r="AR19"/>
      <c r="AS19"/>
      <c r="AT19"/>
      <c r="AU19"/>
      <c r="AV19"/>
      <c r="AW19"/>
      <c r="AX19"/>
    </row>
    <row r="20" spans="1:50" ht="15.75" thickTop="1" x14ac:dyDescent="0.25">
      <c r="D20" s="55" t="s">
        <v>157</v>
      </c>
      <c r="E20" s="21"/>
      <c r="F20" s="21"/>
      <c r="G20" s="21"/>
      <c r="H20" s="21"/>
      <c r="I20" s="21"/>
      <c r="J20" s="21"/>
      <c r="K20" s="21"/>
      <c r="L20" s="21"/>
      <c r="M20" s="21"/>
      <c r="N20" s="21" t="s">
        <v>158</v>
      </c>
      <c r="O20" s="21"/>
      <c r="P20" s="56">
        <f>MAX(P5:P19)</f>
        <v>1</v>
      </c>
      <c r="Q20" s="57"/>
      <c r="R20" s="56">
        <f>MAX(R5:R19)</f>
        <v>0.99</v>
      </c>
      <c r="S20" s="57"/>
      <c r="T20" s="56">
        <f>MAX(T5:T19)</f>
        <v>0.95656213704994197</v>
      </c>
      <c r="U20" s="21"/>
      <c r="V20" s="21"/>
      <c r="W20" s="58">
        <f>MAX(W5:W19)</f>
        <v>0.8</v>
      </c>
      <c r="X20" s="21"/>
      <c r="Y20" s="59">
        <f>MAX(Y5:Y19)</f>
        <v>0.99</v>
      </c>
      <c r="Z20" s="21"/>
      <c r="AA20" s="32">
        <f>MAX(AA5:AA19)</f>
        <v>0.66666666666666596</v>
      </c>
      <c r="AB20" s="21"/>
      <c r="AC20" s="21"/>
      <c r="AD20" s="58">
        <f>MAX(AD5:AD19)</f>
        <v>0.82113306982872203</v>
      </c>
      <c r="AE20" s="21"/>
      <c r="AF20" s="59">
        <f>MAX(AF5:AF19)</f>
        <v>1</v>
      </c>
      <c r="AG20" s="21"/>
      <c r="AH20" s="60">
        <f>MAX(AH5:AH19)</f>
        <v>0.88473438705996799</v>
      </c>
      <c r="AI20" s="21"/>
      <c r="AJ20" s="21"/>
      <c r="AK20" s="31">
        <f>MAX(AK5:AK19)</f>
        <v>0.60636363636363599</v>
      </c>
      <c r="AL20" s="21"/>
      <c r="AM20" s="59">
        <f>MAX(AM5:AM19)</f>
        <v>0.88</v>
      </c>
      <c r="AN20" s="21"/>
      <c r="AO20" s="32">
        <f>MAX(AO5:AO19)</f>
        <v>0.65464221313277904</v>
      </c>
      <c r="AQ20" s="1"/>
      <c r="AS20" s="1"/>
    </row>
    <row r="21" spans="1:50" x14ac:dyDescent="0.25">
      <c r="D21" s="61" t="s">
        <v>159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3">
        <f>AVERAGE(P5:P19)</f>
        <v>0.88552550403884323</v>
      </c>
      <c r="Q21" s="64"/>
      <c r="R21" s="63">
        <f>AVERAGE(R5:R19)</f>
        <v>0.85066666666666657</v>
      </c>
      <c r="S21" s="64"/>
      <c r="T21" s="63">
        <f>AVERAGE(T5:T19)</f>
        <v>0.85492752616288992</v>
      </c>
      <c r="U21" s="62"/>
      <c r="V21" s="62"/>
      <c r="W21" s="65">
        <f>AVERAGE(W5:W19)</f>
        <v>0.44107511574031055</v>
      </c>
      <c r="X21" s="66"/>
      <c r="Y21" s="38">
        <f>AVERAGE(Y5:Y19)</f>
        <v>0.45799999999999996</v>
      </c>
      <c r="Z21" s="66"/>
      <c r="AA21" s="67">
        <f>AVERAGE(AA5:AA19)</f>
        <v>0.41325103438854016</v>
      </c>
      <c r="AB21" s="66"/>
      <c r="AC21" s="66"/>
      <c r="AD21" s="65">
        <f>AVERAGE(AD5:AD19)</f>
        <v>0.41079291539558732</v>
      </c>
      <c r="AE21" s="66"/>
      <c r="AF21" s="38">
        <f>AVERAGE(AF5:AF19)</f>
        <v>0.52933333333333332</v>
      </c>
      <c r="AG21" s="66"/>
      <c r="AH21" s="67">
        <f>AVERAGE(AH5:AH19)</f>
        <v>0.39236250393787153</v>
      </c>
      <c r="AI21" s="66"/>
      <c r="AJ21" s="66"/>
      <c r="AK21" s="65">
        <f>AVERAGE(AK5:AK19)</f>
        <v>0.44232632466762439</v>
      </c>
      <c r="AL21" s="66"/>
      <c r="AM21" s="38">
        <f>AVERAGE(AM5:AM19)</f>
        <v>0.30933333333333318</v>
      </c>
      <c r="AN21" s="66"/>
      <c r="AO21" s="67">
        <f>AVERAGE(AO5:AO19)</f>
        <v>0.32792536211839812</v>
      </c>
    </row>
    <row r="22" spans="1:50" s="3" customFormat="1" ht="15.75" thickBot="1" x14ac:dyDescent="0.3">
      <c r="D22" s="68"/>
      <c r="AR22"/>
      <c r="AS22"/>
      <c r="AT22"/>
      <c r="AU22"/>
      <c r="AV22"/>
      <c r="AW22"/>
      <c r="AX22"/>
    </row>
    <row r="23" spans="1:50" ht="15.75" thickTop="1" x14ac:dyDescent="0.25"/>
    <row r="25" spans="1:50" ht="21" x14ac:dyDescent="0.35">
      <c r="D25" s="69" t="s">
        <v>160</v>
      </c>
      <c r="N25" t="s">
        <v>161</v>
      </c>
      <c r="P25" s="70">
        <f t="shared" ref="P25:U25" si="0">AVERAGE(P5:P7)</f>
        <v>0.95072714724888596</v>
      </c>
      <c r="Q25" s="70">
        <f t="shared" si="0"/>
        <v>2.7696192353078897E-2</v>
      </c>
      <c r="R25" s="70">
        <f t="shared" si="0"/>
        <v>0.8833333333333333</v>
      </c>
      <c r="S25" s="70">
        <f t="shared" si="0"/>
        <v>3.8312943900760899E-2</v>
      </c>
      <c r="T25" s="70">
        <f t="shared" si="0"/>
        <v>0.90625732082940669</v>
      </c>
      <c r="U25" s="70">
        <f t="shared" si="0"/>
        <v>3.3078111121048033E-2</v>
      </c>
      <c r="V25" s="70"/>
      <c r="W25" s="70">
        <f t="shared" ref="W25:AB25" si="1">AVERAGE(W5:W7)</f>
        <v>0.61882374110237881</v>
      </c>
      <c r="X25" s="70">
        <f t="shared" si="1"/>
        <v>9.258283872813923E-2</v>
      </c>
      <c r="Y25" s="70">
        <f t="shared" si="1"/>
        <v>0.56999999999999995</v>
      </c>
      <c r="Z25" s="70">
        <f t="shared" si="1"/>
        <v>6.6330724101850161E-2</v>
      </c>
      <c r="AA25" s="70">
        <f t="shared" si="1"/>
        <v>0.49352561352561297</v>
      </c>
      <c r="AB25" s="70">
        <f t="shared" si="1"/>
        <v>6.848409582985554E-2</v>
      </c>
      <c r="AC25" s="70"/>
      <c r="AD25" s="70">
        <f t="shared" ref="AD25:AI25" si="2">AVERAGE(AD5:AD7)</f>
        <v>0.37953216374268967</v>
      </c>
      <c r="AE25" s="70">
        <f t="shared" si="2"/>
        <v>0.29889420816638962</v>
      </c>
      <c r="AF25" s="70">
        <f t="shared" si="2"/>
        <v>0.34333333333333332</v>
      </c>
      <c r="AG25" s="70">
        <f t="shared" si="2"/>
        <v>3.0526602992319966E-2</v>
      </c>
      <c r="AH25" s="70">
        <f t="shared" si="2"/>
        <v>0.25258843173614576</v>
      </c>
      <c r="AI25" s="70">
        <f t="shared" si="2"/>
        <v>4.4728391319122464E-2</v>
      </c>
      <c r="AJ25" s="70"/>
      <c r="AK25" s="70">
        <f t="shared" ref="AK25:AP25" si="3">AVERAGE(AK5:AK7)</f>
        <v>0.40791486291486256</v>
      </c>
      <c r="AL25" s="70">
        <f t="shared" si="3"/>
        <v>9.3162973333544549E-2</v>
      </c>
      <c r="AM25" s="70">
        <f t="shared" si="3"/>
        <v>0.16666666666666599</v>
      </c>
      <c r="AN25" s="70">
        <f t="shared" si="3"/>
        <v>3.1489389066750632E-2</v>
      </c>
      <c r="AO25" s="70">
        <f t="shared" si="3"/>
        <v>0.23113957418273801</v>
      </c>
      <c r="AP25" s="70">
        <f t="shared" si="3"/>
        <v>4.0425617308828564E-2</v>
      </c>
      <c r="AQ25" s="70"/>
    </row>
    <row r="26" spans="1:50" x14ac:dyDescent="0.25">
      <c r="D26" s="91" t="s">
        <v>162</v>
      </c>
      <c r="N26" t="s">
        <v>163</v>
      </c>
      <c r="P26" s="70">
        <f t="shared" ref="P26:U26" si="4">AVERAGE(P8:P16)</f>
        <v>0.85709638186072823</v>
      </c>
      <c r="Q26" s="70">
        <f t="shared" si="4"/>
        <v>3.8135985166987678E-2</v>
      </c>
      <c r="R26" s="70">
        <f t="shared" si="4"/>
        <v>0.87555555555555553</v>
      </c>
      <c r="S26" s="70">
        <f t="shared" si="4"/>
        <v>5.4866801533036455E-2</v>
      </c>
      <c r="T26" s="70">
        <f t="shared" si="4"/>
        <v>0.85835885681022972</v>
      </c>
      <c r="U26" s="70">
        <f t="shared" si="4"/>
        <v>3.9529354743701513E-2</v>
      </c>
      <c r="V26" s="70"/>
      <c r="W26" s="70">
        <f t="shared" ref="W26:AB26" si="5">AVERAGE(W8:W16)</f>
        <v>0.36532871791642185</v>
      </c>
      <c r="X26" s="70">
        <f t="shared" si="5"/>
        <v>0.10131081101026612</v>
      </c>
      <c r="Y26" s="70">
        <f t="shared" si="5"/>
        <v>0.35222222222222227</v>
      </c>
      <c r="Z26" s="70">
        <f t="shared" si="5"/>
        <v>7.2425038544665157E-2</v>
      </c>
      <c r="AA26" s="70">
        <f t="shared" si="5"/>
        <v>0.33986399692920766</v>
      </c>
      <c r="AB26" s="70">
        <f t="shared" si="5"/>
        <v>6.4214980200728952E-2</v>
      </c>
      <c r="AC26" s="70"/>
      <c r="AD26" s="70">
        <f t="shared" ref="AD26:AI26" si="6">AVERAGE(AD8:AD16)</f>
        <v>0.43478271964682219</v>
      </c>
      <c r="AE26" s="70">
        <f t="shared" si="6"/>
        <v>0.14916555505850845</v>
      </c>
      <c r="AF26" s="70">
        <f t="shared" si="6"/>
        <v>0.54888888888888887</v>
      </c>
      <c r="AG26" s="70">
        <f t="shared" si="6"/>
        <v>2.7564688392492119E-2</v>
      </c>
      <c r="AH26" s="70">
        <f t="shared" si="6"/>
        <v>0.41959944390968712</v>
      </c>
      <c r="AI26" s="70">
        <f t="shared" si="6"/>
        <v>2.9934600914682721E-2</v>
      </c>
      <c r="AJ26" s="70"/>
      <c r="AK26" s="70">
        <f t="shared" ref="AK26:AP26" si="7">AVERAGE(AK8:AK16)</f>
        <v>0.44757469547686185</v>
      </c>
      <c r="AL26" s="70">
        <f t="shared" si="7"/>
        <v>0.12924311549241685</v>
      </c>
      <c r="AM26" s="70">
        <f t="shared" si="7"/>
        <v>0.36111111111111105</v>
      </c>
      <c r="AN26" s="70">
        <f t="shared" si="7"/>
        <v>7.1188752596645061E-2</v>
      </c>
      <c r="AO26" s="70">
        <f t="shared" si="7"/>
        <v>0.36119123373528772</v>
      </c>
      <c r="AP26" s="70">
        <f t="shared" si="7"/>
        <v>7.8598388623558654E-2</v>
      </c>
      <c r="AQ26" s="70"/>
    </row>
    <row r="27" spans="1:50" x14ac:dyDescent="0.25">
      <c r="D27" s="91"/>
      <c r="N27" t="s">
        <v>164</v>
      </c>
      <c r="P27" s="70">
        <f t="shared" ref="P27:U27" si="8">AVERAGE(P17:P19)</f>
        <v>0.90561122736314525</v>
      </c>
      <c r="Q27" s="70">
        <f t="shared" si="8"/>
        <v>4.9463984338674431E-2</v>
      </c>
      <c r="R27" s="70">
        <f t="shared" si="8"/>
        <v>0.74333333333333285</v>
      </c>
      <c r="S27" s="70">
        <f t="shared" si="8"/>
        <v>6.0951259939748502E-2</v>
      </c>
      <c r="T27" s="70">
        <f t="shared" si="8"/>
        <v>0.79330373955435329</v>
      </c>
      <c r="U27" s="70">
        <f t="shared" si="8"/>
        <v>4.7928049947332567E-2</v>
      </c>
      <c r="V27" s="70"/>
      <c r="W27" s="70">
        <f t="shared" ref="W27:AB27" si="9">AVERAGE(W17:W19)</f>
        <v>0.49056568384990801</v>
      </c>
      <c r="X27" s="70">
        <f t="shared" si="9"/>
        <v>6.2216026365167133E-2</v>
      </c>
      <c r="Y27" s="70">
        <f t="shared" si="9"/>
        <v>0.663333333333333</v>
      </c>
      <c r="Z27" s="70">
        <f t="shared" si="9"/>
        <v>6.787676081865017E-2</v>
      </c>
      <c r="AA27" s="70">
        <f t="shared" si="9"/>
        <v>0.55313756762946464</v>
      </c>
      <c r="AB27" s="70">
        <f t="shared" si="9"/>
        <v>5.5886731508572401E-2</v>
      </c>
      <c r="AC27" s="70"/>
      <c r="AD27" s="70">
        <f t="shared" ref="AD27:AI27" si="10">AVERAGE(AD17:AD19)</f>
        <v>0.37008425429478037</v>
      </c>
      <c r="AE27" s="70">
        <f t="shared" si="10"/>
        <v>8.1713522741516303E-2</v>
      </c>
      <c r="AF27" s="70">
        <f t="shared" si="10"/>
        <v>0.65666666666666662</v>
      </c>
      <c r="AG27" s="70">
        <f t="shared" si="10"/>
        <v>2.9814239699997164E-2</v>
      </c>
      <c r="AH27" s="70">
        <f t="shared" si="10"/>
        <v>0.45042575622415032</v>
      </c>
      <c r="AI27" s="70">
        <f t="shared" si="10"/>
        <v>2.3978686559382869E-2</v>
      </c>
      <c r="AJ27" s="70"/>
      <c r="AK27" s="70">
        <f t="shared" ref="AK27:AP27" si="11">AVERAGE(AK17:AK19)</f>
        <v>0.4609926739926733</v>
      </c>
      <c r="AL27" s="70">
        <f t="shared" si="11"/>
        <v>0.20607339216632115</v>
      </c>
      <c r="AM27" s="70">
        <f t="shared" si="11"/>
        <v>0.29666666666666669</v>
      </c>
      <c r="AN27" s="70">
        <f t="shared" si="11"/>
        <v>9.9597326721770338E-2</v>
      </c>
      <c r="AO27" s="70">
        <f t="shared" si="11"/>
        <v>0.32491353520338967</v>
      </c>
      <c r="AP27" s="70">
        <f t="shared" si="11"/>
        <v>0.12076274311293005</v>
      </c>
      <c r="AQ27" s="70"/>
    </row>
    <row r="28" spans="1:50" x14ac:dyDescent="0.25">
      <c r="D28" s="91"/>
      <c r="N28" s="4" t="s">
        <v>165</v>
      </c>
      <c r="O28" s="4"/>
      <c r="P28" s="70">
        <f>AVERAGE(P5:P22)</f>
        <v>0.89225929791891123</v>
      </c>
      <c r="Q28" s="70">
        <f t="shared" ref="Q28:AP28" si="12">AVERAGE(Q5:Q22)</f>
        <v>3.8313626438543275E-2</v>
      </c>
      <c r="R28" s="70">
        <f t="shared" si="12"/>
        <v>0.85886274509803917</v>
      </c>
      <c r="S28" s="70">
        <f t="shared" si="12"/>
        <v>5.277292168792376E-2</v>
      </c>
      <c r="T28" s="70">
        <f t="shared" si="12"/>
        <v>0.86090603268565769</v>
      </c>
      <c r="U28" s="70">
        <f t="shared" si="12"/>
        <v>3.9918845059897033E-2</v>
      </c>
      <c r="V28" s="70"/>
      <c r="W28" s="70">
        <f t="shared" si="12"/>
        <v>0.46218834422617461</v>
      </c>
      <c r="X28" s="70">
        <f t="shared" si="12"/>
        <v>9.1746259624820928E-2</v>
      </c>
      <c r="Y28" s="70">
        <f t="shared" si="12"/>
        <v>0.48929411764705882</v>
      </c>
      <c r="Z28" s="70">
        <f t="shared" si="12"/>
        <v>7.0296520110899166E-2</v>
      </c>
      <c r="AA28" s="70">
        <f t="shared" si="12"/>
        <v>0.42815783628725346</v>
      </c>
      <c r="AB28" s="70">
        <f t="shared" si="12"/>
        <v>6.3403153588122957E-2</v>
      </c>
      <c r="AC28" s="70"/>
      <c r="AD28" s="70">
        <f t="shared" si="12"/>
        <v>0.4349305715387129</v>
      </c>
      <c r="AE28" s="70">
        <f t="shared" si="12"/>
        <v>0.16562087921668622</v>
      </c>
      <c r="AF28" s="70">
        <f t="shared" si="12"/>
        <v>0.5570196078431372</v>
      </c>
      <c r="AG28" s="70">
        <f t="shared" si="12"/>
        <v>2.8606981573958697E-2</v>
      </c>
      <c r="AH28" s="70">
        <f t="shared" si="12"/>
        <v>0.42132555588623016</v>
      </c>
      <c r="AI28" s="70">
        <f t="shared" si="12"/>
        <v>3.1702176124510699E-2</v>
      </c>
      <c r="AJ28" s="70"/>
      <c r="AK28" s="70">
        <f t="shared" si="12"/>
        <v>0.45197557829680152</v>
      </c>
      <c r="AL28" s="70">
        <f t="shared" si="12"/>
        <v>0.13739314239542325</v>
      </c>
      <c r="AM28" s="70">
        <f t="shared" si="12"/>
        <v>0.34290196078431356</v>
      </c>
      <c r="AN28" s="70">
        <f t="shared" si="12"/>
        <v>6.8930594715691226E-2</v>
      </c>
      <c r="AO28" s="70">
        <f t="shared" si="12"/>
        <v>0.34714400041336169</v>
      </c>
      <c r="AP28" s="70">
        <f t="shared" si="12"/>
        <v>7.939670525848691E-2</v>
      </c>
      <c r="AQ28" s="70"/>
    </row>
    <row r="30" spans="1:50" x14ac:dyDescent="0.25">
      <c r="N30" s="4" t="s">
        <v>166</v>
      </c>
      <c r="O30" s="4"/>
      <c r="X30" s="4" t="s">
        <v>167</v>
      </c>
    </row>
    <row r="31" spans="1:50" x14ac:dyDescent="0.25">
      <c r="N31" s="4"/>
      <c r="O31" s="4"/>
      <c r="P31" s="81" t="s">
        <v>32</v>
      </c>
      <c r="Q31" s="81"/>
      <c r="R31" s="81" t="s">
        <v>35</v>
      </c>
      <c r="S31" s="81"/>
      <c r="T31" s="81" t="s">
        <v>36</v>
      </c>
      <c r="U31" s="81"/>
      <c r="V31" s="71"/>
      <c r="X31" s="4"/>
      <c r="Y31" s="81" t="s">
        <v>32</v>
      </c>
      <c r="Z31" s="81"/>
      <c r="AA31" s="81" t="s">
        <v>35</v>
      </c>
      <c r="AB31" s="81"/>
      <c r="AC31" s="71"/>
      <c r="AD31" s="81" t="s">
        <v>36</v>
      </c>
      <c r="AE31" s="81"/>
    </row>
    <row r="32" spans="1:50" x14ac:dyDescent="0.25">
      <c r="P32" s="5" t="s">
        <v>33</v>
      </c>
      <c r="Q32" s="5" t="s">
        <v>34</v>
      </c>
      <c r="R32" s="5" t="s">
        <v>33</v>
      </c>
      <c r="S32" s="5" t="s">
        <v>34</v>
      </c>
      <c r="T32" s="5" t="s">
        <v>33</v>
      </c>
      <c r="U32" s="5" t="s">
        <v>34</v>
      </c>
      <c r="V32" s="5"/>
      <c r="Y32" s="5" t="s">
        <v>33</v>
      </c>
      <c r="Z32" s="5" t="s">
        <v>34</v>
      </c>
      <c r="AA32" s="5" t="s">
        <v>33</v>
      </c>
      <c r="AB32" s="5" t="s">
        <v>34</v>
      </c>
      <c r="AC32" s="5"/>
      <c r="AD32" s="5" t="s">
        <v>33</v>
      </c>
      <c r="AE32" s="5" t="s">
        <v>34</v>
      </c>
    </row>
    <row r="33" spans="14:31" x14ac:dyDescent="0.25">
      <c r="N33" t="s">
        <v>27</v>
      </c>
      <c r="P33" s="2">
        <f>$W28</f>
        <v>0.46218834422617461</v>
      </c>
      <c r="Q33" s="2">
        <f>$X28</f>
        <v>9.1746259624820928E-2</v>
      </c>
      <c r="R33" s="2">
        <f>Y28</f>
        <v>0.48929411764705882</v>
      </c>
      <c r="S33" s="2">
        <f>Z28</f>
        <v>7.0296520110899166E-2</v>
      </c>
      <c r="T33" s="1">
        <f>AA28</f>
        <v>0.42815783628725346</v>
      </c>
      <c r="U33" s="2">
        <f>AB28</f>
        <v>6.3403153588122957E-2</v>
      </c>
      <c r="V33" s="2"/>
      <c r="X33" t="s">
        <v>27</v>
      </c>
      <c r="Y33" s="2">
        <f>$W$25</f>
        <v>0.61882374110237881</v>
      </c>
      <c r="Z33" s="2">
        <f>$X$25</f>
        <v>9.258283872813923E-2</v>
      </c>
      <c r="AA33" s="2">
        <f>Y$25</f>
        <v>0.56999999999999995</v>
      </c>
      <c r="AB33" s="2">
        <f>Z$25</f>
        <v>6.6330724101850161E-2</v>
      </c>
      <c r="AC33" s="2"/>
      <c r="AD33" s="1">
        <f>AA$25</f>
        <v>0.49352561352561297</v>
      </c>
      <c r="AE33" s="1">
        <f>AB$25</f>
        <v>6.848409582985554E-2</v>
      </c>
    </row>
    <row r="34" spans="14:31" x14ac:dyDescent="0.25">
      <c r="N34" t="s">
        <v>28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28</v>
      </c>
      <c r="Y34" s="1">
        <f>$AD$25</f>
        <v>0.37953216374268967</v>
      </c>
      <c r="Z34" s="1">
        <f>AE$25</f>
        <v>0.29889420816638962</v>
      </c>
      <c r="AA34" s="72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25">
      <c r="N35" t="s">
        <v>29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29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25">
      <c r="N36" s="7" t="s">
        <v>30</v>
      </c>
      <c r="O36" s="7"/>
      <c r="P36" s="73">
        <f>$P28</f>
        <v>0.89225929791891123</v>
      </c>
      <c r="Q36" s="73">
        <f>Q28</f>
        <v>3.8313626438543275E-2</v>
      </c>
      <c r="R36" s="73">
        <f>R28</f>
        <v>0.85886274509803917</v>
      </c>
      <c r="S36" s="73">
        <f>S28</f>
        <v>5.277292168792376E-2</v>
      </c>
      <c r="T36" s="73">
        <f>T28</f>
        <v>0.86090603268565769</v>
      </c>
      <c r="U36" s="73">
        <f>U28</f>
        <v>3.9918845059897033E-2</v>
      </c>
      <c r="V36" s="73"/>
      <c r="X36" s="7" t="s">
        <v>30</v>
      </c>
      <c r="Y36" s="73">
        <f>$P$25</f>
        <v>0.95072714724888596</v>
      </c>
      <c r="Z36" s="73">
        <f>Q$25</f>
        <v>2.7696192353078897E-2</v>
      </c>
      <c r="AA36" s="73">
        <f>R$25</f>
        <v>0.8833333333333333</v>
      </c>
      <c r="AB36" s="73">
        <f>S$25</f>
        <v>3.8312943900760899E-2</v>
      </c>
      <c r="AC36" s="73"/>
      <c r="AD36" s="73">
        <f>T$25</f>
        <v>0.90625732082940669</v>
      </c>
      <c r="AE36" s="73">
        <f>U$25</f>
        <v>3.3078111121048033E-2</v>
      </c>
    </row>
    <row r="37" spans="14:31" x14ac:dyDescent="0.25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25">
      <c r="N39" s="4" t="s">
        <v>168</v>
      </c>
      <c r="O39" s="4"/>
      <c r="X39" s="4" t="s">
        <v>169</v>
      </c>
    </row>
    <row r="40" spans="14:31" x14ac:dyDescent="0.25">
      <c r="N40" s="4"/>
      <c r="O40" s="4"/>
      <c r="P40" s="81" t="s">
        <v>32</v>
      </c>
      <c r="Q40" s="81"/>
      <c r="R40" s="81" t="s">
        <v>35</v>
      </c>
      <c r="S40" s="81"/>
      <c r="T40" s="81" t="s">
        <v>36</v>
      </c>
      <c r="U40" s="81"/>
      <c r="V40" s="71"/>
      <c r="X40" s="4"/>
      <c r="Y40" s="81" t="s">
        <v>32</v>
      </c>
      <c r="Z40" s="81"/>
      <c r="AA40" s="81" t="s">
        <v>35</v>
      </c>
      <c r="AB40" s="81"/>
      <c r="AC40" s="71"/>
      <c r="AD40" s="81" t="s">
        <v>36</v>
      </c>
      <c r="AE40" s="81"/>
    </row>
    <row r="41" spans="14:31" x14ac:dyDescent="0.25">
      <c r="P41" s="5" t="s">
        <v>33</v>
      </c>
      <c r="Q41" s="5" t="s">
        <v>34</v>
      </c>
      <c r="R41" s="5" t="s">
        <v>33</v>
      </c>
      <c r="S41" s="5" t="s">
        <v>34</v>
      </c>
      <c r="T41" s="5" t="s">
        <v>33</v>
      </c>
      <c r="U41" s="5" t="s">
        <v>34</v>
      </c>
      <c r="V41" s="5"/>
      <c r="Y41" s="5" t="s">
        <v>33</v>
      </c>
      <c r="Z41" s="5" t="s">
        <v>34</v>
      </c>
      <c r="AA41" s="5" t="s">
        <v>33</v>
      </c>
      <c r="AB41" s="5" t="s">
        <v>34</v>
      </c>
      <c r="AC41" s="5"/>
      <c r="AD41" s="5" t="s">
        <v>33</v>
      </c>
      <c r="AE41" s="5" t="s">
        <v>34</v>
      </c>
    </row>
    <row r="42" spans="14:31" x14ac:dyDescent="0.25">
      <c r="N42" t="s">
        <v>27</v>
      </c>
      <c r="P42" s="2">
        <f>$W$26</f>
        <v>0.36532871791642185</v>
      </c>
      <c r="Q42" s="2">
        <f>$X$26</f>
        <v>0.10131081101026612</v>
      </c>
      <c r="R42" s="2">
        <f>Y$26</f>
        <v>0.35222222222222227</v>
      </c>
      <c r="S42" s="2">
        <f>Z$26</f>
        <v>7.2425038544665157E-2</v>
      </c>
      <c r="T42" s="2">
        <f>AA$26</f>
        <v>0.33986399692920766</v>
      </c>
      <c r="U42" s="2">
        <f>AB$26</f>
        <v>6.4214980200728952E-2</v>
      </c>
      <c r="V42" s="2"/>
      <c r="X42" t="s">
        <v>27</v>
      </c>
      <c r="Y42" s="2">
        <f>$W$27</f>
        <v>0.49056568384990801</v>
      </c>
      <c r="Z42" s="2">
        <f>$X$27</f>
        <v>6.2216026365167133E-2</v>
      </c>
      <c r="AA42" s="2">
        <f>Y$27</f>
        <v>0.663333333333333</v>
      </c>
      <c r="AB42" s="2">
        <f>Z$27</f>
        <v>6.787676081865017E-2</v>
      </c>
      <c r="AC42" s="2"/>
      <c r="AD42" s="2">
        <f>AA$27</f>
        <v>0.55313756762946464</v>
      </c>
      <c r="AE42" s="2">
        <f>AB$27</f>
        <v>5.5886731508572401E-2</v>
      </c>
    </row>
    <row r="43" spans="14:31" x14ac:dyDescent="0.25">
      <c r="N43" t="s">
        <v>28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28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25">
      <c r="N44" t="s">
        <v>29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29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25">
      <c r="N45" s="7" t="s">
        <v>30</v>
      </c>
      <c r="O45" s="7"/>
      <c r="P45" s="73">
        <f>$P$26</f>
        <v>0.85709638186072823</v>
      </c>
      <c r="Q45" s="73">
        <f>Q$26</f>
        <v>3.8135985166987678E-2</v>
      </c>
      <c r="R45" s="73">
        <f>R$26</f>
        <v>0.87555555555555553</v>
      </c>
      <c r="S45" s="73">
        <f>S$26</f>
        <v>5.4866801533036455E-2</v>
      </c>
      <c r="T45" s="73">
        <f>T$26</f>
        <v>0.85835885681022972</v>
      </c>
      <c r="U45" s="73">
        <f>U$26</f>
        <v>3.9529354743701513E-2</v>
      </c>
      <c r="V45" s="73"/>
      <c r="X45" s="7" t="s">
        <v>30</v>
      </c>
      <c r="Y45" s="73">
        <f>$P$27</f>
        <v>0.90561122736314525</v>
      </c>
      <c r="Z45" s="73">
        <f>Q$27</f>
        <v>4.9463984338674431E-2</v>
      </c>
      <c r="AA45" s="73">
        <f>R$27</f>
        <v>0.74333333333333285</v>
      </c>
      <c r="AB45" s="73">
        <f>S$27</f>
        <v>6.0951259939748502E-2</v>
      </c>
      <c r="AC45" s="73"/>
      <c r="AD45" s="73">
        <f>T$27</f>
        <v>0.79330373955435329</v>
      </c>
      <c r="AE45" s="73">
        <f>U$27</f>
        <v>4.7928049947332567E-2</v>
      </c>
    </row>
    <row r="46" spans="14:31" x14ac:dyDescent="0.25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25">
      <c r="P47" s="1"/>
    </row>
    <row r="48" spans="14:31" x14ac:dyDescent="0.25">
      <c r="N48" t="s">
        <v>170</v>
      </c>
      <c r="R48" s="1">
        <f>SUM(P37,R37,T37,Y37,AA37,AD37,AD46,AA46,Y46,P46,R46,T46)/12</f>
        <v>0.34439918462657321</v>
      </c>
      <c r="S48" t="s">
        <v>171</v>
      </c>
    </row>
    <row r="49" spans="14:19" x14ac:dyDescent="0.25">
      <c r="R49" s="1">
        <f>AVERAGE(Q37,S37,U37,Z37,AB37,AE37,Q46,S46,U46,Z46,AB46,AE46)</f>
        <v>-1.2476035036042461E-3</v>
      </c>
      <c r="S49" t="s">
        <v>172</v>
      </c>
    </row>
    <row r="50" spans="14:19" x14ac:dyDescent="0.25">
      <c r="R50" s="74"/>
    </row>
    <row r="51" spans="14:19" x14ac:dyDescent="0.25">
      <c r="N51" t="s">
        <v>173</v>
      </c>
      <c r="R51" s="1">
        <f>AVERAGE(P37,Y37,P46,Y46)</f>
        <v>0.39663539743408682</v>
      </c>
    </row>
    <row r="52" spans="14:19" x14ac:dyDescent="0.25">
      <c r="R52" s="1">
        <f>AVERAGE(Q37,Z37,Q46,Z46)</f>
        <v>-6.246905098322598E-3</v>
      </c>
    </row>
  </sheetData>
  <mergeCells count="18">
    <mergeCell ref="D26:D28"/>
    <mergeCell ref="P2:T2"/>
    <mergeCell ref="W2:AO2"/>
    <mergeCell ref="W3:AA3"/>
    <mergeCell ref="AD3:AH3"/>
    <mergeCell ref="AK3:AO3"/>
    <mergeCell ref="AD40:AE40"/>
    <mergeCell ref="P31:Q31"/>
    <mergeCell ref="R31:S31"/>
    <mergeCell ref="T31:U31"/>
    <mergeCell ref="Y31:Z31"/>
    <mergeCell ref="AA31:AB31"/>
    <mergeCell ref="AD31:AE31"/>
    <mergeCell ref="P40:Q40"/>
    <mergeCell ref="R40:S40"/>
    <mergeCell ref="T40:U40"/>
    <mergeCell ref="Y40:Z40"/>
    <mergeCell ref="AA40:AB40"/>
  </mergeCells>
  <conditionalFormatting sqref="Y20">
    <cfRule type="cellIs" dxfId="52" priority="52" operator="greaterThan">
      <formula>0.65</formula>
    </cfRule>
    <cfRule type="cellIs" dxfId="51" priority="53" operator="greaterThan">
      <formula>0.7</formula>
    </cfRule>
  </conditionalFormatting>
  <conditionalFormatting sqref="AD20">
    <cfRule type="cellIs" dxfId="50" priority="50" operator="greaterThan">
      <formula>0.65</formula>
    </cfRule>
    <cfRule type="cellIs" dxfId="49" priority="51" operator="greaterThan">
      <formula>0.7</formula>
    </cfRule>
  </conditionalFormatting>
  <conditionalFormatting sqref="AF20">
    <cfRule type="cellIs" dxfId="48" priority="48" operator="greaterThan">
      <formula>0.65</formula>
    </cfRule>
    <cfRule type="cellIs" dxfId="47" priority="49" operator="greaterThan">
      <formula>0.7</formula>
    </cfRule>
  </conditionalFormatting>
  <conditionalFormatting sqref="W5:W19">
    <cfRule type="cellIs" dxfId="46" priority="38" operator="greaterThan">
      <formula>0.7</formula>
    </cfRule>
    <cfRule type="cellIs" dxfId="45" priority="39" operator="greaterThan">
      <formula>0.7</formula>
    </cfRule>
    <cfRule type="cellIs" dxfId="44" priority="46" operator="greaterThan">
      <formula>0.7</formula>
    </cfRule>
    <cfRule type="cellIs" dxfId="43" priority="47" operator="greaterThan">
      <formula>$W$20-0.1</formula>
    </cfRule>
  </conditionalFormatting>
  <conditionalFormatting sqref="AH20">
    <cfRule type="cellIs" dxfId="42" priority="44" operator="greaterThan">
      <formula>0.65</formula>
    </cfRule>
    <cfRule type="cellIs" dxfId="41" priority="45" operator="greaterThan">
      <formula>0.7</formula>
    </cfRule>
  </conditionalFormatting>
  <conditionalFormatting sqref="AM20">
    <cfRule type="cellIs" dxfId="40" priority="42" operator="greaterThan">
      <formula>0.65</formula>
    </cfRule>
    <cfRule type="cellIs" dxfId="39" priority="43" operator="greaterThan">
      <formula>0.7</formula>
    </cfRule>
  </conditionalFormatting>
  <conditionalFormatting sqref="W20">
    <cfRule type="cellIs" dxfId="38" priority="40" operator="greaterThan">
      <formula>0.65</formula>
    </cfRule>
    <cfRule type="cellIs" dxfId="37" priority="41" operator="greaterThan">
      <formula>0.7</formula>
    </cfRule>
  </conditionalFormatting>
  <conditionalFormatting sqref="Y5:Y19">
    <cfRule type="cellIs" dxfId="36" priority="34" operator="greaterThan">
      <formula>0.7</formula>
    </cfRule>
    <cfRule type="cellIs" dxfId="35" priority="35" operator="greaterThan">
      <formula>0.7</formula>
    </cfRule>
    <cfRule type="cellIs" dxfId="34" priority="36" operator="greaterThan">
      <formula>0.7</formula>
    </cfRule>
    <cfRule type="cellIs" dxfId="33" priority="37" operator="greaterThan">
      <formula>$W$20-0.1</formula>
    </cfRule>
  </conditionalFormatting>
  <conditionalFormatting sqref="AA5:AA19">
    <cfRule type="cellIs" dxfId="32" priority="30" operator="greaterThan">
      <formula>0.7</formula>
    </cfRule>
    <cfRule type="cellIs" dxfId="31" priority="31" operator="greaterThan">
      <formula>0.7</formula>
    </cfRule>
    <cfRule type="cellIs" dxfId="30" priority="32" operator="greaterThan">
      <formula>0.7</formula>
    </cfRule>
    <cfRule type="cellIs" dxfId="29" priority="33" operator="greaterThan">
      <formula>$W$20-0.1</formula>
    </cfRule>
  </conditionalFormatting>
  <conditionalFormatting sqref="AD5:AD19">
    <cfRule type="cellIs" dxfId="28" priority="26" operator="greaterThan">
      <formula>0.7</formula>
    </cfRule>
    <cfRule type="cellIs" dxfId="27" priority="27" operator="greaterThan">
      <formula>0.7</formula>
    </cfRule>
    <cfRule type="cellIs" dxfId="26" priority="28" operator="greaterThan">
      <formula>0.7</formula>
    </cfRule>
    <cfRule type="cellIs" dxfId="25" priority="29" operator="greaterThan">
      <formula>$W$20-0.1</formula>
    </cfRule>
  </conditionalFormatting>
  <conditionalFormatting sqref="AF5:AF19">
    <cfRule type="cellIs" dxfId="24" priority="22" operator="greaterThan">
      <formula>0.7</formula>
    </cfRule>
    <cfRule type="cellIs" dxfId="23" priority="23" operator="greaterThan">
      <formula>0.7</formula>
    </cfRule>
    <cfRule type="cellIs" dxfId="22" priority="24" operator="greaterThan">
      <formula>0.7</formula>
    </cfRule>
    <cfRule type="cellIs" dxfId="21" priority="25" operator="greaterThan">
      <formula>$W$20-0.1</formula>
    </cfRule>
  </conditionalFormatting>
  <conditionalFormatting sqref="AH5:AH19">
    <cfRule type="cellIs" dxfId="20" priority="18" operator="greaterThan">
      <formula>0.7</formula>
    </cfRule>
    <cfRule type="cellIs" dxfId="19" priority="19" operator="greaterThan">
      <formula>0.7</formula>
    </cfRule>
    <cfRule type="cellIs" dxfId="18" priority="20" operator="greaterThan">
      <formula>0.7</formula>
    </cfRule>
    <cfRule type="cellIs" dxfId="17" priority="21" operator="greaterThan">
      <formula>$W$20-0.1</formula>
    </cfRule>
  </conditionalFormatting>
  <conditionalFormatting sqref="AK5:AK19">
    <cfRule type="cellIs" dxfId="16" priority="14" operator="greaterThan">
      <formula>0.7</formula>
    </cfRule>
    <cfRule type="cellIs" dxfId="15" priority="15" operator="greaterThan">
      <formula>0.7</formula>
    </cfRule>
    <cfRule type="cellIs" dxfId="14" priority="16" operator="greaterThan">
      <formula>0.7</formula>
    </cfRule>
    <cfRule type="cellIs" dxfId="13" priority="17" operator="greaterThan">
      <formula>$W$20-0.1</formula>
    </cfRule>
  </conditionalFormatting>
  <conditionalFormatting sqref="AM5:AM19">
    <cfRule type="cellIs" dxfId="12" priority="10" operator="greaterThan">
      <formula>0.7</formula>
    </cfRule>
    <cfRule type="cellIs" dxfId="11" priority="11" operator="greaterThan">
      <formula>0.7</formula>
    </cfRule>
    <cfRule type="cellIs" dxfId="10" priority="12" operator="greaterThan">
      <formula>0.7</formula>
    </cfRule>
    <cfRule type="cellIs" dxfId="9" priority="13" operator="greaterThan">
      <formula>$W$20-0.1</formula>
    </cfRule>
  </conditionalFormatting>
  <conditionalFormatting sqref="AO5:AO19">
    <cfRule type="cellIs" dxfId="8" priority="6" operator="greaterThan">
      <formula>0.7</formula>
    </cfRule>
    <cfRule type="cellIs" dxfId="7" priority="7" operator="greaterThan">
      <formula>0.7</formula>
    </cfRule>
    <cfRule type="cellIs" dxfId="6" priority="8" operator="greaterThan">
      <formula>0.7</formula>
    </cfRule>
    <cfRule type="cellIs" dxfId="5" priority="9" operator="greaterThan">
      <formula>$W$20-0.1</formula>
    </cfRule>
  </conditionalFormatting>
  <conditionalFormatting sqref="W20:AO20">
    <cfRule type="cellIs" dxfId="4" priority="5" operator="greaterThan">
      <formula>0.7</formula>
    </cfRule>
  </conditionalFormatting>
  <conditionalFormatting sqref="AS5">
    <cfRule type="cellIs" dxfId="3" priority="1" operator="greaterThan">
      <formula>0.7</formula>
    </cfRule>
    <cfRule type="cellIs" dxfId="2" priority="2" operator="greaterThan">
      <formula>0.7</formula>
    </cfRule>
    <cfRule type="cellIs" dxfId="1" priority="3" operator="greaterThan">
      <formula>0.7</formula>
    </cfRule>
    <cfRule type="cellIs" dxfId="0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056E-25EA-450D-B785-B0A7D3A97CBB}">
  <dimension ref="B2:R37"/>
  <sheetViews>
    <sheetView showGridLines="0" topLeftCell="B1" zoomScale="115" zoomScaleNormal="115" workbookViewId="0">
      <selection activeCell="I26" sqref="I26"/>
    </sheetView>
  </sheetViews>
  <sheetFormatPr defaultRowHeight="19.149999999999999" customHeight="1" x14ac:dyDescent="0.25"/>
  <cols>
    <col min="2" max="2" width="31.85546875" style="17" customWidth="1"/>
    <col min="3" max="5" width="9.7109375" style="8" customWidth="1"/>
    <col min="6" max="6" width="2" style="8" customWidth="1"/>
    <col min="7" max="9" width="9.7109375" style="8" customWidth="1"/>
    <col min="10" max="10" width="2.7109375" style="8" customWidth="1"/>
    <col min="11" max="13" width="9.7109375" style="8" customWidth="1"/>
    <col min="14" max="14" width="2" style="8" customWidth="1"/>
    <col min="15" max="17" width="9.7109375" style="8" customWidth="1"/>
    <col min="18" max="18" width="2.140625" style="8" customWidth="1"/>
  </cols>
  <sheetData>
    <row r="2" spans="2:18" ht="19.149999999999999" customHeight="1" x14ac:dyDescent="0.25">
      <c r="C2" s="92" t="s">
        <v>30</v>
      </c>
      <c r="D2" s="92"/>
      <c r="E2" s="92"/>
      <c r="F2" s="26"/>
      <c r="G2" s="92" t="s">
        <v>49</v>
      </c>
      <c r="H2" s="92"/>
      <c r="I2" s="92"/>
      <c r="J2" s="26"/>
      <c r="K2" s="92" t="s">
        <v>50</v>
      </c>
      <c r="L2" s="92"/>
      <c r="M2" s="92"/>
      <c r="O2" s="92" t="s">
        <v>51</v>
      </c>
      <c r="P2" s="92"/>
      <c r="Q2" s="92"/>
    </row>
    <row r="3" spans="2:18" ht="19.149999999999999" customHeight="1" x14ac:dyDescent="0.25">
      <c r="B3" s="75" t="s">
        <v>52</v>
      </c>
      <c r="C3" s="76" t="s">
        <v>32</v>
      </c>
      <c r="D3" s="76" t="s">
        <v>35</v>
      </c>
      <c r="E3" s="76" t="s">
        <v>174</v>
      </c>
      <c r="F3" s="26"/>
      <c r="G3" s="76" t="s">
        <v>32</v>
      </c>
      <c r="H3" s="76" t="s">
        <v>35</v>
      </c>
      <c r="I3" s="76" t="s">
        <v>174</v>
      </c>
      <c r="J3" s="26"/>
      <c r="K3" s="76" t="s">
        <v>32</v>
      </c>
      <c r="L3" s="76" t="s">
        <v>35</v>
      </c>
      <c r="M3" s="76" t="s">
        <v>174</v>
      </c>
      <c r="O3" s="76" t="s">
        <v>32</v>
      </c>
      <c r="P3" s="76" t="s">
        <v>35</v>
      </c>
      <c r="Q3" s="76" t="s">
        <v>174</v>
      </c>
      <c r="R3" s="77"/>
    </row>
    <row r="4" spans="2:18" ht="19.149999999999999" customHeight="1" x14ac:dyDescent="0.25">
      <c r="B4" s="17" t="s">
        <v>175</v>
      </c>
      <c r="C4" s="78">
        <v>1</v>
      </c>
      <c r="D4" s="78">
        <v>0.7</v>
      </c>
      <c r="E4" s="78">
        <v>0.82271454036159897</v>
      </c>
      <c r="F4" s="26"/>
      <c r="G4" s="78">
        <v>0.48735072976559002</v>
      </c>
      <c r="H4" s="78">
        <v>0.44</v>
      </c>
      <c r="I4" s="78">
        <v>0.460271572753638</v>
      </c>
      <c r="J4" s="26"/>
      <c r="K4" s="78">
        <v>6.6666666666666596E-2</v>
      </c>
      <c r="L4" s="78">
        <v>0.01</v>
      </c>
      <c r="M4" s="78">
        <v>1.7391304347826E-2</v>
      </c>
      <c r="O4" s="78">
        <v>0.45670163170163097</v>
      </c>
      <c r="P4" s="78">
        <v>0.27999999999999903</v>
      </c>
      <c r="Q4" s="78">
        <v>0.34349726407568398</v>
      </c>
      <c r="R4" s="77"/>
    </row>
    <row r="5" spans="2:18" ht="19.149999999999999" customHeight="1" x14ac:dyDescent="0.25">
      <c r="B5" s="17" t="s">
        <v>176</v>
      </c>
      <c r="C5" s="78">
        <v>0.93820384294068504</v>
      </c>
      <c r="D5" s="78">
        <v>0.9</v>
      </c>
      <c r="E5" s="78">
        <v>0.91787597511602603</v>
      </c>
      <c r="F5" s="26"/>
      <c r="G5" s="78">
        <v>0</v>
      </c>
      <c r="H5" s="78">
        <v>0</v>
      </c>
      <c r="I5" s="78">
        <v>0</v>
      </c>
      <c r="J5" s="26"/>
      <c r="K5" s="78">
        <v>0.45</v>
      </c>
      <c r="L5" s="78">
        <v>0.03</v>
      </c>
      <c r="M5" s="78">
        <v>5.4761904761904699E-2</v>
      </c>
      <c r="O5" s="78">
        <v>0.36666666666666597</v>
      </c>
      <c r="P5" s="78">
        <v>0.06</v>
      </c>
      <c r="Q5" s="78">
        <v>0.10289855072463699</v>
      </c>
      <c r="R5" s="77"/>
    </row>
    <row r="6" spans="2:18" ht="19.149999999999999" customHeight="1" x14ac:dyDescent="0.25">
      <c r="B6" s="79" t="s">
        <v>177</v>
      </c>
      <c r="C6" s="80">
        <v>0.89544513457556896</v>
      </c>
      <c r="D6" s="80">
        <v>1</v>
      </c>
      <c r="E6" s="80">
        <v>0.94415510751302001</v>
      </c>
      <c r="F6" s="26"/>
      <c r="G6" s="80">
        <v>0.49757085020242903</v>
      </c>
      <c r="H6" s="80">
        <v>0.53</v>
      </c>
      <c r="I6" s="80">
        <v>0.51073967984723101</v>
      </c>
      <c r="J6" s="26"/>
      <c r="K6" s="80">
        <v>0.49729729729729699</v>
      </c>
      <c r="L6" s="80">
        <v>0.96</v>
      </c>
      <c r="M6" s="80">
        <v>0.65509038522665497</v>
      </c>
      <c r="O6" s="80">
        <v>0.58428571428571396</v>
      </c>
      <c r="P6" s="80">
        <v>0.15</v>
      </c>
      <c r="Q6" s="80">
        <v>0.237259259259259</v>
      </c>
      <c r="R6" s="77"/>
    </row>
    <row r="7" spans="2:18" ht="19.149999999999999" customHeight="1" x14ac:dyDescent="0.25">
      <c r="B7" s="17" t="s">
        <v>123</v>
      </c>
      <c r="C7" s="78">
        <v>0.90724637681159404</v>
      </c>
      <c r="D7" s="78">
        <v>0.96</v>
      </c>
      <c r="E7" s="78">
        <v>0.93238797504254101</v>
      </c>
      <c r="F7" s="26"/>
      <c r="G7" s="78">
        <v>0.52295195001077299</v>
      </c>
      <c r="H7" s="78">
        <v>0.55999999999999905</v>
      </c>
      <c r="I7" s="78">
        <v>0.53805310564589404</v>
      </c>
      <c r="J7" s="26"/>
      <c r="K7" s="78">
        <v>0.36666666666666597</v>
      </c>
      <c r="L7" s="78">
        <v>0.03</v>
      </c>
      <c r="M7" s="78">
        <v>5.46207415772633E-2</v>
      </c>
      <c r="O7" s="78">
        <v>0.498181818181818</v>
      </c>
      <c r="P7" s="78">
        <v>0.25</v>
      </c>
      <c r="Q7" s="78">
        <v>0.33198156682027602</v>
      </c>
      <c r="R7" s="77"/>
    </row>
    <row r="8" spans="2:18" ht="19.149999999999999" customHeight="1" x14ac:dyDescent="0.25">
      <c r="B8" s="17" t="s">
        <v>178</v>
      </c>
      <c r="C8" s="78">
        <v>0.88616768370200805</v>
      </c>
      <c r="D8" s="78">
        <v>0.8</v>
      </c>
      <c r="E8" s="78">
        <v>0.83620437498038402</v>
      </c>
      <c r="F8" s="26"/>
      <c r="G8" s="78">
        <v>0.38</v>
      </c>
      <c r="H8" s="78">
        <v>0.13</v>
      </c>
      <c r="I8" s="78">
        <v>0.19152380952380901</v>
      </c>
      <c r="J8" s="26"/>
      <c r="K8" s="78">
        <v>0.4</v>
      </c>
      <c r="L8" s="78">
        <v>0.02</v>
      </c>
      <c r="M8" s="78">
        <v>3.8095238095238002E-2</v>
      </c>
      <c r="O8" s="78">
        <v>0.46333333333333299</v>
      </c>
      <c r="P8" s="78">
        <v>0.14000000000000001</v>
      </c>
      <c r="Q8" s="78">
        <v>0.20695837495837399</v>
      </c>
      <c r="R8" s="77"/>
    </row>
    <row r="9" spans="2:18" ht="19.149999999999999" customHeight="1" x14ac:dyDescent="0.25">
      <c r="B9" s="79" t="s">
        <v>179</v>
      </c>
      <c r="C9" s="80">
        <v>0.78345221445221402</v>
      </c>
      <c r="D9" s="80">
        <v>0.93</v>
      </c>
      <c r="E9" s="80">
        <v>0.84949745906267604</v>
      </c>
      <c r="F9" s="26"/>
      <c r="G9" s="80">
        <v>0</v>
      </c>
      <c r="H9" s="80">
        <v>0</v>
      </c>
      <c r="I9" s="80">
        <v>0</v>
      </c>
      <c r="J9" s="26"/>
      <c r="K9" s="80">
        <v>0.507538510170089</v>
      </c>
      <c r="L9" s="80">
        <v>0.96</v>
      </c>
      <c r="M9" s="80">
        <v>0.66387937992262902</v>
      </c>
      <c r="O9" s="80">
        <v>0.51861111111111102</v>
      </c>
      <c r="P9" s="80">
        <v>0.21</v>
      </c>
      <c r="Q9" s="80">
        <v>0.28705098732684903</v>
      </c>
      <c r="R9" s="77"/>
    </row>
    <row r="10" spans="2:18" ht="19.149999999999999" customHeight="1" x14ac:dyDescent="0.25">
      <c r="B10" s="17" t="s">
        <v>131</v>
      </c>
      <c r="C10" s="78">
        <v>0.82136363636363596</v>
      </c>
      <c r="D10" s="78">
        <v>0.96</v>
      </c>
      <c r="E10" s="78">
        <v>0.88470418470418399</v>
      </c>
      <c r="F10" s="26"/>
      <c r="G10" s="78">
        <v>0.51333333333333298</v>
      </c>
      <c r="H10" s="78">
        <v>0.09</v>
      </c>
      <c r="I10" s="78">
        <v>0.14930009121313401</v>
      </c>
      <c r="J10" s="26"/>
      <c r="K10" s="78">
        <v>0.49729729729729699</v>
      </c>
      <c r="L10" s="78">
        <v>0.97</v>
      </c>
      <c r="M10" s="78">
        <v>0.65738923580136699</v>
      </c>
      <c r="O10" s="78">
        <v>0.488533633549113</v>
      </c>
      <c r="P10" s="78">
        <v>0.47</v>
      </c>
      <c r="Q10" s="78">
        <v>0.47794475794475699</v>
      </c>
      <c r="R10" s="77"/>
    </row>
    <row r="11" spans="2:18" ht="19.149999999999999" customHeight="1" x14ac:dyDescent="0.25">
      <c r="B11" s="17" t="s">
        <v>180</v>
      </c>
      <c r="C11" s="78">
        <v>0.73915343915343901</v>
      </c>
      <c r="D11" s="78">
        <v>0.99</v>
      </c>
      <c r="E11" s="78">
        <v>0.84622263336416803</v>
      </c>
      <c r="F11" s="26"/>
      <c r="G11" s="78">
        <v>0.47445378151260498</v>
      </c>
      <c r="H11" s="78">
        <v>0.51</v>
      </c>
      <c r="I11" s="78">
        <v>0.48685827290705302</v>
      </c>
      <c r="J11" s="26"/>
      <c r="K11" s="78">
        <v>0.70628844839371097</v>
      </c>
      <c r="L11" s="78">
        <v>0.72</v>
      </c>
      <c r="M11" s="78">
        <v>0.71246314660948795</v>
      </c>
      <c r="O11" s="78">
        <v>0.53242424242424202</v>
      </c>
      <c r="P11" s="78">
        <v>0.27999999999999903</v>
      </c>
      <c r="Q11" s="78">
        <v>0.36601130886169803</v>
      </c>
      <c r="R11" s="77"/>
    </row>
    <row r="12" spans="2:18" ht="19.149999999999999" customHeight="1" x14ac:dyDescent="0.25">
      <c r="B12" s="79" t="s">
        <v>181</v>
      </c>
      <c r="C12" s="80">
        <v>0.67061087061086999</v>
      </c>
      <c r="D12" s="80">
        <v>0.78</v>
      </c>
      <c r="E12" s="80">
        <v>0.71970022712108805</v>
      </c>
      <c r="F12" s="26"/>
      <c r="G12" s="80">
        <v>0.52182327476445101</v>
      </c>
      <c r="H12" s="80">
        <v>0.55000000000000004</v>
      </c>
      <c r="I12" s="80">
        <v>0.53402106572838204</v>
      </c>
      <c r="J12" s="26"/>
      <c r="K12" s="80">
        <v>0.5</v>
      </c>
      <c r="L12" s="80">
        <v>0.98</v>
      </c>
      <c r="M12" s="80">
        <v>0.662107929086304</v>
      </c>
      <c r="O12" s="80">
        <v>0.47212509712509698</v>
      </c>
      <c r="P12" s="80">
        <v>0.25</v>
      </c>
      <c r="Q12" s="80">
        <v>0.32454019376989302</v>
      </c>
      <c r="R12" s="77"/>
    </row>
    <row r="13" spans="2:18" ht="19.149999999999999" customHeight="1" x14ac:dyDescent="0.25">
      <c r="B13" s="17" t="s">
        <v>139</v>
      </c>
      <c r="C13" s="78">
        <v>1</v>
      </c>
      <c r="D13" s="78">
        <v>0.65</v>
      </c>
      <c r="E13" s="78">
        <v>0.78461930226636101</v>
      </c>
      <c r="F13" s="26"/>
      <c r="G13" s="78">
        <v>0.46507316885564198</v>
      </c>
      <c r="H13" s="78">
        <v>0.45999999999999902</v>
      </c>
      <c r="I13" s="78">
        <v>0.46099491000228299</v>
      </c>
      <c r="J13" s="26"/>
      <c r="K13" s="78">
        <v>0.51066491592807295</v>
      </c>
      <c r="L13" s="78">
        <v>0.98</v>
      </c>
      <c r="M13" s="78">
        <v>0.67134229495421704</v>
      </c>
      <c r="O13" s="78">
        <v>0.37886002886002801</v>
      </c>
      <c r="P13" s="78">
        <v>0.13999999999999899</v>
      </c>
      <c r="Q13" s="78">
        <v>0.19753841717134199</v>
      </c>
      <c r="R13" s="77"/>
    </row>
    <row r="14" spans="2:18" ht="19.149999999999999" customHeight="1" x14ac:dyDescent="0.25">
      <c r="B14" s="17" t="s">
        <v>182</v>
      </c>
      <c r="C14" s="78">
        <v>0.97770897832817305</v>
      </c>
      <c r="D14" s="78">
        <v>0.84</v>
      </c>
      <c r="E14" s="78">
        <v>0.90227439701123902</v>
      </c>
      <c r="F14" s="26"/>
      <c r="G14" s="78">
        <v>0.49346220701719401</v>
      </c>
      <c r="H14" s="78">
        <v>0.53</v>
      </c>
      <c r="I14" s="78">
        <v>0.50827171841253505</v>
      </c>
      <c r="J14" s="26"/>
      <c r="K14" s="78">
        <v>0.95128205128205101</v>
      </c>
      <c r="L14" s="78">
        <v>0.57999999999999996</v>
      </c>
      <c r="M14" s="78">
        <v>0.72045454545454501</v>
      </c>
      <c r="O14" s="78">
        <v>0.49988095238095198</v>
      </c>
      <c r="P14" s="78">
        <v>0.38</v>
      </c>
      <c r="Q14" s="78">
        <v>0.43154061624649798</v>
      </c>
      <c r="R14" s="77"/>
    </row>
    <row r="15" spans="2:18" ht="19.149999999999999" customHeight="1" x14ac:dyDescent="0.25">
      <c r="B15" s="79" t="s">
        <v>183</v>
      </c>
      <c r="C15" s="80">
        <v>0.71548717948717899</v>
      </c>
      <c r="D15" s="80">
        <v>0.88</v>
      </c>
      <c r="E15" s="80">
        <v>0.78905577514273095</v>
      </c>
      <c r="F15" s="26"/>
      <c r="G15" s="80">
        <v>0.50476315789473603</v>
      </c>
      <c r="H15" s="80">
        <v>0.46999999999999897</v>
      </c>
      <c r="I15" s="80">
        <v>0.48222993380888102</v>
      </c>
      <c r="J15" s="26"/>
      <c r="K15" s="80">
        <v>0.50526315789473597</v>
      </c>
      <c r="L15" s="80">
        <v>0.98</v>
      </c>
      <c r="M15" s="80">
        <v>0.66670563023572904</v>
      </c>
      <c r="O15" s="80">
        <v>0.36904761904761901</v>
      </c>
      <c r="P15" s="80">
        <v>0.11</v>
      </c>
      <c r="Q15" s="80">
        <v>0.16880341880341801</v>
      </c>
      <c r="R15" s="77"/>
    </row>
    <row r="16" spans="2:18" ht="19.149999999999999" customHeight="1" x14ac:dyDescent="0.25">
      <c r="B16" s="17" t="s">
        <v>184</v>
      </c>
      <c r="C16" s="78">
        <v>0.79847232816340297</v>
      </c>
      <c r="D16" s="78">
        <v>0.91999999999999904</v>
      </c>
      <c r="E16" s="78">
        <v>0.85218273397392597</v>
      </c>
      <c r="F16" s="26"/>
      <c r="G16" s="78">
        <v>0.51369169960474304</v>
      </c>
      <c r="H16" s="78">
        <v>0.59</v>
      </c>
      <c r="I16" s="78">
        <v>0.54894056847545203</v>
      </c>
      <c r="J16" s="26"/>
      <c r="K16" s="78">
        <v>0.58419117647058805</v>
      </c>
      <c r="L16" s="78">
        <v>0.97</v>
      </c>
      <c r="M16" s="78">
        <v>0.72905982905982902</v>
      </c>
      <c r="O16" s="78">
        <v>0.48619047619047601</v>
      </c>
      <c r="P16" s="78">
        <v>0.24</v>
      </c>
      <c r="Q16" s="78">
        <v>0.31270697167755901</v>
      </c>
      <c r="R16" s="77"/>
    </row>
    <row r="17" spans="2:18" ht="19.149999999999999" customHeight="1" x14ac:dyDescent="0.25">
      <c r="B17" s="17" t="s">
        <v>185</v>
      </c>
      <c r="C17" s="78">
        <v>0.77421126345274904</v>
      </c>
      <c r="D17" s="78">
        <v>0.69</v>
      </c>
      <c r="E17" s="78">
        <v>0.72750762019054704</v>
      </c>
      <c r="F17" s="26"/>
      <c r="G17" s="78">
        <v>0.47610413994853301</v>
      </c>
      <c r="H17" s="78">
        <v>0.53</v>
      </c>
      <c r="I17" s="78">
        <v>0.50034989548664299</v>
      </c>
      <c r="J17" s="26"/>
      <c r="K17" s="78">
        <v>0.50555555555555498</v>
      </c>
      <c r="L17" s="78">
        <v>0.97</v>
      </c>
      <c r="M17" s="78">
        <v>0.66448888146725604</v>
      </c>
      <c r="O17" s="78">
        <v>0.49499750249750202</v>
      </c>
      <c r="P17" s="78">
        <v>0.33999999999999903</v>
      </c>
      <c r="Q17" s="78">
        <v>0.40142750355273998</v>
      </c>
      <c r="R17" s="77"/>
    </row>
    <row r="18" spans="2:18" ht="19.149999999999999" customHeight="1" x14ac:dyDescent="0.25">
      <c r="B18" s="17" t="s">
        <v>186</v>
      </c>
      <c r="C18" s="78">
        <v>1</v>
      </c>
      <c r="D18" s="78">
        <v>0.56999999999999995</v>
      </c>
      <c r="E18" s="78">
        <v>0.72526881720430103</v>
      </c>
      <c r="F18" s="78"/>
      <c r="G18" s="78">
        <v>0.49119480519480502</v>
      </c>
      <c r="H18" s="78">
        <v>0.6</v>
      </c>
      <c r="I18" s="78">
        <v>0.53583627345707396</v>
      </c>
      <c r="J18" s="26"/>
      <c r="K18" s="78">
        <v>0.49216909216909199</v>
      </c>
      <c r="L18" s="78">
        <v>0.96</v>
      </c>
      <c r="M18" s="78">
        <v>0.65060957478441805</v>
      </c>
      <c r="N18" s="78"/>
      <c r="O18" s="78">
        <v>0.44648033126293901</v>
      </c>
      <c r="P18" s="78">
        <v>0.48</v>
      </c>
      <c r="Q18" s="78">
        <v>0.46024952547924702</v>
      </c>
      <c r="R18" s="77"/>
    </row>
    <row r="21" spans="2:18" ht="19.149999999999999" customHeight="1" x14ac:dyDescent="0.25">
      <c r="B21" s="17" t="s">
        <v>187</v>
      </c>
      <c r="C21" s="8" t="s">
        <v>188</v>
      </c>
      <c r="D21" s="8" t="s">
        <v>189</v>
      </c>
      <c r="E21" s="8" t="s">
        <v>174</v>
      </c>
    </row>
    <row r="22" spans="2:18" ht="19.149999999999999" customHeight="1" x14ac:dyDescent="0.25">
      <c r="B22" s="17" t="s">
        <v>30</v>
      </c>
      <c r="C22" s="77">
        <f>AVERAGE(C4:C6)</f>
        <v>0.94454965917208467</v>
      </c>
      <c r="D22" s="77">
        <f>AVERAGE(D4:D6)</f>
        <v>0.8666666666666667</v>
      </c>
      <c r="E22" s="77">
        <f>AVERAGE(E4:E6)</f>
        <v>0.89491520766354837</v>
      </c>
    </row>
    <row r="23" spans="2:18" ht="19.149999999999999" customHeight="1" x14ac:dyDescent="0.25">
      <c r="B23" s="17" t="s">
        <v>27</v>
      </c>
      <c r="C23" s="77">
        <f>AVERAGE(G4:G6)</f>
        <v>0.32830719332267305</v>
      </c>
      <c r="D23" s="77">
        <f>AVERAGE(H4:H6)</f>
        <v>0.32333333333333331</v>
      </c>
      <c r="E23" s="77">
        <f>AVERAGE(I4:I6)</f>
        <v>0.32367041753362297</v>
      </c>
    </row>
    <row r="24" spans="2:18" ht="19.149999999999999" customHeight="1" x14ac:dyDescent="0.25">
      <c r="B24" s="17" t="s">
        <v>28</v>
      </c>
      <c r="C24" s="77">
        <f>AVERAGE(K4:K6)</f>
        <v>0.3379879879879879</v>
      </c>
      <c r="D24" s="77">
        <f>AVERAGE(L4:L6)</f>
        <v>0.33333333333333331</v>
      </c>
      <c r="E24" s="77">
        <f>AVERAGE(M4:M6)</f>
        <v>0.24241453144546188</v>
      </c>
    </row>
    <row r="25" spans="2:18" ht="19.149999999999999" customHeight="1" x14ac:dyDescent="0.25">
      <c r="B25" s="17" t="s">
        <v>29</v>
      </c>
      <c r="C25" s="77">
        <f>AVERAGE(O4:O6)</f>
        <v>0.46921800421800364</v>
      </c>
      <c r="D25" s="77">
        <f>AVERAGE(P4:P6)</f>
        <v>0.163333333333333</v>
      </c>
      <c r="E25" s="77">
        <f>AVERAGE(Q4:Q6)</f>
        <v>0.22788502468652663</v>
      </c>
    </row>
    <row r="27" spans="2:18" ht="19.149999999999999" customHeight="1" x14ac:dyDescent="0.25">
      <c r="B27" s="17" t="s">
        <v>190</v>
      </c>
      <c r="C27" s="8" t="s">
        <v>188</v>
      </c>
      <c r="D27" s="8" t="s">
        <v>189</v>
      </c>
      <c r="E27" s="8" t="s">
        <v>174</v>
      </c>
    </row>
    <row r="28" spans="2:18" ht="19.149999999999999" customHeight="1" x14ac:dyDescent="0.25">
      <c r="B28" s="17" t="s">
        <v>30</v>
      </c>
      <c r="C28" s="77">
        <f>AVERAGE(C7:C15)</f>
        <v>0.83346559765656814</v>
      </c>
      <c r="D28" s="77">
        <f>AVERAGE(D7:D15)</f>
        <v>0.86555555555555552</v>
      </c>
      <c r="E28" s="77">
        <f>AVERAGE(E7:E15)</f>
        <v>0.83829625874393032</v>
      </c>
    </row>
    <row r="29" spans="2:18" ht="19.149999999999999" customHeight="1" x14ac:dyDescent="0.25">
      <c r="B29" s="17" t="s">
        <v>27</v>
      </c>
      <c r="C29" s="77">
        <f>AVERAGE(G7:G15)</f>
        <v>0.43065120815430386</v>
      </c>
      <c r="D29" s="77">
        <f>AVERAGE(H7:H15)</f>
        <v>0.36666666666666636</v>
      </c>
      <c r="E29" s="77">
        <f>AVERAGE(I7:I15)</f>
        <v>0.37236143413799683</v>
      </c>
    </row>
    <row r="30" spans="2:18" ht="19.149999999999999" customHeight="1" x14ac:dyDescent="0.25">
      <c r="B30" s="17" t="s">
        <v>28</v>
      </c>
      <c r="C30" s="77">
        <f>AVERAGE(K7:K15)</f>
        <v>0.54944456084806914</v>
      </c>
      <c r="D30" s="77">
        <f>AVERAGE(L7:L15)</f>
        <v>0.69111111111111123</v>
      </c>
      <c r="E30" s="77">
        <f>AVERAGE(M7:M15)</f>
        <v>0.53856201574853113</v>
      </c>
    </row>
    <row r="31" spans="2:18" ht="19.149999999999999" customHeight="1" x14ac:dyDescent="0.25">
      <c r="B31" s="17" t="s">
        <v>29</v>
      </c>
      <c r="C31" s="77">
        <f>AVERAGE(O7:O15)</f>
        <v>0.46899975955703471</v>
      </c>
      <c r="D31" s="77">
        <f>AVERAGE(P7:P15)</f>
        <v>0.24777777777777754</v>
      </c>
      <c r="E31" s="77">
        <f>AVERAGE(Q7:Q15)</f>
        <v>0.31026329354478949</v>
      </c>
    </row>
    <row r="33" spans="2:5" ht="19.149999999999999" customHeight="1" x14ac:dyDescent="0.25">
      <c r="B33" s="17" t="s">
        <v>191</v>
      </c>
      <c r="C33" s="8" t="s">
        <v>188</v>
      </c>
      <c r="D33" s="8" t="s">
        <v>189</v>
      </c>
      <c r="E33" s="8" t="s">
        <v>174</v>
      </c>
    </row>
    <row r="34" spans="2:5" ht="19.149999999999999" customHeight="1" x14ac:dyDescent="0.25">
      <c r="B34" s="17" t="s">
        <v>30</v>
      </c>
      <c r="C34" s="77">
        <f>AVERAGE(C16:C18)</f>
        <v>0.85756119720538404</v>
      </c>
      <c r="D34" s="77">
        <f>AVERAGE(D16:D18)</f>
        <v>0.72666666666666624</v>
      </c>
      <c r="E34" s="77">
        <f>AVERAGE(E16:E18)</f>
        <v>0.76831972378959135</v>
      </c>
    </row>
    <row r="35" spans="2:5" ht="19.149999999999999" customHeight="1" x14ac:dyDescent="0.25">
      <c r="B35" s="17" t="s">
        <v>27</v>
      </c>
      <c r="C35" s="77">
        <f>AVERAGE(G16:G18)</f>
        <v>0.49366354824936032</v>
      </c>
      <c r="D35" s="77">
        <f>AVERAGE(H16:H18)</f>
        <v>0.57333333333333336</v>
      </c>
      <c r="E35" s="77">
        <f>AVERAGE(I16:I18)</f>
        <v>0.528375579139723</v>
      </c>
    </row>
    <row r="36" spans="2:5" ht="19.149999999999999" customHeight="1" x14ac:dyDescent="0.25">
      <c r="B36" s="17" t="s">
        <v>28</v>
      </c>
      <c r="C36" s="77">
        <f>AVERAGE(K16:K18)</f>
        <v>0.52730527473174504</v>
      </c>
      <c r="D36" s="77">
        <f>AVERAGE(L16:L18)</f>
        <v>0.96666666666666667</v>
      </c>
      <c r="E36" s="77">
        <f>AVERAGE(M16:M18)</f>
        <v>0.68138609510383441</v>
      </c>
    </row>
    <row r="37" spans="2:5" ht="19.149999999999999" customHeight="1" x14ac:dyDescent="0.25">
      <c r="B37" s="17" t="s">
        <v>29</v>
      </c>
      <c r="C37" s="77">
        <f>AVERAGE(O16:O18)</f>
        <v>0.4758894366503057</v>
      </c>
      <c r="D37" s="77">
        <f>AVERAGE(P16:P18)</f>
        <v>0.353333333333333</v>
      </c>
      <c r="E37" s="77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LATEX</vt:lpstr>
      <vt:lpstr>Large_table</vt:lpstr>
      <vt:lpstr>OveraL_Avg</vt:lpstr>
      <vt:lpstr>Sim_Avg</vt:lpstr>
      <vt:lpstr>PHM_SS_Avg</vt:lpstr>
      <vt:lpstr>PHM_MS_Avg</vt:lpstr>
      <vt:lpstr>Training_times</vt:lpstr>
      <vt:lpstr>Colored_Table</vt:lpstr>
      <vt:lpstr>HeatMap_Table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2023-06-23T07:39:26Z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