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ResearchLab\RL_for_PdM\REINFORCE_Tool_Replace_Policy\results\TrainingTime\"/>
    </mc:Choice>
  </mc:AlternateContent>
  <xr:revisionPtr revIDLastSave="0" documentId="13_ncr:40009_{3537851F-495B-49C4-8889-DB53551A1F72}" xr6:coauthVersionLast="47" xr6:coauthVersionMax="47" xr10:uidLastSave="{00000000-0000-0000-0000-000000000000}"/>
  <bookViews>
    <workbookView xWindow="-120" yWindow="-120" windowWidth="29040" windowHeight="15840"/>
  </bookViews>
  <sheets>
    <sheet name="Experiment_Results_14-Jun-2023_" sheetId="1" r:id="rId1"/>
  </sheets>
  <calcPr calcId="0"/>
</workbook>
</file>

<file path=xl/calcChain.xml><?xml version="1.0" encoding="utf-8"?>
<calcChain xmlns="http://schemas.openxmlformats.org/spreadsheetml/2006/main">
  <c r="AD28" i="1" l="1"/>
  <c r="AC28" i="1"/>
  <c r="AB28" i="1"/>
  <c r="AE28" i="1"/>
  <c r="AD26" i="1"/>
  <c r="AC26" i="1"/>
  <c r="AB26" i="1"/>
  <c r="AE26" i="1"/>
  <c r="C25" i="1"/>
  <c r="AD24" i="1"/>
  <c r="AC24" i="1"/>
  <c r="AB24" i="1"/>
  <c r="AE24" i="1"/>
  <c r="AE22" i="1"/>
  <c r="C23" i="1"/>
  <c r="C21" i="1"/>
  <c r="AD25" i="1"/>
  <c r="AC25" i="1"/>
  <c r="AB25" i="1"/>
  <c r="AE25" i="1"/>
  <c r="AD23" i="1"/>
  <c r="AC23" i="1"/>
  <c r="AB23" i="1"/>
  <c r="AE23" i="1"/>
  <c r="AD21" i="1"/>
  <c r="AD22" i="1" s="1"/>
  <c r="AC21" i="1"/>
  <c r="AC22" i="1" s="1"/>
  <c r="AB21" i="1"/>
  <c r="AB22" i="1" s="1"/>
  <c r="AE21" i="1"/>
  <c r="AD27" i="1"/>
  <c r="AC27" i="1"/>
  <c r="AB27" i="1"/>
  <c r="AE27" i="1"/>
</calcChain>
</file>

<file path=xl/sharedStrings.xml><?xml version="1.0" encoding="utf-8"?>
<sst xmlns="http://schemas.openxmlformats.org/spreadsheetml/2006/main" count="141" uniqueCount="73">
  <si>
    <t>expt_n</t>
  </si>
  <si>
    <t>environment</t>
  </si>
  <si>
    <t>environment_info</t>
  </si>
  <si>
    <t>data_file</t>
  </si>
  <si>
    <t>R1</t>
  </si>
  <si>
    <t>R2</t>
  </si>
  <si>
    <t>R3</t>
  </si>
  <si>
    <t>wear_threshold</t>
  </si>
  <si>
    <t>threshold_factor</t>
  </si>
  <si>
    <t>add_noise</t>
  </si>
  <si>
    <t>breakdown_chance</t>
  </si>
  <si>
    <t>episodes</t>
  </si>
  <si>
    <t>milling_operations_max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</si>
  <si>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</si>
  <si>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</si>
  <si>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</si>
  <si>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</si>
  <si>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</si>
  <si>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</si>
  <si>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</si>
  <si>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</si>
  <si>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Pr</t>
  </si>
  <si>
    <t>Rc</t>
  </si>
  <si>
    <t>F1</t>
  </si>
  <si>
    <t>model_file</t>
  </si>
  <si>
    <t>RF_time</t>
  </si>
  <si>
    <t>A2C_time</t>
  </si>
  <si>
    <t>DQN_time</t>
  </si>
  <si>
    <t>PPO_time</t>
  </si>
  <si>
    <t>SS</t>
  </si>
  <si>
    <t>Simulated Dasic 2006</t>
  </si>
  <si>
    <t>data\Simulated_Dasic_2006_Tool_Wear_Model_Train.csv</t>
  </si>
  <si>
    <t>Dasic</t>
  </si>
  <si>
    <t>Separate test set.</t>
  </si>
  <si>
    <t>results/TrainingTime</t>
  </si>
  <si>
    <t>data\Simulated_Dasic_2006_Tool_Wear_Model_Test.csv</t>
  </si>
  <si>
    <t>models/RF_Model_0_Dasic_NoNBD_14-1328.mdl</t>
  </si>
  <si>
    <t>models/RF_Model_1_Dasic_LowNBD_14-1333.mdl</t>
  </si>
  <si>
    <t>models/RF_Model_2_Dasic_HighNBD_14-1338.mdl</t>
  </si>
  <si>
    <t>PHM C01 Simple NBD</t>
  </si>
  <si>
    <t>data\PHM_Tool_Wear_Data_C01_0p12.csv</t>
  </si>
  <si>
    <t>PHM_C01_SS</t>
  </si>
  <si>
    <t>models/RF_Model_3_PHM_C01_SS_NoNBD_14-1341.mdl</t>
  </si>
  <si>
    <t>PHM C01 Simple LBD</t>
  </si>
  <si>
    <t>models/RF_Model_4_PHM_C01_SS_LowNBD_14-1348.mdl</t>
  </si>
  <si>
    <t>PHM C01 Simple HBD</t>
  </si>
  <si>
    <t>models/RF_Model_5_PHM_C01_SS_HighNBD_14-1356.mdl</t>
  </si>
  <si>
    <t>PHM C04 Simple NBD</t>
  </si>
  <si>
    <t>data\PHM_Tool_Wear_Data_C04_0p098.csv</t>
  </si>
  <si>
    <t>PHM_C04_SS</t>
  </si>
  <si>
    <t>models/RF_Model_6_PHM_C04_SS_NoNBD_14-1402.mdl</t>
  </si>
  <si>
    <t>PHM C04 Simple LBD</t>
  </si>
  <si>
    <t>models/RF_Model_7_PHM_C04_SS_LowNBD_14-1408.mdl</t>
  </si>
  <si>
    <t>PHM C04 Simple HBD</t>
  </si>
  <si>
    <t>models/RF_Model_8_PHM_C04_SS_HighNBD_14-1413.mdl</t>
  </si>
  <si>
    <t>PHM C06 Simple NBD</t>
  </si>
  <si>
    <t>data\PHM_Tool_Wear_Data_C06_0p13.csv</t>
  </si>
  <si>
    <t>PHM_C06_SS</t>
  </si>
  <si>
    <t>models/RF_Model_9_PHM_C06_SS_NoNBD_14-1418.mdl</t>
  </si>
  <si>
    <t>PHM C06 Simple LBD</t>
  </si>
  <si>
    <t>models/RF_Model_10_PHM_C06_SS_LowNBD_14-1425.mdl</t>
  </si>
  <si>
    <t>PHM C06 Simple HBD</t>
  </si>
  <si>
    <t>models/RF_Model_11_PHM_C06_SS_HighNBD_14-1430.mdl</t>
  </si>
  <si>
    <t>MS</t>
  </si>
  <si>
    <t>PHM 2010. Complex multi-variate state V3.</t>
  </si>
  <si>
    <t>PHM_C04_MS</t>
  </si>
  <si>
    <t>models/RF_Model_12_PHM_C04_MS_NoNBD_14-1436.mdl</t>
  </si>
  <si>
    <t>models/RF_Model_13_PHM_C04_MS_NoNBD_14-1449.mdl</t>
  </si>
  <si>
    <t>models/RF_Model_14_PHM_C04_MS_NoNBD_14-1500.mdl</t>
  </si>
  <si>
    <t>Dasic 2006 Simulated - Single variate state</t>
  </si>
  <si>
    <t>PHM-2010 Real data - Single variate state</t>
  </si>
  <si>
    <t>PHM-2010 Real data - Multi-variate state</t>
  </si>
  <si>
    <t>Overall average 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</si>
</sst>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zoomScale="115" zoomScaleNormal="115" workbookViewId="0">
      <selection activeCell="C21" sqref="C21:C23"/>
    </sheetView>
  </sheetViews>
  <sheetFormatPr defaultRowHeight="15" x14ac:dyDescent="0.25"/>
  <cols>
    <col min="4" max="4" width="39.5703125" bestFit="1" customWidth="1"/>
    <col min="5" max="26" width="9.140625" hidden="1" customWidth="1"/>
  </cols>
  <sheetData>
    <row r="1" spans="1: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>
        <v>0</v>
      </c>
      <c r="B2">
        <v>0</v>
      </c>
      <c r="C2" t="s">
        <v>29</v>
      </c>
      <c r="D2" t="s">
        <v>30</v>
      </c>
      <c r="E2" t="s">
        <v>31</v>
      </c>
      <c r="F2">
        <v>1</v>
      </c>
      <c r="G2">
        <v>-1</v>
      </c>
      <c r="H2">
        <v>-100</v>
      </c>
      <c r="I2">
        <v>3</v>
      </c>
      <c r="J2">
        <v>1</v>
      </c>
      <c r="K2">
        <v>0</v>
      </c>
      <c r="L2">
        <v>0</v>
      </c>
      <c r="M2">
        <v>800</v>
      </c>
      <c r="N2">
        <v>121</v>
      </c>
      <c r="O2" t="s">
        <v>32</v>
      </c>
      <c r="P2" t="s">
        <v>33</v>
      </c>
      <c r="Q2">
        <v>40</v>
      </c>
      <c r="R2">
        <v>5</v>
      </c>
      <c r="S2" t="s">
        <v>34</v>
      </c>
      <c r="T2" t="s">
        <v>35</v>
      </c>
      <c r="U2">
        <v>1</v>
      </c>
      <c r="V2">
        <v>2</v>
      </c>
      <c r="W2" s="1">
        <v>1</v>
      </c>
      <c r="X2" s="1">
        <v>0.69</v>
      </c>
      <c r="Y2" s="1">
        <v>0.91660216718266196</v>
      </c>
      <c r="Z2" s="1" t="s">
        <v>36</v>
      </c>
      <c r="AA2" s="1">
        <v>214.23125028610201</v>
      </c>
      <c r="AB2" s="1">
        <v>41.192878961563103</v>
      </c>
      <c r="AC2" s="1">
        <v>4.0305840969085596</v>
      </c>
      <c r="AD2" s="1">
        <v>41.127108573913503</v>
      </c>
    </row>
    <row r="3" spans="1:30" x14ac:dyDescent="0.25">
      <c r="A3">
        <v>1</v>
      </c>
      <c r="B3">
        <v>1</v>
      </c>
      <c r="C3" t="s">
        <v>29</v>
      </c>
      <c r="D3" t="s">
        <v>30</v>
      </c>
      <c r="E3" t="s">
        <v>31</v>
      </c>
      <c r="F3">
        <v>1</v>
      </c>
      <c r="G3">
        <v>-1</v>
      </c>
      <c r="H3">
        <v>-100</v>
      </c>
      <c r="I3">
        <v>3</v>
      </c>
      <c r="J3">
        <v>1</v>
      </c>
      <c r="K3">
        <v>1000</v>
      </c>
      <c r="L3">
        <v>0.05</v>
      </c>
      <c r="M3">
        <v>800</v>
      </c>
      <c r="N3">
        <v>121</v>
      </c>
      <c r="O3" t="s">
        <v>32</v>
      </c>
      <c r="P3" t="s">
        <v>33</v>
      </c>
      <c r="Q3">
        <v>40</v>
      </c>
      <c r="R3">
        <v>5</v>
      </c>
      <c r="S3" t="s">
        <v>34</v>
      </c>
      <c r="T3" t="s">
        <v>35</v>
      </c>
      <c r="U3">
        <v>1</v>
      </c>
      <c r="V3">
        <v>2</v>
      </c>
      <c r="W3" s="1">
        <v>0.919047619047619</v>
      </c>
      <c r="X3" s="1">
        <v>0.99</v>
      </c>
      <c r="Y3" s="1">
        <v>0.93202917771883198</v>
      </c>
      <c r="Z3" s="1" t="s">
        <v>37</v>
      </c>
      <c r="AA3" s="1">
        <v>199.893449068069</v>
      </c>
      <c r="AB3" s="1">
        <v>41.516161203384399</v>
      </c>
      <c r="AC3" s="1">
        <v>3.5455367565154998</v>
      </c>
      <c r="AD3" s="1">
        <v>40.6614153385162</v>
      </c>
    </row>
    <row r="4" spans="1:30" x14ac:dyDescent="0.25">
      <c r="A4">
        <v>2</v>
      </c>
      <c r="B4">
        <v>2</v>
      </c>
      <c r="C4" t="s">
        <v>29</v>
      </c>
      <c r="D4" t="s">
        <v>30</v>
      </c>
      <c r="E4" t="s">
        <v>31</v>
      </c>
      <c r="F4">
        <v>1</v>
      </c>
      <c r="G4">
        <v>-1</v>
      </c>
      <c r="H4">
        <v>-100</v>
      </c>
      <c r="I4">
        <v>3</v>
      </c>
      <c r="J4">
        <v>1</v>
      </c>
      <c r="K4">
        <v>100</v>
      </c>
      <c r="L4">
        <v>0.1</v>
      </c>
      <c r="M4">
        <v>800</v>
      </c>
      <c r="N4">
        <v>121</v>
      </c>
      <c r="O4" t="s">
        <v>32</v>
      </c>
      <c r="P4" t="s">
        <v>33</v>
      </c>
      <c r="Q4">
        <v>40</v>
      </c>
      <c r="R4">
        <v>5</v>
      </c>
      <c r="S4" t="s">
        <v>34</v>
      </c>
      <c r="T4" t="s">
        <v>35</v>
      </c>
      <c r="U4">
        <v>1</v>
      </c>
      <c r="V4">
        <v>2</v>
      </c>
      <c r="W4" s="1">
        <v>0.90850178806700499</v>
      </c>
      <c r="X4" s="1">
        <v>0.98</v>
      </c>
      <c r="Y4" s="1">
        <v>0.92163410663410605</v>
      </c>
      <c r="Z4" s="1" t="s">
        <v>38</v>
      </c>
      <c r="AA4" s="1">
        <v>134.15730237960801</v>
      </c>
      <c r="AB4" s="1">
        <v>17.8784244060516</v>
      </c>
      <c r="AC4" s="1">
        <v>1.5289890766143699</v>
      </c>
      <c r="AD4" s="1">
        <v>20.900353193282999</v>
      </c>
    </row>
    <row r="5" spans="1:30" x14ac:dyDescent="0.25">
      <c r="W5" s="1"/>
      <c r="X5" s="1"/>
      <c r="Y5" s="1"/>
      <c r="Z5" s="1"/>
      <c r="AA5" s="1"/>
      <c r="AB5" s="1"/>
      <c r="AC5" s="1"/>
      <c r="AD5" s="1"/>
    </row>
    <row r="6" spans="1:30" x14ac:dyDescent="0.25">
      <c r="A6">
        <v>3</v>
      </c>
      <c r="B6">
        <v>3</v>
      </c>
      <c r="C6" t="s">
        <v>29</v>
      </c>
      <c r="D6" t="s">
        <v>39</v>
      </c>
      <c r="E6" t="s">
        <v>40</v>
      </c>
      <c r="F6">
        <v>1</v>
      </c>
      <c r="G6">
        <v>-2</v>
      </c>
      <c r="H6">
        <v>-40</v>
      </c>
      <c r="I6">
        <v>0.12</v>
      </c>
      <c r="J6">
        <v>0.95</v>
      </c>
      <c r="K6">
        <v>0</v>
      </c>
      <c r="L6">
        <v>0</v>
      </c>
      <c r="M6">
        <v>800</v>
      </c>
      <c r="N6">
        <v>348</v>
      </c>
      <c r="O6" t="s">
        <v>41</v>
      </c>
      <c r="P6" t="s">
        <v>33</v>
      </c>
      <c r="Q6">
        <v>40</v>
      </c>
      <c r="R6">
        <v>5</v>
      </c>
      <c r="S6" t="s">
        <v>34</v>
      </c>
      <c r="U6">
        <v>100</v>
      </c>
      <c r="V6">
        <v>70</v>
      </c>
      <c r="W6" s="1">
        <v>0.89822440717177499</v>
      </c>
      <c r="X6" s="1">
        <v>0.76</v>
      </c>
      <c r="Y6" s="1">
        <v>0.86188596491227998</v>
      </c>
      <c r="Z6" s="1" t="s">
        <v>42</v>
      </c>
      <c r="AA6" s="1">
        <v>330.54439568519501</v>
      </c>
      <c r="AB6" s="1">
        <v>18.846081018447801</v>
      </c>
      <c r="AC6" s="1">
        <v>2.08377933502197</v>
      </c>
      <c r="AD6" s="1">
        <v>32.652981996536198</v>
      </c>
    </row>
    <row r="7" spans="1:30" x14ac:dyDescent="0.25">
      <c r="A7">
        <v>4</v>
      </c>
      <c r="B7">
        <v>4</v>
      </c>
      <c r="C7" t="s">
        <v>29</v>
      </c>
      <c r="D7" t="s">
        <v>43</v>
      </c>
      <c r="E7" t="s">
        <v>40</v>
      </c>
      <c r="F7">
        <v>1</v>
      </c>
      <c r="G7">
        <v>-1</v>
      </c>
      <c r="H7">
        <v>-100</v>
      </c>
      <c r="I7">
        <v>0.12</v>
      </c>
      <c r="J7">
        <v>0.9</v>
      </c>
      <c r="K7">
        <v>1000</v>
      </c>
      <c r="L7">
        <v>0.05</v>
      </c>
      <c r="M7">
        <v>800</v>
      </c>
      <c r="N7">
        <v>348</v>
      </c>
      <c r="O7" t="s">
        <v>41</v>
      </c>
      <c r="P7" t="s">
        <v>33</v>
      </c>
      <c r="Q7">
        <v>40</v>
      </c>
      <c r="R7">
        <v>5</v>
      </c>
      <c r="S7" t="s">
        <v>34</v>
      </c>
      <c r="U7">
        <v>100</v>
      </c>
      <c r="V7">
        <v>70</v>
      </c>
      <c r="W7" s="1">
        <v>0.85977671451355597</v>
      </c>
      <c r="X7" s="1">
        <v>0.94</v>
      </c>
      <c r="Y7" s="1">
        <v>0.87324712643678104</v>
      </c>
      <c r="Z7" s="1" t="s">
        <v>44</v>
      </c>
      <c r="AA7" s="1">
        <v>426.78993558883599</v>
      </c>
      <c r="AB7" s="1">
        <v>30.655102491378699</v>
      </c>
      <c r="AC7" s="1">
        <v>3.6874377727508501</v>
      </c>
      <c r="AD7" s="1">
        <v>38.5864129066467</v>
      </c>
    </row>
    <row r="8" spans="1:30" x14ac:dyDescent="0.25">
      <c r="A8">
        <v>5</v>
      </c>
      <c r="B8">
        <v>5</v>
      </c>
      <c r="C8" t="s">
        <v>29</v>
      </c>
      <c r="D8" t="s">
        <v>45</v>
      </c>
      <c r="E8" t="s">
        <v>40</v>
      </c>
      <c r="F8">
        <v>1</v>
      </c>
      <c r="G8">
        <v>-1</v>
      </c>
      <c r="H8">
        <v>-40</v>
      </c>
      <c r="I8">
        <v>0.12</v>
      </c>
      <c r="J8">
        <v>0.85</v>
      </c>
      <c r="K8">
        <v>100</v>
      </c>
      <c r="L8">
        <v>0.1</v>
      </c>
      <c r="M8">
        <v>800</v>
      </c>
      <c r="N8">
        <v>348</v>
      </c>
      <c r="O8" t="s">
        <v>41</v>
      </c>
      <c r="P8" t="s">
        <v>33</v>
      </c>
      <c r="Q8">
        <v>40</v>
      </c>
      <c r="R8">
        <v>5</v>
      </c>
      <c r="S8" t="s">
        <v>34</v>
      </c>
      <c r="U8">
        <v>100</v>
      </c>
      <c r="V8">
        <v>70</v>
      </c>
      <c r="W8" s="1">
        <v>0.76319803385020701</v>
      </c>
      <c r="X8" s="1">
        <v>0.89</v>
      </c>
      <c r="Y8" s="1">
        <v>0.78514486996133204</v>
      </c>
      <c r="Z8" s="1" t="s">
        <v>46</v>
      </c>
      <c r="AA8" s="1">
        <v>333.134527683258</v>
      </c>
      <c r="AB8" s="1">
        <v>17.582239151000898</v>
      </c>
      <c r="AC8" s="1">
        <v>1.80086994171142</v>
      </c>
      <c r="AD8" s="1">
        <v>19.155593395233101</v>
      </c>
    </row>
    <row r="9" spans="1:30" x14ac:dyDescent="0.25">
      <c r="A9">
        <v>6</v>
      </c>
      <c r="B9">
        <v>6</v>
      </c>
      <c r="C9" t="s">
        <v>29</v>
      </c>
      <c r="D9" t="s">
        <v>47</v>
      </c>
      <c r="E9" t="s">
        <v>48</v>
      </c>
      <c r="F9">
        <v>1</v>
      </c>
      <c r="G9">
        <v>-1</v>
      </c>
      <c r="H9">
        <v>-40</v>
      </c>
      <c r="I9">
        <v>9.8000000000000004E-2</v>
      </c>
      <c r="J9">
        <v>0.97</v>
      </c>
      <c r="K9">
        <v>0</v>
      </c>
      <c r="L9">
        <v>0</v>
      </c>
      <c r="M9">
        <v>800</v>
      </c>
      <c r="N9">
        <v>348</v>
      </c>
      <c r="O9" t="s">
        <v>49</v>
      </c>
      <c r="P9" t="s">
        <v>33</v>
      </c>
      <c r="Q9">
        <v>40</v>
      </c>
      <c r="R9">
        <v>5</v>
      </c>
      <c r="S9" t="s">
        <v>34</v>
      </c>
      <c r="U9">
        <v>100</v>
      </c>
      <c r="V9">
        <v>70</v>
      </c>
      <c r="W9" s="1">
        <v>0.90725146198830398</v>
      </c>
      <c r="X9" s="1">
        <v>0.88</v>
      </c>
      <c r="Y9" s="1">
        <v>0.90141304347826001</v>
      </c>
      <c r="Z9" s="1" t="s">
        <v>50</v>
      </c>
      <c r="AA9" s="1">
        <v>299.305101156234</v>
      </c>
      <c r="AB9" s="1">
        <v>19.561541557312001</v>
      </c>
      <c r="AC9" s="1">
        <v>1.8606305122375399</v>
      </c>
      <c r="AD9" s="1">
        <v>19.635247707366901</v>
      </c>
    </row>
    <row r="10" spans="1:30" x14ac:dyDescent="0.25">
      <c r="A10">
        <v>7</v>
      </c>
      <c r="B10">
        <v>7</v>
      </c>
      <c r="C10" t="s">
        <v>29</v>
      </c>
      <c r="D10" t="s">
        <v>51</v>
      </c>
      <c r="E10" t="s">
        <v>48</v>
      </c>
      <c r="F10">
        <v>1</v>
      </c>
      <c r="G10">
        <v>-1</v>
      </c>
      <c r="H10">
        <v>-40</v>
      </c>
      <c r="I10">
        <v>9.8000000000000004E-2</v>
      </c>
      <c r="J10">
        <v>0.85</v>
      </c>
      <c r="K10">
        <v>1000</v>
      </c>
      <c r="L10">
        <v>0.05</v>
      </c>
      <c r="M10">
        <v>800</v>
      </c>
      <c r="N10">
        <v>348</v>
      </c>
      <c r="O10" t="s">
        <v>49</v>
      </c>
      <c r="P10" t="s">
        <v>33</v>
      </c>
      <c r="Q10">
        <v>40</v>
      </c>
      <c r="R10">
        <v>5</v>
      </c>
      <c r="S10" t="s">
        <v>34</v>
      </c>
      <c r="U10">
        <v>100</v>
      </c>
      <c r="V10">
        <v>70</v>
      </c>
      <c r="W10" s="1">
        <v>0.68045977011494196</v>
      </c>
      <c r="X10" s="1">
        <v>1</v>
      </c>
      <c r="Y10" s="1">
        <v>0.72689075630251998</v>
      </c>
      <c r="Z10" s="1" t="s">
        <v>52</v>
      </c>
      <c r="AA10" s="1">
        <v>264.90415620803799</v>
      </c>
      <c r="AB10" s="1">
        <v>18.268144130706698</v>
      </c>
      <c r="AC10" s="1">
        <v>1.99961829185485</v>
      </c>
      <c r="AD10" s="1">
        <v>19.6937849521636</v>
      </c>
    </row>
    <row r="11" spans="1:30" x14ac:dyDescent="0.25">
      <c r="A11">
        <v>8</v>
      </c>
      <c r="B11">
        <v>8</v>
      </c>
      <c r="C11" t="s">
        <v>29</v>
      </c>
      <c r="D11" t="s">
        <v>53</v>
      </c>
      <c r="E11" t="s">
        <v>48</v>
      </c>
      <c r="F11">
        <v>1</v>
      </c>
      <c r="G11">
        <v>-1</v>
      </c>
      <c r="H11">
        <v>-100</v>
      </c>
      <c r="I11">
        <v>9.8000000000000004E-2</v>
      </c>
      <c r="J11">
        <v>0.9</v>
      </c>
      <c r="K11">
        <v>100</v>
      </c>
      <c r="L11">
        <v>0.1</v>
      </c>
      <c r="M11">
        <v>800</v>
      </c>
      <c r="N11">
        <v>348</v>
      </c>
      <c r="O11" t="s">
        <v>49</v>
      </c>
      <c r="P11" t="s">
        <v>33</v>
      </c>
      <c r="Q11">
        <v>40</v>
      </c>
      <c r="R11">
        <v>5</v>
      </c>
      <c r="S11" t="s">
        <v>34</v>
      </c>
      <c r="U11">
        <v>100</v>
      </c>
      <c r="V11">
        <v>70</v>
      </c>
      <c r="W11" s="1">
        <v>0.64839046752283602</v>
      </c>
      <c r="X11" s="1">
        <v>0.99</v>
      </c>
      <c r="Y11" s="1">
        <v>0.69629650105656204</v>
      </c>
      <c r="Z11" s="1" t="s">
        <v>54</v>
      </c>
      <c r="AA11" s="1">
        <v>256.44303488731299</v>
      </c>
      <c r="AB11" s="1">
        <v>17.6516013145446</v>
      </c>
      <c r="AC11" s="1">
        <v>1.57854628562927</v>
      </c>
      <c r="AD11" s="1">
        <v>19.106502056121801</v>
      </c>
    </row>
    <row r="12" spans="1:30" x14ac:dyDescent="0.25">
      <c r="A12">
        <v>9</v>
      </c>
      <c r="B12">
        <v>9</v>
      </c>
      <c r="C12" t="s">
        <v>29</v>
      </c>
      <c r="D12" t="s">
        <v>55</v>
      </c>
      <c r="E12" t="s">
        <v>56</v>
      </c>
      <c r="F12">
        <v>1</v>
      </c>
      <c r="G12">
        <v>-1</v>
      </c>
      <c r="H12">
        <v>-40</v>
      </c>
      <c r="I12">
        <v>0.13</v>
      </c>
      <c r="J12">
        <v>0.95</v>
      </c>
      <c r="K12">
        <v>0</v>
      </c>
      <c r="L12">
        <v>0</v>
      </c>
      <c r="M12">
        <v>800</v>
      </c>
      <c r="N12">
        <v>348</v>
      </c>
      <c r="O12" t="s">
        <v>57</v>
      </c>
      <c r="P12" t="s">
        <v>33</v>
      </c>
      <c r="Q12">
        <v>40</v>
      </c>
      <c r="R12">
        <v>5</v>
      </c>
      <c r="S12" t="s">
        <v>34</v>
      </c>
      <c r="U12">
        <v>100</v>
      </c>
      <c r="V12">
        <v>70</v>
      </c>
      <c r="W12" s="1">
        <v>0</v>
      </c>
      <c r="X12" s="1">
        <v>0</v>
      </c>
      <c r="Y12" s="1">
        <v>0</v>
      </c>
      <c r="Z12" s="1" t="s">
        <v>58</v>
      </c>
      <c r="AA12" s="1">
        <v>339.65067934989901</v>
      </c>
      <c r="AB12" s="1">
        <v>17.640863895416199</v>
      </c>
      <c r="AC12" s="1">
        <v>2.2645769119262602</v>
      </c>
      <c r="AD12" s="1">
        <v>19.495165824890101</v>
      </c>
    </row>
    <row r="13" spans="1:30" x14ac:dyDescent="0.25">
      <c r="A13">
        <v>10</v>
      </c>
      <c r="B13">
        <v>10</v>
      </c>
      <c r="C13" t="s">
        <v>29</v>
      </c>
      <c r="D13" t="s">
        <v>59</v>
      </c>
      <c r="E13" t="s">
        <v>56</v>
      </c>
      <c r="F13">
        <v>1</v>
      </c>
      <c r="G13">
        <v>-1</v>
      </c>
      <c r="H13">
        <v>-40</v>
      </c>
      <c r="I13">
        <v>0.13</v>
      </c>
      <c r="J13">
        <v>0.95</v>
      </c>
      <c r="K13">
        <v>1000</v>
      </c>
      <c r="L13">
        <v>0.05</v>
      </c>
      <c r="M13">
        <v>800</v>
      </c>
      <c r="N13">
        <v>348</v>
      </c>
      <c r="O13" t="s">
        <v>57</v>
      </c>
      <c r="P13" t="s">
        <v>33</v>
      </c>
      <c r="Q13">
        <v>40</v>
      </c>
      <c r="R13">
        <v>5</v>
      </c>
      <c r="S13" t="s">
        <v>34</v>
      </c>
      <c r="U13">
        <v>100</v>
      </c>
      <c r="V13">
        <v>70</v>
      </c>
      <c r="W13" s="1">
        <v>0</v>
      </c>
      <c r="X13" s="1">
        <v>0</v>
      </c>
      <c r="Y13" s="1">
        <v>0</v>
      </c>
      <c r="Z13" s="1" t="s">
        <v>60</v>
      </c>
      <c r="AA13" s="1">
        <v>266.97978091239901</v>
      </c>
      <c r="AB13" s="1">
        <v>19.328150033950799</v>
      </c>
      <c r="AC13" s="1">
        <v>1.84245777130126</v>
      </c>
      <c r="AD13" s="1">
        <v>19.189173936843801</v>
      </c>
    </row>
    <row r="14" spans="1:30" x14ac:dyDescent="0.25">
      <c r="A14">
        <v>11</v>
      </c>
      <c r="B14">
        <v>11</v>
      </c>
      <c r="C14" t="s">
        <v>29</v>
      </c>
      <c r="D14" t="s">
        <v>61</v>
      </c>
      <c r="E14" t="s">
        <v>56</v>
      </c>
      <c r="F14">
        <v>1</v>
      </c>
      <c r="G14">
        <v>-1</v>
      </c>
      <c r="H14">
        <v>-40</v>
      </c>
      <c r="I14">
        <v>0.13</v>
      </c>
      <c r="J14">
        <v>0.9</v>
      </c>
      <c r="K14">
        <v>100</v>
      </c>
      <c r="L14">
        <v>0.1</v>
      </c>
      <c r="M14">
        <v>800</v>
      </c>
      <c r="N14">
        <v>348</v>
      </c>
      <c r="O14" t="s">
        <v>57</v>
      </c>
      <c r="P14" t="s">
        <v>33</v>
      </c>
      <c r="Q14">
        <v>40</v>
      </c>
      <c r="R14">
        <v>5</v>
      </c>
      <c r="S14" t="s">
        <v>34</v>
      </c>
      <c r="U14">
        <v>100</v>
      </c>
      <c r="V14">
        <v>70</v>
      </c>
      <c r="W14" s="1">
        <v>0.59935701553348597</v>
      </c>
      <c r="X14" s="1">
        <v>1</v>
      </c>
      <c r="Y14" s="1">
        <v>0.65149815807710498</v>
      </c>
      <c r="Z14" s="1" t="s">
        <v>62</v>
      </c>
      <c r="AA14" s="1">
        <v>308.20302629470802</v>
      </c>
      <c r="AB14" s="1">
        <v>34.212615728378204</v>
      </c>
      <c r="AC14" s="1">
        <v>4.1830084323883003</v>
      </c>
      <c r="AD14" s="1">
        <v>30.942311763763399</v>
      </c>
    </row>
    <row r="15" spans="1:30" x14ac:dyDescent="0.25"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>
        <v>12</v>
      </c>
      <c r="B16">
        <v>12</v>
      </c>
      <c r="C16" t="s">
        <v>63</v>
      </c>
      <c r="D16" t="s">
        <v>64</v>
      </c>
      <c r="E16" t="s">
        <v>48</v>
      </c>
      <c r="F16">
        <v>1</v>
      </c>
      <c r="G16">
        <v>-1</v>
      </c>
      <c r="H16">
        <v>-100</v>
      </c>
      <c r="I16">
        <v>9.8000000000000004E-2</v>
      </c>
      <c r="J16">
        <v>0.9</v>
      </c>
      <c r="K16">
        <v>0</v>
      </c>
      <c r="L16">
        <v>0</v>
      </c>
      <c r="M16">
        <v>800</v>
      </c>
      <c r="N16">
        <v>348</v>
      </c>
      <c r="O16" t="s">
        <v>65</v>
      </c>
      <c r="P16" t="s">
        <v>33</v>
      </c>
      <c r="Q16">
        <v>40</v>
      </c>
      <c r="R16">
        <v>5</v>
      </c>
      <c r="S16" t="s">
        <v>34</v>
      </c>
      <c r="U16">
        <v>100</v>
      </c>
      <c r="V16">
        <v>70</v>
      </c>
      <c r="W16" s="1">
        <v>0.83333333333333304</v>
      </c>
      <c r="X16" s="1">
        <v>0.19</v>
      </c>
      <c r="Y16" s="1">
        <v>0.484577922077922</v>
      </c>
      <c r="Z16" s="1" t="s">
        <v>66</v>
      </c>
      <c r="AA16" s="1">
        <v>655.20664548873901</v>
      </c>
      <c r="AB16" s="1">
        <v>38.551126956939697</v>
      </c>
      <c r="AC16" s="1">
        <v>4.9570662975311199</v>
      </c>
      <c r="AD16" s="1">
        <v>42.206415891647303</v>
      </c>
    </row>
    <row r="17" spans="1:31" x14ac:dyDescent="0.25">
      <c r="A17">
        <v>13</v>
      </c>
      <c r="B17">
        <v>13</v>
      </c>
      <c r="C17" t="s">
        <v>63</v>
      </c>
      <c r="D17" t="s">
        <v>64</v>
      </c>
      <c r="E17" t="s">
        <v>48</v>
      </c>
      <c r="F17">
        <v>1</v>
      </c>
      <c r="G17">
        <v>-1</v>
      </c>
      <c r="H17">
        <v>-100</v>
      </c>
      <c r="I17">
        <v>9.8000000000000004E-2</v>
      </c>
      <c r="J17">
        <v>0.9</v>
      </c>
      <c r="K17">
        <v>0</v>
      </c>
      <c r="L17">
        <v>0</v>
      </c>
      <c r="M17">
        <v>800</v>
      </c>
      <c r="N17">
        <v>348</v>
      </c>
      <c r="O17" t="s">
        <v>65</v>
      </c>
      <c r="P17" t="s">
        <v>33</v>
      </c>
      <c r="Q17">
        <v>40</v>
      </c>
      <c r="R17">
        <v>5</v>
      </c>
      <c r="S17" t="s">
        <v>34</v>
      </c>
      <c r="U17">
        <v>100</v>
      </c>
      <c r="V17">
        <v>70</v>
      </c>
      <c r="W17" s="1">
        <v>0.96</v>
      </c>
      <c r="X17" s="1">
        <v>0.19</v>
      </c>
      <c r="Y17" s="1">
        <v>0.51517857142857104</v>
      </c>
      <c r="Z17" s="1" t="s">
        <v>67</v>
      </c>
      <c r="AA17" s="1">
        <v>615.58175253868103</v>
      </c>
      <c r="AB17" s="1">
        <v>33.854306697845402</v>
      </c>
      <c r="AC17" s="1">
        <v>7.3636748790740896</v>
      </c>
      <c r="AD17" s="1">
        <v>43.493301391601499</v>
      </c>
    </row>
    <row r="18" spans="1:31" x14ac:dyDescent="0.25">
      <c r="A18">
        <v>14</v>
      </c>
      <c r="B18">
        <v>14</v>
      </c>
      <c r="C18" t="s">
        <v>63</v>
      </c>
      <c r="D18" t="s">
        <v>64</v>
      </c>
      <c r="E18" t="s">
        <v>48</v>
      </c>
      <c r="F18">
        <v>1</v>
      </c>
      <c r="G18">
        <v>-1</v>
      </c>
      <c r="H18">
        <v>-100</v>
      </c>
      <c r="I18">
        <v>9.8000000000000004E-2</v>
      </c>
      <c r="J18">
        <v>0.9</v>
      </c>
      <c r="K18">
        <v>0</v>
      </c>
      <c r="L18">
        <v>0</v>
      </c>
      <c r="M18">
        <v>800</v>
      </c>
      <c r="N18">
        <v>348</v>
      </c>
      <c r="O18" t="s">
        <v>65</v>
      </c>
      <c r="P18" t="s">
        <v>33</v>
      </c>
      <c r="Q18">
        <v>40</v>
      </c>
      <c r="R18">
        <v>5</v>
      </c>
      <c r="S18" t="s">
        <v>34</v>
      </c>
      <c r="U18">
        <v>100</v>
      </c>
      <c r="V18">
        <v>70</v>
      </c>
      <c r="W18" s="1">
        <v>0.76666666666666605</v>
      </c>
      <c r="X18" s="1">
        <v>0.12</v>
      </c>
      <c r="Y18" s="1">
        <v>0.337842712842712</v>
      </c>
      <c r="Z18" s="1" t="s">
        <v>68</v>
      </c>
      <c r="AA18" s="1">
        <v>625.372385501861</v>
      </c>
      <c r="AB18" s="1">
        <v>39.296446323394697</v>
      </c>
      <c r="AC18" s="1">
        <v>5.8528637886047301</v>
      </c>
      <c r="AD18" s="1">
        <v>41.675241708755401</v>
      </c>
    </row>
    <row r="21" spans="1:31" ht="19.5" customHeight="1" x14ac:dyDescent="0.25">
      <c r="C21">
        <f>M2*N2</f>
        <v>96800</v>
      </c>
      <c r="D21" s="2" t="s">
        <v>69</v>
      </c>
      <c r="AB21" s="1">
        <f>AVERAGE(AB2:AB4)</f>
        <v>33.529154856999703</v>
      </c>
      <c r="AC21" s="1">
        <f>AVERAGE(AC2:AC4)</f>
        <v>3.0350366433461429</v>
      </c>
      <c r="AD21" s="1">
        <f>AVERAGE(AD2:AD4)</f>
        <v>34.229625701904233</v>
      </c>
      <c r="AE21" s="1">
        <f>AVERAGE(AA2:AA4)</f>
        <v>182.76066724459301</v>
      </c>
    </row>
    <row r="22" spans="1:31" ht="19.5" customHeight="1" x14ac:dyDescent="0.25">
      <c r="D22" s="2"/>
      <c r="AB22" s="1">
        <f>AB21*1000/10000</f>
        <v>3.3529154856999703</v>
      </c>
      <c r="AC22" s="1">
        <f>AC21*1000/10000</f>
        <v>0.30350366433461429</v>
      </c>
      <c r="AD22" s="1">
        <f>AD21*1000/10000</f>
        <v>3.4229625701904229</v>
      </c>
      <c r="AE22" s="1">
        <f>AE21*1000/$C21</f>
        <v>1.8880234219482748</v>
      </c>
    </row>
    <row r="23" spans="1:31" ht="19.5" customHeight="1" x14ac:dyDescent="0.25">
      <c r="C23">
        <f>M6*N6</f>
        <v>278400</v>
      </c>
      <c r="D23" s="2" t="s">
        <v>70</v>
      </c>
      <c r="AB23" s="1">
        <f>AVERAGE(AB6:AB14)</f>
        <v>21.527371035681771</v>
      </c>
      <c r="AC23" s="1">
        <f>AVERAGE(AC6:AC14)</f>
        <v>2.3667694727579689</v>
      </c>
      <c r="AD23" s="1">
        <f>AVERAGE(AD6:AD14)</f>
        <v>24.273019393285068</v>
      </c>
      <c r="AE23" s="1">
        <f>AVERAGE(AA6:AA14)</f>
        <v>313.99495975176444</v>
      </c>
    </row>
    <row r="24" spans="1:31" ht="19.5" customHeight="1" x14ac:dyDescent="0.25">
      <c r="D24" s="2"/>
      <c r="AB24" s="1">
        <f>AB23*1000/10000</f>
        <v>2.1527371035681773</v>
      </c>
      <c r="AC24" s="1">
        <f>AC23*1000/10000</f>
        <v>0.23667694727579688</v>
      </c>
      <c r="AD24" s="1">
        <f>AD23*1000/10000</f>
        <v>2.4273019393285069</v>
      </c>
      <c r="AE24" s="1">
        <f>AE23*1000/$C23</f>
        <v>1.1278554588784642</v>
      </c>
    </row>
    <row r="25" spans="1:31" ht="19.5" customHeight="1" x14ac:dyDescent="0.25">
      <c r="C25">
        <f>M8*N8</f>
        <v>278400</v>
      </c>
      <c r="D25" s="2" t="s">
        <v>71</v>
      </c>
      <c r="AB25" s="1">
        <f>AVERAGE(AB16:AB18)</f>
        <v>37.233959992726597</v>
      </c>
      <c r="AC25" s="1">
        <f>AVERAGE(AC16:AC18)</f>
        <v>6.0578683217366462</v>
      </c>
      <c r="AD25" s="1">
        <f>AVERAGE(AD16:AD18)</f>
        <v>42.458319664001401</v>
      </c>
      <c r="AE25" s="1">
        <f>AVERAGE(AA16:AA18)</f>
        <v>632.05359450976039</v>
      </c>
    </row>
    <row r="26" spans="1:31" ht="19.5" customHeight="1" x14ac:dyDescent="0.25">
      <c r="D26" s="2"/>
      <c r="AB26" s="1">
        <f>AB25*1000/10000</f>
        <v>3.7233959992726597</v>
      </c>
      <c r="AC26" s="1">
        <f>AC25*1000/10000</f>
        <v>0.60578683217366458</v>
      </c>
      <c r="AD26" s="1">
        <f>AD25*1000/10000</f>
        <v>4.2458319664001403</v>
      </c>
      <c r="AE26" s="1">
        <f>AE25*1000/$C25</f>
        <v>2.2703074515436796</v>
      </c>
    </row>
    <row r="27" spans="1:31" ht="19.5" customHeight="1" x14ac:dyDescent="0.25">
      <c r="D27" s="2" t="s">
        <v>72</v>
      </c>
      <c r="AB27" s="1">
        <f>AVERAGE(AB2:AB18)</f>
        <v>27.069045591354321</v>
      </c>
      <c r="AC27" s="1">
        <f>AVERAGE(AC2:AC18)</f>
        <v>3.2386426766713394</v>
      </c>
      <c r="AD27" s="1">
        <f>AVERAGE(AD2:AD18)</f>
        <v>29.90140070915216</v>
      </c>
      <c r="AE27" s="1">
        <f>AVERAGE(AA2:AA18)</f>
        <v>351.3598282019293</v>
      </c>
    </row>
    <row r="28" spans="1:31" x14ac:dyDescent="0.25">
      <c r="AB28" s="1">
        <f>(AB25+AB23+AB21)*1000/(10000)</f>
        <v>9.229048588540806</v>
      </c>
      <c r="AC28" s="1">
        <f>(AC25+AC23+AC21)*1000/(10000)</f>
        <v>1.1459674437840757</v>
      </c>
      <c r="AD28" s="1">
        <f>(AD25+AD23+AD21)*1000/(10000)</f>
        <v>10.096096475919071</v>
      </c>
      <c r="AE28" s="1">
        <f>(AE25+AE23+AE21)*1000/(C25+C23+C21)</f>
        <v>1.7270642923900212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Experiment_Results_14-Jun-2023_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2023-06-14T10:11:56Z</dcterms:created>
  <dcterms:modified xsi:type="dcterms:W3CDTF">2023-06-14T10:50:33Z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2023-06-14T10:13:54Z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166ff1b3-90fc-43d6-8dbe-614c61032e85</vt:lpwstr>
  </property>
  <property fmtid="{D5CDD505-2E9C-101B-9397-08002B2CF9AE}" pid="8" name="MSIP_Label_6ff5c69e-9d09-4250-825e-b99a9d4db320_ContentBits">
    <vt:lpwstr>0</vt:lpwstr>
  </property>
</Properties>
</file>