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esh Umrao\OneDrive\Desktop\"/>
    </mc:Choice>
  </mc:AlternateContent>
  <xr:revisionPtr revIDLastSave="0" documentId="13_ncr:1_{F06B6767-0B05-4C3D-8B6D-168DF5F28D03}" xr6:coauthVersionLast="47" xr6:coauthVersionMax="47" xr10:uidLastSave="{00000000-0000-0000-0000-000000000000}"/>
  <bookViews>
    <workbookView xWindow="-110" yWindow="-110" windowWidth="19420" windowHeight="10300" tabRatio="895" firstSheet="1" activeTab="1" xr2:uid="{00000000-000D-0000-FFFF-FFFF00000000}"/>
  </bookViews>
  <sheets>
    <sheet name="Sheet1" sheetId="1" state="hidden" r:id="rId1"/>
    <sheet name="Total-FDI-Inflow2000-23Dec" sheetId="2" r:id="rId2"/>
    <sheet name="Top-inves Count FDI-EQT inflow" sheetId="7" r:id="rId3"/>
    <sheet name="Top-Sector Attracts FDI-EQT" sheetId="8" r:id="rId4"/>
    <sheet name="States Attracts Highest FDI-EQT" sheetId="6" r:id="rId5"/>
    <sheet name="FDI-Equity-Yearwise 2000-23Dec" sheetId="4" r:id="rId6"/>
    <sheet name="FDI Equity-Country-Cum-2000-23D" sheetId="3" r:id="rId7"/>
    <sheet name="FDI-Equity-Cumm-Sectorwise" sheetId="5" r:id="rId8"/>
  </sheets>
  <definedNames>
    <definedName name="_xlnm.Print_Area" localSheetId="0">Sheet1!$A$1:$I$519</definedName>
  </definedNames>
  <calcPr calcId="191029"/>
</workbook>
</file>

<file path=xl/calcChain.xml><?xml version="1.0" encoding="utf-8"?>
<calcChain xmlns="http://schemas.openxmlformats.org/spreadsheetml/2006/main">
  <c r="F2" i="2" l="1"/>
  <c r="D2" i="5"/>
  <c r="B25" i="2" l="1"/>
  <c r="D64" i="5" l="1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186" i="1"/>
  <c r="C172" i="1"/>
  <c r="G18" i="2" l="1"/>
  <c r="G19" i="2"/>
  <c r="G7" i="2"/>
  <c r="G24" i="2"/>
  <c r="G11" i="2"/>
  <c r="G23" i="2"/>
  <c r="G22" i="2"/>
  <c r="G210" i="1"/>
  <c r="E210" i="1"/>
  <c r="G16" i="2" l="1"/>
  <c r="G5" i="2"/>
  <c r="G6" i="2"/>
  <c r="G3" i="2"/>
  <c r="G15" i="2"/>
  <c r="G12" i="2"/>
  <c r="G8" i="2"/>
  <c r="G9" i="2"/>
  <c r="G17" i="2"/>
  <c r="G4" i="2"/>
  <c r="G13" i="2"/>
  <c r="G21" i="2"/>
  <c r="G20" i="2"/>
  <c r="G25" i="2"/>
  <c r="G10" i="2"/>
  <c r="G14" i="2"/>
  <c r="I172" i="1"/>
  <c r="E172" i="1"/>
  <c r="D172" i="1"/>
  <c r="G171" i="1" l="1"/>
  <c r="F172" i="1"/>
  <c r="G169" i="1" l="1"/>
  <c r="G170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48" i="1"/>
  <c r="G172" i="1" l="1"/>
  <c r="I10" i="1" s="1"/>
</calcChain>
</file>

<file path=xl/sharedStrings.xml><?xml version="1.0" encoding="utf-8"?>
<sst xmlns="http://schemas.openxmlformats.org/spreadsheetml/2006/main" count="985" uniqueCount="608">
  <si>
    <t xml:space="preserve">                                                                                  </t>
  </si>
  <si>
    <t>-</t>
  </si>
  <si>
    <t>Million</t>
  </si>
  <si>
    <t>Crore</t>
  </si>
  <si>
    <t xml:space="preserve">%age growth over last year </t>
  </si>
  <si>
    <t>(+) 2%</t>
  </si>
  <si>
    <t>Country</t>
  </si>
  <si>
    <t>2019-20</t>
  </si>
  <si>
    <t>2020-21</t>
  </si>
  <si>
    <t>2021-22</t>
  </si>
  <si>
    <t>U.S.A.</t>
  </si>
  <si>
    <t>UAE</t>
  </si>
  <si>
    <t>Note:</t>
  </si>
  <si>
    <t>Sector</t>
  </si>
  <si>
    <t>SERVICES SECTOR **</t>
  </si>
  <si>
    <t>COMPUTER SOFTWARE &amp; HARDWARE</t>
  </si>
  <si>
    <t>TELECOMMUNICATIONS</t>
  </si>
  <si>
    <t>TRADING</t>
  </si>
  <si>
    <t>AUTOMOBILE INDUSTRY</t>
  </si>
  <si>
    <t>CONSTRUCTION DEVELOPMENT: Townships, housing, built-up infrastructure and construction-development projects</t>
  </si>
  <si>
    <t>CONSTRUCTION (INFRASTRUCTURE) ACTIVITIES</t>
  </si>
  <si>
    <t>DRUGS &amp; PHARMACEUTICALS</t>
  </si>
  <si>
    <t>METALLURGICAL INDUSTRIES</t>
  </si>
  <si>
    <t>MAHARASHTRA</t>
  </si>
  <si>
    <t>GUJARAT</t>
  </si>
  <si>
    <t>KARNATAKA</t>
  </si>
  <si>
    <t>DELHI</t>
  </si>
  <si>
    <t>TAMIL NADU</t>
  </si>
  <si>
    <t>HARYANA</t>
  </si>
  <si>
    <t>TELANGANA</t>
  </si>
  <si>
    <t>JHARKHAND</t>
  </si>
  <si>
    <t>WEST BENGAL</t>
  </si>
  <si>
    <t>(Data on FDI have been revised since 2000-01 with expended coverage to approach International Best Practices)</t>
  </si>
  <si>
    <t>FOREIGN DIRECT INVESTMENT (FDI)</t>
  </si>
  <si>
    <t>Equity</t>
  </si>
  <si>
    <t>Equity capital of unincorporated bodies #</t>
  </si>
  <si>
    <t>2000-01</t>
  </si>
  <si>
    <t>2001-02</t>
  </si>
  <si>
    <t>(+) 52 %</t>
  </si>
  <si>
    <t>2002-03</t>
  </si>
  <si>
    <t>(-) 18 %</t>
  </si>
  <si>
    <t>2003-04</t>
  </si>
  <si>
    <t>(-) 14 %</t>
  </si>
  <si>
    <t xml:space="preserve">2004-05 </t>
  </si>
  <si>
    <t>(+) 40 %</t>
  </si>
  <si>
    <t xml:space="preserve">2005-06 </t>
  </si>
  <si>
    <t>(+) 48 %</t>
  </si>
  <si>
    <t xml:space="preserve">2006-07 </t>
  </si>
  <si>
    <t>(+) 155 %</t>
  </si>
  <si>
    <t xml:space="preserve">2007-08 </t>
  </si>
  <si>
    <t>(+) 53 %</t>
  </si>
  <si>
    <t xml:space="preserve">2008-09  </t>
  </si>
  <si>
    <t>(+) 20 %</t>
  </si>
  <si>
    <t>2009-10</t>
  </si>
  <si>
    <t>(-) 10 %</t>
  </si>
  <si>
    <t xml:space="preserve">2010-11 </t>
  </si>
  <si>
    <t>(-) 08 %</t>
  </si>
  <si>
    <t xml:space="preserve">2011-12 </t>
  </si>
  <si>
    <t>(+) 34 %</t>
  </si>
  <si>
    <t>2012-13</t>
  </si>
  <si>
    <t>(-) 26%</t>
  </si>
  <si>
    <t xml:space="preserve">2013-14 </t>
  </si>
  <si>
    <t>(+) 5%</t>
  </si>
  <si>
    <t xml:space="preserve">2014-15 </t>
  </si>
  <si>
    <t>(+) 25%</t>
  </si>
  <si>
    <t xml:space="preserve">2015-16 </t>
  </si>
  <si>
    <t>(+) 23%</t>
  </si>
  <si>
    <t>2016-17  </t>
  </si>
  <si>
    <t>(+) 8%</t>
  </si>
  <si>
    <t>2017-18</t>
  </si>
  <si>
    <t>(+) 1%</t>
  </si>
  <si>
    <t>2018-19</t>
  </si>
  <si>
    <t>(+) 20%</t>
  </si>
  <si>
    <t>(+) 10%</t>
  </si>
  <si>
    <t xml:space="preserve"> ‘#’ Figures for equity capital of unincorporated bodies are estimates. (P) All figures are provisional </t>
  </si>
  <si>
    <t xml:space="preserve">2008-09 </t>
  </si>
  <si>
    <t xml:space="preserve">2009-10 </t>
  </si>
  <si>
    <t>2011-12  ^</t>
  </si>
  <si>
    <t xml:space="preserve">2012-13 </t>
  </si>
  <si>
    <t>2014-15</t>
  </si>
  <si>
    <t>2016-17</t>
  </si>
  <si>
    <t xml:space="preserve">2017-18 </t>
  </si>
  <si>
    <t>2018-19  </t>
  </si>
  <si>
    <t>2019–20</t>
  </si>
  <si>
    <t xml:space="preserve">2020-21 </t>
  </si>
  <si>
    <t>Annexure-A</t>
  </si>
  <si>
    <t>Mauritius</t>
  </si>
  <si>
    <t>Singapore</t>
  </si>
  <si>
    <t>Netherland</t>
  </si>
  <si>
    <t>Japan</t>
  </si>
  <si>
    <t>United Kingdom</t>
  </si>
  <si>
    <t>Germany</t>
  </si>
  <si>
    <t>Cayman Islands</t>
  </si>
  <si>
    <t>Cyprus</t>
  </si>
  <si>
    <t>RBI’s-NRI Schemes (2000-2002)</t>
  </si>
  <si>
    <t>GRAND TOTAL</t>
  </si>
  <si>
    <t>Annexure-B</t>
  </si>
  <si>
    <t>Annexure-C</t>
  </si>
  <si>
    <t>Sr.No.</t>
  </si>
  <si>
    <t>State Name</t>
  </si>
  <si>
    <t>******</t>
  </si>
  <si>
    <t>S. NO.</t>
  </si>
  <si>
    <t>Re-invested earnings +</t>
  </si>
  <si>
    <t>Other capital +</t>
  </si>
  <si>
    <t>Financial Year (April - March)</t>
  </si>
  <si>
    <t>CUMULATIVE TOTAL</t>
  </si>
  <si>
    <t>iii.        Figures are provisional.</t>
  </si>
  <si>
    <t>Rupees Crores</t>
  </si>
  <si>
    <t>A.         AS PER INTERNATIONAL BEST PRACTICES:</t>
  </si>
  <si>
    <t xml:space="preserve"> S. No.</t>
  </si>
  <si>
    <t>RAJASTHAN</t>
  </si>
  <si>
    <t>Sr. No.</t>
  </si>
  <si>
    <t>(In USD million)</t>
  </si>
  <si>
    <t>(In INR crore)</t>
  </si>
  <si>
    <t>Sub-Total</t>
  </si>
  <si>
    <t>CHEMICALS (OTHER THAN FERTILIZEINR)</t>
  </si>
  <si>
    <t>In INR Crores</t>
  </si>
  <si>
    <t xml:space="preserve">USD </t>
  </si>
  <si>
    <t> (In USD mn)</t>
  </si>
  <si>
    <t>Amt. in Rupees Crores/ Amt. in USD Million</t>
  </si>
  <si>
    <t>USD Million</t>
  </si>
  <si>
    <t>(Amount in USD Million)</t>
  </si>
  <si>
    <t>%age growth over previous year (in USD terms)</t>
  </si>
  <si>
    <t>(iii) RBI had included Swap of Shares of USD 3.1 billion under equity components during December 2006.</t>
  </si>
  <si>
    <t>In USD Million</t>
  </si>
  <si>
    <t>% age growth over previous  year (in terms of USD)</t>
  </si>
  <si>
    <t>FACT SHEET ON FOREIGN DIRECT INVESTMENT (FDI) INFLOW</t>
  </si>
  <si>
    <t xml:space="preserve"> INR </t>
  </si>
  <si>
    <t>FDI  EQUITY INFLOW</t>
  </si>
  <si>
    <t>(In INR Crore)</t>
  </si>
  <si>
    <t>F.       STATES/UTs ATTRACTING HIGHEST FDI EQUITY INFLOW</t>
  </si>
  <si>
    <t>1,18,235</t>
  </si>
  <si>
    <t>4,37,188</t>
  </si>
  <si>
    <t>1,07,762</t>
  </si>
  <si>
    <t>(-) 1%</t>
  </si>
  <si>
    <t>FDI INFLOW INTO INDIA</t>
  </si>
  <si>
    <t>II.      FINANCIAL YEAR-WISE FDI INFLOW DATA:</t>
  </si>
  <si>
    <t>D.         SHARE OF TOP INVESTING COUNTRIES FDI EQUITY INFLOW (Financial year):</t>
  </si>
  <si>
    <t>Amount of FDI Equity inflow</t>
  </si>
  <si>
    <t>*   Includes inflow under NRI Schemes of RBI.</t>
  </si>
  <si>
    <t>Amount of  FDI Equity inflow</t>
  </si>
  <si>
    <t xml:space="preserve">B.           DPIIT’s – FINANCIAL YEAR-WISE FDI EQUITY INFLOW: </t>
  </si>
  <si>
    <t>(+) 3%</t>
  </si>
  <si>
    <t>TOTAL  FDI  INFLOW  INTO INDIA 
(Equity inflow +  ‘Re-invested  earnings’ + ‘Other capital’)
 (as per RBI’s Monthly bulletins)</t>
  </si>
  <si>
    <t>2022-23</t>
  </si>
  <si>
    <t>(vi)  Data in respect of ‘Re-invested earnings’ &amp; ‘Other capital’ are estimated as average of previous two years.</t>
  </si>
  <si>
    <t>(iv) Monthly data on components of FDI as per expended coverage are not available. These data, therefore, are not comparable with FDI data for previous years.</t>
  </si>
  <si>
    <t>Gross-Total</t>
  </si>
  <si>
    <t>Amount of Foreign Direct Investment Equity inflow</t>
  </si>
  <si>
    <t>CUMULATIVE AMOUNT OF FDI  EQUITY  INFLOW 
(excluding, amount remitted through RBI’s NRI Schemes)</t>
  </si>
  <si>
    <t>CUMULATIVE AMOUNT OF FDI  INFLOW 
(Equity inflow +‘Re-invested earnings’ +‘Other capital’)</t>
  </si>
  <si>
    <t>INR</t>
  </si>
  <si>
    <t>(+) 65 %</t>
  </si>
  <si>
    <t>(-) 33 %</t>
  </si>
  <si>
    <t>(-) 19 %</t>
  </si>
  <si>
    <t>(+) 47 %</t>
  </si>
  <si>
    <t>(+) 72 %</t>
  </si>
  <si>
    <t>(+) 125 %</t>
  </si>
  <si>
    <t>(+) 97 %</t>
  </si>
  <si>
    <t>(+) 28 %</t>
  </si>
  <si>
    <t>(-) 17 %</t>
  </si>
  <si>
    <t>(+) 64 %</t>
  </si>
  <si>
    <t>(-) 36 %</t>
  </si>
  <si>
    <t>(+) 22%</t>
  </si>
  <si>
    <t>(+) 35%</t>
  </si>
  <si>
    <t>(+) 9%</t>
  </si>
  <si>
    <t>(+) 19%</t>
  </si>
  <si>
    <t>(+) 13%</t>
  </si>
  <si>
    <t xml:space="preserve">TOTAL FDI EQUITY INFLOW FROM ALL COUNTRIES </t>
  </si>
  <si>
    <t xml:space="preserve">Name of the Country </t>
  </si>
  <si>
    <t>Note: State wise data is maintained w.e.f. October, 2019</t>
  </si>
  <si>
    <t>Note: (i) Country list revised in December, 2022.</t>
  </si>
  <si>
    <t>(ii) IFSC -International Financial Services Centre</t>
  </si>
  <si>
    <t xml:space="preserve">I.              CUMULATIVE FDI FLOWS INTO INDIA (2000-2023): </t>
  </si>
  <si>
    <t>3,67,435</t>
  </si>
  <si>
    <t>1,37,374</t>
  </si>
  <si>
    <t>ii.         %age worked out in USD terms &amp; FDI inflow received through Government Route + Automatic Route + Acquisition of existing shares only.</t>
  </si>
  <si>
    <t>Government Route/  Automatic Route/ Acquisition Route</t>
  </si>
  <si>
    <t>ii.  %age worked out in USD terms &amp; FDI inflow received through Government Route + Automatic Route + acquisition of  existing shares only.</t>
  </si>
  <si>
    <t>(iii) %age worked out in USD terms &amp; FDI inflow received through Government Route + Automatic Route + acquisition of  existing shares only.</t>
  </si>
  <si>
    <t xml:space="preserve">(v) Figures are provisional.                </t>
  </si>
  <si>
    <t>% age out of total FDI Equity inflow                        (in USD terms)</t>
  </si>
  <si>
    <t>%age out of total FDI Equity inflow
(in terms of USD)</t>
  </si>
  <si>
    <t>(-) 22%</t>
  </si>
  <si>
    <t xml:space="preserve">2022-23 (P) </t>
  </si>
  <si>
    <t xml:space="preserve">(iv) FDI Sectoral data has been revalidated / reconciled in line with the RBI, which may reflect minor changes in the FDI figures (increase/decrease) as compared to the earlier published sectoral data. </t>
  </si>
  <si>
    <t>% age out of total FDI Equity inflow                           (in USD terms)</t>
  </si>
  <si>
    <t>Sub-total</t>
  </si>
  <si>
    <t>Rank</t>
  </si>
  <si>
    <t>iii. State wise data is maintained w.e.f. October, 2019. Figures are provisional.</t>
  </si>
  <si>
    <t>(-) 16%</t>
  </si>
  <si>
    <t>June, 2023</t>
  </si>
  <si>
    <t>C.       FDI EQUITY INFLOW (MONTH-WISE) DURING THE FINANCIAL YEAR 2023-24:</t>
  </si>
  <si>
    <t>Financial Year 2023-24</t>
  </si>
  <si>
    <t>April, 2023</t>
  </si>
  <si>
    <t>May, 2023</t>
  </si>
  <si>
    <t>2021-22
(April-March)</t>
  </si>
  <si>
    <t>2022-23
(April-March)</t>
  </si>
  <si>
    <t xml:space="preserve"> COUNTRY-WISE FDI EQUITY INFLOW</t>
  </si>
  <si>
    <t>Sr. No</t>
  </si>
  <si>
    <t>Financial Year (April – March)</t>
  </si>
  <si>
    <t>(ii) Inflow under the acquisition of shares in March, 2011, August, 2011 &amp; October, 2011, include net FDI on account of transfer of participating interest from Reliance Industries Ltd. to BP Exploration (Alpha).</t>
  </si>
  <si>
    <t>ii. FEDAI (Foreign Exchange Dealers Association of India) conversion rate from rupees to US dollar applied, on the basis of monthly average rate provided by RBI (DEPR), Mumbai^ inflow for the month of March, 2012 are as reported by RBI, consequent to the adjustment made in the figures of March, ‘11, August, ’11 and October, ‘11.</t>
  </si>
  <si>
    <t>SECTOR-WISE FDI EQUITY INFLOW</t>
  </si>
  <si>
    <t>STATE-WISE FDI EQUITY INFLOW</t>
  </si>
  <si>
    <t xml:space="preserve">2021-22 </t>
  </si>
  <si>
    <t>July, 2023</t>
  </si>
  <si>
    <t>August, 2023</t>
  </si>
  <si>
    <t>September, 2023</t>
  </si>
  <si>
    <t>SERVICES SECTOR (Fin., Banking, Insurance, Non Fin/Business, Outsourcing, R&amp;D, Courier, Tech. Testing and Analysis, Other)</t>
  </si>
  <si>
    <t>CHEMICALS (OTHER THAN FERTILIZERS)</t>
  </si>
  <si>
    <t>HOTEL &amp; TOURISM</t>
  </si>
  <si>
    <t>POWER</t>
  </si>
  <si>
    <t>NON-CONVENTIONAL ENERGY</t>
  </si>
  <si>
    <t>ELECTRICAL EQUIPMENTS</t>
  </si>
  <si>
    <t>FOOD PROCESSING INDUSTRIES</t>
  </si>
  <si>
    <t>INFORMATION &amp; BROADCASTING (INCLUDING PRINT MEDIA)</t>
  </si>
  <si>
    <t>HOSPITAL &amp; DIAGNOSTIC CENTRES</t>
  </si>
  <si>
    <t>EDUCATION</t>
  </si>
  <si>
    <t>CONSULTANCY SERVICES</t>
  </si>
  <si>
    <t>PETROLEUM &amp; NATURAL GAS</t>
  </si>
  <si>
    <t>INDUSTRIAL MACHINERY</t>
  </si>
  <si>
    <t>SEA TRANSPORT</t>
  </si>
  <si>
    <t>CEMENT AND GYPSUM PRODUCTS</t>
  </si>
  <si>
    <t>RETAIL TRADING</t>
  </si>
  <si>
    <t>MISCELLANEOUS MECHANICAL &amp; ENGINEERING INDUSTRIES</t>
  </si>
  <si>
    <t>ELECTRONICS</t>
  </si>
  <si>
    <t>FERMENTATION INDUSTRIES</t>
  </si>
  <si>
    <t>TEXTILES (INCLUDING DYED,PRINTED)</t>
  </si>
  <si>
    <t>AIR TRANSPORT (INCLUDING AIR FREIGHT)</t>
  </si>
  <si>
    <t>RUBBER GOODS</t>
  </si>
  <si>
    <t>MINING</t>
  </si>
  <si>
    <t>MEDICAL AND SURGICAL APPLIANCES</t>
  </si>
  <si>
    <t>AGRICULTURE SERVICES</t>
  </si>
  <si>
    <t>PRIME MOVER (OTHER THAN ELECTRICAL GENERATORS)</t>
  </si>
  <si>
    <t>SOAPS, COSMETICS &amp; TOILET PREPARATIONS</t>
  </si>
  <si>
    <t>PRINTING OF BOOKS (INCLUDING LITHO PRINTING INDUSTRY)</t>
  </si>
  <si>
    <t>AGRICULTURAL MACHINERY</t>
  </si>
  <si>
    <t>PAPER AND PULP (INCLUDING PAPER PRODUCTS)</t>
  </si>
  <si>
    <t>PORTS</t>
  </si>
  <si>
    <t>RAILWAY RELATED COMPONENTS</t>
  </si>
  <si>
    <t>GLASS</t>
  </si>
  <si>
    <t>DIAMOND, GOLD ORNAMENTS</t>
  </si>
  <si>
    <t>MACHINE TOOLS</t>
  </si>
  <si>
    <t>VEGETABLE OILS AND VANASPATI</t>
  </si>
  <si>
    <t>CERAMICS</t>
  </si>
  <si>
    <t>FERTILIZERS</t>
  </si>
  <si>
    <t>EARTH-MOVING MACHINERY</t>
  </si>
  <si>
    <t>COMMERCIAL, OFFICE &amp; HOUSEHOLD EQUIPMENTS</t>
  </si>
  <si>
    <t>SCIENTIFIC INSTRUMENTS</t>
  </si>
  <si>
    <t>BOILERS AND STEAM GENERATING PLANTS</t>
  </si>
  <si>
    <t>LEATHER, LEATHER GOODS AND PICKERS</t>
  </si>
  <si>
    <t>SUGAR</t>
  </si>
  <si>
    <t>TEA AND COFFEE (PROCESSING &amp; WAREHOUSING COFFEE &amp; RUBBER)</t>
  </si>
  <si>
    <t>TIMBER PRODUCTS</t>
  </si>
  <si>
    <t>GLUE AND GELATIN</t>
  </si>
  <si>
    <t>DYE-STUFFS</t>
  </si>
  <si>
    <t>INDUSTRIAL INSTRUMENTS</t>
  </si>
  <si>
    <t>PHOTOGRAPHIC RAW FILM AND PAPER</t>
  </si>
  <si>
    <t>COAL PRODUCTION</t>
  </si>
  <si>
    <t>DEFENCE INDUSTRIES</t>
  </si>
  <si>
    <t>MATHEMATICAL, SURVEYING AND DRAWING INSTRUMENTS</t>
  </si>
  <si>
    <t>COIR</t>
  </si>
  <si>
    <t>MISCELLANEOUS INDUSTRIES</t>
  </si>
  <si>
    <t>UTTAR PRADESH</t>
  </si>
  <si>
    <t>PUNJAB</t>
  </si>
  <si>
    <t>ANDHRA PRADESH</t>
  </si>
  <si>
    <t>KERALA</t>
  </si>
  <si>
    <t>MADHYA PRADESH</t>
  </si>
  <si>
    <t>HIMACHAL PRADESH</t>
  </si>
  <si>
    <t>BIHAR</t>
  </si>
  <si>
    <t>UTTARAKHAND</t>
  </si>
  <si>
    <t>Dadra and Nagar Haveli and Daman and Diu</t>
  </si>
  <si>
    <t>ODISHA</t>
  </si>
  <si>
    <t>GOA</t>
  </si>
  <si>
    <t>CHANDIGARH</t>
  </si>
  <si>
    <t>PUDUCHERRY</t>
  </si>
  <si>
    <t>CHHATTISGARH</t>
  </si>
  <si>
    <t>ASSAM</t>
  </si>
  <si>
    <t>ARUNACHAL PRADESH</t>
  </si>
  <si>
    <t>MEGHALAYA</t>
  </si>
  <si>
    <t>JAMMU AND KASHMIR</t>
  </si>
  <si>
    <t>TRIPURA</t>
  </si>
  <si>
    <t>LADAKH</t>
  </si>
  <si>
    <t>NAGALAND</t>
  </si>
  <si>
    <t>MANIPUR</t>
  </si>
  <si>
    <t>State Not Indicated</t>
  </si>
  <si>
    <t>QUARTERLY FACT SHEET</t>
  </si>
  <si>
    <r>
      <t>Note</t>
    </r>
    <r>
      <rPr>
        <i/>
        <sz val="12"/>
        <rFont val="Arial"/>
        <family val="2"/>
      </rPr>
      <t xml:space="preserve">: i) Country &amp; Sector specific analysis is available from the year 2000 onwards, as Remittance-wise details are provided by RBI from April, 2000 onwards only. 
# Figures are provisional, subject to reconciliation with RBI, Mumbai.     </t>
    </r>
  </si>
  <si>
    <r>
      <t>Note:</t>
    </r>
    <r>
      <rPr>
        <i/>
        <sz val="12"/>
        <rFont val="Arial"/>
        <family val="2"/>
      </rPr>
      <t>(i)** Services sector includes Financial, Banking, Insurance, Non-Financial / Business, Outsourcing, R&amp;D, Courier, Tech. Testing and Analysis, Other</t>
    </r>
  </si>
  <si>
    <r>
      <t xml:space="preserve">                </t>
    </r>
    <r>
      <rPr>
        <i/>
        <sz val="12"/>
        <rFont val="Arial"/>
        <family val="2"/>
      </rPr>
      <t>(As per DPIIT’s FDI data base – equity capital components only):</t>
    </r>
  </si>
  <si>
    <r>
      <t>Note:</t>
    </r>
    <r>
      <rPr>
        <i/>
        <sz val="12"/>
        <rFont val="Arial"/>
        <family val="2"/>
      </rPr>
      <t>         i     including amount remitted through RBI’s-NRI Schemes (2000-2002).</t>
    </r>
  </si>
  <si>
    <t>            FROM APRIL, 2000 to DECEMBER, 2023</t>
  </si>
  <si>
    <t xml:space="preserve">A.        TOTAL FDI INFLOW (from April, 2000 to December, 2023): </t>
  </si>
  <si>
    <t>B.         FDI INFLOW DURING THIRD QUARTER OF FINANCIAL YEAR 2023-24 (OCTOBER, 2023 TO DECEMBER, 2023):</t>
  </si>
  <si>
    <t>( April – December)</t>
  </si>
  <si>
    <t xml:space="preserve">  October, 2023</t>
  </si>
  <si>
    <t xml:space="preserve">  December, 2023</t>
  </si>
  <si>
    <t xml:space="preserve">  November, 2023</t>
  </si>
  <si>
    <t xml:space="preserve">2023-24 (from April, 2023 to December, 2023) # </t>
  </si>
  <si>
    <t>2022-23 (from April, 2022 to December, 2022) #</t>
  </si>
  <si>
    <t xml:space="preserve">Mauritius </t>
  </si>
  <si>
    <t xml:space="preserve">Singapore </t>
  </si>
  <si>
    <t xml:space="preserve">U.S.A </t>
  </si>
  <si>
    <t xml:space="preserve">Netherland </t>
  </si>
  <si>
    <t xml:space="preserve">Japan </t>
  </si>
  <si>
    <t xml:space="preserve">United Kingdom </t>
  </si>
  <si>
    <t xml:space="preserve">UAE </t>
  </si>
  <si>
    <t xml:space="preserve">Cayman Islands </t>
  </si>
  <si>
    <t xml:space="preserve">Germany </t>
  </si>
  <si>
    <t xml:space="preserve">Cyprus </t>
  </si>
  <si>
    <t xml:space="preserve">France </t>
  </si>
  <si>
    <t xml:space="preserve">Switzerland </t>
  </si>
  <si>
    <t xml:space="preserve">South Korea </t>
  </si>
  <si>
    <t xml:space="preserve">Luxembourg </t>
  </si>
  <si>
    <t xml:space="preserve">Hong Kong </t>
  </si>
  <si>
    <t xml:space="preserve">Spain </t>
  </si>
  <si>
    <t xml:space="preserve">Canada </t>
  </si>
  <si>
    <t xml:space="preserve">Italy </t>
  </si>
  <si>
    <t xml:space="preserve">Saudi Arabia </t>
  </si>
  <si>
    <t xml:space="preserve">Belgium </t>
  </si>
  <si>
    <t xml:space="preserve">Sweden </t>
  </si>
  <si>
    <t xml:space="preserve">China </t>
  </si>
  <si>
    <t xml:space="preserve">British Virginia </t>
  </si>
  <si>
    <t xml:space="preserve">Qatar </t>
  </si>
  <si>
    <t xml:space="preserve">Ireland </t>
  </si>
  <si>
    <t xml:space="preserve">Thailand </t>
  </si>
  <si>
    <t xml:space="preserve">Australia </t>
  </si>
  <si>
    <t xml:space="preserve">Russia </t>
  </si>
  <si>
    <t xml:space="preserve">Denmark </t>
  </si>
  <si>
    <t xml:space="preserve">Bermuda </t>
  </si>
  <si>
    <t xml:space="preserve">Malaysia </t>
  </si>
  <si>
    <t xml:space="preserve">Taiwan </t>
  </si>
  <si>
    <t xml:space="preserve">Norway </t>
  </si>
  <si>
    <t xml:space="preserve">Poland </t>
  </si>
  <si>
    <t xml:space="preserve">Austria </t>
  </si>
  <si>
    <t xml:space="preserve">Indonesia </t>
  </si>
  <si>
    <t xml:space="preserve">South Africa </t>
  </si>
  <si>
    <t xml:space="preserve">Oman </t>
  </si>
  <si>
    <t xml:space="preserve">Virgin Islands(US) </t>
  </si>
  <si>
    <t xml:space="preserve">Finland </t>
  </si>
  <si>
    <t xml:space="preserve">Philippines </t>
  </si>
  <si>
    <t xml:space="preserve">IFSC, India </t>
  </si>
  <si>
    <t xml:space="preserve">Mexico </t>
  </si>
  <si>
    <t xml:space="preserve">Israel </t>
  </si>
  <si>
    <t xml:space="preserve">Turkey </t>
  </si>
  <si>
    <t xml:space="preserve">Seychelles </t>
  </si>
  <si>
    <t xml:space="preserve">Guernsey </t>
  </si>
  <si>
    <t xml:space="preserve">Bahrain </t>
  </si>
  <si>
    <t xml:space="preserve">Chile </t>
  </si>
  <si>
    <t xml:space="preserve">Morocco </t>
  </si>
  <si>
    <t xml:space="preserve">JERSEY </t>
  </si>
  <si>
    <t xml:space="preserve">Portugal </t>
  </si>
  <si>
    <t xml:space="preserve">Liechtenstein </t>
  </si>
  <si>
    <t xml:space="preserve">Czech Republic </t>
  </si>
  <si>
    <t xml:space="preserve">Panama </t>
  </si>
  <si>
    <t xml:space="preserve">Sri Lanka </t>
  </si>
  <si>
    <t xml:space="preserve">Kuwait </t>
  </si>
  <si>
    <t xml:space="preserve">New Zealand </t>
  </si>
  <si>
    <t xml:space="preserve">West Indies </t>
  </si>
  <si>
    <t xml:space="preserve">Samoa </t>
  </si>
  <si>
    <t xml:space="preserve">St Vincent </t>
  </si>
  <si>
    <t xml:space="preserve">Bahamas </t>
  </si>
  <si>
    <t xml:space="preserve">Brazil </t>
  </si>
  <si>
    <t xml:space="preserve">Cambodia </t>
  </si>
  <si>
    <t xml:space="preserve">Korea(North) </t>
  </si>
  <si>
    <t xml:space="preserve">Channel Islands </t>
  </si>
  <si>
    <t xml:space="preserve">Brunei Darussalam </t>
  </si>
  <si>
    <t xml:space="preserve">St Kitts &amp; Nevis </t>
  </si>
  <si>
    <t xml:space="preserve">Jordan </t>
  </si>
  <si>
    <t xml:space="preserve">Kenya </t>
  </si>
  <si>
    <t xml:space="preserve">Iceland </t>
  </si>
  <si>
    <t xml:space="preserve">Belarus </t>
  </si>
  <si>
    <t xml:space="preserve">Kazakhstan </t>
  </si>
  <si>
    <t xml:space="preserve">Hungary </t>
  </si>
  <si>
    <t xml:space="preserve">Malta </t>
  </si>
  <si>
    <t xml:space="preserve">Gibraltar </t>
  </si>
  <si>
    <t xml:space="preserve">Slovakia </t>
  </si>
  <si>
    <t xml:space="preserve">Nigeria </t>
  </si>
  <si>
    <t xml:space="preserve">MOZAMBIQUE </t>
  </si>
  <si>
    <t xml:space="preserve">Liberia </t>
  </si>
  <si>
    <t xml:space="preserve">Bulgaria </t>
  </si>
  <si>
    <t xml:space="preserve">Romania </t>
  </si>
  <si>
    <t xml:space="preserve">Maldives </t>
  </si>
  <si>
    <t xml:space="preserve">Slovenia </t>
  </si>
  <si>
    <t xml:space="preserve">Colombia </t>
  </si>
  <si>
    <t xml:space="preserve">Barbados </t>
  </si>
  <si>
    <t xml:space="preserve">Egypt </t>
  </si>
  <si>
    <t xml:space="preserve">Uganda </t>
  </si>
  <si>
    <t xml:space="preserve">Argentina </t>
  </si>
  <si>
    <t xml:space="preserve">Vietnam </t>
  </si>
  <si>
    <t xml:space="preserve">Ukraine </t>
  </si>
  <si>
    <t xml:space="preserve">Greece </t>
  </si>
  <si>
    <t xml:space="preserve">Myanmar </t>
  </si>
  <si>
    <t xml:space="preserve">Ghana </t>
  </si>
  <si>
    <t xml:space="preserve">Belize </t>
  </si>
  <si>
    <t xml:space="preserve">East Africa </t>
  </si>
  <si>
    <t xml:space="preserve">Uruguay </t>
  </si>
  <si>
    <t xml:space="preserve">Fiji Island </t>
  </si>
  <si>
    <t xml:space="preserve">Monaco </t>
  </si>
  <si>
    <t xml:space="preserve">Tunisia </t>
  </si>
  <si>
    <t xml:space="preserve">Nepal </t>
  </si>
  <si>
    <t xml:space="preserve">Estonia </t>
  </si>
  <si>
    <t xml:space="preserve">Peru </t>
  </si>
  <si>
    <t xml:space="preserve">Tanzania </t>
  </si>
  <si>
    <t xml:space="preserve">MARSHALL ISLANDS </t>
  </si>
  <si>
    <t xml:space="preserve">Trinidad &amp; Tobago </t>
  </si>
  <si>
    <t xml:space="preserve">Botswana </t>
  </si>
  <si>
    <t xml:space="preserve">Lebanon </t>
  </si>
  <si>
    <t xml:space="preserve">Vanuatu </t>
  </si>
  <si>
    <t xml:space="preserve">St Lucia </t>
  </si>
  <si>
    <t xml:space="preserve">West Africa </t>
  </si>
  <si>
    <t xml:space="preserve">AZERBAIJAN </t>
  </si>
  <si>
    <t xml:space="preserve">Georgia </t>
  </si>
  <si>
    <t xml:space="preserve">Afghanistan </t>
  </si>
  <si>
    <t xml:space="preserve">Yemen </t>
  </si>
  <si>
    <t xml:space="preserve">State of Palestine </t>
  </si>
  <si>
    <t xml:space="preserve">SAN MARINO </t>
  </si>
  <si>
    <t xml:space="preserve">TAJIKISTAN </t>
  </si>
  <si>
    <t xml:space="preserve">Lithuania </t>
  </si>
  <si>
    <t xml:space="preserve">Malawi </t>
  </si>
  <si>
    <t xml:space="preserve">Cuba </t>
  </si>
  <si>
    <t xml:space="preserve">Iran </t>
  </si>
  <si>
    <t xml:space="preserve">Guyana </t>
  </si>
  <si>
    <t xml:space="preserve">Togo Republic </t>
  </si>
  <si>
    <t xml:space="preserve">Algeria </t>
  </si>
  <si>
    <t xml:space="preserve">Latvia </t>
  </si>
  <si>
    <t xml:space="preserve">Croatia </t>
  </si>
  <si>
    <t xml:space="preserve">Swaziland </t>
  </si>
  <si>
    <t xml:space="preserve">Congo (DR) </t>
  </si>
  <si>
    <t xml:space="preserve">BENIN </t>
  </si>
  <si>
    <t xml:space="preserve">Serbia </t>
  </si>
  <si>
    <t xml:space="preserve">Jamaica </t>
  </si>
  <si>
    <t xml:space="preserve">Aruba </t>
  </si>
  <si>
    <t xml:space="preserve">Zambia </t>
  </si>
  <si>
    <t xml:space="preserve">Anguilla </t>
  </si>
  <si>
    <t xml:space="preserve">VATICAN CITY </t>
  </si>
  <si>
    <t xml:space="preserve">GABON </t>
  </si>
  <si>
    <t xml:space="preserve">Iraq </t>
  </si>
  <si>
    <t xml:space="preserve">Honduras </t>
  </si>
  <si>
    <t xml:space="preserve">Yugoslavia </t>
  </si>
  <si>
    <t xml:space="preserve">SURINAME </t>
  </si>
  <si>
    <t xml:space="preserve">MAURITANIA </t>
  </si>
  <si>
    <t xml:space="preserve">Costa Rica </t>
  </si>
  <si>
    <t xml:space="preserve">Sierra Leone </t>
  </si>
  <si>
    <t xml:space="preserve">Cook Island </t>
  </si>
  <si>
    <t xml:space="preserve">Bangladesh </t>
  </si>
  <si>
    <t xml:space="preserve">Zimbabwe </t>
  </si>
  <si>
    <t xml:space="preserve">Turks and Caicos Islands </t>
  </si>
  <si>
    <t xml:space="preserve">Angola </t>
  </si>
  <si>
    <t xml:space="preserve">Libya </t>
  </si>
  <si>
    <t xml:space="preserve">Mongolia </t>
  </si>
  <si>
    <t xml:space="preserve">Djibouti </t>
  </si>
  <si>
    <t xml:space="preserve">Sudan </t>
  </si>
  <si>
    <t xml:space="preserve">COTE DIVOIRE </t>
  </si>
  <si>
    <t xml:space="preserve">Moldova </t>
  </si>
  <si>
    <t xml:space="preserve">Cape Verde </t>
  </si>
  <si>
    <t xml:space="preserve">Niue Island </t>
  </si>
  <si>
    <t xml:space="preserve">Venezuela </t>
  </si>
  <si>
    <t xml:space="preserve">ETHIOPIA </t>
  </si>
  <si>
    <t xml:space="preserve">Armenia </t>
  </si>
  <si>
    <t xml:space="preserve">Kyrgyzstan </t>
  </si>
  <si>
    <t xml:space="preserve">Cameroon </t>
  </si>
  <si>
    <t xml:space="preserve">TURKMENISTAN </t>
  </si>
  <si>
    <t xml:space="preserve">Bolivia </t>
  </si>
  <si>
    <t xml:space="preserve">Syria </t>
  </si>
  <si>
    <t xml:space="preserve">SAN TOME AND PRINCIPE </t>
  </si>
  <si>
    <t xml:space="preserve">ECUADOR </t>
  </si>
  <si>
    <t xml:space="preserve">Paraguay </t>
  </si>
  <si>
    <t xml:space="preserve">MACEDONIA </t>
  </si>
  <si>
    <t xml:space="preserve">SENEGAL </t>
  </si>
  <si>
    <t xml:space="preserve">Rwanda </t>
  </si>
  <si>
    <t xml:space="preserve">Mali Republic </t>
  </si>
  <si>
    <t xml:space="preserve">Country Details Awaited </t>
  </si>
  <si>
    <t xml:space="preserve">NRI *** </t>
  </si>
  <si>
    <t xml:space="preserve">FII's </t>
  </si>
  <si>
    <t>FROM APRIL 2000 TO DECEMBER 2023</t>
  </si>
  <si>
    <t>FROM OCTOBER 2019 TO DECEMBER 2023</t>
  </si>
  <si>
    <t>(-) 13%</t>
  </si>
  <si>
    <t>(-) 9%</t>
  </si>
  <si>
    <t>2023-24 (upto Dec. 23)</t>
  </si>
  <si>
    <t>(from April, 2000 to Dec, 2023)</t>
  </si>
  <si>
    <t>FINANCIAL YEAR 2000-01 TO  2023-24 (upto Dec. 23)</t>
  </si>
  <si>
    <t>2023-24 (upto December, 23)</t>
  </si>
  <si>
    <t>CUMULATIVE TOTAL (from April, 2000  to Dec. 2023)</t>
  </si>
  <si>
    <t>(Updated up to December, 2023)</t>
  </si>
  <si>
    <t>Cumulative Equity Inflow *
(April, 2000-December, 2023)</t>
  </si>
  <si>
    <t>2023-24 
(April-Dec.)</t>
  </si>
  <si>
    <t>i.         Cumulative country-wise FDI equity inflow (from April, 2000 to December, 2023) are at – Annex-‘A’.</t>
  </si>
  <si>
    <t>2023-24 
(April-Dec)</t>
  </si>
  <si>
    <t>Cumulative Equity Inflow *
(April, 2000-Dec, 2023)</t>
  </si>
  <si>
    <t>(ii) Cumulative Sector- wise FDI equity inflow (from April, 2000 to December, 2023) are at – Annex-‘B’.</t>
  </si>
  <si>
    <t>Cumulative Equity Inflow *
(October, 2019-Dec. 2023)</t>
  </si>
  <si>
    <t>Note:  i. Cumulative State-wise/UT-wise FDI equity inflow (from October, 2019 to December, 2023) are at – Annex-‘C’.</t>
  </si>
  <si>
    <t>(v)  Figures updated by RBI up to December, 2023. Figures are provisional.</t>
  </si>
  <si>
    <t>FINANCIAL YEAR 2000-01 TO 2023-24 (upto December 23)</t>
  </si>
  <si>
    <r>
      <t>Source:</t>
    </r>
    <r>
      <rPr>
        <sz val="12"/>
        <rFont val="Arial"/>
        <family val="2"/>
      </rPr>
      <t xml:space="preserve">    </t>
    </r>
    <r>
      <rPr>
        <i/>
        <sz val="12"/>
        <rFont val="Arial"/>
        <family val="2"/>
      </rPr>
      <t>(i)     RBI’s Bulletin for February, 2024 dt. 20.02.2024 (Table No. 34 – FOREIGN INVESTMENT INFLOW).</t>
    </r>
  </si>
  <si>
    <t>Investment by FII's Foreign Institutional investors Fund (net)</t>
  </si>
  <si>
    <t>E.         SECTORS ATTRACTING HIGHEST FDI EQUITY INFLOW</t>
  </si>
  <si>
    <t>Total FDI Inflow</t>
  </si>
  <si>
    <t>Sector Name</t>
  </si>
  <si>
    <t xml:space="preserve"> (In INR Crore)</t>
  </si>
  <si>
    <t xml:space="preserve"> (In USD Million)</t>
  </si>
  <si>
    <t>Financial Year</t>
  </si>
  <si>
    <t>FDI Equity inflow (INR-Cr.)</t>
  </si>
  <si>
    <t>FDI Equity inflow (USD-Millions)</t>
  </si>
  <si>
    <t>Service Sectors(Fin., Banking, Insurance, Non Fin/Business, Outsourcing, R&amp;D, Courier, Tech. Testing and Analysis, Other)</t>
  </si>
  <si>
    <t>Computer Software &amp; Hardware</t>
  </si>
  <si>
    <t>Trading</t>
  </si>
  <si>
    <t>Telecommunications</t>
  </si>
  <si>
    <t>Automobile Industry</t>
  </si>
  <si>
    <t>Construction-Infrastructure Activities</t>
  </si>
  <si>
    <t>Construction-Development (Inc. Townships, housing, built-up infrastructure and construction-development projects)</t>
  </si>
  <si>
    <t>Chemicals (excluding Fertilizers)</t>
  </si>
  <si>
    <t>Metallurgical Industries</t>
  </si>
  <si>
    <t xml:space="preserve">Agriculture Services </t>
  </si>
  <si>
    <t>% age out of total FDI Equity inflow (in USD terms)</t>
  </si>
  <si>
    <t xml:space="preserve">Country </t>
  </si>
  <si>
    <t>Others</t>
  </si>
  <si>
    <t>U.S.A</t>
  </si>
  <si>
    <t>Netherlands</t>
  </si>
  <si>
    <t>U.K</t>
  </si>
  <si>
    <t>Cayman islands</t>
  </si>
  <si>
    <t>Drugs &amp; Pharmaceuticals</t>
  </si>
  <si>
    <t xml:space="preserve">Others </t>
  </si>
  <si>
    <t>State</t>
  </si>
  <si>
    <t>Maharashtra</t>
  </si>
  <si>
    <t>Karnataka</t>
  </si>
  <si>
    <t>Gujarat</t>
  </si>
  <si>
    <t>Delhi</t>
  </si>
  <si>
    <t>Tamil Nadu</t>
  </si>
  <si>
    <t>Haryana</t>
  </si>
  <si>
    <t>Telangana</t>
  </si>
  <si>
    <t>Jharkhand</t>
  </si>
  <si>
    <t>Rajasthan</t>
  </si>
  <si>
    <t>West Bengal</t>
  </si>
  <si>
    <t>2023-24</t>
  </si>
  <si>
    <t xml:space="preserve">Total FDI Inflow(USD million) </t>
  </si>
  <si>
    <t xml:space="preserve">Equity Through(Govt Route/ Automatic Route/ Acquisition Route) (USD million) </t>
  </si>
  <si>
    <t xml:space="preserve">Equity capital of unincorporated bodies (USD million) </t>
  </si>
  <si>
    <t xml:space="preserve">Re-invested earnings (USD million) </t>
  </si>
  <si>
    <t xml:space="preserve">Other capital (USD million) </t>
  </si>
  <si>
    <t xml:space="preserve">Investment by FII's Fund (net) (USD million) </t>
  </si>
  <si>
    <t>NRI</t>
  </si>
  <si>
    <t>FII</t>
  </si>
  <si>
    <t xml:space="preserve">Services Sector* </t>
  </si>
  <si>
    <t xml:space="preserve">Computer Software &amp; Hardware </t>
  </si>
  <si>
    <t xml:space="preserve">Trading </t>
  </si>
  <si>
    <t xml:space="preserve">Telecommunications </t>
  </si>
  <si>
    <t xml:space="preserve">Automobile Industry </t>
  </si>
  <si>
    <t xml:space="preserve">Construction (Infrastructure) Activities </t>
  </si>
  <si>
    <t xml:space="preserve">Construction Development: Townships, Housing, Built-Up Infrastructure And Construction-Development Projects </t>
  </si>
  <si>
    <t xml:space="preserve">Drugs &amp; Pharmaceuticals </t>
  </si>
  <si>
    <t xml:space="preserve">Chemicals (Other Than Fertilizers) </t>
  </si>
  <si>
    <t xml:space="preserve">Power </t>
  </si>
  <si>
    <t xml:space="preserve">Non-Conventional Energy </t>
  </si>
  <si>
    <t xml:space="preserve">Metallurgical Industries </t>
  </si>
  <si>
    <t xml:space="preserve">Hotel &amp; Tourism </t>
  </si>
  <si>
    <t xml:space="preserve">Electrical Equipments </t>
  </si>
  <si>
    <t xml:space="preserve">Food Processing Industries </t>
  </si>
  <si>
    <t xml:space="preserve">Information &amp; Broadcasting (Including Print Media) </t>
  </si>
  <si>
    <t xml:space="preserve">Hospital &amp; Diagnostic Centres </t>
  </si>
  <si>
    <t xml:space="preserve">Education </t>
  </si>
  <si>
    <t xml:space="preserve">Consultancy Services </t>
  </si>
  <si>
    <t xml:space="preserve">Petroleum &amp; Natural Gas </t>
  </si>
  <si>
    <t xml:space="preserve">Industrial Machinery </t>
  </si>
  <si>
    <t xml:space="preserve">Sea Transport </t>
  </si>
  <si>
    <t xml:space="preserve">Cement And Gypsum Products </t>
  </si>
  <si>
    <t xml:space="preserve">Electronics </t>
  </si>
  <si>
    <t xml:space="preserve">Retail Trading </t>
  </si>
  <si>
    <t xml:space="preserve">Miscellaneous Mechanical &amp; Engineering Industries </t>
  </si>
  <si>
    <t xml:space="preserve">Textiles (Including Dyed,Printed) </t>
  </si>
  <si>
    <t xml:space="preserve">Fermentation Industries </t>
  </si>
  <si>
    <t xml:space="preserve">Air Transport (Including Air Freight) </t>
  </si>
  <si>
    <t xml:space="preserve">Rubber Goods </t>
  </si>
  <si>
    <t xml:space="preserve">Mining </t>
  </si>
  <si>
    <t xml:space="preserve">Medical And Surgical Appliances </t>
  </si>
  <si>
    <t xml:space="preserve">Prime Mover (Other Than Electrical Generators) </t>
  </si>
  <si>
    <t xml:space="preserve">Printing Of Books (Including Litho Printing Industry) </t>
  </si>
  <si>
    <t xml:space="preserve">Soaps, Cosmetics &amp; Toilet Preparations </t>
  </si>
  <si>
    <t xml:space="preserve">Agricultural Machinery </t>
  </si>
  <si>
    <t xml:space="preserve">Paper And Pulp (Including Paper Products) </t>
  </si>
  <si>
    <t xml:space="preserve">Ports </t>
  </si>
  <si>
    <t xml:space="preserve">Railway Related Components </t>
  </si>
  <si>
    <t xml:space="preserve">Glass </t>
  </si>
  <si>
    <t xml:space="preserve">Diamond, Gold Ornaments </t>
  </si>
  <si>
    <t xml:space="preserve">Machine Tools </t>
  </si>
  <si>
    <t xml:space="preserve">Vegetable Oils And Vanaspati </t>
  </si>
  <si>
    <t xml:space="preserve">Ceramics </t>
  </si>
  <si>
    <t xml:space="preserve">Fertilizers </t>
  </si>
  <si>
    <t xml:space="preserve">Earth-Moving Machinery </t>
  </si>
  <si>
    <t xml:space="preserve">Commercial, Office &amp; Household Equipments </t>
  </si>
  <si>
    <t xml:space="preserve">Scientific Instruments </t>
  </si>
  <si>
    <t xml:space="preserve">Boilers And Steam Generating Plants </t>
  </si>
  <si>
    <t xml:space="preserve">Leather, Leather Goods And Pickers </t>
  </si>
  <si>
    <t xml:space="preserve">Sugar </t>
  </si>
  <si>
    <t xml:space="preserve">Timber Products </t>
  </si>
  <si>
    <t xml:space="preserve">Tea And Coffee (Processing &amp; Warehousing Coffee &amp; Rubber) </t>
  </si>
  <si>
    <t xml:space="preserve">Glue And Gelatin </t>
  </si>
  <si>
    <t xml:space="preserve">Dye-Stuffs </t>
  </si>
  <si>
    <t xml:space="preserve">Industrial Instruments </t>
  </si>
  <si>
    <t xml:space="preserve">Photographic Raw Film And Paper </t>
  </si>
  <si>
    <t xml:space="preserve">Coal Production </t>
  </si>
  <si>
    <t xml:space="preserve">Defence Industries </t>
  </si>
  <si>
    <t xml:space="preserve">Mathematical, Surveying And Drawing Instruments </t>
  </si>
  <si>
    <t xml:space="preserve">Coir </t>
  </si>
  <si>
    <t xml:space="preserve">Miscellaneous Industries 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</si>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</sst>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.0000"/>
    <numFmt numFmtId="167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u/>
      <sz val="12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u/>
      <sz val="12"/>
      <name val="Arial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i/>
      <u/>
      <sz val="12"/>
      <name val="Arial"/>
      <family val="2"/>
    </font>
    <font>
      <b/>
      <sz val="12"/>
      <color rgb="FFFF0000"/>
      <name val="Arial"/>
      <family val="2"/>
    </font>
    <font>
      <i/>
      <u/>
      <sz val="12"/>
      <color rgb="FFFF0000"/>
      <name val="Arial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7EB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inden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right" indent="1"/>
    </xf>
    <xf numFmtId="0" fontId="9" fillId="0" borderId="13" xfId="0" applyFont="1" applyBorder="1" applyAlignment="1">
      <alignment horizontal="right" inden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right" indent="1"/>
    </xf>
    <xf numFmtId="0" fontId="7" fillId="0" borderId="14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3" fontId="7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right" vertical="top" wrapText="1" inden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 indent="1"/>
    </xf>
    <xf numFmtId="0" fontId="7" fillId="0" borderId="1" xfId="0" applyFont="1" applyBorder="1" applyAlignment="1">
      <alignment horizontal="right" vertical="center" indent="1"/>
    </xf>
    <xf numFmtId="0" fontId="7" fillId="0" borderId="1" xfId="0" applyFont="1" applyBorder="1" applyAlignment="1">
      <alignment horizontal="right" vertical="center" wrapText="1" indent="1"/>
    </xf>
    <xf numFmtId="3" fontId="6" fillId="0" borderId="1" xfId="0" applyNumberFormat="1" applyFont="1" applyBorder="1" applyAlignment="1">
      <alignment horizontal="right" vertical="center" wrapText="1" indent="1"/>
    </xf>
    <xf numFmtId="3" fontId="6" fillId="0" borderId="1" xfId="0" applyNumberFormat="1" applyFont="1" applyBorder="1" applyAlignment="1">
      <alignment horizontal="right" vertical="center" indent="1"/>
    </xf>
    <xf numFmtId="165" fontId="6" fillId="0" borderId="1" xfId="1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indent="1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13" fillId="0" borderId="5" xfId="0" applyFont="1" applyBorder="1" applyAlignment="1">
      <alignment horizontal="left"/>
    </xf>
    <xf numFmtId="0" fontId="13" fillId="0" borderId="5" xfId="0" applyFont="1" applyBorder="1" applyAlignment="1">
      <alignment horizontal="right" indent="1"/>
    </xf>
    <xf numFmtId="0" fontId="14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 indent="1"/>
    </xf>
    <xf numFmtId="0" fontId="13" fillId="0" borderId="0" xfId="0" applyFont="1" applyAlignment="1">
      <alignment horizontal="justify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 inden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/>
    </xf>
    <xf numFmtId="9" fontId="7" fillId="0" borderId="1" xfId="0" applyNumberFormat="1" applyFont="1" applyBorder="1" applyAlignment="1">
      <alignment horizontal="right" vertical="center"/>
    </xf>
    <xf numFmtId="9" fontId="7" fillId="0" borderId="4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165" fontId="7" fillId="0" borderId="1" xfId="1" applyNumberFormat="1" applyFont="1" applyBorder="1" applyAlignment="1">
      <alignment horizontal="right" vertical="center" wrapText="1"/>
    </xf>
    <xf numFmtId="165" fontId="7" fillId="0" borderId="16" xfId="1" applyNumberFormat="1" applyFont="1" applyBorder="1" applyAlignment="1">
      <alignment horizontal="right" vertical="center" wrapText="1"/>
    </xf>
    <xf numFmtId="3" fontId="7" fillId="0" borderId="16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/>
    </xf>
    <xf numFmtId="0" fontId="7" fillId="0" borderId="1" xfId="0" quotePrefix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indent="1"/>
    </xf>
    <xf numFmtId="0" fontId="9" fillId="0" borderId="1" xfId="0" applyFont="1" applyBorder="1" applyAlignment="1">
      <alignment horizontal="right" vertical="center" indent="1"/>
    </xf>
    <xf numFmtId="9" fontId="7" fillId="0" borderId="1" xfId="0" applyNumberFormat="1" applyFont="1" applyBorder="1" applyAlignment="1">
      <alignment horizontal="right" vertical="center" wrapText="1" indent="1"/>
    </xf>
    <xf numFmtId="3" fontId="7" fillId="0" borderId="1" xfId="0" applyNumberFormat="1" applyFont="1" applyBorder="1" applyAlignment="1">
      <alignment horizontal="right" vertical="center" wrapText="1" indent="1"/>
    </xf>
    <xf numFmtId="1" fontId="7" fillId="0" borderId="1" xfId="0" applyNumberFormat="1" applyFont="1" applyBorder="1" applyAlignment="1">
      <alignment horizontal="right" vertical="center" wrapText="1" indent="1"/>
    </xf>
    <xf numFmtId="165" fontId="7" fillId="0" borderId="1" xfId="1" applyNumberFormat="1" applyFont="1" applyFill="1" applyBorder="1" applyAlignment="1">
      <alignment horizontal="right" vertical="center" wrapText="1" indent="1"/>
    </xf>
    <xf numFmtId="165" fontId="7" fillId="0" borderId="1" xfId="1" applyNumberFormat="1" applyFont="1" applyBorder="1" applyAlignment="1">
      <alignment horizontal="right" vertical="center" wrapText="1" indent="1"/>
    </xf>
    <xf numFmtId="0" fontId="9" fillId="0" borderId="0" xfId="0" applyFont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 indent="1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 shrinkToFi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6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right" vertical="center" wrapText="1" indent="1"/>
    </xf>
    <xf numFmtId="3" fontId="6" fillId="0" borderId="2" xfId="0" applyNumberFormat="1" applyFont="1" applyBorder="1" applyAlignment="1">
      <alignment horizontal="right" vertical="center" wrapText="1" indent="1"/>
    </xf>
    <xf numFmtId="0" fontId="6" fillId="0" borderId="1" xfId="0" applyFont="1" applyBorder="1" applyAlignment="1">
      <alignment horizontal="left"/>
    </xf>
    <xf numFmtId="3" fontId="9" fillId="0" borderId="0" xfId="0" applyNumberFormat="1" applyFont="1" applyAlignment="1">
      <alignment horizontal="right" indent="1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/>
    </xf>
    <xf numFmtId="0" fontId="7" fillId="0" borderId="8" xfId="0" applyFont="1" applyBorder="1" applyAlignment="1">
      <alignment horizontal="right" indent="1"/>
    </xf>
    <xf numFmtId="0" fontId="6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 inden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right" vertical="top"/>
    </xf>
    <xf numFmtId="0" fontId="7" fillId="0" borderId="0" xfId="0" applyFont="1" applyAlignment="1">
      <alignment horizontal="center"/>
    </xf>
    <xf numFmtId="166" fontId="6" fillId="0" borderId="0" xfId="0" applyNumberFormat="1" applyFont="1" applyAlignment="1">
      <alignment horizontal="right" vertical="center" wrapText="1" indent="1"/>
    </xf>
    <xf numFmtId="0" fontId="7" fillId="0" borderId="0" xfId="0" applyFont="1" applyAlignment="1">
      <alignment horizontal="right" vertical="center" indent="1"/>
    </xf>
    <xf numFmtId="0" fontId="6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right" vertical="center" wrapText="1"/>
    </xf>
    <xf numFmtId="2" fontId="19" fillId="3" borderId="1" xfId="0" applyNumberFormat="1" applyFont="1" applyFill="1" applyBorder="1" applyAlignment="1">
      <alignment horizontal="right" vertical="center" wrapText="1"/>
    </xf>
    <xf numFmtId="2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vertical="center" wrapText="1"/>
    </xf>
    <xf numFmtId="0" fontId="19" fillId="4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top" wrapText="1"/>
    </xf>
    <xf numFmtId="4" fontId="19" fillId="3" borderId="1" xfId="0" applyNumberFormat="1" applyFont="1" applyFill="1" applyBorder="1" applyAlignment="1">
      <alignment horizontal="right" vertical="center" wrapText="1"/>
    </xf>
    <xf numFmtId="4" fontId="19" fillId="4" borderId="1" xfId="0" applyNumberFormat="1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4" fontId="19" fillId="3" borderId="1" xfId="0" applyNumberFormat="1" applyFont="1" applyFill="1" applyBorder="1" applyAlignment="1">
      <alignment horizontal="right" vertical="top" wrapText="1"/>
    </xf>
    <xf numFmtId="0" fontId="19" fillId="3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center" vertical="top" wrapText="1"/>
    </xf>
    <xf numFmtId="4" fontId="19" fillId="4" borderId="1" xfId="0" applyNumberFormat="1" applyFont="1" applyFill="1" applyBorder="1" applyAlignment="1">
      <alignment horizontal="right" vertical="top" wrapText="1"/>
    </xf>
    <xf numFmtId="0" fontId="19" fillId="4" borderId="1" xfId="0" applyFont="1" applyFill="1" applyBorder="1" applyAlignment="1">
      <alignment horizontal="right" vertical="top" wrapText="1"/>
    </xf>
    <xf numFmtId="4" fontId="20" fillId="4" borderId="1" xfId="0" applyNumberFormat="1" applyFont="1" applyFill="1" applyBorder="1" applyAlignment="1">
      <alignment horizontal="right" vertical="top" wrapText="1"/>
    </xf>
    <xf numFmtId="167" fontId="7" fillId="4" borderId="1" xfId="0" applyNumberFormat="1" applyFont="1" applyFill="1" applyBorder="1" applyAlignment="1">
      <alignment horizontal="right" vertical="top" wrapText="1"/>
    </xf>
    <xf numFmtId="4" fontId="6" fillId="3" borderId="1" xfId="0" applyNumberFormat="1" applyFont="1" applyFill="1" applyBorder="1" applyAlignment="1">
      <alignment horizontal="right" vertical="top" wrapText="1"/>
    </xf>
    <xf numFmtId="4" fontId="7" fillId="3" borderId="1" xfId="0" applyNumberFormat="1" applyFont="1" applyFill="1" applyBorder="1" applyAlignment="1">
      <alignment horizontal="right" vertical="top" wrapText="1"/>
    </xf>
    <xf numFmtId="4" fontId="6" fillId="4" borderId="1" xfId="0" applyNumberFormat="1" applyFont="1" applyFill="1" applyBorder="1" applyAlignment="1">
      <alignment horizontal="right" vertical="top" wrapText="1"/>
    </xf>
    <xf numFmtId="0" fontId="7" fillId="0" borderId="1" xfId="0" applyFont="1" applyBorder="1" applyAlignment="1">
      <alignment horizontal="center" vertical="top"/>
    </xf>
    <xf numFmtId="3" fontId="6" fillId="0" borderId="2" xfId="0" applyNumberFormat="1" applyFont="1" applyBorder="1" applyAlignment="1">
      <alignment horizontal="right" vertical="center" indent="1"/>
    </xf>
    <xf numFmtId="3" fontId="7" fillId="0" borderId="12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/>
    </xf>
    <xf numFmtId="3" fontId="7" fillId="0" borderId="9" xfId="0" applyNumberFormat="1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right" vertical="center" wrapText="1" indent="1"/>
    </xf>
    <xf numFmtId="3" fontId="3" fillId="0" borderId="0" xfId="0" applyNumberFormat="1" applyFont="1"/>
    <xf numFmtId="0" fontId="6" fillId="6" borderId="1" xfId="0" applyFont="1" applyFill="1" applyBorder="1" applyAlignment="1">
      <alignment horizontal="center" vertical="center" wrapText="1" shrinkToFit="1"/>
    </xf>
    <xf numFmtId="0" fontId="6" fillId="7" borderId="1" xfId="0" applyFont="1" applyFill="1" applyBorder="1" applyAlignment="1">
      <alignment horizontal="center" vertical="center" wrapText="1" shrinkToFit="1"/>
    </xf>
    <xf numFmtId="3" fontId="0" fillId="0" borderId="0" xfId="0" applyNumberFormat="1"/>
    <xf numFmtId="9" fontId="7" fillId="0" borderId="1" xfId="2" applyFont="1" applyBorder="1" applyAlignment="1">
      <alignment horizontal="right" vertical="top"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10" fontId="19" fillId="0" borderId="1" xfId="2" applyNumberFormat="1" applyFont="1" applyFill="1" applyBorder="1" applyAlignment="1">
      <alignment horizontal="right" vertical="center" wrapText="1"/>
    </xf>
    <xf numFmtId="10" fontId="19" fillId="0" borderId="1" xfId="2" applyNumberFormat="1" applyFont="1" applyFill="1" applyBorder="1" applyAlignment="1">
      <alignment horizontal="right" vertical="top" wrapText="1"/>
    </xf>
    <xf numFmtId="3" fontId="19" fillId="0" borderId="9" xfId="0" applyNumberFormat="1" applyFont="1" applyBorder="1" applyAlignment="1">
      <alignment horizontal="right" vertical="top" wrapText="1"/>
    </xf>
    <xf numFmtId="3" fontId="19" fillId="0" borderId="1" xfId="0" applyNumberFormat="1" applyFont="1" applyBorder="1" applyAlignment="1">
      <alignment horizontal="right" vertical="top" wrapText="1"/>
    </xf>
    <xf numFmtId="3" fontId="21" fillId="0" borderId="1" xfId="0" applyNumberFormat="1" applyFont="1" applyBorder="1" applyAlignment="1">
      <alignment horizontal="right" vertical="top" wrapText="1"/>
    </xf>
    <xf numFmtId="0" fontId="21" fillId="0" borderId="1" xfId="0" applyFont="1" applyBorder="1" applyAlignment="1">
      <alignment horizontal="right" vertical="top" wrapText="1"/>
    </xf>
    <xf numFmtId="3" fontId="21" fillId="0" borderId="1" xfId="0" applyNumberFormat="1" applyFont="1" applyBorder="1" applyAlignment="1">
      <alignment horizontal="right" wrapText="1"/>
    </xf>
    <xf numFmtId="3" fontId="21" fillId="0" borderId="1" xfId="0" applyNumberFormat="1" applyFont="1" applyBorder="1" applyAlignment="1">
      <alignment horizontal="right"/>
    </xf>
    <xf numFmtId="0" fontId="21" fillId="0" borderId="1" xfId="0" applyFont="1" applyBorder="1" applyAlignment="1">
      <alignment horizontal="right"/>
    </xf>
    <xf numFmtId="0" fontId="0" fillId="0" borderId="0" xfId="0" applyAlignment="1">
      <alignment vertical="top"/>
    </xf>
    <xf numFmtId="0" fontId="2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3" fontId="21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right" wrapText="1"/>
    </xf>
    <xf numFmtId="0" fontId="21" fillId="0" borderId="1" xfId="0" applyFont="1" applyBorder="1" applyAlignment="1">
      <alignment horizontal="right" vertical="center"/>
    </xf>
    <xf numFmtId="0" fontId="21" fillId="0" borderId="1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4" fontId="0" fillId="0" borderId="0" xfId="0" applyNumberFormat="1"/>
    <xf numFmtId="0" fontId="7" fillId="3" borderId="9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4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Font="1" applyFill="1" applyBorder="1" applyAlignment="1">
      <alignment horizontal="right" vertical="center" wrapText="1"/>
    </xf>
    <xf numFmtId="4" fontId="6" fillId="3" borderId="1" xfId="0" applyNumberFormat="1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5" borderId="0" xfId="0" applyFont="1" applyFill="1" applyAlignment="1">
      <alignment horizontal="right" vertical="center" wrapText="1"/>
    </xf>
    <xf numFmtId="0" fontId="18" fillId="5" borderId="0" xfId="0" applyFont="1" applyFill="1"/>
    <xf numFmtId="0" fontId="19" fillId="3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horizontal="right" vertical="center" wrapText="1"/>
    </xf>
    <xf numFmtId="4" fontId="19" fillId="3" borderId="1" xfId="0" applyNumberFormat="1" applyFont="1" applyFill="1" applyBorder="1" applyAlignment="1">
      <alignment horizontal="right" vertical="center" wrapText="1"/>
    </xf>
    <xf numFmtId="3" fontId="7" fillId="0" borderId="9" xfId="0" applyNumberFormat="1" applyFont="1" applyBorder="1" applyAlignment="1">
      <alignment horizontal="right" vertical="top" wrapText="1"/>
    </xf>
    <xf numFmtId="0" fontId="7" fillId="0" borderId="11" xfId="0" applyFont="1" applyBorder="1" applyAlignment="1">
      <alignment horizontal="right" vertical="top"/>
    </xf>
    <xf numFmtId="3" fontId="7" fillId="0" borderId="11" xfId="0" applyNumberFormat="1" applyFont="1" applyBorder="1" applyAlignment="1">
      <alignment horizontal="right" vertical="top" wrapText="1"/>
    </xf>
    <xf numFmtId="0" fontId="19" fillId="3" borderId="1" xfId="0" applyFont="1" applyFill="1" applyBorder="1" applyAlignment="1">
      <alignment vertical="top" wrapText="1"/>
    </xf>
    <xf numFmtId="0" fontId="19" fillId="4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center" wrapText="1"/>
    </xf>
    <xf numFmtId="0" fontId="19" fillId="4" borderId="9" xfId="0" applyFont="1" applyFill="1" applyBorder="1" applyAlignment="1">
      <alignment horizontal="right" vertical="top" wrapText="1"/>
    </xf>
    <xf numFmtId="0" fontId="19" fillId="4" borderId="11" xfId="0" applyFont="1" applyFill="1" applyBorder="1" applyAlignment="1">
      <alignment horizontal="right" vertical="top" wrapText="1"/>
    </xf>
    <xf numFmtId="0" fontId="19" fillId="3" borderId="9" xfId="0" applyFont="1" applyFill="1" applyBorder="1" applyAlignment="1">
      <alignment horizontal="right" vertical="top" wrapText="1"/>
    </xf>
    <xf numFmtId="0" fontId="19" fillId="3" borderId="11" xfId="0" applyFont="1" applyFill="1" applyBorder="1" applyAlignment="1">
      <alignment horizontal="right" vertical="top" wrapText="1"/>
    </xf>
    <xf numFmtId="4" fontId="19" fillId="3" borderId="9" xfId="0" applyNumberFormat="1" applyFont="1" applyFill="1" applyBorder="1" applyAlignment="1">
      <alignment horizontal="right" vertical="top" wrapText="1"/>
    </xf>
    <xf numFmtId="4" fontId="19" fillId="3" borderId="11" xfId="0" applyNumberFormat="1" applyFont="1" applyFill="1" applyBorder="1" applyAlignment="1">
      <alignment horizontal="right" vertical="top" wrapText="1"/>
    </xf>
    <xf numFmtId="4" fontId="19" fillId="4" borderId="9" xfId="0" applyNumberFormat="1" applyFont="1" applyFill="1" applyBorder="1" applyAlignment="1">
      <alignment horizontal="right" vertical="top" wrapText="1"/>
    </xf>
    <xf numFmtId="4" fontId="19" fillId="4" borderId="11" xfId="0" applyNumberFormat="1" applyFont="1" applyFill="1" applyBorder="1" applyAlignment="1">
      <alignment horizontal="right" vertical="top" wrapText="1"/>
    </xf>
    <xf numFmtId="0" fontId="6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left" vertical="center" wrapText="1" shrinkToFit="1"/>
    </xf>
    <xf numFmtId="0" fontId="12" fillId="0" borderId="0" xfId="0" applyFont="1" applyAlignment="1">
      <alignment horizontal="left" vertical="center" wrapText="1" shrinkToFit="1"/>
    </xf>
    <xf numFmtId="3" fontId="6" fillId="0" borderId="2" xfId="0" applyNumberFormat="1" applyFont="1" applyBorder="1" applyAlignment="1">
      <alignment horizontal="right" vertical="center" indent="1"/>
    </xf>
    <xf numFmtId="3" fontId="6" fillId="0" borderId="4" xfId="0" applyNumberFormat="1" applyFont="1" applyBorder="1" applyAlignment="1">
      <alignment horizontal="right" vertical="center" indent="1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 shrinkToFit="1"/>
    </xf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 wrapText="1" shrinkToFit="1"/>
    </xf>
    <xf numFmtId="4" fontId="20" fillId="4" borderId="9" xfId="0" applyNumberFormat="1" applyFont="1" applyFill="1" applyBorder="1" applyAlignment="1">
      <alignment horizontal="right" vertical="top" wrapText="1"/>
    </xf>
    <xf numFmtId="4" fontId="20" fillId="4" borderId="11" xfId="0" applyNumberFormat="1" applyFont="1" applyFill="1" applyBorder="1" applyAlignment="1">
      <alignment horizontal="right" vertical="top" wrapText="1"/>
    </xf>
    <xf numFmtId="4" fontId="6" fillId="3" borderId="9" xfId="0" applyNumberFormat="1" applyFont="1" applyFill="1" applyBorder="1" applyAlignment="1">
      <alignment horizontal="right" vertical="top" wrapText="1"/>
    </xf>
    <xf numFmtId="4" fontId="6" fillId="3" borderId="11" xfId="0" applyNumberFormat="1" applyFont="1" applyFill="1" applyBorder="1" applyAlignment="1">
      <alignment horizontal="right" vertical="top" wrapText="1"/>
    </xf>
    <xf numFmtId="4" fontId="6" fillId="4" borderId="9" xfId="0" applyNumberFormat="1" applyFont="1" applyFill="1" applyBorder="1" applyAlignment="1">
      <alignment horizontal="right" vertical="top" wrapText="1"/>
    </xf>
    <xf numFmtId="4" fontId="6" fillId="4" borderId="11" xfId="0" applyNumberFormat="1" applyFont="1" applyFill="1" applyBorder="1" applyAlignment="1">
      <alignment horizontal="right" vertical="top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3" fontId="6" fillId="0" borderId="9" xfId="0" applyNumberFormat="1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/>
    </xf>
    <xf numFmtId="0" fontId="17" fillId="0" borderId="9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 shrinkToFit="1"/>
    </xf>
    <xf numFmtId="0" fontId="6" fillId="0" borderId="9" xfId="0" applyFont="1" applyBorder="1" applyAlignment="1" applyProtection="1">
      <alignment horizontal="left" vertical="center" wrapText="1" shrinkToFit="1"/>
      <protection locked="0"/>
    </xf>
    <xf numFmtId="0" fontId="6" fillId="0" borderId="11" xfId="0" applyFont="1" applyBorder="1" applyAlignment="1" applyProtection="1">
      <alignment horizontal="left" vertical="center" wrapText="1" shrinkToFit="1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wrapText="1" indent="1"/>
    </xf>
    <xf numFmtId="0" fontId="7" fillId="0" borderId="11" xfId="0" applyFont="1" applyBorder="1" applyAlignment="1">
      <alignment horizontal="left" wrapText="1" inden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right" vertical="center" wrapText="1"/>
    </xf>
    <xf numFmtId="3" fontId="7" fillId="0" borderId="11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12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9" fillId="0" borderId="10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right" vertical="center" wrapText="1"/>
    </xf>
    <xf numFmtId="0" fontId="6" fillId="0" borderId="17" xfId="0" applyFont="1" applyBorder="1" applyAlignment="1">
      <alignment horizontal="center"/>
    </xf>
    <xf numFmtId="0" fontId="13" fillId="0" borderId="8" xfId="0" applyFont="1" applyBorder="1" applyAlignment="1">
      <alignment horizontal="right"/>
    </xf>
    <xf numFmtId="0" fontId="10" fillId="0" borderId="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right" vertical="top" wrapText="1"/>
    </xf>
    <xf numFmtId="0" fontId="10" fillId="0" borderId="11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11" fillId="0" borderId="0" xfId="0" applyFont="1" applyAlignment="1">
      <alignment horizontal="left" vertical="top" wrapText="1" shrinkToFit="1"/>
    </xf>
    <xf numFmtId="0" fontId="10" fillId="0" borderId="7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right" vertical="center" wrapText="1"/>
    </xf>
    <xf numFmtId="4" fontId="6" fillId="4" borderId="1" xfId="0" applyNumberFormat="1" applyFont="1" applyFill="1" applyBorder="1" applyAlignment="1">
      <alignment horizontal="right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4" fontId="20" fillId="4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6" fillId="0" borderId="1" xfId="0" applyFont="1" applyBorder="1" applyAlignment="1">
      <alignment horizontal="center" vertical="top" wrapText="1"/>
    </xf>
    <xf numFmtId="4" fontId="21" fillId="0" borderId="1" xfId="0" applyNumberFormat="1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9"/>
  <sheetViews>
    <sheetView view="pageBreakPreview" topLeftCell="A394" zoomScale="81" zoomScaleNormal="80" zoomScaleSheetLayoutView="101" workbookViewId="0">
      <selection activeCell="G208" sqref="G208:H208"/>
    </sheetView>
  </sheetViews>
  <sheetFormatPr defaultColWidth="9.1796875" defaultRowHeight="15.75" customHeight="1" x14ac:dyDescent="0.3"/>
  <cols>
    <col min="1" max="1" width="7.81640625" style="8" customWidth="1"/>
    <col min="2" max="2" width="17.54296875" style="2" customWidth="1"/>
    <col min="3" max="3" width="13.7265625" style="2" customWidth="1"/>
    <col min="4" max="4" width="19.453125" style="2" customWidth="1"/>
    <col min="5" max="7" width="15.7265625" style="7" customWidth="1"/>
    <col min="8" max="8" width="17.26953125" style="7" customWidth="1"/>
    <col min="9" max="9" width="19.7265625" style="7" customWidth="1"/>
    <col min="10" max="11" width="9.1796875" style="2"/>
    <col min="12" max="12" width="15.453125" style="2" bestFit="1" customWidth="1"/>
    <col min="13" max="13" width="22.81640625" style="2" bestFit="1" customWidth="1"/>
    <col min="14" max="14" width="20.81640625" style="2" bestFit="1" customWidth="1"/>
    <col min="15" max="15" width="23.1796875" style="2" bestFit="1" customWidth="1"/>
    <col min="16" max="16384" width="9.1796875" style="2"/>
  </cols>
  <sheetData>
    <row r="1" spans="1:9" ht="15.75" customHeight="1" x14ac:dyDescent="0.35">
      <c r="A1" s="278" t="s">
        <v>287</v>
      </c>
      <c r="B1" s="278"/>
      <c r="C1" s="278"/>
      <c r="D1" s="278"/>
      <c r="E1" s="278"/>
      <c r="F1" s="278"/>
      <c r="G1" s="278"/>
      <c r="H1" s="278"/>
      <c r="I1" s="278"/>
    </row>
    <row r="2" spans="1:9" ht="15.75" customHeight="1" x14ac:dyDescent="0.35">
      <c r="A2" s="278" t="s">
        <v>126</v>
      </c>
      <c r="B2" s="278"/>
      <c r="C2" s="278"/>
      <c r="D2" s="278"/>
      <c r="E2" s="278"/>
      <c r="F2" s="278"/>
      <c r="G2" s="278"/>
      <c r="H2" s="278"/>
      <c r="I2" s="278"/>
    </row>
    <row r="3" spans="1:9" ht="15.75" customHeight="1" x14ac:dyDescent="0.35">
      <c r="A3" s="278" t="s">
        <v>292</v>
      </c>
      <c r="B3" s="278"/>
      <c r="C3" s="278"/>
      <c r="D3" s="278"/>
      <c r="E3" s="278"/>
      <c r="F3" s="278"/>
      <c r="G3" s="278"/>
      <c r="H3" s="278"/>
      <c r="I3" s="278"/>
    </row>
    <row r="4" spans="1:9" ht="15.75" customHeight="1" x14ac:dyDescent="0.35">
      <c r="A4" s="17"/>
      <c r="B4" s="18"/>
      <c r="C4" s="18"/>
      <c r="D4" s="18"/>
      <c r="E4" s="19"/>
      <c r="F4" s="19"/>
      <c r="G4" s="19"/>
      <c r="H4" s="19"/>
      <c r="I4" s="19"/>
    </row>
    <row r="5" spans="1:9" ht="15.75" customHeight="1" x14ac:dyDescent="0.35">
      <c r="A5" s="279" t="s">
        <v>485</v>
      </c>
      <c r="B5" s="279"/>
      <c r="C5" s="279"/>
      <c r="D5" s="279"/>
      <c r="E5" s="279"/>
      <c r="F5" s="279"/>
      <c r="G5" s="279"/>
      <c r="H5" s="279"/>
      <c r="I5" s="279"/>
    </row>
    <row r="6" spans="1:9" ht="15.75" customHeight="1" x14ac:dyDescent="0.35">
      <c r="A6" s="280" t="s">
        <v>173</v>
      </c>
      <c r="B6" s="280"/>
      <c r="C6" s="280"/>
      <c r="D6" s="280"/>
      <c r="E6" s="280"/>
      <c r="F6" s="280"/>
      <c r="G6" s="280"/>
      <c r="H6" s="280"/>
      <c r="I6" s="280"/>
    </row>
    <row r="7" spans="1:9" ht="15.75" customHeight="1" x14ac:dyDescent="0.35">
      <c r="A7" s="20" t="s">
        <v>0</v>
      </c>
      <c r="B7" s="18"/>
      <c r="C7" s="18"/>
      <c r="D7" s="18"/>
      <c r="E7" s="19"/>
      <c r="F7" s="19"/>
      <c r="G7" s="19"/>
      <c r="H7" s="19"/>
      <c r="I7" s="19"/>
    </row>
    <row r="8" spans="1:9" ht="15.75" customHeight="1" x14ac:dyDescent="0.35">
      <c r="A8" s="225" t="s">
        <v>293</v>
      </c>
      <c r="B8" s="225"/>
      <c r="C8" s="225"/>
      <c r="D8" s="225"/>
      <c r="E8" s="225"/>
      <c r="F8" s="225"/>
      <c r="G8" s="225"/>
      <c r="H8" s="225"/>
      <c r="I8" s="225"/>
    </row>
    <row r="9" spans="1:9" ht="15.75" customHeight="1" x14ac:dyDescent="0.35">
      <c r="A9" s="179">
        <v>1</v>
      </c>
      <c r="B9" s="232" t="s">
        <v>150</v>
      </c>
      <c r="C9" s="290"/>
      <c r="D9" s="290"/>
      <c r="E9" s="290"/>
      <c r="F9" s="233"/>
      <c r="G9" s="281"/>
      <c r="H9" s="282"/>
      <c r="I9" s="21" t="s">
        <v>117</v>
      </c>
    </row>
    <row r="10" spans="1:9" ht="15.75" customHeight="1" x14ac:dyDescent="0.35">
      <c r="A10" s="287"/>
      <c r="B10" s="291"/>
      <c r="C10" s="292"/>
      <c r="D10" s="292"/>
      <c r="E10" s="292"/>
      <c r="F10" s="293"/>
      <c r="G10" s="283"/>
      <c r="H10" s="284"/>
      <c r="I10" s="22">
        <f>SUM(G172)</f>
        <v>971521</v>
      </c>
    </row>
    <row r="11" spans="1:9" ht="15.75" customHeight="1" x14ac:dyDescent="0.35">
      <c r="A11" s="180"/>
      <c r="B11" s="234"/>
      <c r="C11" s="294"/>
      <c r="D11" s="294"/>
      <c r="E11" s="294"/>
      <c r="F11" s="235"/>
      <c r="G11" s="23"/>
      <c r="H11" s="24"/>
      <c r="I11" s="25" t="s">
        <v>2</v>
      </c>
    </row>
    <row r="12" spans="1:9" ht="15.75" customHeight="1" x14ac:dyDescent="0.3">
      <c r="A12" s="179">
        <v>2</v>
      </c>
      <c r="B12" s="232" t="s">
        <v>149</v>
      </c>
      <c r="C12" s="290"/>
      <c r="D12" s="290"/>
      <c r="E12" s="290"/>
      <c r="F12" s="233"/>
      <c r="G12" s="309" t="s">
        <v>127</v>
      </c>
      <c r="H12" s="310"/>
      <c r="I12" s="26" t="s">
        <v>117</v>
      </c>
    </row>
    <row r="13" spans="1:9" ht="15.75" customHeight="1" x14ac:dyDescent="0.3">
      <c r="A13" s="287"/>
      <c r="B13" s="291"/>
      <c r="C13" s="292"/>
      <c r="D13" s="292"/>
      <c r="E13" s="292"/>
      <c r="F13" s="293"/>
      <c r="G13" s="304">
        <v>4244132</v>
      </c>
      <c r="H13" s="305"/>
      <c r="I13" s="22">
        <v>666477</v>
      </c>
    </row>
    <row r="14" spans="1:9" ht="15.75" customHeight="1" x14ac:dyDescent="0.3">
      <c r="A14" s="180"/>
      <c r="B14" s="234"/>
      <c r="C14" s="294"/>
      <c r="D14" s="294"/>
      <c r="E14" s="294"/>
      <c r="F14" s="235"/>
      <c r="G14" s="285" t="s">
        <v>3</v>
      </c>
      <c r="H14" s="286"/>
      <c r="I14" s="25" t="s">
        <v>2</v>
      </c>
    </row>
    <row r="15" spans="1:9" ht="15.75" customHeight="1" x14ac:dyDescent="0.35">
      <c r="A15" s="27"/>
      <c r="B15" s="28"/>
      <c r="C15" s="28"/>
      <c r="D15" s="28"/>
      <c r="E15" s="29"/>
      <c r="F15" s="29"/>
      <c r="G15" s="29"/>
      <c r="H15" s="29"/>
      <c r="I15" s="29"/>
    </row>
    <row r="16" spans="1:9" ht="15.75" customHeight="1" x14ac:dyDescent="0.35">
      <c r="A16" s="225" t="s">
        <v>294</v>
      </c>
      <c r="B16" s="225"/>
      <c r="C16" s="225"/>
      <c r="D16" s="225"/>
      <c r="E16" s="225"/>
      <c r="F16" s="225"/>
      <c r="G16" s="225"/>
      <c r="H16" s="225"/>
      <c r="I16" s="225"/>
    </row>
    <row r="17" spans="1:9" ht="15.75" customHeight="1" x14ac:dyDescent="0.35">
      <c r="A17" s="179">
        <v>1</v>
      </c>
      <c r="B17" s="232" t="s">
        <v>143</v>
      </c>
      <c r="C17" s="290"/>
      <c r="D17" s="290"/>
      <c r="E17" s="290"/>
      <c r="F17" s="233"/>
      <c r="G17" s="281"/>
      <c r="H17" s="282"/>
      <c r="I17" s="30" t="s">
        <v>117</v>
      </c>
    </row>
    <row r="18" spans="1:9" ht="15.75" customHeight="1" x14ac:dyDescent="0.35">
      <c r="A18" s="287"/>
      <c r="B18" s="291"/>
      <c r="C18" s="292"/>
      <c r="D18" s="292"/>
      <c r="E18" s="292"/>
      <c r="F18" s="293"/>
      <c r="G18" s="283"/>
      <c r="H18" s="284"/>
      <c r="I18" s="133">
        <v>17960</v>
      </c>
    </row>
    <row r="19" spans="1:9" ht="15.75" customHeight="1" x14ac:dyDescent="0.35">
      <c r="A19" s="180"/>
      <c r="B19" s="234"/>
      <c r="C19" s="294"/>
      <c r="D19" s="294"/>
      <c r="E19" s="294"/>
      <c r="F19" s="235"/>
      <c r="G19" s="307"/>
      <c r="H19" s="308"/>
      <c r="I19" s="31" t="s">
        <v>2</v>
      </c>
    </row>
    <row r="20" spans="1:9" ht="15.75" customHeight="1" x14ac:dyDescent="0.35">
      <c r="A20" s="179">
        <v>2</v>
      </c>
      <c r="B20" s="232" t="s">
        <v>128</v>
      </c>
      <c r="C20" s="290"/>
      <c r="D20" s="290"/>
      <c r="E20" s="290"/>
      <c r="F20" s="233"/>
      <c r="G20" s="309" t="s">
        <v>151</v>
      </c>
      <c r="H20" s="310"/>
      <c r="I20" s="32" t="s">
        <v>117</v>
      </c>
    </row>
    <row r="21" spans="1:9" ht="15.75" customHeight="1" x14ac:dyDescent="0.35">
      <c r="A21" s="287"/>
      <c r="B21" s="291"/>
      <c r="C21" s="292"/>
      <c r="D21" s="292"/>
      <c r="E21" s="292"/>
      <c r="F21" s="293"/>
      <c r="G21" s="304">
        <v>96154</v>
      </c>
      <c r="H21" s="305"/>
      <c r="I21" s="33">
        <v>11549</v>
      </c>
    </row>
    <row r="22" spans="1:9" ht="15.75" customHeight="1" x14ac:dyDescent="0.35">
      <c r="A22" s="180"/>
      <c r="B22" s="234"/>
      <c r="C22" s="294"/>
      <c r="D22" s="294"/>
      <c r="E22" s="294"/>
      <c r="F22" s="235"/>
      <c r="G22" s="285" t="s">
        <v>3</v>
      </c>
      <c r="H22" s="286"/>
      <c r="I22" s="31" t="s">
        <v>2</v>
      </c>
    </row>
    <row r="23" spans="1:9" ht="15.75" customHeight="1" x14ac:dyDescent="0.35">
      <c r="A23" s="34"/>
      <c r="B23" s="28"/>
      <c r="C23" s="28"/>
      <c r="D23" s="28"/>
      <c r="E23" s="29"/>
      <c r="F23" s="29"/>
      <c r="G23" s="29"/>
      <c r="H23" s="29"/>
      <c r="I23" s="29"/>
    </row>
    <row r="24" spans="1:9" ht="33" customHeight="1" x14ac:dyDescent="0.3">
      <c r="A24" s="226" t="s">
        <v>192</v>
      </c>
      <c r="B24" s="226"/>
      <c r="C24" s="226"/>
      <c r="D24" s="226"/>
      <c r="E24" s="226"/>
      <c r="F24" s="226"/>
      <c r="G24" s="226"/>
      <c r="H24" s="226"/>
      <c r="I24" s="226"/>
    </row>
    <row r="25" spans="1:9" ht="23.25" customHeight="1" x14ac:dyDescent="0.3">
      <c r="A25" s="323" t="s">
        <v>193</v>
      </c>
      <c r="B25" s="324"/>
      <c r="C25" s="324"/>
      <c r="D25" s="324"/>
      <c r="E25" s="324"/>
      <c r="F25" s="325"/>
      <c r="G25" s="314" t="s">
        <v>138</v>
      </c>
      <c r="H25" s="315"/>
      <c r="I25" s="316"/>
    </row>
    <row r="26" spans="1:9" ht="23.25" customHeight="1" x14ac:dyDescent="0.3">
      <c r="A26" s="326" t="s">
        <v>295</v>
      </c>
      <c r="B26" s="327"/>
      <c r="C26" s="327"/>
      <c r="D26" s="327"/>
      <c r="E26" s="327"/>
      <c r="F26" s="328"/>
      <c r="G26" s="317" t="s">
        <v>129</v>
      </c>
      <c r="H26" s="318"/>
      <c r="I26" s="35" t="s">
        <v>118</v>
      </c>
    </row>
    <row r="27" spans="1:9" ht="23.25" customHeight="1" x14ac:dyDescent="0.35">
      <c r="A27" s="36">
        <v>1</v>
      </c>
      <c r="B27" s="288" t="s">
        <v>194</v>
      </c>
      <c r="C27" s="288"/>
      <c r="D27" s="288"/>
      <c r="E27" s="288"/>
      <c r="F27" s="289"/>
      <c r="G27" s="301">
        <v>41877</v>
      </c>
      <c r="H27" s="302"/>
      <c r="I27" s="37">
        <v>5106</v>
      </c>
    </row>
    <row r="28" spans="1:9" ht="23.25" customHeight="1" x14ac:dyDescent="0.35">
      <c r="A28" s="36">
        <v>2</v>
      </c>
      <c r="B28" s="288" t="s">
        <v>195</v>
      </c>
      <c r="C28" s="288"/>
      <c r="D28" s="288"/>
      <c r="E28" s="288"/>
      <c r="F28" s="289"/>
      <c r="G28" s="301">
        <v>22055</v>
      </c>
      <c r="H28" s="302"/>
      <c r="I28" s="37">
        <v>2678</v>
      </c>
    </row>
    <row r="29" spans="1:9" ht="23.25" customHeight="1" x14ac:dyDescent="0.35">
      <c r="A29" s="36">
        <v>3</v>
      </c>
      <c r="B29" s="288" t="s">
        <v>191</v>
      </c>
      <c r="C29" s="288"/>
      <c r="D29" s="288"/>
      <c r="E29" s="288"/>
      <c r="F29" s="289"/>
      <c r="G29" s="301">
        <v>25999</v>
      </c>
      <c r="H29" s="302"/>
      <c r="I29" s="37">
        <v>3162</v>
      </c>
    </row>
    <row r="30" spans="1:9" ht="23.25" customHeight="1" x14ac:dyDescent="0.35">
      <c r="A30" s="36">
        <v>4</v>
      </c>
      <c r="B30" s="288" t="s">
        <v>206</v>
      </c>
      <c r="C30" s="288"/>
      <c r="D30" s="288"/>
      <c r="E30" s="288"/>
      <c r="F30" s="289"/>
      <c r="G30" s="301">
        <v>20917</v>
      </c>
      <c r="H30" s="302"/>
      <c r="I30" s="37">
        <v>2546</v>
      </c>
    </row>
    <row r="31" spans="1:9" ht="23.25" customHeight="1" x14ac:dyDescent="0.35">
      <c r="A31" s="36">
        <v>5</v>
      </c>
      <c r="B31" s="288" t="s">
        <v>207</v>
      </c>
      <c r="C31" s="288"/>
      <c r="D31" s="288"/>
      <c r="E31" s="288"/>
      <c r="F31" s="289"/>
      <c r="G31" s="301">
        <v>24071</v>
      </c>
      <c r="H31" s="302"/>
      <c r="I31" s="37">
        <v>2908</v>
      </c>
    </row>
    <row r="32" spans="1:9" ht="23.25" customHeight="1" x14ac:dyDescent="0.35">
      <c r="A32" s="36">
        <v>6</v>
      </c>
      <c r="B32" s="288" t="s">
        <v>208</v>
      </c>
      <c r="C32" s="288"/>
      <c r="D32" s="288"/>
      <c r="E32" s="288"/>
      <c r="F32" s="289"/>
      <c r="G32" s="301">
        <v>33957</v>
      </c>
      <c r="H32" s="302"/>
      <c r="I32" s="37">
        <v>4089</v>
      </c>
    </row>
    <row r="33" spans="1:15" ht="23.25" customHeight="1" x14ac:dyDescent="0.35">
      <c r="A33" s="36">
        <v>7</v>
      </c>
      <c r="B33" s="319" t="s">
        <v>296</v>
      </c>
      <c r="C33" s="320"/>
      <c r="D33" s="320"/>
      <c r="E33" s="320"/>
      <c r="F33" s="321"/>
      <c r="G33" s="301">
        <v>52755</v>
      </c>
      <c r="H33" s="302"/>
      <c r="I33" s="37">
        <v>6338</v>
      </c>
    </row>
    <row r="34" spans="1:15" ht="23.25" customHeight="1" x14ac:dyDescent="0.35">
      <c r="A34" s="36">
        <v>8</v>
      </c>
      <c r="B34" s="319" t="s">
        <v>298</v>
      </c>
      <c r="C34" s="320"/>
      <c r="D34" s="320"/>
      <c r="E34" s="320"/>
      <c r="F34" s="321"/>
      <c r="G34" s="301">
        <v>23628</v>
      </c>
      <c r="H34" s="302"/>
      <c r="I34" s="37">
        <v>2837</v>
      </c>
    </row>
    <row r="35" spans="1:15" ht="23.25" customHeight="1" x14ac:dyDescent="0.35">
      <c r="A35" s="36">
        <v>9</v>
      </c>
      <c r="B35" s="319" t="s">
        <v>297</v>
      </c>
      <c r="C35" s="320"/>
      <c r="D35" s="320"/>
      <c r="E35" s="320"/>
      <c r="F35" s="321"/>
      <c r="G35" s="301">
        <v>19771</v>
      </c>
      <c r="H35" s="302"/>
      <c r="I35" s="37">
        <v>2374</v>
      </c>
    </row>
    <row r="36" spans="1:15" s="8" customFormat="1" ht="23.25" customHeight="1" x14ac:dyDescent="0.35">
      <c r="A36" s="229" t="s">
        <v>299</v>
      </c>
      <c r="B36" s="230"/>
      <c r="C36" s="230"/>
      <c r="D36" s="230"/>
      <c r="E36" s="230"/>
      <c r="F36" s="231"/>
      <c r="G36" s="254">
        <v>265030</v>
      </c>
      <c r="H36" s="311"/>
      <c r="I36" s="38">
        <v>32037</v>
      </c>
      <c r="N36" s="134"/>
      <c r="O36" s="134"/>
    </row>
    <row r="37" spans="1:15" s="8" customFormat="1" ht="23.25" customHeight="1" x14ac:dyDescent="0.35">
      <c r="A37" s="229" t="s">
        <v>300</v>
      </c>
      <c r="B37" s="230"/>
      <c r="C37" s="230"/>
      <c r="D37" s="230"/>
      <c r="E37" s="230"/>
      <c r="F37" s="231"/>
      <c r="G37" s="254">
        <v>291073</v>
      </c>
      <c r="H37" s="311"/>
      <c r="I37" s="38">
        <v>36746</v>
      </c>
      <c r="N37" s="134"/>
      <c r="O37" s="134"/>
    </row>
    <row r="38" spans="1:15" s="8" customFormat="1" ht="23.25" customHeight="1" x14ac:dyDescent="0.35">
      <c r="A38" s="229" t="s">
        <v>4</v>
      </c>
      <c r="B38" s="230"/>
      <c r="C38" s="230"/>
      <c r="D38" s="230"/>
      <c r="E38" s="230"/>
      <c r="F38" s="231"/>
      <c r="G38" s="254" t="s">
        <v>479</v>
      </c>
      <c r="H38" s="311"/>
      <c r="I38" s="38" t="s">
        <v>478</v>
      </c>
    </row>
    <row r="39" spans="1:15" ht="15.75" customHeight="1" x14ac:dyDescent="0.35">
      <c r="A39" s="27"/>
      <c r="B39" s="28"/>
      <c r="C39" s="28"/>
      <c r="D39" s="28"/>
      <c r="E39" s="29"/>
      <c r="F39" s="29"/>
      <c r="G39" s="29"/>
      <c r="H39" s="29"/>
      <c r="I39" s="29"/>
    </row>
    <row r="40" spans="1:15" ht="54.75" customHeight="1" x14ac:dyDescent="0.3">
      <c r="A40" s="322" t="s">
        <v>288</v>
      </c>
      <c r="B40" s="322"/>
      <c r="C40" s="322"/>
      <c r="D40" s="322"/>
      <c r="E40" s="322"/>
      <c r="F40" s="322"/>
      <c r="G40" s="322"/>
      <c r="H40" s="322"/>
      <c r="I40" s="322"/>
    </row>
    <row r="41" spans="1:15" s="135" customFormat="1" ht="15.75" customHeight="1" x14ac:dyDescent="0.35">
      <c r="A41" s="267" t="s">
        <v>137</v>
      </c>
      <c r="B41" s="267"/>
      <c r="C41" s="267"/>
      <c r="D41" s="267"/>
      <c r="E41" s="267"/>
      <c r="F41" s="267"/>
      <c r="G41" s="267"/>
      <c r="H41" s="267"/>
      <c r="I41" s="267"/>
    </row>
    <row r="42" spans="1:15" ht="15.75" customHeight="1" x14ac:dyDescent="0.35">
      <c r="A42" s="313"/>
      <c r="B42" s="313"/>
      <c r="C42" s="313"/>
      <c r="D42" s="313"/>
      <c r="E42" s="313"/>
      <c r="F42" s="313"/>
      <c r="G42" s="313"/>
      <c r="H42" s="313"/>
      <c r="I42" s="313"/>
    </row>
    <row r="43" spans="1:15" ht="21.75" customHeight="1" x14ac:dyDescent="0.3">
      <c r="A43" s="275" t="s">
        <v>188</v>
      </c>
      <c r="B43" s="295" t="s">
        <v>6</v>
      </c>
      <c r="C43" s="296"/>
      <c r="D43" s="238" t="s">
        <v>119</v>
      </c>
      <c r="E43" s="211" t="s">
        <v>196</v>
      </c>
      <c r="F43" s="211" t="s">
        <v>197</v>
      </c>
      <c r="G43" s="211" t="s">
        <v>487</v>
      </c>
      <c r="H43" s="211" t="s">
        <v>486</v>
      </c>
      <c r="I43" s="275" t="s">
        <v>182</v>
      </c>
    </row>
    <row r="44" spans="1:15" ht="21.75" customHeight="1" x14ac:dyDescent="0.3">
      <c r="A44" s="276"/>
      <c r="B44" s="297"/>
      <c r="C44" s="298"/>
      <c r="D44" s="259"/>
      <c r="E44" s="212"/>
      <c r="F44" s="212"/>
      <c r="G44" s="214"/>
      <c r="H44" s="214"/>
      <c r="I44" s="276"/>
    </row>
    <row r="45" spans="1:15" ht="21.75" customHeight="1" x14ac:dyDescent="0.3">
      <c r="A45" s="276"/>
      <c r="B45" s="297"/>
      <c r="C45" s="298"/>
      <c r="D45" s="259"/>
      <c r="E45" s="212"/>
      <c r="F45" s="212"/>
      <c r="G45" s="214"/>
      <c r="H45" s="214"/>
      <c r="I45" s="276"/>
    </row>
    <row r="46" spans="1:15" ht="21.75" customHeight="1" x14ac:dyDescent="0.3">
      <c r="A46" s="277"/>
      <c r="B46" s="299"/>
      <c r="C46" s="300"/>
      <c r="D46" s="240"/>
      <c r="E46" s="213"/>
      <c r="F46" s="312"/>
      <c r="G46" s="215"/>
      <c r="H46" s="216"/>
      <c r="I46" s="277"/>
    </row>
    <row r="47" spans="1:15" ht="21.75" customHeight="1" x14ac:dyDescent="0.3">
      <c r="A47" s="265">
        <v>1</v>
      </c>
      <c r="B47" s="232" t="s">
        <v>86</v>
      </c>
      <c r="C47" s="233"/>
      <c r="D47" s="39" t="s">
        <v>107</v>
      </c>
      <c r="E47" s="62">
        <v>69945</v>
      </c>
      <c r="F47" s="69">
        <v>48895</v>
      </c>
      <c r="G47" s="69">
        <v>58433</v>
      </c>
      <c r="H47" s="67">
        <v>1014876</v>
      </c>
      <c r="I47" s="65"/>
      <c r="L47" s="3"/>
      <c r="M47" s="4"/>
      <c r="N47" s="5"/>
      <c r="O47" s="4"/>
    </row>
    <row r="48" spans="1:15" ht="21.75" customHeight="1" x14ac:dyDescent="0.3">
      <c r="A48" s="266"/>
      <c r="B48" s="234"/>
      <c r="C48" s="235"/>
      <c r="D48" s="39" t="s">
        <v>120</v>
      </c>
      <c r="E48" s="62">
        <v>9392</v>
      </c>
      <c r="F48" s="69">
        <v>6134</v>
      </c>
      <c r="G48" s="69">
        <v>7042</v>
      </c>
      <c r="H48" s="67">
        <v>170918</v>
      </c>
      <c r="I48" s="64">
        <v>0.26</v>
      </c>
      <c r="L48" s="3"/>
      <c r="M48" s="4"/>
      <c r="N48" s="5"/>
      <c r="O48" s="4"/>
    </row>
    <row r="49" spans="1:15" ht="21.75" customHeight="1" x14ac:dyDescent="0.3">
      <c r="A49" s="265">
        <v>2</v>
      </c>
      <c r="B49" s="232" t="s">
        <v>87</v>
      </c>
      <c r="C49" s="233"/>
      <c r="D49" s="39" t="s">
        <v>107</v>
      </c>
      <c r="E49" s="66" t="s">
        <v>131</v>
      </c>
      <c r="F49" s="62" t="s">
        <v>175</v>
      </c>
      <c r="G49" s="62">
        <v>61505</v>
      </c>
      <c r="H49" s="67">
        <v>1055902</v>
      </c>
      <c r="I49" s="64"/>
      <c r="L49" s="3"/>
      <c r="M49" s="4"/>
      <c r="N49" s="5"/>
      <c r="O49" s="4"/>
    </row>
    <row r="50" spans="1:15" ht="21.75" customHeight="1" x14ac:dyDescent="0.3">
      <c r="A50" s="266"/>
      <c r="B50" s="234"/>
      <c r="C50" s="235"/>
      <c r="D50" s="39" t="s">
        <v>120</v>
      </c>
      <c r="E50" s="62">
        <v>15878</v>
      </c>
      <c r="F50" s="62">
        <v>17203</v>
      </c>
      <c r="G50" s="62">
        <v>7443</v>
      </c>
      <c r="H50" s="67">
        <v>155612</v>
      </c>
      <c r="I50" s="64">
        <v>0.23</v>
      </c>
      <c r="L50" s="3"/>
      <c r="M50" s="4"/>
      <c r="N50" s="5"/>
      <c r="O50" s="4"/>
    </row>
    <row r="51" spans="1:15" ht="21.75" customHeight="1" x14ac:dyDescent="0.3">
      <c r="A51" s="265">
        <v>3</v>
      </c>
      <c r="B51" s="232" t="s">
        <v>10</v>
      </c>
      <c r="C51" s="233"/>
      <c r="D51" s="39" t="s">
        <v>107</v>
      </c>
      <c r="E51" s="62">
        <v>78527</v>
      </c>
      <c r="F51" s="69">
        <v>48666</v>
      </c>
      <c r="G51" s="69">
        <v>23432</v>
      </c>
      <c r="H51" s="67">
        <v>429346</v>
      </c>
      <c r="I51" s="64"/>
      <c r="L51" s="3"/>
      <c r="M51" s="4"/>
      <c r="N51" s="5"/>
      <c r="O51" s="4"/>
    </row>
    <row r="52" spans="1:15" ht="21.75" customHeight="1" x14ac:dyDescent="0.3">
      <c r="A52" s="266"/>
      <c r="B52" s="234"/>
      <c r="C52" s="235"/>
      <c r="D52" s="39" t="s">
        <v>120</v>
      </c>
      <c r="E52" s="62">
        <v>10549</v>
      </c>
      <c r="F52" s="69">
        <v>6044</v>
      </c>
      <c r="G52" s="69">
        <v>2835</v>
      </c>
      <c r="H52" s="68">
        <v>63031</v>
      </c>
      <c r="I52" s="64">
        <v>0.09</v>
      </c>
      <c r="L52" s="3"/>
      <c r="M52" s="4"/>
      <c r="N52" s="6"/>
      <c r="O52" s="4"/>
    </row>
    <row r="53" spans="1:15" ht="21.75" customHeight="1" x14ac:dyDescent="0.3">
      <c r="A53" s="265">
        <v>4</v>
      </c>
      <c r="B53" s="232" t="s">
        <v>88</v>
      </c>
      <c r="C53" s="233"/>
      <c r="D53" s="39" t="s">
        <v>107</v>
      </c>
      <c r="E53" s="62">
        <v>34442</v>
      </c>
      <c r="F53" s="69">
        <v>19855</v>
      </c>
      <c r="G53" s="69">
        <v>18765</v>
      </c>
      <c r="H53" s="63">
        <v>302213</v>
      </c>
      <c r="I53" s="64"/>
      <c r="L53" s="3"/>
      <c r="M53" s="5"/>
      <c r="N53" s="5"/>
      <c r="O53" s="4"/>
    </row>
    <row r="54" spans="1:15" ht="21.75" customHeight="1" x14ac:dyDescent="0.3">
      <c r="A54" s="266"/>
      <c r="B54" s="234"/>
      <c r="C54" s="235"/>
      <c r="D54" s="39" t="s">
        <v>120</v>
      </c>
      <c r="E54" s="62">
        <v>4620</v>
      </c>
      <c r="F54" s="69">
        <v>2498</v>
      </c>
      <c r="G54" s="69">
        <v>2278</v>
      </c>
      <c r="H54" s="63">
        <v>46037</v>
      </c>
      <c r="I54" s="64">
        <v>7.0000000000000007E-2</v>
      </c>
      <c r="L54" s="3"/>
      <c r="M54" s="5"/>
      <c r="N54" s="5"/>
      <c r="O54" s="4"/>
    </row>
    <row r="55" spans="1:15" ht="21.75" customHeight="1" x14ac:dyDescent="0.3">
      <c r="A55" s="265">
        <v>5</v>
      </c>
      <c r="B55" s="232" t="s">
        <v>89</v>
      </c>
      <c r="C55" s="233"/>
      <c r="D55" s="39" t="s">
        <v>107</v>
      </c>
      <c r="E55" s="62">
        <v>11187</v>
      </c>
      <c r="F55" s="69">
        <v>14328</v>
      </c>
      <c r="G55" s="69">
        <v>22567</v>
      </c>
      <c r="H55" s="63">
        <v>258628</v>
      </c>
      <c r="I55" s="64"/>
      <c r="L55" s="3"/>
      <c r="M55" s="5"/>
      <c r="N55" s="5"/>
      <c r="O55" s="4"/>
    </row>
    <row r="56" spans="1:15" ht="21.75" customHeight="1" x14ac:dyDescent="0.3">
      <c r="A56" s="266"/>
      <c r="B56" s="234"/>
      <c r="C56" s="235"/>
      <c r="D56" s="39" t="s">
        <v>120</v>
      </c>
      <c r="E56" s="62">
        <v>1494</v>
      </c>
      <c r="F56" s="69">
        <v>1798</v>
      </c>
      <c r="G56" s="69">
        <v>2735</v>
      </c>
      <c r="H56" s="67">
        <v>41475</v>
      </c>
      <c r="I56" s="64">
        <v>0.06</v>
      </c>
      <c r="L56" s="3"/>
      <c r="M56" s="5"/>
      <c r="N56" s="5"/>
      <c r="O56" s="4"/>
    </row>
    <row r="57" spans="1:15" ht="21.75" customHeight="1" x14ac:dyDescent="0.3">
      <c r="A57" s="265">
        <v>6</v>
      </c>
      <c r="B57" s="232" t="s">
        <v>90</v>
      </c>
      <c r="C57" s="233"/>
      <c r="D57" s="39" t="s">
        <v>107</v>
      </c>
      <c r="E57" s="62">
        <v>12283</v>
      </c>
      <c r="F57" s="69">
        <v>13994</v>
      </c>
      <c r="G57" s="69">
        <v>7589</v>
      </c>
      <c r="H57" s="67">
        <v>200823</v>
      </c>
      <c r="I57" s="64"/>
      <c r="L57" s="3"/>
      <c r="M57" s="5"/>
      <c r="N57" s="5"/>
      <c r="O57" s="4"/>
    </row>
    <row r="58" spans="1:15" ht="21.75" customHeight="1" x14ac:dyDescent="0.3">
      <c r="A58" s="266"/>
      <c r="B58" s="234"/>
      <c r="C58" s="235"/>
      <c r="D58" s="39" t="s">
        <v>120</v>
      </c>
      <c r="E58" s="62">
        <v>1657</v>
      </c>
      <c r="F58" s="69">
        <v>1738</v>
      </c>
      <c r="G58" s="69">
        <v>918</v>
      </c>
      <c r="H58" s="67">
        <v>34794</v>
      </c>
      <c r="I58" s="64">
        <v>0.05</v>
      </c>
      <c r="L58" s="3"/>
      <c r="M58" s="5"/>
      <c r="N58" s="5"/>
      <c r="O58" s="4"/>
    </row>
    <row r="59" spans="1:15" ht="21.75" customHeight="1" x14ac:dyDescent="0.3">
      <c r="A59" s="265">
        <v>7</v>
      </c>
      <c r="B59" s="232" t="s">
        <v>11</v>
      </c>
      <c r="C59" s="233"/>
      <c r="D59" s="39" t="s">
        <v>107</v>
      </c>
      <c r="E59" s="62">
        <v>7699</v>
      </c>
      <c r="F59" s="69">
        <v>26315</v>
      </c>
      <c r="G59" s="69">
        <v>20160</v>
      </c>
      <c r="H59" s="67">
        <v>127118</v>
      </c>
      <c r="I59" s="64"/>
      <c r="L59" s="3"/>
      <c r="M59" s="5"/>
      <c r="N59" s="5"/>
      <c r="O59" s="4"/>
    </row>
    <row r="60" spans="1:15" ht="21.75" customHeight="1" x14ac:dyDescent="0.3">
      <c r="A60" s="266"/>
      <c r="B60" s="234"/>
      <c r="C60" s="235"/>
      <c r="D60" s="39" t="s">
        <v>120</v>
      </c>
      <c r="E60" s="62">
        <v>1032</v>
      </c>
      <c r="F60" s="69">
        <v>3353</v>
      </c>
      <c r="G60" s="69">
        <v>2430</v>
      </c>
      <c r="H60" s="67">
        <v>18008</v>
      </c>
      <c r="I60" s="64">
        <v>0.03</v>
      </c>
      <c r="L60" s="3"/>
      <c r="M60" s="5"/>
      <c r="N60" s="5"/>
      <c r="O60" s="4"/>
    </row>
    <row r="61" spans="1:15" ht="21.75" customHeight="1" x14ac:dyDescent="0.3">
      <c r="A61" s="265">
        <v>8</v>
      </c>
      <c r="B61" s="232" t="s">
        <v>92</v>
      </c>
      <c r="C61" s="233"/>
      <c r="D61" s="39" t="s">
        <v>107</v>
      </c>
      <c r="E61" s="62">
        <v>28383</v>
      </c>
      <c r="F61" s="69">
        <v>6069</v>
      </c>
      <c r="G61" s="69">
        <v>1780</v>
      </c>
      <c r="H61" s="67">
        <v>106859</v>
      </c>
      <c r="I61" s="64"/>
      <c r="L61" s="3"/>
      <c r="M61" s="5"/>
      <c r="N61" s="5"/>
      <c r="O61" s="4"/>
    </row>
    <row r="62" spans="1:15" ht="21.75" customHeight="1" x14ac:dyDescent="0.3">
      <c r="A62" s="266"/>
      <c r="B62" s="234"/>
      <c r="C62" s="235"/>
      <c r="D62" s="39" t="s">
        <v>120</v>
      </c>
      <c r="E62" s="62">
        <v>3818</v>
      </c>
      <c r="F62" s="69">
        <v>772</v>
      </c>
      <c r="G62" s="69">
        <v>215</v>
      </c>
      <c r="H62" s="67">
        <v>15139</v>
      </c>
      <c r="I62" s="64">
        <v>0.02</v>
      </c>
      <c r="L62" s="3"/>
      <c r="M62" s="5"/>
      <c r="N62" s="5"/>
      <c r="O62" s="4"/>
    </row>
    <row r="63" spans="1:15" ht="21.75" customHeight="1" x14ac:dyDescent="0.3">
      <c r="A63" s="265">
        <v>9</v>
      </c>
      <c r="B63" s="232" t="s">
        <v>91</v>
      </c>
      <c r="C63" s="233"/>
      <c r="D63" s="39" t="s">
        <v>107</v>
      </c>
      <c r="E63" s="62">
        <v>5421</v>
      </c>
      <c r="F63" s="69">
        <v>4417</v>
      </c>
      <c r="G63" s="69">
        <v>3041</v>
      </c>
      <c r="H63" s="67">
        <v>86734</v>
      </c>
      <c r="I63" s="64"/>
      <c r="L63" s="3"/>
      <c r="M63" s="5"/>
      <c r="N63" s="5"/>
      <c r="O63" s="4"/>
    </row>
    <row r="64" spans="1:15" ht="21.75" customHeight="1" x14ac:dyDescent="0.3">
      <c r="A64" s="266"/>
      <c r="B64" s="234"/>
      <c r="C64" s="235"/>
      <c r="D64" s="39" t="s">
        <v>120</v>
      </c>
      <c r="E64" s="66">
        <v>728</v>
      </c>
      <c r="F64" s="69">
        <v>547</v>
      </c>
      <c r="G64" s="69">
        <v>368</v>
      </c>
      <c r="H64" s="67">
        <v>14506</v>
      </c>
      <c r="I64" s="64">
        <v>0.02</v>
      </c>
      <c r="L64" s="3"/>
      <c r="M64" s="5"/>
      <c r="N64" s="5"/>
      <c r="O64" s="4"/>
    </row>
    <row r="65" spans="1:15" ht="21.75" customHeight="1" x14ac:dyDescent="0.3">
      <c r="A65" s="265">
        <v>10</v>
      </c>
      <c r="B65" s="232" t="s">
        <v>93</v>
      </c>
      <c r="C65" s="233"/>
      <c r="D65" s="39" t="s">
        <v>107</v>
      </c>
      <c r="E65" s="62">
        <v>1735</v>
      </c>
      <c r="F65" s="69">
        <v>10184</v>
      </c>
      <c r="G65" s="69">
        <v>6627</v>
      </c>
      <c r="H65" s="67">
        <v>79378</v>
      </c>
      <c r="I65" s="64"/>
      <c r="L65" s="3"/>
      <c r="M65" s="5"/>
      <c r="N65" s="5"/>
      <c r="O65" s="4"/>
    </row>
    <row r="66" spans="1:15" ht="21.75" customHeight="1" x14ac:dyDescent="0.3">
      <c r="A66" s="266"/>
      <c r="B66" s="234"/>
      <c r="C66" s="235"/>
      <c r="D66" s="39" t="s">
        <v>120</v>
      </c>
      <c r="E66" s="61">
        <v>233</v>
      </c>
      <c r="F66" s="69">
        <v>1277</v>
      </c>
      <c r="G66" s="69">
        <v>796</v>
      </c>
      <c r="H66" s="67">
        <v>13441</v>
      </c>
      <c r="I66" s="64">
        <v>0.02</v>
      </c>
    </row>
    <row r="67" spans="1:15" ht="21.75" customHeight="1" x14ac:dyDescent="0.3">
      <c r="A67" s="268" t="s">
        <v>168</v>
      </c>
      <c r="B67" s="269"/>
      <c r="C67" s="270"/>
      <c r="D67" s="39" t="s">
        <v>107</v>
      </c>
      <c r="E67" s="38" t="s">
        <v>132</v>
      </c>
      <c r="F67" s="70" t="s">
        <v>174</v>
      </c>
      <c r="G67" s="70">
        <v>265030</v>
      </c>
      <c r="H67" s="45">
        <v>4244132</v>
      </c>
      <c r="I67" s="66"/>
    </row>
    <row r="68" spans="1:15" ht="21.75" customHeight="1" x14ac:dyDescent="0.3">
      <c r="A68" s="271"/>
      <c r="B68" s="272"/>
      <c r="C68" s="273"/>
      <c r="D68" s="39" t="s">
        <v>120</v>
      </c>
      <c r="E68" s="38">
        <v>58773</v>
      </c>
      <c r="F68" s="70">
        <v>46034</v>
      </c>
      <c r="G68" s="70">
        <v>32037</v>
      </c>
      <c r="H68" s="45">
        <v>666477</v>
      </c>
      <c r="I68" s="71" t="s">
        <v>1</v>
      </c>
    </row>
    <row r="69" spans="1:15" ht="15.75" customHeight="1" x14ac:dyDescent="0.35">
      <c r="A69" s="47" t="s">
        <v>139</v>
      </c>
      <c r="B69" s="48"/>
      <c r="C69" s="49"/>
      <c r="D69" s="49"/>
      <c r="E69" s="50"/>
      <c r="F69" s="50"/>
      <c r="G69" s="50"/>
      <c r="H69" s="29"/>
      <c r="I69" s="29"/>
    </row>
    <row r="70" spans="1:15" ht="15.75" customHeight="1" x14ac:dyDescent="0.35">
      <c r="A70" s="51" t="s">
        <v>12</v>
      </c>
      <c r="B70" s="18"/>
      <c r="C70" s="28"/>
      <c r="D70" s="28"/>
      <c r="E70" s="29"/>
      <c r="F70" s="29"/>
      <c r="G70" s="29"/>
      <c r="H70" s="29"/>
      <c r="I70" s="29"/>
    </row>
    <row r="71" spans="1:15" ht="15.75" customHeight="1" x14ac:dyDescent="0.35">
      <c r="A71" s="52" t="s">
        <v>488</v>
      </c>
      <c r="B71" s="53"/>
      <c r="C71" s="54"/>
      <c r="D71" s="54"/>
      <c r="E71" s="55"/>
      <c r="F71" s="55"/>
      <c r="G71" s="55"/>
      <c r="H71" s="55"/>
      <c r="I71" s="29"/>
    </row>
    <row r="72" spans="1:15" ht="36.75" customHeight="1" x14ac:dyDescent="0.3">
      <c r="A72" s="274" t="s">
        <v>176</v>
      </c>
      <c r="B72" s="274"/>
      <c r="C72" s="274"/>
      <c r="D72" s="274"/>
      <c r="E72" s="274"/>
      <c r="F72" s="274"/>
      <c r="G72" s="274"/>
      <c r="H72" s="274"/>
      <c r="I72" s="274"/>
    </row>
    <row r="73" spans="1:15" ht="15.75" customHeight="1" x14ac:dyDescent="0.35">
      <c r="A73" s="52" t="s">
        <v>106</v>
      </c>
      <c r="B73" s="53"/>
      <c r="C73" s="54"/>
      <c r="D73" s="54"/>
      <c r="E73" s="55"/>
      <c r="F73" s="55"/>
      <c r="G73" s="55"/>
      <c r="H73" s="55"/>
      <c r="I73" s="29"/>
    </row>
    <row r="74" spans="1:15" ht="15.75" customHeight="1" x14ac:dyDescent="0.35">
      <c r="A74" s="56"/>
      <c r="B74" s="28"/>
      <c r="C74" s="28"/>
      <c r="D74" s="28"/>
      <c r="E74" s="29"/>
      <c r="F74" s="29"/>
      <c r="G74" s="29"/>
      <c r="H74" s="29"/>
      <c r="I74" s="29"/>
    </row>
    <row r="75" spans="1:15" ht="15.75" customHeight="1" x14ac:dyDescent="0.3">
      <c r="A75" s="267" t="s">
        <v>498</v>
      </c>
      <c r="B75" s="267"/>
      <c r="C75" s="267"/>
      <c r="D75" s="267"/>
      <c r="E75" s="267"/>
      <c r="F75" s="267"/>
      <c r="G75" s="267"/>
      <c r="H75" s="267"/>
      <c r="I75" s="267"/>
    </row>
    <row r="76" spans="1:15" ht="15.75" customHeight="1" x14ac:dyDescent="0.35">
      <c r="A76" s="59"/>
      <c r="B76" s="28"/>
      <c r="C76" s="28"/>
      <c r="D76" s="28"/>
      <c r="E76" s="29"/>
      <c r="F76" s="29"/>
      <c r="G76" s="29"/>
      <c r="H76" s="29"/>
      <c r="I76" s="29"/>
    </row>
    <row r="77" spans="1:15" ht="24.75" customHeight="1" x14ac:dyDescent="0.3">
      <c r="A77" s="275" t="s">
        <v>188</v>
      </c>
      <c r="B77" s="295" t="s">
        <v>13</v>
      </c>
      <c r="C77" s="296"/>
      <c r="D77" s="238" t="s">
        <v>119</v>
      </c>
      <c r="E77" s="211" t="s">
        <v>196</v>
      </c>
      <c r="F77" s="211" t="s">
        <v>197</v>
      </c>
      <c r="G77" s="211" t="s">
        <v>489</v>
      </c>
      <c r="H77" s="211" t="s">
        <v>490</v>
      </c>
      <c r="I77" s="275" t="s">
        <v>182</v>
      </c>
    </row>
    <row r="78" spans="1:15" ht="24.75" customHeight="1" x14ac:dyDescent="0.3">
      <c r="A78" s="276"/>
      <c r="B78" s="297"/>
      <c r="C78" s="298"/>
      <c r="D78" s="259"/>
      <c r="E78" s="212"/>
      <c r="F78" s="212"/>
      <c r="G78" s="214"/>
      <c r="H78" s="214"/>
      <c r="I78" s="276"/>
    </row>
    <row r="79" spans="1:15" ht="24.75" customHeight="1" x14ac:dyDescent="0.3">
      <c r="A79" s="276"/>
      <c r="B79" s="297"/>
      <c r="C79" s="298"/>
      <c r="D79" s="259"/>
      <c r="E79" s="212"/>
      <c r="F79" s="212"/>
      <c r="G79" s="214"/>
      <c r="H79" s="214"/>
      <c r="I79" s="276"/>
    </row>
    <row r="80" spans="1:15" ht="24.75" customHeight="1" x14ac:dyDescent="0.3">
      <c r="A80" s="277"/>
      <c r="B80" s="299"/>
      <c r="C80" s="300"/>
      <c r="D80" s="240"/>
      <c r="E80" s="213"/>
      <c r="F80" s="213"/>
      <c r="G80" s="215"/>
      <c r="H80" s="216"/>
      <c r="I80" s="277"/>
    </row>
    <row r="81" spans="1:9" ht="24.75" customHeight="1" x14ac:dyDescent="0.3">
      <c r="A81" s="179">
        <v>1</v>
      </c>
      <c r="B81" s="175" t="s">
        <v>14</v>
      </c>
      <c r="C81" s="176"/>
      <c r="D81" s="39" t="s">
        <v>107</v>
      </c>
      <c r="E81" s="62">
        <v>53165</v>
      </c>
      <c r="F81" s="62">
        <v>69852</v>
      </c>
      <c r="G81" s="62">
        <v>42822</v>
      </c>
      <c r="H81" s="63">
        <v>674807</v>
      </c>
      <c r="I81" s="65"/>
    </row>
    <row r="82" spans="1:9" ht="24.75" customHeight="1" x14ac:dyDescent="0.3">
      <c r="A82" s="180"/>
      <c r="B82" s="177"/>
      <c r="C82" s="178"/>
      <c r="D82" s="39" t="s">
        <v>120</v>
      </c>
      <c r="E82" s="62">
        <v>7131</v>
      </c>
      <c r="F82" s="62">
        <v>8707</v>
      </c>
      <c r="G82" s="62">
        <v>5187</v>
      </c>
      <c r="H82" s="63">
        <v>108042</v>
      </c>
      <c r="I82" s="64">
        <v>0.16</v>
      </c>
    </row>
    <row r="83" spans="1:9" ht="24.75" customHeight="1" x14ac:dyDescent="0.3">
      <c r="A83" s="179">
        <v>2</v>
      </c>
      <c r="B83" s="175" t="s">
        <v>15</v>
      </c>
      <c r="C83" s="176"/>
      <c r="D83" s="39" t="s">
        <v>107</v>
      </c>
      <c r="E83" s="66" t="s">
        <v>133</v>
      </c>
      <c r="F83" s="62">
        <v>74718</v>
      </c>
      <c r="G83" s="62">
        <v>28250</v>
      </c>
      <c r="H83" s="63">
        <v>681029</v>
      </c>
      <c r="I83" s="64"/>
    </row>
    <row r="84" spans="1:9" ht="24.75" customHeight="1" x14ac:dyDescent="0.3">
      <c r="A84" s="180"/>
      <c r="B84" s="177"/>
      <c r="C84" s="178"/>
      <c r="D84" s="39" t="s">
        <v>120</v>
      </c>
      <c r="E84" s="62">
        <v>14461</v>
      </c>
      <c r="F84" s="62">
        <v>9394</v>
      </c>
      <c r="G84" s="62">
        <v>3417</v>
      </c>
      <c r="H84" s="63">
        <v>98329</v>
      </c>
      <c r="I84" s="64">
        <v>0.15</v>
      </c>
    </row>
    <row r="85" spans="1:9" ht="24.75" customHeight="1" x14ac:dyDescent="0.3">
      <c r="A85" s="179">
        <v>3</v>
      </c>
      <c r="B85" s="175" t="s">
        <v>17</v>
      </c>
      <c r="C85" s="176"/>
      <c r="D85" s="39" t="s">
        <v>107</v>
      </c>
      <c r="E85" s="62">
        <v>33779</v>
      </c>
      <c r="F85" s="62">
        <v>38060</v>
      </c>
      <c r="G85" s="62">
        <v>22082</v>
      </c>
      <c r="H85" s="63">
        <v>289261</v>
      </c>
      <c r="I85" s="64"/>
    </row>
    <row r="86" spans="1:9" ht="24.75" customHeight="1" x14ac:dyDescent="0.3">
      <c r="A86" s="180"/>
      <c r="B86" s="177"/>
      <c r="C86" s="178"/>
      <c r="D86" s="39" t="s">
        <v>120</v>
      </c>
      <c r="E86" s="62">
        <v>4538</v>
      </c>
      <c r="F86" s="62">
        <v>4792</v>
      </c>
      <c r="G86" s="62">
        <v>2661</v>
      </c>
      <c r="H86" s="63">
        <v>42192</v>
      </c>
      <c r="I86" s="64">
        <v>0.06</v>
      </c>
    </row>
    <row r="87" spans="1:9" ht="24.75" customHeight="1" x14ac:dyDescent="0.3">
      <c r="A87" s="179">
        <v>4</v>
      </c>
      <c r="B87" s="175" t="s">
        <v>16</v>
      </c>
      <c r="C87" s="176"/>
      <c r="D87" s="39" t="s">
        <v>107</v>
      </c>
      <c r="E87" s="62">
        <v>4980</v>
      </c>
      <c r="F87" s="62">
        <v>5469</v>
      </c>
      <c r="G87" s="62">
        <v>2229</v>
      </c>
      <c r="H87" s="63">
        <v>234752</v>
      </c>
      <c r="I87" s="64"/>
    </row>
    <row r="88" spans="1:9" ht="24.75" customHeight="1" x14ac:dyDescent="0.3">
      <c r="A88" s="180"/>
      <c r="B88" s="177"/>
      <c r="C88" s="178"/>
      <c r="D88" s="39" t="s">
        <v>120</v>
      </c>
      <c r="E88" s="66">
        <v>668</v>
      </c>
      <c r="F88" s="62">
        <v>713</v>
      </c>
      <c r="G88" s="62">
        <v>271</v>
      </c>
      <c r="H88" s="63">
        <v>39315</v>
      </c>
      <c r="I88" s="64">
        <v>0.06</v>
      </c>
    </row>
    <row r="89" spans="1:9" ht="24.75" customHeight="1" x14ac:dyDescent="0.3">
      <c r="A89" s="179">
        <v>5</v>
      </c>
      <c r="B89" s="175" t="s">
        <v>18</v>
      </c>
      <c r="C89" s="176"/>
      <c r="D89" s="39" t="s">
        <v>107</v>
      </c>
      <c r="E89" s="62">
        <v>51624</v>
      </c>
      <c r="F89" s="62">
        <v>15184</v>
      </c>
      <c r="G89" s="62">
        <v>7547</v>
      </c>
      <c r="H89" s="63">
        <v>230212</v>
      </c>
      <c r="I89" s="64"/>
    </row>
    <row r="90" spans="1:9" ht="24.75" customHeight="1" x14ac:dyDescent="0.3">
      <c r="A90" s="180"/>
      <c r="B90" s="177"/>
      <c r="C90" s="178"/>
      <c r="D90" s="39" t="s">
        <v>120</v>
      </c>
      <c r="E90" s="62">
        <v>6994</v>
      </c>
      <c r="F90" s="62">
        <v>1902</v>
      </c>
      <c r="G90" s="62">
        <v>913</v>
      </c>
      <c r="H90" s="63">
        <v>35657</v>
      </c>
      <c r="I90" s="64">
        <v>0.05</v>
      </c>
    </row>
    <row r="91" spans="1:9" ht="24.75" customHeight="1" x14ac:dyDescent="0.3">
      <c r="A91" s="179">
        <v>6</v>
      </c>
      <c r="B91" s="175" t="s">
        <v>20</v>
      </c>
      <c r="C91" s="176"/>
      <c r="D91" s="39" t="s">
        <v>107</v>
      </c>
      <c r="E91" s="62">
        <v>24178</v>
      </c>
      <c r="F91" s="62">
        <v>13588</v>
      </c>
      <c r="G91" s="62">
        <v>31826</v>
      </c>
      <c r="H91" s="63">
        <v>236304</v>
      </c>
      <c r="I91" s="64"/>
    </row>
    <row r="92" spans="1:9" ht="24.75" customHeight="1" x14ac:dyDescent="0.3">
      <c r="A92" s="180"/>
      <c r="B92" s="177"/>
      <c r="C92" s="178"/>
      <c r="D92" s="39" t="s">
        <v>120</v>
      </c>
      <c r="E92" s="62">
        <v>3248</v>
      </c>
      <c r="F92" s="62">
        <v>1703</v>
      </c>
      <c r="G92" s="62">
        <v>3841</v>
      </c>
      <c r="H92" s="63">
        <v>33527</v>
      </c>
      <c r="I92" s="64">
        <v>0.05</v>
      </c>
    </row>
    <row r="93" spans="1:9" ht="24.75" customHeight="1" x14ac:dyDescent="0.3">
      <c r="A93" s="179">
        <v>7</v>
      </c>
      <c r="B93" s="175" t="s">
        <v>19</v>
      </c>
      <c r="C93" s="176"/>
      <c r="D93" s="39" t="s">
        <v>107</v>
      </c>
      <c r="E93" s="66">
        <v>932</v>
      </c>
      <c r="F93" s="62">
        <v>1196</v>
      </c>
      <c r="G93" s="62">
        <v>1538</v>
      </c>
      <c r="H93" s="63">
        <v>130747</v>
      </c>
      <c r="I93" s="64"/>
    </row>
    <row r="94" spans="1:9" ht="36" customHeight="1" x14ac:dyDescent="0.3">
      <c r="A94" s="180"/>
      <c r="B94" s="177"/>
      <c r="C94" s="178"/>
      <c r="D94" s="39" t="s">
        <v>120</v>
      </c>
      <c r="E94" s="61">
        <v>125</v>
      </c>
      <c r="F94" s="62">
        <v>146</v>
      </c>
      <c r="G94" s="62">
        <v>185</v>
      </c>
      <c r="H94" s="63">
        <v>26541</v>
      </c>
      <c r="I94" s="64">
        <v>0.04</v>
      </c>
    </row>
    <row r="95" spans="1:9" ht="24.75" customHeight="1" x14ac:dyDescent="0.3">
      <c r="A95" s="179">
        <v>8</v>
      </c>
      <c r="B95" s="175" t="s">
        <v>21</v>
      </c>
      <c r="C95" s="176"/>
      <c r="D95" s="39" t="s">
        <v>107</v>
      </c>
      <c r="E95" s="62">
        <v>10552</v>
      </c>
      <c r="F95" s="62">
        <v>16654</v>
      </c>
      <c r="G95" s="62">
        <v>7592</v>
      </c>
      <c r="H95" s="63">
        <v>133628</v>
      </c>
      <c r="I95" s="64"/>
    </row>
    <row r="96" spans="1:9" ht="24.75" customHeight="1" x14ac:dyDescent="0.3">
      <c r="A96" s="180"/>
      <c r="B96" s="177"/>
      <c r="C96" s="178"/>
      <c r="D96" s="39" t="s">
        <v>120</v>
      </c>
      <c r="E96" s="62">
        <v>1414</v>
      </c>
      <c r="F96" s="62">
        <v>2058</v>
      </c>
      <c r="G96" s="62">
        <v>913</v>
      </c>
      <c r="H96" s="63">
        <v>22377</v>
      </c>
      <c r="I96" s="64">
        <v>0.03</v>
      </c>
    </row>
    <row r="97" spans="1:9" ht="24.75" customHeight="1" x14ac:dyDescent="0.3">
      <c r="A97" s="179">
        <v>9</v>
      </c>
      <c r="B97" s="175" t="s">
        <v>115</v>
      </c>
      <c r="C97" s="176"/>
      <c r="D97" s="39" t="s">
        <v>107</v>
      </c>
      <c r="E97" s="62">
        <v>7202</v>
      </c>
      <c r="F97" s="62">
        <v>14662</v>
      </c>
      <c r="G97" s="62">
        <v>6370</v>
      </c>
      <c r="H97" s="63">
        <v>133089</v>
      </c>
      <c r="I97" s="64"/>
    </row>
    <row r="98" spans="1:9" ht="24.75" customHeight="1" x14ac:dyDescent="0.3">
      <c r="A98" s="180"/>
      <c r="B98" s="177"/>
      <c r="C98" s="178"/>
      <c r="D98" s="39" t="s">
        <v>120</v>
      </c>
      <c r="E98" s="66">
        <v>966</v>
      </c>
      <c r="F98" s="62">
        <v>1850</v>
      </c>
      <c r="G98" s="62">
        <v>770</v>
      </c>
      <c r="H98" s="63">
        <v>22072</v>
      </c>
      <c r="I98" s="64">
        <v>0.03</v>
      </c>
    </row>
    <row r="99" spans="1:9" ht="24.75" customHeight="1" x14ac:dyDescent="0.3">
      <c r="A99" s="179">
        <v>10</v>
      </c>
      <c r="B99" s="175" t="s">
        <v>212</v>
      </c>
      <c r="C99" s="176"/>
      <c r="D99" s="39" t="s">
        <v>107</v>
      </c>
      <c r="E99" s="62">
        <v>3904</v>
      </c>
      <c r="F99" s="62">
        <v>5483</v>
      </c>
      <c r="G99" s="62">
        <v>13155</v>
      </c>
      <c r="H99" s="63">
        <v>108010</v>
      </c>
      <c r="I99" s="64"/>
    </row>
    <row r="100" spans="1:9" ht="24.75" customHeight="1" x14ac:dyDescent="0.3">
      <c r="A100" s="180"/>
      <c r="B100" s="177"/>
      <c r="C100" s="178"/>
      <c r="D100" s="39" t="s">
        <v>120</v>
      </c>
      <c r="E100" s="66">
        <v>526</v>
      </c>
      <c r="F100" s="62">
        <v>698</v>
      </c>
      <c r="G100" s="62">
        <v>1583</v>
      </c>
      <c r="H100" s="63">
        <v>18168</v>
      </c>
      <c r="I100" s="64">
        <v>0.03</v>
      </c>
    </row>
    <row r="101" spans="1:9" ht="36.75" customHeight="1" x14ac:dyDescent="0.3">
      <c r="A101" s="221" t="s">
        <v>289</v>
      </c>
      <c r="B101" s="221"/>
      <c r="C101" s="221"/>
      <c r="D101" s="221"/>
      <c r="E101" s="221"/>
      <c r="F101" s="221"/>
      <c r="G101" s="221"/>
      <c r="H101" s="221"/>
      <c r="I101" s="221"/>
    </row>
    <row r="102" spans="1:9" ht="19.5" customHeight="1" x14ac:dyDescent="0.3">
      <c r="A102" s="306" t="s">
        <v>491</v>
      </c>
      <c r="B102" s="306"/>
      <c r="C102" s="306"/>
      <c r="D102" s="306"/>
      <c r="E102" s="306"/>
      <c r="F102" s="306"/>
      <c r="G102" s="306"/>
      <c r="H102" s="306"/>
      <c r="I102" s="306"/>
    </row>
    <row r="103" spans="1:9" ht="36" customHeight="1" x14ac:dyDescent="0.3">
      <c r="A103" s="274" t="s">
        <v>179</v>
      </c>
      <c r="B103" s="274"/>
      <c r="C103" s="274"/>
      <c r="D103" s="274"/>
      <c r="E103" s="274"/>
      <c r="F103" s="274"/>
      <c r="G103" s="274"/>
      <c r="H103" s="274"/>
      <c r="I103" s="274"/>
    </row>
    <row r="104" spans="1:9" ht="30.75" customHeight="1" x14ac:dyDescent="0.3">
      <c r="A104" s="222" t="s">
        <v>185</v>
      </c>
      <c r="B104" s="222"/>
      <c r="C104" s="222"/>
      <c r="D104" s="222"/>
      <c r="E104" s="222"/>
      <c r="F104" s="222"/>
      <c r="G104" s="222"/>
      <c r="H104" s="222"/>
      <c r="I104" s="222"/>
    </row>
    <row r="105" spans="1:9" ht="19.5" customHeight="1" x14ac:dyDescent="0.3">
      <c r="A105" s="306" t="s">
        <v>180</v>
      </c>
      <c r="B105" s="306"/>
      <c r="C105" s="306"/>
      <c r="D105" s="306"/>
      <c r="E105" s="306"/>
      <c r="F105" s="306"/>
      <c r="G105" s="306"/>
      <c r="H105" s="306"/>
      <c r="I105" s="306"/>
    </row>
    <row r="106" spans="1:9" ht="15.75" customHeight="1" x14ac:dyDescent="0.3">
      <c r="A106" s="14"/>
      <c r="B106" s="12"/>
      <c r="C106" s="12"/>
      <c r="D106" s="12"/>
      <c r="E106" s="13"/>
      <c r="F106" s="13"/>
      <c r="G106" s="13"/>
      <c r="H106" s="13"/>
      <c r="I106" s="13"/>
    </row>
    <row r="107" spans="1:9" ht="15.75" customHeight="1" x14ac:dyDescent="0.35">
      <c r="A107" s="72" t="s">
        <v>130</v>
      </c>
      <c r="B107" s="73"/>
      <c r="C107" s="73"/>
      <c r="D107" s="73"/>
      <c r="E107" s="74"/>
      <c r="F107" s="74"/>
      <c r="G107" s="58"/>
      <c r="H107" s="58"/>
      <c r="I107" s="58"/>
    </row>
    <row r="108" spans="1:9" ht="15.75" customHeight="1" x14ac:dyDescent="0.35">
      <c r="A108" s="60"/>
      <c r="B108" s="18"/>
      <c r="C108" s="18"/>
      <c r="D108" s="18"/>
      <c r="E108" s="19"/>
      <c r="F108" s="19"/>
      <c r="G108" s="29"/>
      <c r="H108" s="29"/>
      <c r="I108" s="29"/>
    </row>
    <row r="109" spans="1:9" ht="21.75" customHeight="1" x14ac:dyDescent="0.3">
      <c r="A109" s="275" t="s">
        <v>188</v>
      </c>
      <c r="B109" s="295" t="s">
        <v>13</v>
      </c>
      <c r="C109" s="296"/>
      <c r="D109" s="238" t="s">
        <v>119</v>
      </c>
      <c r="E109" s="211" t="s">
        <v>196</v>
      </c>
      <c r="F109" s="211" t="s">
        <v>197</v>
      </c>
      <c r="G109" s="211" t="s">
        <v>489</v>
      </c>
      <c r="H109" s="211" t="s">
        <v>492</v>
      </c>
      <c r="I109" s="275" t="s">
        <v>182</v>
      </c>
    </row>
    <row r="110" spans="1:9" ht="21.75" customHeight="1" x14ac:dyDescent="0.3">
      <c r="A110" s="276"/>
      <c r="B110" s="297"/>
      <c r="C110" s="298"/>
      <c r="D110" s="259"/>
      <c r="E110" s="212"/>
      <c r="F110" s="212"/>
      <c r="G110" s="214"/>
      <c r="H110" s="214"/>
      <c r="I110" s="276"/>
    </row>
    <row r="111" spans="1:9" ht="21.75" customHeight="1" x14ac:dyDescent="0.3">
      <c r="A111" s="276"/>
      <c r="B111" s="297"/>
      <c r="C111" s="298"/>
      <c r="D111" s="259"/>
      <c r="E111" s="212"/>
      <c r="F111" s="212"/>
      <c r="G111" s="214"/>
      <c r="H111" s="214"/>
      <c r="I111" s="276"/>
    </row>
    <row r="112" spans="1:9" ht="21.75" customHeight="1" x14ac:dyDescent="0.3">
      <c r="A112" s="277"/>
      <c r="B112" s="299"/>
      <c r="C112" s="300"/>
      <c r="D112" s="240"/>
      <c r="E112" s="213"/>
      <c r="F112" s="213"/>
      <c r="G112" s="215"/>
      <c r="H112" s="216"/>
      <c r="I112" s="277"/>
    </row>
    <row r="113" spans="1:9" ht="21.75" customHeight="1" x14ac:dyDescent="0.3">
      <c r="A113" s="179">
        <v>1</v>
      </c>
      <c r="B113" s="175" t="s">
        <v>23</v>
      </c>
      <c r="C113" s="176"/>
      <c r="D113" s="39" t="s">
        <v>107</v>
      </c>
      <c r="E113" s="40">
        <v>114964</v>
      </c>
      <c r="F113" s="40">
        <v>118422</v>
      </c>
      <c r="G113" s="40">
        <v>100112</v>
      </c>
      <c r="H113" s="40">
        <v>507440</v>
      </c>
      <c r="I113" s="75"/>
    </row>
    <row r="114" spans="1:9" ht="21.75" customHeight="1" x14ac:dyDescent="0.3">
      <c r="A114" s="180"/>
      <c r="B114" s="177"/>
      <c r="C114" s="178"/>
      <c r="D114" s="39" t="s">
        <v>120</v>
      </c>
      <c r="E114" s="40">
        <v>15439</v>
      </c>
      <c r="F114" s="40">
        <v>14806</v>
      </c>
      <c r="G114" s="40">
        <v>12106</v>
      </c>
      <c r="H114" s="40">
        <v>66077</v>
      </c>
      <c r="I114" s="76">
        <v>0.3</v>
      </c>
    </row>
    <row r="115" spans="1:9" ht="21.75" customHeight="1" x14ac:dyDescent="0.3">
      <c r="A115" s="179">
        <v>2</v>
      </c>
      <c r="B115" s="175" t="s">
        <v>25</v>
      </c>
      <c r="C115" s="176"/>
      <c r="D115" s="39" t="s">
        <v>107</v>
      </c>
      <c r="E115" s="40">
        <v>163795</v>
      </c>
      <c r="F115" s="40">
        <v>83628</v>
      </c>
      <c r="G115" s="40">
        <v>30219</v>
      </c>
      <c r="H115" s="40">
        <v>365276</v>
      </c>
      <c r="I115" s="76"/>
    </row>
    <row r="116" spans="1:9" ht="21.75" customHeight="1" x14ac:dyDescent="0.3">
      <c r="A116" s="180"/>
      <c r="B116" s="177"/>
      <c r="C116" s="178"/>
      <c r="D116" s="39" t="s">
        <v>120</v>
      </c>
      <c r="E116" s="77">
        <v>22072</v>
      </c>
      <c r="F116" s="40">
        <v>10429</v>
      </c>
      <c r="G116" s="40">
        <v>3656</v>
      </c>
      <c r="H116" s="40">
        <v>48116</v>
      </c>
      <c r="I116" s="76">
        <v>0.22</v>
      </c>
    </row>
    <row r="117" spans="1:9" ht="21.75" customHeight="1" x14ac:dyDescent="0.3">
      <c r="A117" s="179">
        <v>3</v>
      </c>
      <c r="B117" s="175" t="s">
        <v>24</v>
      </c>
      <c r="C117" s="176"/>
      <c r="D117" s="39" t="s">
        <v>107</v>
      </c>
      <c r="E117" s="77">
        <v>20169</v>
      </c>
      <c r="F117" s="40">
        <v>37059</v>
      </c>
      <c r="G117" s="40">
        <v>48410</v>
      </c>
      <c r="H117" s="40">
        <v>287435</v>
      </c>
      <c r="I117" s="76"/>
    </row>
    <row r="118" spans="1:9" ht="21.75" customHeight="1" x14ac:dyDescent="0.3">
      <c r="A118" s="180"/>
      <c r="B118" s="177"/>
      <c r="C118" s="178"/>
      <c r="D118" s="39" t="s">
        <v>120</v>
      </c>
      <c r="E118" s="77">
        <v>2706</v>
      </c>
      <c r="F118" s="40">
        <v>4714</v>
      </c>
      <c r="G118" s="40">
        <v>5833</v>
      </c>
      <c r="H118" s="40">
        <v>37733</v>
      </c>
      <c r="I118" s="76">
        <v>0.17</v>
      </c>
    </row>
    <row r="119" spans="1:9" ht="21.75" customHeight="1" x14ac:dyDescent="0.3">
      <c r="A119" s="179">
        <v>4</v>
      </c>
      <c r="B119" s="175" t="s">
        <v>26</v>
      </c>
      <c r="C119" s="176"/>
      <c r="D119" s="39" t="s">
        <v>107</v>
      </c>
      <c r="E119" s="77">
        <v>60839</v>
      </c>
      <c r="F119" s="40">
        <v>60119</v>
      </c>
      <c r="G119" s="40">
        <v>31361</v>
      </c>
      <c r="H119" s="40">
        <v>221455</v>
      </c>
      <c r="I119" s="76"/>
    </row>
    <row r="120" spans="1:9" ht="21.75" customHeight="1" x14ac:dyDescent="0.3">
      <c r="A120" s="180"/>
      <c r="B120" s="177"/>
      <c r="C120" s="178"/>
      <c r="D120" s="39" t="s">
        <v>120</v>
      </c>
      <c r="E120" s="77">
        <v>8189</v>
      </c>
      <c r="F120" s="40">
        <v>7534</v>
      </c>
      <c r="G120" s="40">
        <v>3801</v>
      </c>
      <c r="H120" s="40">
        <v>28994</v>
      </c>
      <c r="I120" s="76">
        <v>0.13</v>
      </c>
    </row>
    <row r="121" spans="1:9" ht="21.75" customHeight="1" x14ac:dyDescent="0.3">
      <c r="A121" s="179">
        <v>5</v>
      </c>
      <c r="B121" s="175" t="s">
        <v>27</v>
      </c>
      <c r="C121" s="176"/>
      <c r="D121" s="39" t="s">
        <v>107</v>
      </c>
      <c r="E121" s="77">
        <v>22396</v>
      </c>
      <c r="F121" s="40">
        <v>17247</v>
      </c>
      <c r="G121" s="40">
        <v>14547</v>
      </c>
      <c r="H121" s="40">
        <v>78634</v>
      </c>
      <c r="I121" s="76"/>
    </row>
    <row r="122" spans="1:9" ht="21.75" customHeight="1" x14ac:dyDescent="0.3">
      <c r="A122" s="180"/>
      <c r="B122" s="177"/>
      <c r="C122" s="178"/>
      <c r="D122" s="39" t="s">
        <v>120</v>
      </c>
      <c r="E122" s="77">
        <v>3003</v>
      </c>
      <c r="F122" s="40">
        <v>2169</v>
      </c>
      <c r="G122" s="40">
        <v>1761</v>
      </c>
      <c r="H122" s="40">
        <v>10262</v>
      </c>
      <c r="I122" s="76">
        <v>0.05</v>
      </c>
    </row>
    <row r="123" spans="1:9" ht="21.75" customHeight="1" x14ac:dyDescent="0.3">
      <c r="A123" s="179">
        <v>6</v>
      </c>
      <c r="B123" s="175" t="s">
        <v>28</v>
      </c>
      <c r="C123" s="176"/>
      <c r="D123" s="39" t="s">
        <v>107</v>
      </c>
      <c r="E123" s="77">
        <v>20971</v>
      </c>
      <c r="F123" s="40">
        <v>20735</v>
      </c>
      <c r="G123" s="40">
        <v>10773</v>
      </c>
      <c r="H123" s="40">
        <v>70246</v>
      </c>
      <c r="I123" s="76"/>
    </row>
    <row r="124" spans="1:9" ht="21.75" customHeight="1" x14ac:dyDescent="0.3">
      <c r="A124" s="180"/>
      <c r="B124" s="177"/>
      <c r="C124" s="178"/>
      <c r="D124" s="39" t="s">
        <v>120</v>
      </c>
      <c r="E124" s="78">
        <v>2798</v>
      </c>
      <c r="F124" s="40">
        <v>2600</v>
      </c>
      <c r="G124" s="40">
        <v>1303</v>
      </c>
      <c r="H124" s="77">
        <v>9125</v>
      </c>
      <c r="I124" s="76">
        <v>0.04</v>
      </c>
    </row>
    <row r="125" spans="1:9" ht="21.75" customHeight="1" x14ac:dyDescent="0.3">
      <c r="A125" s="179">
        <v>7</v>
      </c>
      <c r="B125" s="175" t="s">
        <v>29</v>
      </c>
      <c r="C125" s="176"/>
      <c r="D125" s="39" t="s">
        <v>107</v>
      </c>
      <c r="E125" s="77">
        <v>11964</v>
      </c>
      <c r="F125" s="40">
        <v>10319</v>
      </c>
      <c r="G125" s="40">
        <v>19906</v>
      </c>
      <c r="H125" s="77">
        <v>55672</v>
      </c>
      <c r="I125" s="76"/>
    </row>
    <row r="126" spans="1:9" ht="21.75" customHeight="1" x14ac:dyDescent="0.3">
      <c r="A126" s="180"/>
      <c r="B126" s="177"/>
      <c r="C126" s="178"/>
      <c r="D126" s="39" t="s">
        <v>120</v>
      </c>
      <c r="E126" s="77">
        <v>1607</v>
      </c>
      <c r="F126" s="40">
        <v>1303</v>
      </c>
      <c r="G126" s="40">
        <v>2405</v>
      </c>
      <c r="H126" s="77">
        <v>7149</v>
      </c>
      <c r="I126" s="76">
        <v>0.03</v>
      </c>
    </row>
    <row r="127" spans="1:9" ht="21.75" customHeight="1" x14ac:dyDescent="0.3">
      <c r="A127" s="179">
        <v>8</v>
      </c>
      <c r="B127" s="175" t="s">
        <v>30</v>
      </c>
      <c r="C127" s="176"/>
      <c r="D127" s="39" t="s">
        <v>107</v>
      </c>
      <c r="E127" s="78">
        <v>48</v>
      </c>
      <c r="F127" s="40">
        <v>44</v>
      </c>
      <c r="G127" s="40">
        <v>90</v>
      </c>
      <c r="H127" s="77">
        <v>19382</v>
      </c>
      <c r="I127" s="76"/>
    </row>
    <row r="128" spans="1:9" ht="21.75" customHeight="1" x14ac:dyDescent="0.3">
      <c r="A128" s="180"/>
      <c r="B128" s="177"/>
      <c r="C128" s="178"/>
      <c r="D128" s="39" t="s">
        <v>120</v>
      </c>
      <c r="E128" s="42">
        <v>6</v>
      </c>
      <c r="F128" s="40">
        <v>6</v>
      </c>
      <c r="G128" s="40">
        <v>11</v>
      </c>
      <c r="H128" s="77">
        <v>2667</v>
      </c>
      <c r="I128" s="76">
        <v>0.01</v>
      </c>
    </row>
    <row r="129" spans="1:9" ht="21.75" customHeight="1" x14ac:dyDescent="0.3">
      <c r="A129" s="179">
        <v>9</v>
      </c>
      <c r="B129" s="175" t="s">
        <v>110</v>
      </c>
      <c r="C129" s="176"/>
      <c r="D129" s="39" t="s">
        <v>107</v>
      </c>
      <c r="E129" s="79">
        <v>5277</v>
      </c>
      <c r="F129" s="40">
        <v>7218</v>
      </c>
      <c r="G129" s="40">
        <v>1867</v>
      </c>
      <c r="H129" s="77">
        <v>17725</v>
      </c>
      <c r="I129" s="41"/>
    </row>
    <row r="130" spans="1:9" ht="21.75" customHeight="1" x14ac:dyDescent="0.3">
      <c r="A130" s="180"/>
      <c r="B130" s="177"/>
      <c r="C130" s="178"/>
      <c r="D130" s="39" t="s">
        <v>120</v>
      </c>
      <c r="E130" s="78">
        <v>707</v>
      </c>
      <c r="F130" s="40">
        <v>910</v>
      </c>
      <c r="G130" s="40">
        <v>226</v>
      </c>
      <c r="H130" s="77">
        <v>2304</v>
      </c>
      <c r="I130" s="76">
        <v>0.01</v>
      </c>
    </row>
    <row r="131" spans="1:9" ht="21.75" customHeight="1" x14ac:dyDescent="0.3">
      <c r="A131" s="179">
        <v>10</v>
      </c>
      <c r="B131" s="175" t="s">
        <v>31</v>
      </c>
      <c r="C131" s="176"/>
      <c r="D131" s="39" t="s">
        <v>107</v>
      </c>
      <c r="E131" s="77">
        <v>3195</v>
      </c>
      <c r="F131" s="40">
        <v>3217</v>
      </c>
      <c r="G131" s="40">
        <v>949</v>
      </c>
      <c r="H131" s="77">
        <v>11846</v>
      </c>
      <c r="I131" s="76"/>
    </row>
    <row r="132" spans="1:9" ht="15.75" customHeight="1" x14ac:dyDescent="0.3">
      <c r="A132" s="180"/>
      <c r="B132" s="177"/>
      <c r="C132" s="178"/>
      <c r="D132" s="39" t="s">
        <v>120</v>
      </c>
      <c r="E132" s="78">
        <v>428</v>
      </c>
      <c r="F132" s="40">
        <v>394</v>
      </c>
      <c r="G132" s="40">
        <v>115</v>
      </c>
      <c r="H132" s="80">
        <v>1543</v>
      </c>
      <c r="I132" s="76">
        <v>0.01</v>
      </c>
    </row>
    <row r="133" spans="1:9" ht="15.75" customHeight="1" x14ac:dyDescent="0.35">
      <c r="A133" s="81"/>
      <c r="B133" s="28"/>
      <c r="C133" s="28"/>
      <c r="D133" s="28"/>
      <c r="E133" s="29"/>
      <c r="F133" s="29"/>
      <c r="G133" s="29"/>
      <c r="H133" s="29"/>
      <c r="I133" s="29"/>
    </row>
    <row r="134" spans="1:9" ht="15.75" customHeight="1" x14ac:dyDescent="0.35">
      <c r="A134" s="82" t="s">
        <v>493</v>
      </c>
      <c r="B134" s="83"/>
      <c r="C134" s="84"/>
      <c r="D134" s="84"/>
      <c r="E134" s="85"/>
      <c r="F134" s="85"/>
      <c r="G134" s="85"/>
      <c r="H134" s="85"/>
      <c r="I134" s="85"/>
    </row>
    <row r="135" spans="1:9" ht="42.75" customHeight="1" x14ac:dyDescent="0.3">
      <c r="A135" s="274" t="s">
        <v>178</v>
      </c>
      <c r="B135" s="274"/>
      <c r="C135" s="274"/>
      <c r="D135" s="274"/>
      <c r="E135" s="274"/>
      <c r="F135" s="274"/>
      <c r="G135" s="274"/>
      <c r="H135" s="274"/>
      <c r="I135" s="274"/>
    </row>
    <row r="136" spans="1:9" ht="15.75" customHeight="1" x14ac:dyDescent="0.35">
      <c r="A136" s="52" t="s">
        <v>189</v>
      </c>
      <c r="B136" s="53"/>
      <c r="C136" s="54"/>
      <c r="D136" s="54"/>
      <c r="E136" s="55"/>
      <c r="F136" s="55"/>
      <c r="G136" s="55"/>
      <c r="H136" s="55"/>
      <c r="I136" s="55"/>
    </row>
    <row r="137" spans="1:9" ht="15.75" customHeight="1" x14ac:dyDescent="0.3">
      <c r="A137" s="15"/>
      <c r="B137" s="12"/>
      <c r="C137" s="12"/>
      <c r="D137" s="12"/>
      <c r="E137" s="13"/>
      <c r="F137" s="13"/>
      <c r="G137" s="13"/>
      <c r="H137" s="13"/>
      <c r="I137" s="13"/>
    </row>
    <row r="138" spans="1:9" ht="15.75" customHeight="1" x14ac:dyDescent="0.35">
      <c r="A138" s="72" t="s">
        <v>136</v>
      </c>
      <c r="B138" s="57"/>
      <c r="C138" s="57"/>
      <c r="D138" s="57"/>
      <c r="E138" s="58"/>
      <c r="F138" s="58"/>
      <c r="G138" s="58"/>
      <c r="H138" s="58"/>
      <c r="I138" s="58"/>
    </row>
    <row r="139" spans="1:9" ht="15.75" customHeight="1" x14ac:dyDescent="0.35">
      <c r="A139" s="34"/>
      <c r="B139" s="28"/>
      <c r="C139" s="28"/>
      <c r="D139" s="28"/>
      <c r="E139" s="29"/>
      <c r="F139" s="29"/>
      <c r="G139" s="29"/>
      <c r="H139" s="29"/>
      <c r="I139" s="29"/>
    </row>
    <row r="140" spans="1:9" ht="15.75" customHeight="1" x14ac:dyDescent="0.35">
      <c r="A140" s="72" t="s">
        <v>108</v>
      </c>
      <c r="B140" s="18"/>
      <c r="C140" s="18"/>
      <c r="D140" s="18"/>
      <c r="E140" s="19"/>
      <c r="F140" s="19"/>
      <c r="G140" s="19"/>
      <c r="H140" s="19"/>
      <c r="I140" s="19"/>
    </row>
    <row r="141" spans="1:9" ht="15.75" customHeight="1" x14ac:dyDescent="0.35">
      <c r="A141" s="86"/>
      <c r="B141" s="303" t="s">
        <v>32</v>
      </c>
      <c r="C141" s="303"/>
      <c r="D141" s="303"/>
      <c r="E141" s="303"/>
      <c r="F141" s="303"/>
      <c r="G141" s="303"/>
      <c r="H141" s="303"/>
      <c r="I141" s="303"/>
    </row>
    <row r="142" spans="1:9" ht="15.75" customHeight="1" x14ac:dyDescent="0.35">
      <c r="A142" s="20"/>
      <c r="B142" s="18"/>
      <c r="C142" s="18"/>
      <c r="D142" s="18"/>
      <c r="E142" s="19"/>
      <c r="F142" s="19"/>
      <c r="G142" s="19"/>
      <c r="H142" s="19"/>
      <c r="I142" s="19"/>
    </row>
    <row r="143" spans="1:9" ht="15.5" x14ac:dyDescent="0.3">
      <c r="A143" s="227" t="s">
        <v>121</v>
      </c>
      <c r="B143" s="227"/>
      <c r="C143" s="227"/>
      <c r="D143" s="227"/>
      <c r="E143" s="227"/>
      <c r="F143" s="227"/>
      <c r="G143" s="227"/>
      <c r="H143" s="227"/>
      <c r="I143" s="227"/>
    </row>
    <row r="144" spans="1:9" ht="25.5" customHeight="1" x14ac:dyDescent="0.35">
      <c r="A144" s="262" t="s">
        <v>101</v>
      </c>
      <c r="B144" s="238" t="s">
        <v>104</v>
      </c>
      <c r="C144" s="256" t="s">
        <v>33</v>
      </c>
      <c r="D144" s="257"/>
      <c r="E144" s="257"/>
      <c r="F144" s="257"/>
      <c r="G144" s="257"/>
      <c r="H144" s="258"/>
      <c r="I144" s="238" t="s">
        <v>497</v>
      </c>
    </row>
    <row r="145" spans="1:9" ht="25.5" customHeight="1" x14ac:dyDescent="0.35">
      <c r="A145" s="263"/>
      <c r="B145" s="259"/>
      <c r="C145" s="236" t="s">
        <v>34</v>
      </c>
      <c r="D145" s="237"/>
      <c r="E145" s="238" t="s">
        <v>102</v>
      </c>
      <c r="F145" s="238" t="s">
        <v>103</v>
      </c>
      <c r="G145" s="236" t="s">
        <v>135</v>
      </c>
      <c r="H145" s="237"/>
      <c r="I145" s="259"/>
    </row>
    <row r="146" spans="1:9" ht="110.25" customHeight="1" x14ac:dyDescent="0.3">
      <c r="A146" s="264"/>
      <c r="B146" s="240"/>
      <c r="C146" s="87" t="s">
        <v>177</v>
      </c>
      <c r="D146" s="87" t="s">
        <v>35</v>
      </c>
      <c r="E146" s="239"/>
      <c r="F146" s="240"/>
      <c r="G146" s="87" t="s">
        <v>499</v>
      </c>
      <c r="H146" s="87" t="s">
        <v>122</v>
      </c>
      <c r="I146" s="240"/>
    </row>
    <row r="147" spans="1:9" ht="25.5" customHeight="1" x14ac:dyDescent="0.35">
      <c r="A147" s="88" t="s">
        <v>495</v>
      </c>
      <c r="B147" s="89"/>
      <c r="C147" s="89"/>
      <c r="D147" s="89"/>
      <c r="E147" s="46"/>
      <c r="F147" s="46"/>
      <c r="G147" s="46"/>
      <c r="H147" s="46"/>
      <c r="I147" s="46"/>
    </row>
    <row r="148" spans="1:9" ht="25.5" customHeight="1" x14ac:dyDescent="0.35">
      <c r="A148" s="36">
        <v>1</v>
      </c>
      <c r="B148" s="90" t="s">
        <v>36</v>
      </c>
      <c r="C148" s="77">
        <v>2339</v>
      </c>
      <c r="D148" s="77">
        <v>61</v>
      </c>
      <c r="E148" s="77">
        <v>1350</v>
      </c>
      <c r="F148" s="77">
        <v>279</v>
      </c>
      <c r="G148" s="43">
        <f>SUM(C148:F148)</f>
        <v>4029</v>
      </c>
      <c r="H148" s="42" t="s">
        <v>1</v>
      </c>
      <c r="I148" s="40">
        <v>1847</v>
      </c>
    </row>
    <row r="149" spans="1:9" ht="25.5" customHeight="1" x14ac:dyDescent="0.35">
      <c r="A149" s="36">
        <v>2</v>
      </c>
      <c r="B149" s="90" t="s">
        <v>37</v>
      </c>
      <c r="C149" s="77">
        <v>3904</v>
      </c>
      <c r="D149" s="77">
        <v>191</v>
      </c>
      <c r="E149" s="77">
        <v>1645</v>
      </c>
      <c r="F149" s="77">
        <v>390</v>
      </c>
      <c r="G149" s="43">
        <f t="shared" ref="G149:G168" si="0">SUM(C149:F149)</f>
        <v>6130</v>
      </c>
      <c r="H149" s="91" t="s">
        <v>38</v>
      </c>
      <c r="I149" s="40">
        <v>1505</v>
      </c>
    </row>
    <row r="150" spans="1:9" ht="25.5" customHeight="1" x14ac:dyDescent="0.35">
      <c r="A150" s="36">
        <v>3</v>
      </c>
      <c r="B150" s="90" t="s">
        <v>39</v>
      </c>
      <c r="C150" s="77">
        <v>2574</v>
      </c>
      <c r="D150" s="77">
        <v>190</v>
      </c>
      <c r="E150" s="77">
        <v>1833</v>
      </c>
      <c r="F150" s="77">
        <v>438</v>
      </c>
      <c r="G150" s="43">
        <f t="shared" si="0"/>
        <v>5035</v>
      </c>
      <c r="H150" s="91" t="s">
        <v>40</v>
      </c>
      <c r="I150" s="40">
        <v>377</v>
      </c>
    </row>
    <row r="151" spans="1:9" ht="25.5" customHeight="1" x14ac:dyDescent="0.35">
      <c r="A151" s="36">
        <v>4</v>
      </c>
      <c r="B151" s="90" t="s">
        <v>41</v>
      </c>
      <c r="C151" s="77">
        <v>2197</v>
      </c>
      <c r="D151" s="77">
        <v>32</v>
      </c>
      <c r="E151" s="77">
        <v>1460</v>
      </c>
      <c r="F151" s="77">
        <v>633</v>
      </c>
      <c r="G151" s="43">
        <f t="shared" si="0"/>
        <v>4322</v>
      </c>
      <c r="H151" s="91" t="s">
        <v>42</v>
      </c>
      <c r="I151" s="40">
        <v>10918</v>
      </c>
    </row>
    <row r="152" spans="1:9" ht="25.5" customHeight="1" x14ac:dyDescent="0.35">
      <c r="A152" s="36">
        <v>5</v>
      </c>
      <c r="B152" s="90" t="s">
        <v>43</v>
      </c>
      <c r="C152" s="77">
        <v>3250</v>
      </c>
      <c r="D152" s="77">
        <v>528</v>
      </c>
      <c r="E152" s="77">
        <v>1904</v>
      </c>
      <c r="F152" s="77">
        <v>369</v>
      </c>
      <c r="G152" s="43">
        <f t="shared" si="0"/>
        <v>6051</v>
      </c>
      <c r="H152" s="91" t="s">
        <v>44</v>
      </c>
      <c r="I152" s="40">
        <v>8686</v>
      </c>
    </row>
    <row r="153" spans="1:9" ht="25.5" customHeight="1" x14ac:dyDescent="0.35">
      <c r="A153" s="36">
        <v>6</v>
      </c>
      <c r="B153" s="90" t="s">
        <v>45</v>
      </c>
      <c r="C153" s="77">
        <v>5540</v>
      </c>
      <c r="D153" s="77">
        <v>435</v>
      </c>
      <c r="E153" s="77">
        <v>2760</v>
      </c>
      <c r="F153" s="77">
        <v>226</v>
      </c>
      <c r="G153" s="43">
        <f t="shared" si="0"/>
        <v>8961</v>
      </c>
      <c r="H153" s="91" t="s">
        <v>46</v>
      </c>
      <c r="I153" s="40">
        <v>9926</v>
      </c>
    </row>
    <row r="154" spans="1:9" ht="25.5" customHeight="1" x14ac:dyDescent="0.35">
      <c r="A154" s="36">
        <v>7</v>
      </c>
      <c r="B154" s="90" t="s">
        <v>47</v>
      </c>
      <c r="C154" s="77">
        <v>15585</v>
      </c>
      <c r="D154" s="77">
        <v>896</v>
      </c>
      <c r="E154" s="77">
        <v>5828</v>
      </c>
      <c r="F154" s="77">
        <v>517</v>
      </c>
      <c r="G154" s="43">
        <f t="shared" si="0"/>
        <v>22826</v>
      </c>
      <c r="H154" s="91" t="s">
        <v>48</v>
      </c>
      <c r="I154" s="40">
        <v>3225</v>
      </c>
    </row>
    <row r="155" spans="1:9" ht="25.5" customHeight="1" x14ac:dyDescent="0.35">
      <c r="A155" s="36">
        <v>8</v>
      </c>
      <c r="B155" s="90" t="s">
        <v>49</v>
      </c>
      <c r="C155" s="77">
        <v>24573</v>
      </c>
      <c r="D155" s="77">
        <v>2291</v>
      </c>
      <c r="E155" s="77">
        <v>7679</v>
      </c>
      <c r="F155" s="77">
        <v>300</v>
      </c>
      <c r="G155" s="43">
        <f t="shared" si="0"/>
        <v>34843</v>
      </c>
      <c r="H155" s="91" t="s">
        <v>50</v>
      </c>
      <c r="I155" s="40">
        <v>20328</v>
      </c>
    </row>
    <row r="156" spans="1:9" ht="25.5" customHeight="1" x14ac:dyDescent="0.35">
      <c r="A156" s="36">
        <v>9</v>
      </c>
      <c r="B156" s="90" t="s">
        <v>51</v>
      </c>
      <c r="C156" s="77">
        <v>31364</v>
      </c>
      <c r="D156" s="77">
        <v>702</v>
      </c>
      <c r="E156" s="77">
        <v>9030</v>
      </c>
      <c r="F156" s="77">
        <v>777</v>
      </c>
      <c r="G156" s="43">
        <f t="shared" si="0"/>
        <v>41873</v>
      </c>
      <c r="H156" s="91" t="s">
        <v>52</v>
      </c>
      <c r="I156" s="40">
        <v>-15017</v>
      </c>
    </row>
    <row r="157" spans="1:9" ht="25.5" customHeight="1" x14ac:dyDescent="0.35">
      <c r="A157" s="36">
        <v>10</v>
      </c>
      <c r="B157" s="90" t="s">
        <v>53</v>
      </c>
      <c r="C157" s="77">
        <v>25606</v>
      </c>
      <c r="D157" s="77">
        <v>1540</v>
      </c>
      <c r="E157" s="77">
        <v>8668</v>
      </c>
      <c r="F157" s="77">
        <v>1931</v>
      </c>
      <c r="G157" s="43">
        <f t="shared" si="0"/>
        <v>37745</v>
      </c>
      <c r="H157" s="91" t="s">
        <v>54</v>
      </c>
      <c r="I157" s="40">
        <v>29048</v>
      </c>
    </row>
    <row r="158" spans="1:9" ht="25.5" customHeight="1" x14ac:dyDescent="0.35">
      <c r="A158" s="36">
        <v>11</v>
      </c>
      <c r="B158" s="90" t="s">
        <v>55</v>
      </c>
      <c r="C158" s="77">
        <v>21376</v>
      </c>
      <c r="D158" s="77">
        <v>874</v>
      </c>
      <c r="E158" s="77">
        <v>11939</v>
      </c>
      <c r="F158" s="77">
        <v>658</v>
      </c>
      <c r="G158" s="43">
        <f t="shared" si="0"/>
        <v>34847</v>
      </c>
      <c r="H158" s="91" t="s">
        <v>56</v>
      </c>
      <c r="I158" s="40">
        <v>29422</v>
      </c>
    </row>
    <row r="159" spans="1:9" ht="25.5" customHeight="1" x14ac:dyDescent="0.35">
      <c r="A159" s="36">
        <v>12</v>
      </c>
      <c r="B159" s="90" t="s">
        <v>57</v>
      </c>
      <c r="C159" s="77">
        <v>34833</v>
      </c>
      <c r="D159" s="77">
        <v>1022</v>
      </c>
      <c r="E159" s="77">
        <v>8206</v>
      </c>
      <c r="F159" s="77">
        <v>2495</v>
      </c>
      <c r="G159" s="43">
        <f t="shared" si="0"/>
        <v>46556</v>
      </c>
      <c r="H159" s="91" t="s">
        <v>58</v>
      </c>
      <c r="I159" s="40">
        <v>16812</v>
      </c>
    </row>
    <row r="160" spans="1:9" ht="25.5" customHeight="1" x14ac:dyDescent="0.35">
      <c r="A160" s="36">
        <v>13</v>
      </c>
      <c r="B160" s="90" t="s">
        <v>59</v>
      </c>
      <c r="C160" s="77">
        <v>21825</v>
      </c>
      <c r="D160" s="77">
        <v>1059</v>
      </c>
      <c r="E160" s="77">
        <v>9880</v>
      </c>
      <c r="F160" s="77">
        <v>1534</v>
      </c>
      <c r="G160" s="43">
        <f t="shared" si="0"/>
        <v>34298</v>
      </c>
      <c r="H160" s="91" t="s">
        <v>60</v>
      </c>
      <c r="I160" s="40">
        <v>27582</v>
      </c>
    </row>
    <row r="161" spans="1:9" ht="25.5" customHeight="1" x14ac:dyDescent="0.35">
      <c r="A161" s="36">
        <v>14</v>
      </c>
      <c r="B161" s="90" t="s">
        <v>61</v>
      </c>
      <c r="C161" s="77">
        <v>24299</v>
      </c>
      <c r="D161" s="77">
        <v>975</v>
      </c>
      <c r="E161" s="77">
        <v>8978</v>
      </c>
      <c r="F161" s="77">
        <v>1794</v>
      </c>
      <c r="G161" s="43">
        <f t="shared" si="0"/>
        <v>36046</v>
      </c>
      <c r="H161" s="91" t="s">
        <v>62</v>
      </c>
      <c r="I161" s="40">
        <v>5009</v>
      </c>
    </row>
    <row r="162" spans="1:9" ht="25.5" customHeight="1" x14ac:dyDescent="0.35">
      <c r="A162" s="36">
        <v>15</v>
      </c>
      <c r="B162" s="90" t="s">
        <v>63</v>
      </c>
      <c r="C162" s="77">
        <v>30933</v>
      </c>
      <c r="D162" s="77">
        <v>978</v>
      </c>
      <c r="E162" s="77">
        <v>9988</v>
      </c>
      <c r="F162" s="77">
        <v>3249</v>
      </c>
      <c r="G162" s="43">
        <f t="shared" si="0"/>
        <v>45148</v>
      </c>
      <c r="H162" s="91" t="s">
        <v>64</v>
      </c>
      <c r="I162" s="40">
        <v>40923</v>
      </c>
    </row>
    <row r="163" spans="1:9" ht="25.5" customHeight="1" x14ac:dyDescent="0.35">
      <c r="A163" s="36">
        <v>16</v>
      </c>
      <c r="B163" s="90" t="s">
        <v>65</v>
      </c>
      <c r="C163" s="77">
        <v>40001</v>
      </c>
      <c r="D163" s="77">
        <v>1111</v>
      </c>
      <c r="E163" s="77">
        <v>10413</v>
      </c>
      <c r="F163" s="77">
        <v>4034</v>
      </c>
      <c r="G163" s="43">
        <f t="shared" si="0"/>
        <v>55559</v>
      </c>
      <c r="H163" s="91" t="s">
        <v>66</v>
      </c>
      <c r="I163" s="40">
        <v>-4016</v>
      </c>
    </row>
    <row r="164" spans="1:9" ht="25.5" customHeight="1" x14ac:dyDescent="0.35">
      <c r="A164" s="36">
        <v>17</v>
      </c>
      <c r="B164" s="90" t="s">
        <v>67</v>
      </c>
      <c r="C164" s="77">
        <v>43478</v>
      </c>
      <c r="D164" s="77">
        <v>1223</v>
      </c>
      <c r="E164" s="77">
        <v>12343</v>
      </c>
      <c r="F164" s="77">
        <v>3176</v>
      </c>
      <c r="G164" s="43">
        <f t="shared" si="0"/>
        <v>60220</v>
      </c>
      <c r="H164" s="91" t="s">
        <v>68</v>
      </c>
      <c r="I164" s="40">
        <v>7735</v>
      </c>
    </row>
    <row r="165" spans="1:9" ht="25.5" customHeight="1" x14ac:dyDescent="0.35">
      <c r="A165" s="36">
        <v>18</v>
      </c>
      <c r="B165" s="90" t="s">
        <v>69</v>
      </c>
      <c r="C165" s="77">
        <v>44857</v>
      </c>
      <c r="D165" s="77">
        <v>664</v>
      </c>
      <c r="E165" s="77">
        <v>12542</v>
      </c>
      <c r="F165" s="77">
        <v>2911</v>
      </c>
      <c r="G165" s="43">
        <f t="shared" si="0"/>
        <v>60974</v>
      </c>
      <c r="H165" s="91" t="s">
        <v>70</v>
      </c>
      <c r="I165" s="40">
        <v>22165</v>
      </c>
    </row>
    <row r="166" spans="1:9" ht="25.5" customHeight="1" x14ac:dyDescent="0.35">
      <c r="A166" s="36">
        <v>19</v>
      </c>
      <c r="B166" s="90" t="s">
        <v>71</v>
      </c>
      <c r="C166" s="77">
        <v>44366</v>
      </c>
      <c r="D166" s="77">
        <v>689</v>
      </c>
      <c r="E166" s="77">
        <v>13672</v>
      </c>
      <c r="F166" s="77">
        <v>3274</v>
      </c>
      <c r="G166" s="43">
        <f t="shared" si="0"/>
        <v>62001</v>
      </c>
      <c r="H166" s="91" t="s">
        <v>5</v>
      </c>
      <c r="I166" s="40">
        <v>-2225</v>
      </c>
    </row>
    <row r="167" spans="1:9" ht="25.5" customHeight="1" x14ac:dyDescent="0.35">
      <c r="A167" s="36">
        <v>20</v>
      </c>
      <c r="B167" s="90" t="s">
        <v>7</v>
      </c>
      <c r="C167" s="77">
        <v>49977</v>
      </c>
      <c r="D167" s="77">
        <v>1757</v>
      </c>
      <c r="E167" s="77">
        <v>14175</v>
      </c>
      <c r="F167" s="77">
        <v>8482</v>
      </c>
      <c r="G167" s="43">
        <f t="shared" si="0"/>
        <v>74391</v>
      </c>
      <c r="H167" s="91" t="s">
        <v>72</v>
      </c>
      <c r="I167" s="40">
        <v>552</v>
      </c>
    </row>
    <row r="168" spans="1:9" ht="25.5" customHeight="1" x14ac:dyDescent="0.35">
      <c r="A168" s="36">
        <v>21</v>
      </c>
      <c r="B168" s="90" t="s">
        <v>8</v>
      </c>
      <c r="C168" s="77">
        <v>59636</v>
      </c>
      <c r="D168" s="77">
        <v>1452</v>
      </c>
      <c r="E168" s="77">
        <v>16935</v>
      </c>
      <c r="F168" s="77">
        <v>3950</v>
      </c>
      <c r="G168" s="43">
        <f t="shared" si="0"/>
        <v>81973</v>
      </c>
      <c r="H168" s="91" t="s">
        <v>73</v>
      </c>
      <c r="I168" s="40">
        <v>38725</v>
      </c>
    </row>
    <row r="169" spans="1:9" ht="25.5" customHeight="1" x14ac:dyDescent="0.35">
      <c r="A169" s="36">
        <v>22</v>
      </c>
      <c r="B169" s="90" t="s">
        <v>205</v>
      </c>
      <c r="C169" s="77">
        <v>58773</v>
      </c>
      <c r="D169" s="77">
        <v>910</v>
      </c>
      <c r="E169" s="77">
        <v>19347</v>
      </c>
      <c r="F169" s="77">
        <v>5805</v>
      </c>
      <c r="G169" s="43">
        <f>SUM(C169:F169)</f>
        <v>84835</v>
      </c>
      <c r="H169" s="91" t="s">
        <v>142</v>
      </c>
      <c r="I169" s="40">
        <v>-14071</v>
      </c>
    </row>
    <row r="170" spans="1:9" ht="25.5" customHeight="1" x14ac:dyDescent="0.35">
      <c r="A170" s="36">
        <v>23</v>
      </c>
      <c r="B170" s="90" t="s">
        <v>184</v>
      </c>
      <c r="C170" s="77">
        <v>46034</v>
      </c>
      <c r="D170" s="77">
        <v>1566</v>
      </c>
      <c r="E170" s="77">
        <v>19105</v>
      </c>
      <c r="F170" s="77">
        <v>4650</v>
      </c>
      <c r="G170" s="43">
        <f>SUM(C170:F170)</f>
        <v>71355</v>
      </c>
      <c r="H170" s="91" t="s">
        <v>190</v>
      </c>
      <c r="I170" s="44">
        <v>-4828</v>
      </c>
    </row>
    <row r="171" spans="1:9" ht="36.75" customHeight="1" x14ac:dyDescent="0.35">
      <c r="A171" s="36">
        <v>24</v>
      </c>
      <c r="B171" s="90" t="s">
        <v>480</v>
      </c>
      <c r="C171" s="92">
        <v>32037</v>
      </c>
      <c r="D171" s="92">
        <v>1065</v>
      </c>
      <c r="E171" s="92">
        <v>14449</v>
      </c>
      <c r="F171" s="92">
        <v>3952</v>
      </c>
      <c r="G171" s="92">
        <f>SUM(C171:F171)</f>
        <v>51503</v>
      </c>
      <c r="H171" s="91" t="s">
        <v>190</v>
      </c>
      <c r="I171" s="132">
        <v>32912</v>
      </c>
    </row>
    <row r="172" spans="1:9" ht="25.5" customHeight="1" x14ac:dyDescent="0.35">
      <c r="A172" s="88" t="s">
        <v>105</v>
      </c>
      <c r="B172" s="93"/>
      <c r="C172" s="223">
        <f>SUM(C148:C171)</f>
        <v>669357</v>
      </c>
      <c r="D172" s="223">
        <f>SUM(D148:D171)</f>
        <v>22211</v>
      </c>
      <c r="E172" s="223">
        <f>SUM(E148:E171)</f>
        <v>224129</v>
      </c>
      <c r="F172" s="223">
        <f>SUM(F148:F171)</f>
        <v>55824</v>
      </c>
      <c r="G172" s="223">
        <f>SUM(G148:G171)</f>
        <v>971521</v>
      </c>
      <c r="H172" s="223" t="s">
        <v>1</v>
      </c>
      <c r="I172" s="223">
        <f>SUM(I148:I171)</f>
        <v>267540</v>
      </c>
    </row>
    <row r="173" spans="1:9" ht="35.25" customHeight="1" x14ac:dyDescent="0.3">
      <c r="A173" s="260" t="s">
        <v>481</v>
      </c>
      <c r="B173" s="261"/>
      <c r="C173" s="224"/>
      <c r="D173" s="224"/>
      <c r="E173" s="224"/>
      <c r="F173" s="224"/>
      <c r="G173" s="224"/>
      <c r="H173" s="224"/>
      <c r="I173" s="224"/>
    </row>
    <row r="174" spans="1:9" ht="31.5" customHeight="1" x14ac:dyDescent="0.3">
      <c r="A174" s="221" t="s">
        <v>496</v>
      </c>
      <c r="B174" s="221"/>
      <c r="C174" s="221"/>
      <c r="D174" s="221"/>
      <c r="E174" s="221"/>
      <c r="F174" s="221"/>
      <c r="G174" s="221"/>
      <c r="H174" s="221"/>
      <c r="I174" s="221"/>
    </row>
    <row r="175" spans="1:9" ht="31.5" customHeight="1" x14ac:dyDescent="0.3">
      <c r="A175" s="222" t="s">
        <v>201</v>
      </c>
      <c r="B175" s="222"/>
      <c r="C175" s="222"/>
      <c r="D175" s="222"/>
      <c r="E175" s="222"/>
      <c r="F175" s="222"/>
      <c r="G175" s="222"/>
      <c r="H175" s="222"/>
      <c r="I175" s="222"/>
    </row>
    <row r="176" spans="1:9" ht="31.5" customHeight="1" x14ac:dyDescent="0.3">
      <c r="A176" s="222" t="s">
        <v>123</v>
      </c>
      <c r="B176" s="222"/>
      <c r="C176" s="222"/>
      <c r="D176" s="222"/>
      <c r="E176" s="222"/>
      <c r="F176" s="222"/>
      <c r="G176" s="222"/>
      <c r="H176" s="222"/>
      <c r="I176" s="222"/>
    </row>
    <row r="177" spans="1:15" ht="31.5" customHeight="1" x14ac:dyDescent="0.3">
      <c r="A177" s="222" t="s">
        <v>146</v>
      </c>
      <c r="B177" s="222"/>
      <c r="C177" s="222"/>
      <c r="D177" s="222"/>
      <c r="E177" s="222"/>
      <c r="F177" s="222"/>
      <c r="G177" s="222"/>
      <c r="H177" s="222"/>
      <c r="I177" s="222"/>
    </row>
    <row r="178" spans="1:15" ht="31.5" customHeight="1" x14ac:dyDescent="0.3">
      <c r="A178" s="222" t="s">
        <v>494</v>
      </c>
      <c r="B178" s="222"/>
      <c r="C178" s="222"/>
      <c r="D178" s="222"/>
      <c r="E178" s="222"/>
      <c r="F178" s="222"/>
      <c r="G178" s="222"/>
      <c r="H178" s="222"/>
      <c r="I178" s="222"/>
    </row>
    <row r="179" spans="1:15" ht="31.5" customHeight="1" x14ac:dyDescent="0.3">
      <c r="A179" s="222" t="s">
        <v>145</v>
      </c>
      <c r="B179" s="222"/>
      <c r="C179" s="222"/>
      <c r="D179" s="222"/>
      <c r="E179" s="222"/>
      <c r="F179" s="222"/>
      <c r="G179" s="222"/>
      <c r="H179" s="222"/>
      <c r="I179" s="222"/>
    </row>
    <row r="180" spans="1:15" ht="31.5" customHeight="1" x14ac:dyDescent="0.3">
      <c r="A180" s="222" t="s">
        <v>74</v>
      </c>
      <c r="B180" s="222"/>
      <c r="C180" s="222"/>
      <c r="D180" s="222"/>
      <c r="E180" s="222"/>
      <c r="F180" s="222"/>
      <c r="G180" s="222"/>
      <c r="H180" s="222"/>
      <c r="I180" s="222"/>
    </row>
    <row r="181" spans="1:15" ht="15.75" customHeight="1" x14ac:dyDescent="0.35">
      <c r="A181" s="34"/>
      <c r="B181" s="28"/>
      <c r="C181" s="28"/>
      <c r="D181" s="28"/>
      <c r="E181" s="29"/>
      <c r="F181" s="29"/>
      <c r="G181" s="29"/>
      <c r="H181" s="94"/>
      <c r="I181" s="29"/>
    </row>
    <row r="182" spans="1:15" ht="15.75" customHeight="1" x14ac:dyDescent="0.35">
      <c r="A182" s="72" t="s">
        <v>141</v>
      </c>
      <c r="B182" s="73"/>
      <c r="C182" s="73"/>
      <c r="D182" s="73"/>
      <c r="E182" s="74"/>
      <c r="F182" s="74"/>
      <c r="G182" s="74"/>
      <c r="H182" s="74"/>
      <c r="I182" s="74"/>
    </row>
    <row r="183" spans="1:15" ht="15.75" customHeight="1" x14ac:dyDescent="0.35">
      <c r="A183" s="95" t="s">
        <v>290</v>
      </c>
      <c r="B183" s="96"/>
      <c r="C183" s="96"/>
      <c r="D183" s="96"/>
      <c r="E183" s="97"/>
      <c r="F183" s="97"/>
      <c r="G183" s="97"/>
      <c r="H183" s="97"/>
      <c r="I183" s="97"/>
    </row>
    <row r="184" spans="1:15" ht="67.5" customHeight="1" x14ac:dyDescent="0.3">
      <c r="A184" s="98" t="s">
        <v>109</v>
      </c>
      <c r="B184" s="250" t="s">
        <v>200</v>
      </c>
      <c r="C184" s="251"/>
      <c r="D184" s="252"/>
      <c r="E184" s="250" t="s">
        <v>140</v>
      </c>
      <c r="F184" s="251"/>
      <c r="G184" s="251"/>
      <c r="H184" s="252"/>
      <c r="I184" s="98" t="s">
        <v>125</v>
      </c>
    </row>
    <row r="185" spans="1:15" ht="34.5" customHeight="1" x14ac:dyDescent="0.3">
      <c r="A185" s="229" t="s">
        <v>482</v>
      </c>
      <c r="B185" s="230"/>
      <c r="C185" s="230"/>
      <c r="D185" s="231"/>
      <c r="E185" s="219" t="s">
        <v>116</v>
      </c>
      <c r="F185" s="220"/>
      <c r="G185" s="219" t="s">
        <v>124</v>
      </c>
      <c r="H185" s="220"/>
      <c r="I185" s="99"/>
    </row>
    <row r="186" spans="1:15" ht="26.25" customHeight="1" x14ac:dyDescent="0.3">
      <c r="A186" s="100">
        <v>1</v>
      </c>
      <c r="B186" s="137" t="s">
        <v>36</v>
      </c>
      <c r="C186" s="138"/>
      <c r="D186" s="139"/>
      <c r="E186" s="186">
        <v>10733</v>
      </c>
      <c r="F186" s="187"/>
      <c r="G186" s="186">
        <v>2463</v>
      </c>
      <c r="H186" s="188"/>
      <c r="I186" s="101" t="s">
        <v>1</v>
      </c>
      <c r="J186" s="141">
        <f>+C148+D148</f>
        <v>2400</v>
      </c>
      <c r="K186" s="141">
        <f>+J186-G186</f>
        <v>-63</v>
      </c>
    </row>
    <row r="187" spans="1:15" ht="26.25" customHeight="1" x14ac:dyDescent="0.3">
      <c r="A187" s="100">
        <v>2</v>
      </c>
      <c r="B187" s="137" t="s">
        <v>37</v>
      </c>
      <c r="C187" s="138"/>
      <c r="D187" s="139"/>
      <c r="E187" s="186">
        <v>18654</v>
      </c>
      <c r="F187" s="187"/>
      <c r="G187" s="186">
        <v>4065</v>
      </c>
      <c r="H187" s="188"/>
      <c r="I187" s="101" t="s">
        <v>152</v>
      </c>
      <c r="J187" s="141">
        <f t="shared" ref="J187:J209" si="1">+C149+D149</f>
        <v>4095</v>
      </c>
      <c r="K187" s="141">
        <f t="shared" ref="K187:K209" si="2">+J187-G187</f>
        <v>30</v>
      </c>
    </row>
    <row r="188" spans="1:15" ht="26.25" customHeight="1" x14ac:dyDescent="0.3">
      <c r="A188" s="100">
        <v>3</v>
      </c>
      <c r="B188" s="137" t="s">
        <v>39</v>
      </c>
      <c r="C188" s="138"/>
      <c r="D188" s="139"/>
      <c r="E188" s="186">
        <v>12871</v>
      </c>
      <c r="F188" s="187"/>
      <c r="G188" s="186">
        <v>2705</v>
      </c>
      <c r="H188" s="188"/>
      <c r="I188" s="101" t="s">
        <v>153</v>
      </c>
      <c r="J188" s="141">
        <f t="shared" si="1"/>
        <v>2764</v>
      </c>
      <c r="K188" s="141">
        <f t="shared" si="2"/>
        <v>59</v>
      </c>
    </row>
    <row r="189" spans="1:15" ht="26.25" customHeight="1" x14ac:dyDescent="0.3">
      <c r="A189" s="100">
        <v>4</v>
      </c>
      <c r="B189" s="137" t="s">
        <v>41</v>
      </c>
      <c r="C189" s="138"/>
      <c r="D189" s="139"/>
      <c r="E189" s="186">
        <v>10064</v>
      </c>
      <c r="F189" s="187"/>
      <c r="G189" s="186">
        <v>2188</v>
      </c>
      <c r="H189" s="188"/>
      <c r="I189" s="101" t="s">
        <v>154</v>
      </c>
      <c r="J189" s="141">
        <f t="shared" si="1"/>
        <v>2229</v>
      </c>
      <c r="K189" s="141">
        <f t="shared" si="2"/>
        <v>41</v>
      </c>
      <c r="N189" s="210"/>
      <c r="O189" s="210"/>
    </row>
    <row r="190" spans="1:15" ht="26.25" customHeight="1" x14ac:dyDescent="0.3">
      <c r="A190" s="100">
        <v>5</v>
      </c>
      <c r="B190" s="137" t="s">
        <v>43</v>
      </c>
      <c r="C190" s="138"/>
      <c r="D190" s="139"/>
      <c r="E190" s="186">
        <v>14653</v>
      </c>
      <c r="F190" s="187"/>
      <c r="G190" s="186">
        <v>3219</v>
      </c>
      <c r="H190" s="188"/>
      <c r="I190" s="101" t="s">
        <v>155</v>
      </c>
      <c r="J190" s="141">
        <f t="shared" si="1"/>
        <v>3778</v>
      </c>
      <c r="K190" s="141">
        <f t="shared" si="2"/>
        <v>559</v>
      </c>
      <c r="N190" s="210"/>
      <c r="O190" s="210"/>
    </row>
    <row r="191" spans="1:15" ht="26.25" customHeight="1" x14ac:dyDescent="0.3">
      <c r="A191" s="100">
        <v>6</v>
      </c>
      <c r="B191" s="137" t="s">
        <v>45</v>
      </c>
      <c r="C191" s="138"/>
      <c r="D191" s="139"/>
      <c r="E191" s="186">
        <v>24584</v>
      </c>
      <c r="F191" s="187"/>
      <c r="G191" s="186">
        <v>5540</v>
      </c>
      <c r="H191" s="188"/>
      <c r="I191" s="101" t="s">
        <v>156</v>
      </c>
      <c r="J191" s="141">
        <f t="shared" si="1"/>
        <v>5975</v>
      </c>
      <c r="K191" s="141">
        <f t="shared" si="2"/>
        <v>435</v>
      </c>
      <c r="N191" s="210"/>
      <c r="O191" s="210"/>
    </row>
    <row r="192" spans="1:15" ht="26.25" customHeight="1" x14ac:dyDescent="0.3">
      <c r="A192" s="100">
        <v>7</v>
      </c>
      <c r="B192" s="137" t="s">
        <v>47</v>
      </c>
      <c r="C192" s="138"/>
      <c r="D192" s="139"/>
      <c r="E192" s="186">
        <v>56390</v>
      </c>
      <c r="F192" s="187"/>
      <c r="G192" s="186">
        <v>12492</v>
      </c>
      <c r="H192" s="188"/>
      <c r="I192" s="101" t="s">
        <v>157</v>
      </c>
      <c r="J192" s="141">
        <f t="shared" si="1"/>
        <v>16481</v>
      </c>
      <c r="K192" s="141">
        <f t="shared" si="2"/>
        <v>3989</v>
      </c>
      <c r="N192" s="210"/>
      <c r="O192" s="210"/>
    </row>
    <row r="193" spans="1:15" ht="26.25" customHeight="1" x14ac:dyDescent="0.3">
      <c r="A193" s="100">
        <v>8</v>
      </c>
      <c r="B193" s="137" t="s">
        <v>49</v>
      </c>
      <c r="C193" s="138"/>
      <c r="D193" s="139"/>
      <c r="E193" s="186">
        <v>98642</v>
      </c>
      <c r="F193" s="187"/>
      <c r="G193" s="186">
        <v>24575</v>
      </c>
      <c r="H193" s="188"/>
      <c r="I193" s="101" t="s">
        <v>158</v>
      </c>
      <c r="J193" s="141">
        <f t="shared" si="1"/>
        <v>26864</v>
      </c>
      <c r="K193" s="141">
        <f t="shared" si="2"/>
        <v>2289</v>
      </c>
      <c r="N193" s="210"/>
      <c r="O193" s="210"/>
    </row>
    <row r="194" spans="1:15" ht="26.25" customHeight="1" x14ac:dyDescent="0.3">
      <c r="A194" s="100">
        <v>9</v>
      </c>
      <c r="B194" s="137" t="s">
        <v>75</v>
      </c>
      <c r="C194" s="138"/>
      <c r="D194" s="139"/>
      <c r="E194" s="186">
        <v>142829</v>
      </c>
      <c r="F194" s="187"/>
      <c r="G194" s="186">
        <v>31396</v>
      </c>
      <c r="H194" s="188"/>
      <c r="I194" s="101" t="s">
        <v>159</v>
      </c>
      <c r="J194" s="141">
        <f t="shared" si="1"/>
        <v>32066</v>
      </c>
      <c r="K194" s="141">
        <f t="shared" si="2"/>
        <v>670</v>
      </c>
      <c r="N194" s="210"/>
      <c r="O194" s="210"/>
    </row>
    <row r="195" spans="1:15" ht="26.25" customHeight="1" x14ac:dyDescent="0.3">
      <c r="A195" s="100">
        <v>10</v>
      </c>
      <c r="B195" s="137" t="s">
        <v>76</v>
      </c>
      <c r="C195" s="138"/>
      <c r="D195" s="139"/>
      <c r="E195" s="186">
        <v>123120</v>
      </c>
      <c r="F195" s="187"/>
      <c r="G195" s="186">
        <v>25834</v>
      </c>
      <c r="H195" s="188"/>
      <c r="I195" s="101" t="s">
        <v>40</v>
      </c>
      <c r="J195" s="141">
        <f t="shared" si="1"/>
        <v>27146</v>
      </c>
      <c r="K195" s="141">
        <f t="shared" si="2"/>
        <v>1312</v>
      </c>
      <c r="N195" s="210"/>
      <c r="O195" s="210"/>
    </row>
    <row r="196" spans="1:15" ht="26.25" customHeight="1" x14ac:dyDescent="0.3">
      <c r="A196" s="100">
        <v>11</v>
      </c>
      <c r="B196" s="137" t="s">
        <v>55</v>
      </c>
      <c r="C196" s="138"/>
      <c r="D196" s="139"/>
      <c r="E196" s="186">
        <v>97320</v>
      </c>
      <c r="F196" s="187"/>
      <c r="G196" s="186">
        <v>21383</v>
      </c>
      <c r="H196" s="188"/>
      <c r="I196" s="101" t="s">
        <v>160</v>
      </c>
      <c r="J196" s="141">
        <f t="shared" si="1"/>
        <v>22250</v>
      </c>
      <c r="K196" s="141">
        <f t="shared" si="2"/>
        <v>867</v>
      </c>
      <c r="N196" s="210"/>
      <c r="O196" s="210"/>
    </row>
    <row r="197" spans="1:15" ht="26.25" customHeight="1" x14ac:dyDescent="0.3">
      <c r="A197" s="100">
        <v>12</v>
      </c>
      <c r="B197" s="137" t="s">
        <v>77</v>
      </c>
      <c r="C197" s="138"/>
      <c r="D197" s="139"/>
      <c r="E197" s="186">
        <v>165146</v>
      </c>
      <c r="F197" s="187"/>
      <c r="G197" s="186">
        <v>35121</v>
      </c>
      <c r="H197" s="188"/>
      <c r="I197" s="101" t="s">
        <v>161</v>
      </c>
      <c r="J197" s="141">
        <f t="shared" si="1"/>
        <v>35855</v>
      </c>
      <c r="K197" s="141">
        <f t="shared" si="2"/>
        <v>734</v>
      </c>
      <c r="N197" s="202"/>
      <c r="O197" s="203"/>
    </row>
    <row r="198" spans="1:15" ht="26.25" customHeight="1" x14ac:dyDescent="0.3">
      <c r="A198" s="100">
        <v>13</v>
      </c>
      <c r="B198" s="137" t="s">
        <v>78</v>
      </c>
      <c r="C198" s="138"/>
      <c r="D198" s="139"/>
      <c r="E198" s="186">
        <v>121907</v>
      </c>
      <c r="F198" s="187"/>
      <c r="G198" s="186">
        <v>22423</v>
      </c>
      <c r="H198" s="188"/>
      <c r="I198" s="101" t="s">
        <v>162</v>
      </c>
      <c r="J198" s="141">
        <f t="shared" si="1"/>
        <v>22884</v>
      </c>
      <c r="K198" s="141">
        <f t="shared" si="2"/>
        <v>461</v>
      </c>
      <c r="N198" s="202"/>
      <c r="O198" s="203"/>
    </row>
    <row r="199" spans="1:15" ht="26.25" customHeight="1" x14ac:dyDescent="0.3">
      <c r="A199" s="100">
        <v>14</v>
      </c>
      <c r="B199" s="137" t="s">
        <v>61</v>
      </c>
      <c r="C199" s="138"/>
      <c r="D199" s="139"/>
      <c r="E199" s="186">
        <v>147518</v>
      </c>
      <c r="F199" s="187"/>
      <c r="G199" s="186">
        <v>24299</v>
      </c>
      <c r="H199" s="188"/>
      <c r="I199" s="101" t="s">
        <v>68</v>
      </c>
      <c r="J199" s="141">
        <f t="shared" si="1"/>
        <v>25274</v>
      </c>
      <c r="K199" s="141">
        <f t="shared" si="2"/>
        <v>975</v>
      </c>
      <c r="N199" s="203"/>
      <c r="O199" s="203"/>
    </row>
    <row r="200" spans="1:15" ht="26.25" customHeight="1" x14ac:dyDescent="0.3">
      <c r="A200" s="100">
        <v>15</v>
      </c>
      <c r="B200" s="137" t="s">
        <v>79</v>
      </c>
      <c r="C200" s="138"/>
      <c r="D200" s="139"/>
      <c r="E200" s="186">
        <v>181682</v>
      </c>
      <c r="F200" s="187"/>
      <c r="G200" s="186">
        <v>29737</v>
      </c>
      <c r="H200" s="188"/>
      <c r="I200" s="101" t="s">
        <v>163</v>
      </c>
      <c r="J200" s="141">
        <f t="shared" si="1"/>
        <v>31911</v>
      </c>
      <c r="K200" s="141">
        <f t="shared" si="2"/>
        <v>2174</v>
      </c>
      <c r="N200" s="202"/>
      <c r="O200" s="203"/>
    </row>
    <row r="201" spans="1:15" ht="26.25" customHeight="1" x14ac:dyDescent="0.3">
      <c r="A201" s="100">
        <v>16</v>
      </c>
      <c r="B201" s="137" t="s">
        <v>65</v>
      </c>
      <c r="C201" s="138"/>
      <c r="D201" s="139"/>
      <c r="E201" s="186">
        <v>262322</v>
      </c>
      <c r="F201" s="187"/>
      <c r="G201" s="186">
        <v>40001</v>
      </c>
      <c r="H201" s="188"/>
      <c r="I201" s="101" t="s">
        <v>164</v>
      </c>
      <c r="J201" s="141">
        <f t="shared" si="1"/>
        <v>41112</v>
      </c>
      <c r="K201" s="141">
        <f t="shared" si="2"/>
        <v>1111</v>
      </c>
      <c r="N201" s="202"/>
      <c r="O201" s="203"/>
    </row>
    <row r="202" spans="1:15" ht="26.25" customHeight="1" x14ac:dyDescent="0.3">
      <c r="A202" s="100">
        <v>17</v>
      </c>
      <c r="B202" s="137" t="s">
        <v>80</v>
      </c>
      <c r="C202" s="138"/>
      <c r="D202" s="139"/>
      <c r="E202" s="186">
        <v>291696</v>
      </c>
      <c r="F202" s="187"/>
      <c r="G202" s="186">
        <v>43478</v>
      </c>
      <c r="H202" s="188"/>
      <c r="I202" s="101" t="s">
        <v>165</v>
      </c>
      <c r="J202" s="141">
        <f t="shared" si="1"/>
        <v>44701</v>
      </c>
      <c r="K202" s="141">
        <f t="shared" si="2"/>
        <v>1223</v>
      </c>
      <c r="N202" s="202"/>
      <c r="O202" s="203"/>
    </row>
    <row r="203" spans="1:15" ht="26.25" customHeight="1" x14ac:dyDescent="0.3">
      <c r="A203" s="100">
        <v>18</v>
      </c>
      <c r="B203" s="137" t="s">
        <v>81</v>
      </c>
      <c r="C203" s="138"/>
      <c r="D203" s="139"/>
      <c r="E203" s="186">
        <v>288889</v>
      </c>
      <c r="F203" s="187"/>
      <c r="G203" s="186">
        <v>44857</v>
      </c>
      <c r="H203" s="188"/>
      <c r="I203" s="101" t="s">
        <v>142</v>
      </c>
      <c r="J203" s="141">
        <f t="shared" si="1"/>
        <v>45521</v>
      </c>
      <c r="K203" s="141">
        <f t="shared" si="2"/>
        <v>664</v>
      </c>
      <c r="N203" s="202"/>
      <c r="O203" s="203"/>
    </row>
    <row r="204" spans="1:15" ht="26.25" customHeight="1" x14ac:dyDescent="0.3">
      <c r="A204" s="100">
        <v>19</v>
      </c>
      <c r="B204" s="137" t="s">
        <v>82</v>
      </c>
      <c r="C204" s="138"/>
      <c r="D204" s="139"/>
      <c r="E204" s="186">
        <v>309867</v>
      </c>
      <c r="F204" s="187"/>
      <c r="G204" s="186">
        <v>44366</v>
      </c>
      <c r="H204" s="188"/>
      <c r="I204" s="101" t="s">
        <v>134</v>
      </c>
      <c r="J204" s="141">
        <f t="shared" si="1"/>
        <v>45055</v>
      </c>
      <c r="K204" s="141">
        <f t="shared" si="2"/>
        <v>689</v>
      </c>
      <c r="N204" s="202"/>
      <c r="O204" s="203"/>
    </row>
    <row r="205" spans="1:15" ht="26.25" customHeight="1" x14ac:dyDescent="0.3">
      <c r="A205" s="100">
        <v>20</v>
      </c>
      <c r="B205" s="137" t="s">
        <v>83</v>
      </c>
      <c r="C205" s="138"/>
      <c r="D205" s="139"/>
      <c r="E205" s="186">
        <v>353557</v>
      </c>
      <c r="F205" s="187"/>
      <c r="G205" s="186">
        <v>49977</v>
      </c>
      <c r="H205" s="188"/>
      <c r="I205" s="101" t="s">
        <v>167</v>
      </c>
      <c r="J205" s="141">
        <f t="shared" si="1"/>
        <v>51734</v>
      </c>
      <c r="K205" s="141">
        <f t="shared" si="2"/>
        <v>1757</v>
      </c>
      <c r="N205" s="202"/>
      <c r="O205" s="203"/>
    </row>
    <row r="206" spans="1:15" ht="26.25" customHeight="1" x14ac:dyDescent="0.3">
      <c r="A206" s="100">
        <v>21</v>
      </c>
      <c r="B206" s="137" t="s">
        <v>84</v>
      </c>
      <c r="C206" s="138"/>
      <c r="D206" s="139"/>
      <c r="E206" s="186">
        <v>442569</v>
      </c>
      <c r="F206" s="187"/>
      <c r="G206" s="186">
        <v>59636</v>
      </c>
      <c r="H206" s="188"/>
      <c r="I206" s="101" t="s">
        <v>166</v>
      </c>
      <c r="J206" s="141">
        <f t="shared" si="1"/>
        <v>61088</v>
      </c>
      <c r="K206" s="141">
        <f t="shared" si="2"/>
        <v>1452</v>
      </c>
      <c r="N206" s="202"/>
      <c r="O206" s="203"/>
    </row>
    <row r="207" spans="1:15" ht="26.25" customHeight="1" x14ac:dyDescent="0.3">
      <c r="A207" s="100">
        <v>22</v>
      </c>
      <c r="B207" s="137" t="s">
        <v>9</v>
      </c>
      <c r="C207" s="138"/>
      <c r="D207" s="139"/>
      <c r="E207" s="186">
        <v>437188</v>
      </c>
      <c r="F207" s="187"/>
      <c r="G207" s="186">
        <v>58773</v>
      </c>
      <c r="H207" s="188"/>
      <c r="I207" s="101" t="s">
        <v>134</v>
      </c>
      <c r="J207" s="141">
        <f t="shared" si="1"/>
        <v>59683</v>
      </c>
      <c r="K207" s="141">
        <f t="shared" si="2"/>
        <v>910</v>
      </c>
      <c r="N207" s="202"/>
      <c r="O207" s="203"/>
    </row>
    <row r="208" spans="1:15" ht="26.25" customHeight="1" x14ac:dyDescent="0.3">
      <c r="A208" s="100">
        <v>23</v>
      </c>
      <c r="B208" s="137" t="s">
        <v>144</v>
      </c>
      <c r="C208" s="138"/>
      <c r="D208" s="139"/>
      <c r="E208" s="186">
        <v>367435</v>
      </c>
      <c r="F208" s="187"/>
      <c r="G208" s="186">
        <v>46034</v>
      </c>
      <c r="H208" s="188"/>
      <c r="I208" s="101" t="s">
        <v>183</v>
      </c>
      <c r="J208" s="141">
        <f t="shared" si="1"/>
        <v>47600</v>
      </c>
      <c r="K208" s="141">
        <f t="shared" si="2"/>
        <v>1566</v>
      </c>
      <c r="N208" s="5"/>
      <c r="O208" s="4"/>
    </row>
    <row r="209" spans="1:16" ht="26.25" customHeight="1" x14ac:dyDescent="0.3">
      <c r="A209" s="100">
        <v>24</v>
      </c>
      <c r="B209" s="137" t="s">
        <v>483</v>
      </c>
      <c r="C209" s="138"/>
      <c r="D209" s="139"/>
      <c r="E209" s="186">
        <v>265030</v>
      </c>
      <c r="F209" s="188"/>
      <c r="G209" s="186">
        <v>32037</v>
      </c>
      <c r="H209" s="188"/>
      <c r="I209" s="101"/>
      <c r="J209" s="141">
        <f t="shared" si="1"/>
        <v>33102</v>
      </c>
      <c r="K209" s="141">
        <f t="shared" si="2"/>
        <v>1065</v>
      </c>
      <c r="N209" s="202"/>
      <c r="O209" s="203"/>
    </row>
    <row r="210" spans="1:16" ht="43.5" customHeight="1" x14ac:dyDescent="0.3">
      <c r="A210" s="331" t="s">
        <v>484</v>
      </c>
      <c r="B210" s="332"/>
      <c r="C210" s="332"/>
      <c r="D210" s="333"/>
      <c r="E210" s="254">
        <f>SUM(E186:F209)</f>
        <v>4244666</v>
      </c>
      <c r="F210" s="255"/>
      <c r="G210" s="254">
        <f>SUM(G186:H209)</f>
        <v>666599</v>
      </c>
      <c r="H210" s="311"/>
      <c r="I210" s="102"/>
      <c r="N210" s="202"/>
      <c r="O210" s="203"/>
    </row>
    <row r="211" spans="1:16" ht="15.75" customHeight="1" x14ac:dyDescent="0.35">
      <c r="A211" s="20"/>
      <c r="B211" s="18"/>
      <c r="C211" s="18"/>
      <c r="D211" s="18"/>
      <c r="E211" s="19"/>
      <c r="F211" s="19"/>
      <c r="G211" s="19"/>
      <c r="H211" s="19"/>
      <c r="I211" s="19"/>
      <c r="N211" s="202"/>
      <c r="O211" s="203"/>
    </row>
    <row r="212" spans="1:16" ht="15.75" customHeight="1" x14ac:dyDescent="0.3">
      <c r="A212" s="228" t="s">
        <v>291</v>
      </c>
      <c r="B212" s="228"/>
      <c r="C212" s="228"/>
      <c r="D212" s="228"/>
      <c r="E212" s="228"/>
      <c r="F212" s="228"/>
      <c r="G212" s="228"/>
      <c r="H212" s="228"/>
      <c r="I212" s="228"/>
      <c r="N212" s="202"/>
      <c r="O212" s="203"/>
    </row>
    <row r="213" spans="1:16" ht="48" customHeight="1" x14ac:dyDescent="0.3">
      <c r="A213" s="222" t="s">
        <v>202</v>
      </c>
      <c r="B213" s="222"/>
      <c r="C213" s="222"/>
      <c r="D213" s="222"/>
      <c r="E213" s="222"/>
      <c r="F213" s="222"/>
      <c r="G213" s="222"/>
      <c r="H213" s="222"/>
      <c r="I213" s="222"/>
    </row>
    <row r="214" spans="1:16" ht="15.75" customHeight="1" x14ac:dyDescent="0.3">
      <c r="A214" s="16"/>
      <c r="B214" s="12"/>
      <c r="C214" s="12"/>
      <c r="D214" s="12"/>
      <c r="E214" s="13"/>
      <c r="F214" s="13"/>
      <c r="G214" s="13"/>
      <c r="H214" s="13"/>
      <c r="I214" s="13"/>
    </row>
    <row r="215" spans="1:16" ht="15.75" customHeight="1" x14ac:dyDescent="0.3">
      <c r="A215" s="16"/>
      <c r="B215" s="12"/>
      <c r="C215" s="12"/>
      <c r="D215" s="12"/>
      <c r="E215" s="13"/>
      <c r="F215" s="13"/>
      <c r="G215" s="13"/>
      <c r="H215" s="13"/>
      <c r="I215" s="13"/>
    </row>
    <row r="216" spans="1:16" ht="15.75" customHeight="1" x14ac:dyDescent="0.3">
      <c r="A216" s="217" t="s">
        <v>85</v>
      </c>
      <c r="B216" s="217"/>
      <c r="C216" s="217"/>
      <c r="D216" s="217"/>
      <c r="E216" s="217"/>
      <c r="F216" s="217"/>
      <c r="G216" s="217"/>
      <c r="H216" s="217"/>
      <c r="I216" s="217"/>
    </row>
    <row r="217" spans="1:16" ht="15.75" customHeight="1" x14ac:dyDescent="0.3">
      <c r="A217" s="218" t="s">
        <v>198</v>
      </c>
      <c r="B217" s="218"/>
      <c r="C217" s="218"/>
      <c r="D217" s="218"/>
      <c r="E217" s="218"/>
      <c r="F217" s="218"/>
      <c r="G217" s="218"/>
      <c r="H217" s="218"/>
      <c r="I217" s="218"/>
    </row>
    <row r="218" spans="1:16" ht="15.75" customHeight="1" x14ac:dyDescent="0.3">
      <c r="A218" s="218" t="s">
        <v>476</v>
      </c>
      <c r="B218" s="218"/>
      <c r="C218" s="218"/>
      <c r="D218" s="218"/>
      <c r="E218" s="218"/>
      <c r="F218" s="218"/>
      <c r="G218" s="218"/>
      <c r="H218" s="218"/>
      <c r="I218" s="218"/>
    </row>
    <row r="219" spans="1:16" ht="15.75" customHeight="1" x14ac:dyDescent="0.35">
      <c r="A219" s="17"/>
      <c r="B219" s="103"/>
      <c r="C219" s="103"/>
      <c r="D219" s="103"/>
      <c r="E219" s="19"/>
      <c r="F219" s="19"/>
      <c r="G219" s="19"/>
      <c r="H219" s="19"/>
      <c r="I219" s="19"/>
    </row>
    <row r="220" spans="1:16" ht="27" customHeight="1" x14ac:dyDescent="0.3">
      <c r="A220" s="106" t="s">
        <v>111</v>
      </c>
      <c r="B220" s="253" t="s">
        <v>169</v>
      </c>
      <c r="C220" s="253"/>
      <c r="D220" s="253"/>
      <c r="E220" s="253" t="s">
        <v>148</v>
      </c>
      <c r="F220" s="253"/>
      <c r="G220" s="253"/>
      <c r="H220" s="253"/>
      <c r="I220" s="106" t="s">
        <v>181</v>
      </c>
      <c r="L220" s="1"/>
      <c r="M220" s="1"/>
      <c r="N220" s="1"/>
      <c r="O220" s="1"/>
      <c r="P220" s="1"/>
    </row>
    <row r="221" spans="1:16" ht="27" customHeight="1" x14ac:dyDescent="0.3">
      <c r="A221" s="106"/>
      <c r="B221" s="253"/>
      <c r="C221" s="253"/>
      <c r="D221" s="253"/>
      <c r="E221" s="247" t="s">
        <v>113</v>
      </c>
      <c r="F221" s="247"/>
      <c r="G221" s="247" t="s">
        <v>112</v>
      </c>
      <c r="H221" s="247"/>
      <c r="I221" s="106"/>
      <c r="L221" s="1"/>
      <c r="M221" s="1"/>
      <c r="N221" s="1"/>
      <c r="O221" s="1"/>
      <c r="P221" s="1"/>
    </row>
    <row r="222" spans="1:16" ht="27" customHeight="1" x14ac:dyDescent="0.3">
      <c r="A222" s="107">
        <v>1</v>
      </c>
      <c r="B222" s="183" t="s">
        <v>301</v>
      </c>
      <c r="C222" s="183"/>
      <c r="D222" s="183"/>
      <c r="E222" s="185">
        <v>1014875.54</v>
      </c>
      <c r="F222" s="185"/>
      <c r="G222" s="185">
        <v>170917.73</v>
      </c>
      <c r="H222" s="185"/>
      <c r="I222" s="113">
        <v>25.64</v>
      </c>
      <c r="L222" s="9"/>
      <c r="M222" s="9"/>
      <c r="N222" s="204"/>
      <c r="O222" s="204"/>
      <c r="P222" s="9"/>
    </row>
    <row r="223" spans="1:16" ht="27" customHeight="1" x14ac:dyDescent="0.3">
      <c r="A223" s="108">
        <v>2</v>
      </c>
      <c r="B223" s="168" t="s">
        <v>302</v>
      </c>
      <c r="C223" s="168"/>
      <c r="D223" s="168"/>
      <c r="E223" s="171">
        <v>1055902.31</v>
      </c>
      <c r="F223" s="171"/>
      <c r="G223" s="171">
        <v>155612.32</v>
      </c>
      <c r="H223" s="171"/>
      <c r="I223" s="114">
        <v>23.35</v>
      </c>
      <c r="L223" s="9"/>
      <c r="M223" s="9"/>
      <c r="N223" s="9"/>
      <c r="O223" s="10"/>
      <c r="P223" s="9"/>
    </row>
    <row r="224" spans="1:16" ht="27" customHeight="1" x14ac:dyDescent="0.3">
      <c r="A224" s="107">
        <v>3</v>
      </c>
      <c r="B224" s="183" t="s">
        <v>303</v>
      </c>
      <c r="C224" s="183"/>
      <c r="D224" s="183"/>
      <c r="E224" s="185">
        <v>429345.67</v>
      </c>
      <c r="F224" s="185"/>
      <c r="G224" s="185">
        <v>63031.03</v>
      </c>
      <c r="H224" s="185"/>
      <c r="I224" s="113">
        <v>9.4600000000000009</v>
      </c>
      <c r="L224" s="11"/>
      <c r="M224" s="3"/>
      <c r="N224" s="4"/>
      <c r="O224" s="6"/>
      <c r="P224" s="4"/>
    </row>
    <row r="225" spans="1:16" ht="27" customHeight="1" x14ac:dyDescent="0.3">
      <c r="A225" s="108">
        <v>4</v>
      </c>
      <c r="B225" s="168" t="s">
        <v>304</v>
      </c>
      <c r="C225" s="168"/>
      <c r="D225" s="168"/>
      <c r="E225" s="171">
        <v>302213.46000000002</v>
      </c>
      <c r="F225" s="171"/>
      <c r="G225" s="171">
        <v>46037.13</v>
      </c>
      <c r="H225" s="171"/>
      <c r="I225" s="114">
        <v>6.91</v>
      </c>
      <c r="L225" s="11"/>
      <c r="M225" s="3"/>
      <c r="N225" s="4"/>
      <c r="O225" s="6"/>
      <c r="P225" s="4"/>
    </row>
    <row r="226" spans="1:16" ht="27" customHeight="1" x14ac:dyDescent="0.3">
      <c r="A226" s="107">
        <v>5</v>
      </c>
      <c r="B226" s="183" t="s">
        <v>305</v>
      </c>
      <c r="C226" s="183"/>
      <c r="D226" s="183"/>
      <c r="E226" s="185">
        <v>258627.52</v>
      </c>
      <c r="F226" s="185"/>
      <c r="G226" s="185">
        <v>41474.97</v>
      </c>
      <c r="H226" s="185"/>
      <c r="I226" s="113">
        <v>6.22</v>
      </c>
      <c r="L226" s="11"/>
      <c r="M226" s="3"/>
      <c r="N226" s="4"/>
      <c r="O226" s="6"/>
      <c r="P226" s="4"/>
    </row>
    <row r="227" spans="1:16" ht="27" customHeight="1" x14ac:dyDescent="0.3">
      <c r="A227" s="108">
        <v>6</v>
      </c>
      <c r="B227" s="168" t="s">
        <v>306</v>
      </c>
      <c r="C227" s="168"/>
      <c r="D227" s="168"/>
      <c r="E227" s="171">
        <v>200823.09</v>
      </c>
      <c r="F227" s="171"/>
      <c r="G227" s="171">
        <v>34793.67</v>
      </c>
      <c r="H227" s="171"/>
      <c r="I227" s="114">
        <v>5.22</v>
      </c>
      <c r="L227" s="11"/>
      <c r="M227" s="3"/>
      <c r="N227" s="4"/>
      <c r="O227" s="6"/>
      <c r="P227" s="4"/>
    </row>
    <row r="228" spans="1:16" ht="27" customHeight="1" x14ac:dyDescent="0.3">
      <c r="A228" s="107">
        <v>7</v>
      </c>
      <c r="B228" s="183" t="s">
        <v>307</v>
      </c>
      <c r="C228" s="183"/>
      <c r="D228" s="183"/>
      <c r="E228" s="185">
        <v>127118.25</v>
      </c>
      <c r="F228" s="185"/>
      <c r="G228" s="185">
        <v>18008.21</v>
      </c>
      <c r="H228" s="185"/>
      <c r="I228" s="113">
        <v>2.7</v>
      </c>
      <c r="L228" s="11"/>
      <c r="M228" s="3"/>
      <c r="N228" s="4"/>
      <c r="O228" s="6"/>
      <c r="P228" s="4"/>
    </row>
    <row r="229" spans="1:16" ht="27" customHeight="1" x14ac:dyDescent="0.3">
      <c r="A229" s="108">
        <v>8</v>
      </c>
      <c r="B229" s="168" t="s">
        <v>308</v>
      </c>
      <c r="C229" s="168"/>
      <c r="D229" s="168"/>
      <c r="E229" s="171">
        <v>106859.1</v>
      </c>
      <c r="F229" s="171"/>
      <c r="G229" s="171">
        <v>15139.31</v>
      </c>
      <c r="H229" s="171"/>
      <c r="I229" s="114">
        <v>2.27</v>
      </c>
      <c r="L229" s="11"/>
      <c r="M229" s="3"/>
      <c r="N229" s="4"/>
      <c r="O229" s="6"/>
      <c r="P229" s="4"/>
    </row>
    <row r="230" spans="1:16" ht="27" customHeight="1" x14ac:dyDescent="0.3">
      <c r="A230" s="107">
        <v>9</v>
      </c>
      <c r="B230" s="183" t="s">
        <v>309</v>
      </c>
      <c r="C230" s="183"/>
      <c r="D230" s="183"/>
      <c r="E230" s="185">
        <v>86733.84</v>
      </c>
      <c r="F230" s="185"/>
      <c r="G230" s="185">
        <v>14505.66</v>
      </c>
      <c r="H230" s="185"/>
      <c r="I230" s="113">
        <v>2.1800000000000002</v>
      </c>
      <c r="L230" s="11"/>
      <c r="M230" s="3"/>
      <c r="N230" s="4"/>
      <c r="O230" s="6"/>
      <c r="P230" s="4"/>
    </row>
    <row r="231" spans="1:16" ht="27" customHeight="1" x14ac:dyDescent="0.3">
      <c r="A231" s="108">
        <v>10</v>
      </c>
      <c r="B231" s="168" t="s">
        <v>310</v>
      </c>
      <c r="C231" s="168"/>
      <c r="D231" s="168"/>
      <c r="E231" s="171">
        <v>79378.05</v>
      </c>
      <c r="F231" s="171"/>
      <c r="G231" s="171">
        <v>13440.68</v>
      </c>
      <c r="H231" s="171"/>
      <c r="I231" s="114">
        <v>2.02</v>
      </c>
      <c r="L231" s="11"/>
      <c r="M231" s="3"/>
      <c r="N231" s="4"/>
      <c r="O231" s="6"/>
      <c r="P231" s="4"/>
    </row>
    <row r="232" spans="1:16" ht="27" customHeight="1" x14ac:dyDescent="0.3">
      <c r="A232" s="107">
        <v>11</v>
      </c>
      <c r="B232" s="183" t="s">
        <v>311</v>
      </c>
      <c r="C232" s="183"/>
      <c r="D232" s="183"/>
      <c r="E232" s="185">
        <v>68158.05</v>
      </c>
      <c r="F232" s="185"/>
      <c r="G232" s="185">
        <v>10844.89</v>
      </c>
      <c r="H232" s="185"/>
      <c r="I232" s="113">
        <v>1.63</v>
      </c>
      <c r="L232" s="11"/>
      <c r="M232" s="3"/>
      <c r="N232" s="6"/>
      <c r="O232" s="6"/>
      <c r="P232" s="4"/>
    </row>
    <row r="233" spans="1:16" ht="27" customHeight="1" x14ac:dyDescent="0.3">
      <c r="A233" s="108">
        <v>12</v>
      </c>
      <c r="B233" s="168" t="s">
        <v>312</v>
      </c>
      <c r="C233" s="168"/>
      <c r="D233" s="168"/>
      <c r="E233" s="171">
        <v>65194.23</v>
      </c>
      <c r="F233" s="171"/>
      <c r="G233" s="171">
        <v>9946.02</v>
      </c>
      <c r="H233" s="171"/>
      <c r="I233" s="114">
        <v>1.49</v>
      </c>
      <c r="L233" s="11"/>
      <c r="M233" s="3"/>
      <c r="N233" s="6"/>
      <c r="O233" s="6"/>
      <c r="P233" s="4"/>
    </row>
    <row r="234" spans="1:16" ht="27" customHeight="1" x14ac:dyDescent="0.3">
      <c r="A234" s="108">
        <v>13</v>
      </c>
      <c r="B234" s="183" t="s">
        <v>313</v>
      </c>
      <c r="C234" s="183"/>
      <c r="D234" s="183"/>
      <c r="E234" s="185">
        <v>37945.839999999997</v>
      </c>
      <c r="F234" s="185"/>
      <c r="G234" s="185">
        <v>5786.34</v>
      </c>
      <c r="H234" s="185"/>
      <c r="I234" s="113">
        <v>0.87</v>
      </c>
      <c r="L234" s="11"/>
      <c r="M234" s="3"/>
      <c r="N234" s="6"/>
      <c r="O234" s="6"/>
      <c r="P234" s="4"/>
    </row>
    <row r="235" spans="1:16" ht="27" customHeight="1" x14ac:dyDescent="0.3">
      <c r="A235" s="107">
        <v>14</v>
      </c>
      <c r="B235" s="168" t="s">
        <v>314</v>
      </c>
      <c r="C235" s="168"/>
      <c r="D235" s="168"/>
      <c r="E235" s="171">
        <v>32248.79</v>
      </c>
      <c r="F235" s="171"/>
      <c r="G235" s="171">
        <v>4754.49</v>
      </c>
      <c r="H235" s="171"/>
      <c r="I235" s="114">
        <v>0.71</v>
      </c>
      <c r="L235" s="11"/>
      <c r="M235" s="3"/>
      <c r="N235" s="6"/>
      <c r="O235" s="6"/>
      <c r="P235" s="4"/>
    </row>
    <row r="236" spans="1:16" ht="27" customHeight="1" x14ac:dyDescent="0.3">
      <c r="A236" s="108">
        <v>15</v>
      </c>
      <c r="B236" s="183" t="s">
        <v>315</v>
      </c>
      <c r="C236" s="183"/>
      <c r="D236" s="183"/>
      <c r="E236" s="185">
        <v>29833.89</v>
      </c>
      <c r="F236" s="185"/>
      <c r="G236" s="185">
        <v>4747.9799999999996</v>
      </c>
      <c r="H236" s="185"/>
      <c r="I236" s="113">
        <v>0.71</v>
      </c>
      <c r="L236" s="11"/>
      <c r="M236" s="3"/>
      <c r="N236" s="6"/>
      <c r="O236" s="6"/>
      <c r="P236" s="4"/>
    </row>
    <row r="237" spans="1:16" ht="27" customHeight="1" x14ac:dyDescent="0.3">
      <c r="A237" s="108">
        <v>16</v>
      </c>
      <c r="B237" s="168" t="s">
        <v>316</v>
      </c>
      <c r="C237" s="168"/>
      <c r="D237" s="168"/>
      <c r="E237" s="171">
        <v>24171.040000000001</v>
      </c>
      <c r="F237" s="171"/>
      <c r="G237" s="171">
        <v>3943.85</v>
      </c>
      <c r="H237" s="171"/>
      <c r="I237" s="114">
        <v>0.59</v>
      </c>
      <c r="L237" s="11"/>
      <c r="M237" s="3"/>
      <c r="N237" s="6"/>
      <c r="O237" s="6"/>
      <c r="P237" s="4"/>
    </row>
    <row r="238" spans="1:16" ht="27" customHeight="1" x14ac:dyDescent="0.3">
      <c r="A238" s="107">
        <v>17</v>
      </c>
      <c r="B238" s="183" t="s">
        <v>317</v>
      </c>
      <c r="C238" s="183"/>
      <c r="D238" s="183"/>
      <c r="E238" s="185">
        <v>26177.08</v>
      </c>
      <c r="F238" s="185"/>
      <c r="G238" s="185">
        <v>3754.05</v>
      </c>
      <c r="H238" s="185"/>
      <c r="I238" s="113">
        <v>0.56000000000000005</v>
      </c>
      <c r="L238" s="11"/>
      <c r="M238" s="3"/>
      <c r="N238" s="6"/>
      <c r="O238" s="6"/>
      <c r="P238" s="4"/>
    </row>
    <row r="239" spans="1:16" ht="27" customHeight="1" x14ac:dyDescent="0.3">
      <c r="A239" s="108">
        <v>18</v>
      </c>
      <c r="B239" s="168" t="s">
        <v>318</v>
      </c>
      <c r="C239" s="168"/>
      <c r="D239" s="168"/>
      <c r="E239" s="171">
        <v>20679.09</v>
      </c>
      <c r="F239" s="171"/>
      <c r="G239" s="171">
        <v>3428.12</v>
      </c>
      <c r="H239" s="171"/>
      <c r="I239" s="114">
        <v>0.51</v>
      </c>
      <c r="L239" s="11"/>
      <c r="M239" s="3"/>
      <c r="N239" s="6"/>
      <c r="O239" s="6"/>
      <c r="P239" s="4"/>
    </row>
    <row r="240" spans="1:16" ht="27" customHeight="1" x14ac:dyDescent="0.3">
      <c r="A240" s="107">
        <v>19</v>
      </c>
      <c r="B240" s="183" t="s">
        <v>319</v>
      </c>
      <c r="C240" s="183"/>
      <c r="D240" s="183"/>
      <c r="E240" s="185">
        <v>23759.82</v>
      </c>
      <c r="F240" s="185"/>
      <c r="G240" s="185">
        <v>3224.62</v>
      </c>
      <c r="H240" s="185"/>
      <c r="I240" s="113">
        <v>0.48</v>
      </c>
      <c r="L240" s="11"/>
      <c r="M240" s="3"/>
      <c r="N240" s="6"/>
      <c r="O240" s="6"/>
      <c r="P240" s="4"/>
    </row>
    <row r="241" spans="1:16" ht="27" customHeight="1" x14ac:dyDescent="0.3">
      <c r="A241" s="108">
        <v>20</v>
      </c>
      <c r="B241" s="168" t="s">
        <v>320</v>
      </c>
      <c r="C241" s="168"/>
      <c r="D241" s="168"/>
      <c r="E241" s="171">
        <v>19045.03</v>
      </c>
      <c r="F241" s="171"/>
      <c r="G241" s="171">
        <v>2875.66</v>
      </c>
      <c r="H241" s="171"/>
      <c r="I241" s="114">
        <v>0.43</v>
      </c>
      <c r="L241" s="11"/>
      <c r="M241" s="3"/>
      <c r="N241" s="6"/>
      <c r="O241" s="6"/>
      <c r="P241" s="4"/>
    </row>
    <row r="242" spans="1:16" ht="27" customHeight="1" x14ac:dyDescent="0.3">
      <c r="A242" s="107">
        <v>21</v>
      </c>
      <c r="B242" s="183" t="s">
        <v>321</v>
      </c>
      <c r="C242" s="183"/>
      <c r="D242" s="183"/>
      <c r="E242" s="185">
        <v>15663.7</v>
      </c>
      <c r="F242" s="185"/>
      <c r="G242" s="185">
        <v>2505.17</v>
      </c>
      <c r="H242" s="185"/>
      <c r="I242" s="113">
        <v>0.38</v>
      </c>
      <c r="L242" s="11"/>
      <c r="M242" s="3"/>
      <c r="N242" s="6"/>
      <c r="O242" s="6"/>
      <c r="P242" s="4"/>
    </row>
    <row r="243" spans="1:16" ht="27" customHeight="1" x14ac:dyDescent="0.3">
      <c r="A243" s="108">
        <v>22</v>
      </c>
      <c r="B243" s="168" t="s">
        <v>322</v>
      </c>
      <c r="C243" s="168"/>
      <c r="D243" s="168"/>
      <c r="E243" s="171">
        <v>16073.82</v>
      </c>
      <c r="F243" s="171"/>
      <c r="G243" s="171">
        <v>2502.3000000000002</v>
      </c>
      <c r="H243" s="171"/>
      <c r="I243" s="114">
        <v>0.38</v>
      </c>
      <c r="L243" s="11"/>
      <c r="M243" s="3"/>
      <c r="N243" s="6"/>
      <c r="O243" s="6"/>
      <c r="P243" s="4"/>
    </row>
    <row r="244" spans="1:16" ht="27" customHeight="1" x14ac:dyDescent="0.3">
      <c r="A244" s="107">
        <v>23</v>
      </c>
      <c r="B244" s="183" t="s">
        <v>323</v>
      </c>
      <c r="C244" s="183"/>
      <c r="D244" s="183"/>
      <c r="E244" s="185">
        <v>14277.68</v>
      </c>
      <c r="F244" s="185"/>
      <c r="G244" s="185">
        <v>2285.6799999999998</v>
      </c>
      <c r="H244" s="185"/>
      <c r="I244" s="113">
        <v>0.34</v>
      </c>
      <c r="L244" s="11"/>
      <c r="M244" s="3"/>
      <c r="N244" s="6"/>
      <c r="O244" s="6"/>
      <c r="P244" s="4"/>
    </row>
    <row r="245" spans="1:16" ht="27" customHeight="1" x14ac:dyDescent="0.3">
      <c r="A245" s="108">
        <v>24</v>
      </c>
      <c r="B245" s="168" t="s">
        <v>324</v>
      </c>
      <c r="C245" s="168"/>
      <c r="D245" s="168"/>
      <c r="E245" s="171">
        <v>11984.45</v>
      </c>
      <c r="F245" s="171"/>
      <c r="G245" s="171">
        <v>1497.02</v>
      </c>
      <c r="H245" s="171"/>
      <c r="I245" s="114">
        <v>0.22</v>
      </c>
      <c r="L245" s="11"/>
      <c r="M245" s="3"/>
      <c r="N245" s="6"/>
      <c r="O245" s="6"/>
      <c r="P245" s="4"/>
    </row>
    <row r="246" spans="1:16" ht="27" customHeight="1" x14ac:dyDescent="0.3">
      <c r="A246" s="107">
        <v>25</v>
      </c>
      <c r="B246" s="183" t="s">
        <v>325</v>
      </c>
      <c r="C246" s="183"/>
      <c r="D246" s="183"/>
      <c r="E246" s="185">
        <v>9664.69</v>
      </c>
      <c r="F246" s="185"/>
      <c r="G246" s="185">
        <v>1424.65</v>
      </c>
      <c r="H246" s="185"/>
      <c r="I246" s="113">
        <v>0.21</v>
      </c>
      <c r="L246" s="11"/>
      <c r="M246" s="3"/>
      <c r="N246" s="6"/>
      <c r="O246" s="6"/>
      <c r="P246" s="4"/>
    </row>
    <row r="247" spans="1:16" ht="27" customHeight="1" x14ac:dyDescent="0.3">
      <c r="A247" s="108">
        <v>26</v>
      </c>
      <c r="B247" s="168" t="s">
        <v>326</v>
      </c>
      <c r="C247" s="168"/>
      <c r="D247" s="168"/>
      <c r="E247" s="171">
        <v>10138.82</v>
      </c>
      <c r="F247" s="171"/>
      <c r="G247" s="171">
        <v>1419.29</v>
      </c>
      <c r="H247" s="171"/>
      <c r="I247" s="114">
        <v>0.21</v>
      </c>
      <c r="L247" s="11"/>
      <c r="M247" s="3"/>
      <c r="N247" s="6"/>
      <c r="O247" s="6"/>
      <c r="P247" s="4"/>
    </row>
    <row r="248" spans="1:16" ht="27" customHeight="1" x14ac:dyDescent="0.3">
      <c r="A248" s="107">
        <v>27</v>
      </c>
      <c r="B248" s="183" t="s">
        <v>327</v>
      </c>
      <c r="C248" s="183"/>
      <c r="D248" s="183"/>
      <c r="E248" s="185">
        <v>8905.75</v>
      </c>
      <c r="F248" s="185"/>
      <c r="G248" s="185">
        <v>1414.22</v>
      </c>
      <c r="H248" s="185"/>
      <c r="I248" s="113">
        <v>0.21</v>
      </c>
      <c r="L248" s="11"/>
      <c r="M248" s="3"/>
      <c r="N248" s="6"/>
      <c r="O248" s="6"/>
      <c r="P248" s="4"/>
    </row>
    <row r="249" spans="1:16" ht="27" customHeight="1" x14ac:dyDescent="0.3">
      <c r="A249" s="108">
        <v>28</v>
      </c>
      <c r="B249" s="168" t="s">
        <v>328</v>
      </c>
      <c r="C249" s="168"/>
      <c r="D249" s="168"/>
      <c r="E249" s="171">
        <v>7307.14</v>
      </c>
      <c r="F249" s="171"/>
      <c r="G249" s="171">
        <v>1280.5899999999999</v>
      </c>
      <c r="H249" s="171"/>
      <c r="I249" s="114">
        <v>0.19</v>
      </c>
      <c r="L249" s="11"/>
      <c r="M249" s="3"/>
      <c r="N249" s="6"/>
      <c r="O249" s="6"/>
      <c r="P249" s="4"/>
    </row>
    <row r="250" spans="1:16" ht="27" customHeight="1" x14ac:dyDescent="0.3">
      <c r="A250" s="107">
        <v>29</v>
      </c>
      <c r="B250" s="183" t="s">
        <v>329</v>
      </c>
      <c r="C250" s="183"/>
      <c r="D250" s="183"/>
      <c r="E250" s="185">
        <v>8138.46</v>
      </c>
      <c r="F250" s="185"/>
      <c r="G250" s="185">
        <v>1228.6600000000001</v>
      </c>
      <c r="H250" s="185"/>
      <c r="I250" s="113">
        <v>0.18</v>
      </c>
      <c r="L250" s="11"/>
      <c r="M250" s="3"/>
      <c r="N250" s="6"/>
      <c r="O250" s="6"/>
      <c r="P250" s="4"/>
    </row>
    <row r="251" spans="1:16" ht="27" customHeight="1" x14ac:dyDescent="0.3">
      <c r="A251" s="108">
        <v>30</v>
      </c>
      <c r="B251" s="168" t="s">
        <v>330</v>
      </c>
      <c r="C251" s="168"/>
      <c r="D251" s="168"/>
      <c r="E251" s="171">
        <v>7367.1</v>
      </c>
      <c r="F251" s="171"/>
      <c r="G251" s="171">
        <v>1225.24</v>
      </c>
      <c r="H251" s="171"/>
      <c r="I251" s="114">
        <v>0.18</v>
      </c>
      <c r="L251" s="11"/>
      <c r="M251" s="3"/>
      <c r="N251" s="6"/>
      <c r="O251" s="6"/>
      <c r="P251" s="4"/>
    </row>
    <row r="252" spans="1:16" ht="27" customHeight="1" x14ac:dyDescent="0.3">
      <c r="A252" s="107">
        <v>31</v>
      </c>
      <c r="B252" s="183" t="s">
        <v>331</v>
      </c>
      <c r="C252" s="183"/>
      <c r="D252" s="183"/>
      <c r="E252" s="185">
        <v>7087.22</v>
      </c>
      <c r="F252" s="185"/>
      <c r="G252" s="185">
        <v>1195</v>
      </c>
      <c r="H252" s="185"/>
      <c r="I252" s="113">
        <v>0.18</v>
      </c>
      <c r="L252" s="11"/>
      <c r="M252" s="3"/>
      <c r="N252" s="6"/>
      <c r="O252" s="6"/>
      <c r="P252" s="4"/>
    </row>
    <row r="253" spans="1:16" ht="27" customHeight="1" x14ac:dyDescent="0.3">
      <c r="A253" s="108">
        <v>32</v>
      </c>
      <c r="B253" s="168" t="s">
        <v>332</v>
      </c>
      <c r="C253" s="168"/>
      <c r="D253" s="168"/>
      <c r="E253" s="171">
        <v>6668.58</v>
      </c>
      <c r="F253" s="171"/>
      <c r="G253" s="171">
        <v>940.08</v>
      </c>
      <c r="H253" s="171"/>
      <c r="I253" s="114">
        <v>0.14000000000000001</v>
      </c>
      <c r="L253" s="11"/>
      <c r="M253" s="3"/>
      <c r="N253" s="6"/>
      <c r="O253" s="6"/>
      <c r="P253" s="4"/>
    </row>
    <row r="254" spans="1:16" ht="27" customHeight="1" x14ac:dyDescent="0.3">
      <c r="A254" s="107">
        <v>33</v>
      </c>
      <c r="B254" s="183" t="s">
        <v>333</v>
      </c>
      <c r="C254" s="183"/>
      <c r="D254" s="183"/>
      <c r="E254" s="185">
        <v>5162.1899999999996</v>
      </c>
      <c r="F254" s="185"/>
      <c r="G254" s="185">
        <v>721.52</v>
      </c>
      <c r="H254" s="185"/>
      <c r="I254" s="113">
        <v>0.11</v>
      </c>
      <c r="L254" s="11"/>
      <c r="M254" s="3"/>
      <c r="N254" s="6"/>
      <c r="O254" s="4"/>
      <c r="P254" s="4"/>
    </row>
    <row r="255" spans="1:16" ht="27" customHeight="1" x14ac:dyDescent="0.3">
      <c r="A255" s="108">
        <v>34</v>
      </c>
      <c r="B255" s="168" t="s">
        <v>334</v>
      </c>
      <c r="C255" s="168"/>
      <c r="D255" s="168"/>
      <c r="E255" s="171">
        <v>3957.48</v>
      </c>
      <c r="F255" s="171"/>
      <c r="G255" s="171">
        <v>711.76</v>
      </c>
      <c r="H255" s="171"/>
      <c r="I255" s="114">
        <v>0.11</v>
      </c>
      <c r="L255" s="11"/>
      <c r="M255" s="3"/>
      <c r="N255" s="6"/>
      <c r="O255" s="4"/>
      <c r="P255" s="4"/>
    </row>
    <row r="256" spans="1:16" ht="27" customHeight="1" x14ac:dyDescent="0.3">
      <c r="A256" s="107">
        <v>35</v>
      </c>
      <c r="B256" s="183" t="s">
        <v>335</v>
      </c>
      <c r="C256" s="183"/>
      <c r="D256" s="183"/>
      <c r="E256" s="185">
        <v>4250.3</v>
      </c>
      <c r="F256" s="185"/>
      <c r="G256" s="185">
        <v>656.57</v>
      </c>
      <c r="H256" s="185"/>
      <c r="I256" s="113">
        <v>0.1</v>
      </c>
      <c r="L256" s="11"/>
      <c r="M256" s="3"/>
      <c r="N256" s="6"/>
      <c r="O256" s="4"/>
      <c r="P256" s="4"/>
    </row>
    <row r="257" spans="1:16" ht="27" customHeight="1" x14ac:dyDescent="0.3">
      <c r="A257" s="108">
        <v>36</v>
      </c>
      <c r="B257" s="168" t="s">
        <v>336</v>
      </c>
      <c r="C257" s="168"/>
      <c r="D257" s="168"/>
      <c r="E257" s="171">
        <v>3131.32</v>
      </c>
      <c r="F257" s="171"/>
      <c r="G257" s="171">
        <v>653.83000000000004</v>
      </c>
      <c r="H257" s="171"/>
      <c r="I257" s="114">
        <v>0.1</v>
      </c>
      <c r="L257" s="11"/>
      <c r="M257" s="3"/>
      <c r="N257" s="6"/>
      <c r="O257" s="4"/>
      <c r="P257" s="4"/>
    </row>
    <row r="258" spans="1:16" ht="27" customHeight="1" x14ac:dyDescent="0.3">
      <c r="A258" s="107">
        <v>37</v>
      </c>
      <c r="B258" s="183" t="s">
        <v>337</v>
      </c>
      <c r="C258" s="183"/>
      <c r="D258" s="183"/>
      <c r="E258" s="185">
        <v>3723.59</v>
      </c>
      <c r="F258" s="185"/>
      <c r="G258" s="185">
        <v>600.07000000000005</v>
      </c>
      <c r="H258" s="185"/>
      <c r="I258" s="115">
        <v>0.09</v>
      </c>
      <c r="L258" s="11"/>
      <c r="M258" s="3"/>
      <c r="N258" s="6"/>
      <c r="O258" s="4"/>
      <c r="P258" s="4"/>
    </row>
    <row r="259" spans="1:16" ht="27" customHeight="1" x14ac:dyDescent="0.3">
      <c r="A259" s="108">
        <v>38</v>
      </c>
      <c r="B259" s="168" t="s">
        <v>338</v>
      </c>
      <c r="C259" s="168"/>
      <c r="D259" s="168"/>
      <c r="E259" s="171">
        <v>3284.79</v>
      </c>
      <c r="F259" s="171"/>
      <c r="G259" s="171">
        <v>592.03</v>
      </c>
      <c r="H259" s="171"/>
      <c r="I259" s="116">
        <v>0.09</v>
      </c>
      <c r="L259" s="11"/>
      <c r="M259" s="3"/>
      <c r="N259" s="6"/>
      <c r="O259" s="4"/>
      <c r="P259" s="4"/>
    </row>
    <row r="260" spans="1:16" ht="27" customHeight="1" x14ac:dyDescent="0.3">
      <c r="A260" s="107">
        <v>39</v>
      </c>
      <c r="B260" s="183" t="s">
        <v>339</v>
      </c>
      <c r="C260" s="183"/>
      <c r="D260" s="183"/>
      <c r="E260" s="185">
        <v>3920.29</v>
      </c>
      <c r="F260" s="185"/>
      <c r="G260" s="185">
        <v>575.57000000000005</v>
      </c>
      <c r="H260" s="185"/>
      <c r="I260" s="115">
        <v>0.09</v>
      </c>
      <c r="L260" s="11"/>
      <c r="M260" s="3"/>
      <c r="N260" s="6"/>
      <c r="O260" s="4"/>
      <c r="P260" s="4"/>
    </row>
    <row r="261" spans="1:16" ht="27" customHeight="1" x14ac:dyDescent="0.3">
      <c r="A261" s="108">
        <v>40</v>
      </c>
      <c r="B261" s="168" t="s">
        <v>340</v>
      </c>
      <c r="C261" s="168"/>
      <c r="D261" s="168"/>
      <c r="E261" s="171">
        <v>3320.87</v>
      </c>
      <c r="F261" s="171"/>
      <c r="G261" s="171">
        <v>567.19000000000005</v>
      </c>
      <c r="H261" s="171"/>
      <c r="I261" s="116">
        <v>0.09</v>
      </c>
      <c r="L261" s="11"/>
      <c r="M261" s="3"/>
      <c r="N261" s="6"/>
      <c r="O261" s="4"/>
      <c r="P261" s="4"/>
    </row>
    <row r="262" spans="1:16" ht="27" customHeight="1" x14ac:dyDescent="0.3">
      <c r="A262" s="107">
        <v>41</v>
      </c>
      <c r="B262" s="183" t="s">
        <v>341</v>
      </c>
      <c r="C262" s="183"/>
      <c r="D262" s="183"/>
      <c r="E262" s="185">
        <v>3322.88</v>
      </c>
      <c r="F262" s="185"/>
      <c r="G262" s="185">
        <v>484.55</v>
      </c>
      <c r="H262" s="185"/>
      <c r="I262" s="115">
        <v>7.0000000000000007E-2</v>
      </c>
      <c r="L262" s="11"/>
      <c r="M262" s="3"/>
      <c r="N262" s="6"/>
      <c r="O262" s="4"/>
      <c r="P262" s="4"/>
    </row>
    <row r="263" spans="1:16" ht="27" customHeight="1" x14ac:dyDescent="0.3">
      <c r="A263" s="108">
        <v>42</v>
      </c>
      <c r="B263" s="168" t="s">
        <v>342</v>
      </c>
      <c r="C263" s="168"/>
      <c r="D263" s="168"/>
      <c r="E263" s="171">
        <v>3366.6</v>
      </c>
      <c r="F263" s="171"/>
      <c r="G263" s="171">
        <v>406.92</v>
      </c>
      <c r="H263" s="171"/>
      <c r="I263" s="116">
        <v>0.06</v>
      </c>
      <c r="L263" s="11"/>
      <c r="M263" s="3"/>
      <c r="N263" s="6"/>
      <c r="O263" s="4"/>
      <c r="P263" s="4"/>
    </row>
    <row r="264" spans="1:16" ht="27" customHeight="1" x14ac:dyDescent="0.3">
      <c r="A264" s="107">
        <v>43</v>
      </c>
      <c r="B264" s="183" t="s">
        <v>343</v>
      </c>
      <c r="C264" s="183"/>
      <c r="D264" s="183"/>
      <c r="E264" s="185">
        <v>2144.46</v>
      </c>
      <c r="F264" s="185"/>
      <c r="G264" s="185">
        <v>316.31</v>
      </c>
      <c r="H264" s="185"/>
      <c r="I264" s="115">
        <v>0.05</v>
      </c>
      <c r="L264" s="11"/>
      <c r="M264" s="3"/>
      <c r="N264" s="6"/>
      <c r="O264" s="4"/>
      <c r="P264" s="4"/>
    </row>
    <row r="265" spans="1:16" ht="27" customHeight="1" x14ac:dyDescent="0.3">
      <c r="A265" s="108">
        <v>44</v>
      </c>
      <c r="B265" s="168" t="s">
        <v>344</v>
      </c>
      <c r="C265" s="168"/>
      <c r="D265" s="168"/>
      <c r="E265" s="171">
        <v>1877.46</v>
      </c>
      <c r="F265" s="171"/>
      <c r="G265" s="171">
        <v>288.27</v>
      </c>
      <c r="H265" s="171"/>
      <c r="I265" s="116">
        <v>0.04</v>
      </c>
      <c r="L265" s="11"/>
      <c r="M265" s="3"/>
      <c r="N265" s="6"/>
      <c r="O265" s="4"/>
      <c r="P265" s="4"/>
    </row>
    <row r="266" spans="1:16" ht="27" customHeight="1" x14ac:dyDescent="0.3">
      <c r="A266" s="107">
        <v>45</v>
      </c>
      <c r="B266" s="183" t="s">
        <v>345</v>
      </c>
      <c r="C266" s="183"/>
      <c r="D266" s="183"/>
      <c r="E266" s="185">
        <v>1404.58</v>
      </c>
      <c r="F266" s="185"/>
      <c r="G266" s="185">
        <v>227.45</v>
      </c>
      <c r="H266" s="185"/>
      <c r="I266" s="115">
        <v>0.03</v>
      </c>
      <c r="L266" s="11"/>
      <c r="M266" s="3"/>
      <c r="N266" s="6"/>
      <c r="O266" s="4"/>
      <c r="P266" s="4"/>
    </row>
    <row r="267" spans="1:16" ht="27" customHeight="1" x14ac:dyDescent="0.3">
      <c r="A267" s="108">
        <v>46</v>
      </c>
      <c r="B267" s="168" t="s">
        <v>346</v>
      </c>
      <c r="C267" s="168"/>
      <c r="D267" s="168"/>
      <c r="E267" s="171">
        <v>1337.03</v>
      </c>
      <c r="F267" s="171"/>
      <c r="G267" s="171">
        <v>217.51</v>
      </c>
      <c r="H267" s="171"/>
      <c r="I267" s="116">
        <v>0.03</v>
      </c>
      <c r="L267" s="11"/>
      <c r="M267" s="3"/>
      <c r="N267" s="6"/>
      <c r="O267" s="4"/>
      <c r="P267" s="4"/>
    </row>
    <row r="268" spans="1:16" ht="27" customHeight="1" x14ac:dyDescent="0.3">
      <c r="A268" s="107">
        <v>47</v>
      </c>
      <c r="B268" s="183" t="s">
        <v>347</v>
      </c>
      <c r="C268" s="183"/>
      <c r="D268" s="183"/>
      <c r="E268" s="185">
        <v>1674.19</v>
      </c>
      <c r="F268" s="185"/>
      <c r="G268" s="185">
        <v>215.84</v>
      </c>
      <c r="H268" s="185"/>
      <c r="I268" s="115">
        <v>0.03</v>
      </c>
      <c r="L268" s="11"/>
      <c r="M268" s="3"/>
      <c r="N268" s="6"/>
      <c r="O268" s="4"/>
      <c r="P268" s="4"/>
    </row>
    <row r="269" spans="1:16" ht="27" customHeight="1" x14ac:dyDescent="0.3">
      <c r="A269" s="108">
        <v>48</v>
      </c>
      <c r="B269" s="168" t="s">
        <v>348</v>
      </c>
      <c r="C269" s="168"/>
      <c r="D269" s="168"/>
      <c r="E269" s="171">
        <v>1183.22</v>
      </c>
      <c r="F269" s="171"/>
      <c r="G269" s="171">
        <v>186.55</v>
      </c>
      <c r="H269" s="171"/>
      <c r="I269" s="116">
        <v>0.03</v>
      </c>
      <c r="L269" s="11"/>
      <c r="M269" s="3"/>
      <c r="N269" s="6"/>
      <c r="O269" s="4"/>
      <c r="P269" s="4"/>
    </row>
    <row r="270" spans="1:16" ht="27" customHeight="1" x14ac:dyDescent="0.3">
      <c r="A270" s="107">
        <v>49</v>
      </c>
      <c r="B270" s="183" t="s">
        <v>349</v>
      </c>
      <c r="C270" s="183"/>
      <c r="D270" s="183"/>
      <c r="E270" s="185">
        <v>799.58</v>
      </c>
      <c r="F270" s="185"/>
      <c r="G270" s="185">
        <v>161.69999999999999</v>
      </c>
      <c r="H270" s="185"/>
      <c r="I270" s="115">
        <v>0.02</v>
      </c>
      <c r="L270" s="11"/>
      <c r="M270" s="3"/>
      <c r="N270" s="4"/>
      <c r="O270" s="4"/>
      <c r="P270" s="4"/>
    </row>
    <row r="271" spans="1:16" ht="27" customHeight="1" x14ac:dyDescent="0.3">
      <c r="A271" s="108">
        <v>50</v>
      </c>
      <c r="B271" s="168" t="s">
        <v>350</v>
      </c>
      <c r="C271" s="168"/>
      <c r="D271" s="168"/>
      <c r="E271" s="171">
        <v>680.07</v>
      </c>
      <c r="F271" s="171"/>
      <c r="G271" s="171">
        <v>141.25</v>
      </c>
      <c r="H271" s="171"/>
      <c r="I271" s="116">
        <v>0.02</v>
      </c>
      <c r="L271" s="11"/>
      <c r="M271" s="3"/>
      <c r="N271" s="4"/>
      <c r="O271" s="4"/>
      <c r="P271" s="4"/>
    </row>
    <row r="272" spans="1:16" ht="27" customHeight="1" x14ac:dyDescent="0.3">
      <c r="A272" s="107">
        <v>51</v>
      </c>
      <c r="B272" s="183" t="s">
        <v>351</v>
      </c>
      <c r="C272" s="183"/>
      <c r="D272" s="183"/>
      <c r="E272" s="185">
        <v>1045.8699999999999</v>
      </c>
      <c r="F272" s="185"/>
      <c r="G272" s="185">
        <v>127.1</v>
      </c>
      <c r="H272" s="185"/>
      <c r="I272" s="115">
        <v>0.02</v>
      </c>
      <c r="L272" s="11"/>
      <c r="M272" s="3"/>
      <c r="N272" s="4"/>
      <c r="O272" s="4"/>
      <c r="P272" s="4"/>
    </row>
    <row r="273" spans="1:16" ht="27" customHeight="1" x14ac:dyDescent="0.3">
      <c r="A273" s="108">
        <v>52</v>
      </c>
      <c r="B273" s="168" t="s">
        <v>352</v>
      </c>
      <c r="C273" s="168"/>
      <c r="D273" s="168"/>
      <c r="E273" s="171">
        <v>788.07</v>
      </c>
      <c r="F273" s="171"/>
      <c r="G273" s="171">
        <v>122.78</v>
      </c>
      <c r="H273" s="171"/>
      <c r="I273" s="116">
        <v>0.02</v>
      </c>
      <c r="L273" s="11"/>
      <c r="M273" s="3"/>
      <c r="N273" s="4"/>
      <c r="O273" s="4"/>
      <c r="P273" s="4"/>
    </row>
    <row r="274" spans="1:16" ht="27" customHeight="1" x14ac:dyDescent="0.3">
      <c r="A274" s="107">
        <v>53</v>
      </c>
      <c r="B274" s="183" t="s">
        <v>353</v>
      </c>
      <c r="C274" s="183"/>
      <c r="D274" s="183"/>
      <c r="E274" s="185">
        <v>745.72</v>
      </c>
      <c r="F274" s="185"/>
      <c r="G274" s="185">
        <v>105.22</v>
      </c>
      <c r="H274" s="185"/>
      <c r="I274" s="115">
        <v>0.02</v>
      </c>
      <c r="L274" s="11"/>
      <c r="M274" s="3"/>
      <c r="N274" s="4"/>
      <c r="O274" s="4"/>
      <c r="P274" s="4"/>
    </row>
    <row r="275" spans="1:16" ht="27" customHeight="1" x14ac:dyDescent="0.3">
      <c r="A275" s="108">
        <v>54</v>
      </c>
      <c r="B275" s="168" t="s">
        <v>354</v>
      </c>
      <c r="C275" s="168"/>
      <c r="D275" s="168"/>
      <c r="E275" s="171">
        <v>667.46</v>
      </c>
      <c r="F275" s="171"/>
      <c r="G275" s="171">
        <v>99.17</v>
      </c>
      <c r="H275" s="171"/>
      <c r="I275" s="116">
        <v>0.01</v>
      </c>
      <c r="L275" s="11"/>
      <c r="M275" s="3"/>
      <c r="N275" s="4"/>
      <c r="O275" s="4"/>
      <c r="P275" s="4"/>
    </row>
    <row r="276" spans="1:16" ht="27" customHeight="1" x14ac:dyDescent="0.3">
      <c r="A276" s="107">
        <v>55</v>
      </c>
      <c r="B276" s="183" t="s">
        <v>355</v>
      </c>
      <c r="C276" s="183"/>
      <c r="D276" s="183"/>
      <c r="E276" s="185">
        <v>614.25</v>
      </c>
      <c r="F276" s="185"/>
      <c r="G276" s="185">
        <v>97.74</v>
      </c>
      <c r="H276" s="185"/>
      <c r="I276" s="115">
        <v>0.01</v>
      </c>
      <c r="L276" s="11"/>
      <c r="M276" s="3"/>
      <c r="N276" s="4"/>
      <c r="O276" s="4"/>
      <c r="P276" s="4"/>
    </row>
    <row r="277" spans="1:16" ht="27" customHeight="1" x14ac:dyDescent="0.3">
      <c r="A277" s="108">
        <v>56</v>
      </c>
      <c r="B277" s="168" t="s">
        <v>356</v>
      </c>
      <c r="C277" s="168"/>
      <c r="D277" s="168"/>
      <c r="E277" s="171">
        <v>588.61</v>
      </c>
      <c r="F277" s="171"/>
      <c r="G277" s="171">
        <v>97.55</v>
      </c>
      <c r="H277" s="171"/>
      <c r="I277" s="116">
        <v>0.01</v>
      </c>
      <c r="L277" s="11"/>
      <c r="M277" s="3"/>
      <c r="N277" s="4"/>
      <c r="O277" s="4"/>
      <c r="P277" s="4"/>
    </row>
    <row r="278" spans="1:16" ht="27" customHeight="1" x14ac:dyDescent="0.3">
      <c r="A278" s="107">
        <v>57</v>
      </c>
      <c r="B278" s="183" t="s">
        <v>357</v>
      </c>
      <c r="C278" s="183"/>
      <c r="D278" s="183"/>
      <c r="E278" s="185">
        <v>577.42999999999995</v>
      </c>
      <c r="F278" s="185"/>
      <c r="G278" s="185">
        <v>90.77</v>
      </c>
      <c r="H278" s="185"/>
      <c r="I278" s="115">
        <v>0.01</v>
      </c>
      <c r="L278" s="11"/>
      <c r="M278" s="3"/>
      <c r="N278" s="4"/>
      <c r="O278" s="4"/>
      <c r="P278" s="4"/>
    </row>
    <row r="279" spans="1:16" ht="27" customHeight="1" x14ac:dyDescent="0.3">
      <c r="A279" s="108">
        <v>58</v>
      </c>
      <c r="B279" s="168" t="s">
        <v>358</v>
      </c>
      <c r="C279" s="168"/>
      <c r="D279" s="168"/>
      <c r="E279" s="171">
        <v>481.71</v>
      </c>
      <c r="F279" s="171"/>
      <c r="G279" s="171">
        <v>81.93</v>
      </c>
      <c r="H279" s="171"/>
      <c r="I279" s="116">
        <v>0.01</v>
      </c>
      <c r="L279" s="11"/>
      <c r="M279" s="3"/>
      <c r="N279" s="4"/>
      <c r="O279" s="4"/>
      <c r="P279" s="4"/>
    </row>
    <row r="280" spans="1:16" ht="27" customHeight="1" x14ac:dyDescent="0.3">
      <c r="A280" s="107">
        <v>59</v>
      </c>
      <c r="B280" s="183" t="s">
        <v>359</v>
      </c>
      <c r="C280" s="183"/>
      <c r="D280" s="183"/>
      <c r="E280" s="185">
        <v>353.89</v>
      </c>
      <c r="F280" s="185"/>
      <c r="G280" s="185">
        <v>79.17</v>
      </c>
      <c r="H280" s="185"/>
      <c r="I280" s="115">
        <v>0.01</v>
      </c>
      <c r="L280" s="11"/>
      <c r="M280" s="3"/>
      <c r="N280" s="4"/>
      <c r="O280" s="4"/>
      <c r="P280" s="4"/>
    </row>
    <row r="281" spans="1:16" ht="27" customHeight="1" x14ac:dyDescent="0.3">
      <c r="A281" s="108">
        <v>60</v>
      </c>
      <c r="B281" s="168" t="s">
        <v>360</v>
      </c>
      <c r="C281" s="168"/>
      <c r="D281" s="168"/>
      <c r="E281" s="171">
        <v>531.44000000000005</v>
      </c>
      <c r="F281" s="171"/>
      <c r="G281" s="171">
        <v>74.819999999999993</v>
      </c>
      <c r="H281" s="171"/>
      <c r="I281" s="116">
        <v>0.01</v>
      </c>
      <c r="L281" s="11"/>
      <c r="M281" s="3"/>
      <c r="N281" s="4"/>
      <c r="O281" s="4"/>
      <c r="P281" s="4"/>
    </row>
    <row r="282" spans="1:16" ht="27" customHeight="1" x14ac:dyDescent="0.3">
      <c r="A282" s="107">
        <v>61</v>
      </c>
      <c r="B282" s="183" t="s">
        <v>361</v>
      </c>
      <c r="C282" s="183"/>
      <c r="D282" s="183"/>
      <c r="E282" s="185">
        <v>323.07</v>
      </c>
      <c r="F282" s="185"/>
      <c r="G282" s="185">
        <v>59.72</v>
      </c>
      <c r="H282" s="185"/>
      <c r="I282" s="115">
        <v>8.9999999999999993E-3</v>
      </c>
      <c r="L282" s="11"/>
      <c r="M282" s="3"/>
      <c r="N282" s="4"/>
      <c r="O282" s="4"/>
      <c r="P282" s="4"/>
    </row>
    <row r="283" spans="1:16" ht="27" customHeight="1" x14ac:dyDescent="0.3">
      <c r="A283" s="108">
        <v>62</v>
      </c>
      <c r="B283" s="168" t="s">
        <v>362</v>
      </c>
      <c r="C283" s="168"/>
      <c r="D283" s="168"/>
      <c r="E283" s="171">
        <v>343.96</v>
      </c>
      <c r="F283" s="171"/>
      <c r="G283" s="171">
        <v>59.61</v>
      </c>
      <c r="H283" s="171"/>
      <c r="I283" s="116">
        <v>8.9999999999999993E-3</v>
      </c>
      <c r="L283" s="11"/>
      <c r="M283" s="3"/>
      <c r="N283" s="4"/>
      <c r="O283" s="4"/>
      <c r="P283" s="4"/>
    </row>
    <row r="284" spans="1:16" ht="27" customHeight="1" x14ac:dyDescent="0.3">
      <c r="A284" s="107">
        <v>63</v>
      </c>
      <c r="B284" s="183" t="s">
        <v>363</v>
      </c>
      <c r="C284" s="183"/>
      <c r="D284" s="183"/>
      <c r="E284" s="185">
        <v>320.42</v>
      </c>
      <c r="F284" s="185"/>
      <c r="G284" s="185">
        <v>51.02</v>
      </c>
      <c r="H284" s="185"/>
      <c r="I284" s="115">
        <v>8.0000000000000002E-3</v>
      </c>
      <c r="L284" s="11"/>
      <c r="M284" s="3"/>
      <c r="N284" s="4"/>
      <c r="O284" s="4"/>
      <c r="P284" s="4"/>
    </row>
    <row r="285" spans="1:16" ht="27" customHeight="1" x14ac:dyDescent="0.3">
      <c r="A285" s="108">
        <v>64</v>
      </c>
      <c r="B285" s="168" t="s">
        <v>364</v>
      </c>
      <c r="C285" s="168"/>
      <c r="D285" s="168"/>
      <c r="E285" s="171">
        <v>351.97</v>
      </c>
      <c r="F285" s="171"/>
      <c r="G285" s="171">
        <v>50.17</v>
      </c>
      <c r="H285" s="171"/>
      <c r="I285" s="116">
        <v>8.0000000000000002E-3</v>
      </c>
      <c r="L285" s="11"/>
      <c r="M285" s="3"/>
      <c r="N285" s="4"/>
      <c r="O285" s="4"/>
      <c r="P285" s="4"/>
    </row>
    <row r="286" spans="1:16" ht="27" customHeight="1" x14ac:dyDescent="0.3">
      <c r="A286" s="107">
        <v>65</v>
      </c>
      <c r="B286" s="183" t="s">
        <v>365</v>
      </c>
      <c r="C286" s="183"/>
      <c r="D286" s="183"/>
      <c r="E286" s="185">
        <v>270.48</v>
      </c>
      <c r="F286" s="185"/>
      <c r="G286" s="185">
        <v>48.5</v>
      </c>
      <c r="H286" s="185"/>
      <c r="I286" s="115">
        <v>7.0000000000000001E-3</v>
      </c>
      <c r="L286" s="11"/>
      <c r="M286" s="3"/>
      <c r="N286" s="4"/>
      <c r="O286" s="4"/>
      <c r="P286" s="4"/>
    </row>
    <row r="287" spans="1:16" ht="27" customHeight="1" x14ac:dyDescent="0.3">
      <c r="A287" s="108">
        <v>66</v>
      </c>
      <c r="B287" s="168" t="s">
        <v>366</v>
      </c>
      <c r="C287" s="168"/>
      <c r="D287" s="168"/>
      <c r="E287" s="171">
        <v>277.38</v>
      </c>
      <c r="F287" s="171"/>
      <c r="G287" s="171">
        <v>47.77</v>
      </c>
      <c r="H287" s="171"/>
      <c r="I287" s="116">
        <v>7.0000000000000001E-3</v>
      </c>
      <c r="L287" s="11"/>
      <c r="M287" s="3"/>
      <c r="N287" s="4"/>
      <c r="O287" s="4"/>
      <c r="P287" s="4"/>
    </row>
    <row r="288" spans="1:16" ht="27" customHeight="1" x14ac:dyDescent="0.3">
      <c r="A288" s="107">
        <v>67</v>
      </c>
      <c r="B288" s="183" t="s">
        <v>367</v>
      </c>
      <c r="C288" s="183"/>
      <c r="D288" s="183"/>
      <c r="E288" s="185">
        <v>298.45</v>
      </c>
      <c r="F288" s="185"/>
      <c r="G288" s="185">
        <v>39.08</v>
      </c>
      <c r="H288" s="185"/>
      <c r="I288" s="115">
        <v>6.0000000000000001E-3</v>
      </c>
      <c r="L288" s="11"/>
      <c r="M288" s="3"/>
      <c r="N288" s="4"/>
      <c r="O288" s="4"/>
      <c r="P288" s="4"/>
    </row>
    <row r="289" spans="1:16" ht="27" customHeight="1" x14ac:dyDescent="0.3">
      <c r="A289" s="108">
        <v>68</v>
      </c>
      <c r="B289" s="168" t="s">
        <v>368</v>
      </c>
      <c r="C289" s="168"/>
      <c r="D289" s="168"/>
      <c r="E289" s="171">
        <v>148.86000000000001</v>
      </c>
      <c r="F289" s="171"/>
      <c r="G289" s="171">
        <v>33.67</v>
      </c>
      <c r="H289" s="171"/>
      <c r="I289" s="116">
        <v>5.0000000000000001E-3</v>
      </c>
      <c r="L289" s="11"/>
      <c r="M289" s="3"/>
      <c r="N289" s="4"/>
      <c r="O289" s="4"/>
      <c r="P289" s="4"/>
    </row>
    <row r="290" spans="1:16" ht="27" customHeight="1" x14ac:dyDescent="0.3">
      <c r="A290" s="107">
        <v>69</v>
      </c>
      <c r="B290" s="183" t="s">
        <v>369</v>
      </c>
      <c r="C290" s="183"/>
      <c r="D290" s="183"/>
      <c r="E290" s="185">
        <v>178.33</v>
      </c>
      <c r="F290" s="185"/>
      <c r="G290" s="185">
        <v>31.94</v>
      </c>
      <c r="H290" s="185"/>
      <c r="I290" s="115">
        <v>5.0000000000000001E-3</v>
      </c>
      <c r="L290" s="11"/>
      <c r="M290" s="3"/>
      <c r="N290" s="4"/>
      <c r="O290" s="4"/>
      <c r="P290" s="4"/>
    </row>
    <row r="291" spans="1:16" ht="27" customHeight="1" x14ac:dyDescent="0.3">
      <c r="A291" s="108">
        <v>70</v>
      </c>
      <c r="B291" s="168" t="s">
        <v>370</v>
      </c>
      <c r="C291" s="168"/>
      <c r="D291" s="168"/>
      <c r="E291" s="171">
        <v>167.45</v>
      </c>
      <c r="F291" s="171"/>
      <c r="G291" s="171">
        <v>30.47</v>
      </c>
      <c r="H291" s="171"/>
      <c r="I291" s="116">
        <v>5.0000000000000001E-3</v>
      </c>
      <c r="L291" s="11"/>
      <c r="M291" s="3"/>
      <c r="N291" s="4"/>
      <c r="O291" s="4"/>
      <c r="P291" s="4"/>
    </row>
    <row r="292" spans="1:16" ht="27" customHeight="1" x14ac:dyDescent="0.3">
      <c r="A292" s="107">
        <v>71</v>
      </c>
      <c r="B292" s="183" t="s">
        <v>371</v>
      </c>
      <c r="C292" s="183"/>
      <c r="D292" s="183"/>
      <c r="E292" s="185">
        <v>151.88</v>
      </c>
      <c r="F292" s="185"/>
      <c r="G292" s="185">
        <v>29.26</v>
      </c>
      <c r="H292" s="185"/>
      <c r="I292" s="115">
        <v>4.0000000000000001E-3</v>
      </c>
      <c r="L292" s="11"/>
      <c r="M292" s="3"/>
      <c r="N292" s="4"/>
      <c r="O292" s="4"/>
      <c r="P292" s="4"/>
    </row>
    <row r="293" spans="1:16" ht="27" customHeight="1" x14ac:dyDescent="0.3">
      <c r="A293" s="108">
        <v>72</v>
      </c>
      <c r="B293" s="168" t="s">
        <v>372</v>
      </c>
      <c r="C293" s="168"/>
      <c r="D293" s="168"/>
      <c r="E293" s="171">
        <v>150.07</v>
      </c>
      <c r="F293" s="171"/>
      <c r="G293" s="171">
        <v>27.47</v>
      </c>
      <c r="H293" s="171"/>
      <c r="I293" s="116">
        <v>4.0000000000000001E-3</v>
      </c>
      <c r="L293" s="11"/>
      <c r="M293" s="3"/>
      <c r="N293" s="4"/>
      <c r="O293" s="4"/>
      <c r="P293" s="4"/>
    </row>
    <row r="294" spans="1:16" ht="27" customHeight="1" x14ac:dyDescent="0.3">
      <c r="A294" s="107">
        <v>73</v>
      </c>
      <c r="B294" s="183" t="s">
        <v>373</v>
      </c>
      <c r="C294" s="183"/>
      <c r="D294" s="183"/>
      <c r="E294" s="185">
        <v>142.44999999999999</v>
      </c>
      <c r="F294" s="185"/>
      <c r="G294" s="185">
        <v>27.28</v>
      </c>
      <c r="H294" s="185"/>
      <c r="I294" s="115">
        <v>4.0000000000000001E-3</v>
      </c>
      <c r="L294" s="11"/>
      <c r="M294" s="3"/>
      <c r="N294" s="4"/>
      <c r="O294" s="4"/>
      <c r="P294" s="4"/>
    </row>
    <row r="295" spans="1:16" ht="27" customHeight="1" x14ac:dyDescent="0.3">
      <c r="A295" s="108">
        <v>74</v>
      </c>
      <c r="B295" s="168" t="s">
        <v>374</v>
      </c>
      <c r="C295" s="168"/>
      <c r="D295" s="168"/>
      <c r="E295" s="171">
        <v>151.15</v>
      </c>
      <c r="F295" s="171"/>
      <c r="G295" s="171">
        <v>25.71</v>
      </c>
      <c r="H295" s="171"/>
      <c r="I295" s="116">
        <v>4.0000000000000001E-3</v>
      </c>
      <c r="L295" s="11"/>
      <c r="M295" s="3"/>
      <c r="N295" s="4"/>
      <c r="O295" s="4"/>
      <c r="P295" s="4"/>
    </row>
    <row r="296" spans="1:16" ht="27" customHeight="1" x14ac:dyDescent="0.3">
      <c r="A296" s="107">
        <v>75</v>
      </c>
      <c r="B296" s="183" t="s">
        <v>375</v>
      </c>
      <c r="C296" s="183"/>
      <c r="D296" s="183"/>
      <c r="E296" s="185">
        <v>139.84</v>
      </c>
      <c r="F296" s="185"/>
      <c r="G296" s="185">
        <v>24</v>
      </c>
      <c r="H296" s="185"/>
      <c r="I296" s="115">
        <v>4.0000000000000001E-3</v>
      </c>
      <c r="L296" s="11"/>
      <c r="M296" s="3"/>
      <c r="N296" s="4"/>
      <c r="O296" s="4"/>
      <c r="P296" s="4"/>
    </row>
    <row r="297" spans="1:16" ht="27" customHeight="1" x14ac:dyDescent="0.3">
      <c r="A297" s="108">
        <v>76</v>
      </c>
      <c r="B297" s="168" t="s">
        <v>376</v>
      </c>
      <c r="C297" s="168"/>
      <c r="D297" s="168"/>
      <c r="E297" s="171">
        <v>102.15</v>
      </c>
      <c r="F297" s="171"/>
      <c r="G297" s="171">
        <v>22.21</v>
      </c>
      <c r="H297" s="171"/>
      <c r="I297" s="116">
        <v>3.0000000000000001E-3</v>
      </c>
      <c r="L297" s="11"/>
      <c r="M297" s="3"/>
      <c r="N297" s="4"/>
      <c r="O297" s="4"/>
      <c r="P297" s="4"/>
    </row>
    <row r="298" spans="1:16" ht="27" customHeight="1" x14ac:dyDescent="0.3">
      <c r="A298" s="107">
        <v>77</v>
      </c>
      <c r="B298" s="183" t="s">
        <v>377</v>
      </c>
      <c r="C298" s="183"/>
      <c r="D298" s="183"/>
      <c r="E298" s="185">
        <v>113.45</v>
      </c>
      <c r="F298" s="185"/>
      <c r="G298" s="185">
        <v>18.89</v>
      </c>
      <c r="H298" s="185"/>
      <c r="I298" s="115">
        <v>3.0000000000000001E-3</v>
      </c>
      <c r="L298" s="11"/>
      <c r="M298" s="3"/>
      <c r="N298" s="4"/>
      <c r="O298" s="4"/>
      <c r="P298" s="4"/>
    </row>
    <row r="299" spans="1:16" ht="27" customHeight="1" x14ac:dyDescent="0.3">
      <c r="A299" s="108">
        <v>78</v>
      </c>
      <c r="B299" s="168" t="s">
        <v>378</v>
      </c>
      <c r="C299" s="168"/>
      <c r="D299" s="168"/>
      <c r="E299" s="171">
        <v>86.56</v>
      </c>
      <c r="F299" s="171"/>
      <c r="G299" s="171">
        <v>16.03</v>
      </c>
      <c r="H299" s="171"/>
      <c r="I299" s="116">
        <v>2E-3</v>
      </c>
      <c r="L299" s="11"/>
      <c r="M299" s="3"/>
      <c r="N299" s="4"/>
      <c r="O299" s="4"/>
      <c r="P299" s="4"/>
    </row>
    <row r="300" spans="1:16" ht="27" customHeight="1" x14ac:dyDescent="0.3">
      <c r="A300" s="107">
        <v>79</v>
      </c>
      <c r="B300" s="183" t="s">
        <v>379</v>
      </c>
      <c r="C300" s="183"/>
      <c r="D300" s="183"/>
      <c r="E300" s="185">
        <v>112.67</v>
      </c>
      <c r="F300" s="185"/>
      <c r="G300" s="185">
        <v>15.67</v>
      </c>
      <c r="H300" s="185"/>
      <c r="I300" s="115">
        <v>2E-3</v>
      </c>
      <c r="L300" s="11"/>
      <c r="M300" s="3"/>
      <c r="N300" s="4"/>
      <c r="O300" s="4"/>
      <c r="P300" s="4"/>
    </row>
    <row r="301" spans="1:16" ht="27" customHeight="1" x14ac:dyDescent="0.3">
      <c r="A301" s="108">
        <v>80</v>
      </c>
      <c r="B301" s="168" t="s">
        <v>380</v>
      </c>
      <c r="C301" s="168"/>
      <c r="D301" s="168"/>
      <c r="E301" s="171">
        <v>65.510000000000005</v>
      </c>
      <c r="F301" s="171"/>
      <c r="G301" s="171">
        <v>14.7</v>
      </c>
      <c r="H301" s="171"/>
      <c r="I301" s="116">
        <v>2E-3</v>
      </c>
      <c r="L301" s="11"/>
      <c r="M301" s="3"/>
      <c r="N301" s="4"/>
      <c r="O301" s="4"/>
      <c r="P301" s="4"/>
    </row>
    <row r="302" spans="1:16" ht="27" customHeight="1" x14ac:dyDescent="0.3">
      <c r="A302" s="107">
        <v>81</v>
      </c>
      <c r="B302" s="183" t="s">
        <v>381</v>
      </c>
      <c r="C302" s="183"/>
      <c r="D302" s="183"/>
      <c r="E302" s="185">
        <v>109.15</v>
      </c>
      <c r="F302" s="185"/>
      <c r="G302" s="185">
        <v>14.43</v>
      </c>
      <c r="H302" s="185"/>
      <c r="I302" s="115">
        <v>2E-3</v>
      </c>
      <c r="L302" s="11"/>
      <c r="M302" s="3"/>
      <c r="N302" s="4"/>
      <c r="O302" s="4"/>
      <c r="P302" s="4"/>
    </row>
    <row r="303" spans="1:16" ht="27" customHeight="1" x14ac:dyDescent="0.3">
      <c r="A303" s="108">
        <v>82</v>
      </c>
      <c r="B303" s="168" t="s">
        <v>382</v>
      </c>
      <c r="C303" s="168"/>
      <c r="D303" s="168"/>
      <c r="E303" s="171">
        <v>79.02</v>
      </c>
      <c r="F303" s="171"/>
      <c r="G303" s="171">
        <v>13.15</v>
      </c>
      <c r="H303" s="171"/>
      <c r="I303" s="116">
        <v>2E-3</v>
      </c>
      <c r="L303" s="11"/>
      <c r="M303" s="3"/>
      <c r="N303" s="4"/>
      <c r="O303" s="4"/>
      <c r="P303" s="4"/>
    </row>
    <row r="304" spans="1:16" ht="27" customHeight="1" x14ac:dyDescent="0.3">
      <c r="A304" s="107">
        <v>83</v>
      </c>
      <c r="B304" s="183" t="s">
        <v>383</v>
      </c>
      <c r="C304" s="183"/>
      <c r="D304" s="183"/>
      <c r="E304" s="185">
        <v>70.97</v>
      </c>
      <c r="F304" s="185"/>
      <c r="G304" s="185">
        <v>12.31</v>
      </c>
      <c r="H304" s="185"/>
      <c r="I304" s="115">
        <v>2E-3</v>
      </c>
      <c r="L304" s="11"/>
      <c r="M304" s="3"/>
      <c r="N304" s="4"/>
      <c r="O304" s="4"/>
      <c r="P304" s="4"/>
    </row>
    <row r="305" spans="1:16" ht="27" customHeight="1" x14ac:dyDescent="0.3">
      <c r="A305" s="108">
        <v>84</v>
      </c>
      <c r="B305" s="168" t="s">
        <v>384</v>
      </c>
      <c r="C305" s="168"/>
      <c r="D305" s="168"/>
      <c r="E305" s="171">
        <v>61.13</v>
      </c>
      <c r="F305" s="171"/>
      <c r="G305" s="171">
        <v>11.2</v>
      </c>
      <c r="H305" s="171"/>
      <c r="I305" s="116">
        <v>2E-3</v>
      </c>
      <c r="L305" s="11"/>
      <c r="M305" s="3"/>
      <c r="N305" s="4"/>
      <c r="O305" s="4"/>
      <c r="P305" s="4"/>
    </row>
    <row r="306" spans="1:16" ht="27" customHeight="1" x14ac:dyDescent="0.3">
      <c r="A306" s="107">
        <v>85</v>
      </c>
      <c r="B306" s="183" t="s">
        <v>385</v>
      </c>
      <c r="C306" s="183"/>
      <c r="D306" s="183"/>
      <c r="E306" s="185">
        <v>74.73</v>
      </c>
      <c r="F306" s="185"/>
      <c r="G306" s="185">
        <v>11.19</v>
      </c>
      <c r="H306" s="185"/>
      <c r="I306" s="115">
        <v>2E-3</v>
      </c>
      <c r="L306" s="11"/>
      <c r="M306" s="3"/>
      <c r="N306" s="4"/>
      <c r="O306" s="4"/>
      <c r="P306" s="4"/>
    </row>
    <row r="307" spans="1:16" ht="27" customHeight="1" x14ac:dyDescent="0.3">
      <c r="A307" s="108">
        <v>86</v>
      </c>
      <c r="B307" s="168" t="s">
        <v>386</v>
      </c>
      <c r="C307" s="168"/>
      <c r="D307" s="168"/>
      <c r="E307" s="171">
        <v>82.4</v>
      </c>
      <c r="F307" s="171"/>
      <c r="G307" s="171">
        <v>11.08</v>
      </c>
      <c r="H307" s="171"/>
      <c r="I307" s="116">
        <v>2E-3</v>
      </c>
      <c r="L307" s="11"/>
      <c r="M307" s="3"/>
      <c r="N307" s="4"/>
      <c r="O307" s="4"/>
      <c r="P307" s="4"/>
    </row>
    <row r="308" spans="1:16" ht="27" customHeight="1" x14ac:dyDescent="0.3">
      <c r="A308" s="107">
        <v>87</v>
      </c>
      <c r="B308" s="183" t="s">
        <v>387</v>
      </c>
      <c r="C308" s="183"/>
      <c r="D308" s="183"/>
      <c r="E308" s="185">
        <v>71.680000000000007</v>
      </c>
      <c r="F308" s="185"/>
      <c r="G308" s="185">
        <v>11.06</v>
      </c>
      <c r="H308" s="185"/>
      <c r="I308" s="115">
        <v>2E-3</v>
      </c>
      <c r="L308" s="11"/>
      <c r="M308" s="3"/>
      <c r="N308" s="4"/>
      <c r="O308" s="4"/>
      <c r="P308" s="4"/>
    </row>
    <row r="309" spans="1:16" ht="27" customHeight="1" x14ac:dyDescent="0.3">
      <c r="A309" s="108">
        <v>88</v>
      </c>
      <c r="B309" s="168" t="s">
        <v>388</v>
      </c>
      <c r="C309" s="168"/>
      <c r="D309" s="168"/>
      <c r="E309" s="171">
        <v>69.489999999999995</v>
      </c>
      <c r="F309" s="171"/>
      <c r="G309" s="171">
        <v>10.47</v>
      </c>
      <c r="H309" s="171"/>
      <c r="I309" s="116">
        <v>2E-3</v>
      </c>
      <c r="L309" s="11"/>
      <c r="M309" s="3"/>
      <c r="N309" s="4"/>
      <c r="O309" s="4"/>
      <c r="P309" s="4"/>
    </row>
    <row r="310" spans="1:16" ht="27" customHeight="1" x14ac:dyDescent="0.3">
      <c r="A310" s="107">
        <v>89</v>
      </c>
      <c r="B310" s="183" t="s">
        <v>389</v>
      </c>
      <c r="C310" s="183"/>
      <c r="D310" s="183"/>
      <c r="E310" s="185">
        <v>47.65</v>
      </c>
      <c r="F310" s="185"/>
      <c r="G310" s="185">
        <v>10.36</v>
      </c>
      <c r="H310" s="185"/>
      <c r="I310" s="115">
        <v>2E-3</v>
      </c>
      <c r="L310" s="11"/>
      <c r="M310" s="3"/>
      <c r="N310" s="4"/>
      <c r="O310" s="4"/>
      <c r="P310" s="4"/>
    </row>
    <row r="311" spans="1:16" ht="27" customHeight="1" x14ac:dyDescent="0.3">
      <c r="A311" s="108">
        <v>90</v>
      </c>
      <c r="B311" s="168" t="s">
        <v>390</v>
      </c>
      <c r="C311" s="168"/>
      <c r="D311" s="168"/>
      <c r="E311" s="171">
        <v>76.680000000000007</v>
      </c>
      <c r="F311" s="171"/>
      <c r="G311" s="171">
        <v>10.26</v>
      </c>
      <c r="H311" s="171"/>
      <c r="I311" s="116">
        <v>2E-3</v>
      </c>
      <c r="L311" s="11"/>
      <c r="M311" s="3"/>
      <c r="N311" s="4"/>
      <c r="O311" s="4"/>
      <c r="P311" s="4"/>
    </row>
    <row r="312" spans="1:16" ht="27" customHeight="1" x14ac:dyDescent="0.3">
      <c r="A312" s="107">
        <v>91</v>
      </c>
      <c r="B312" s="183" t="s">
        <v>391</v>
      </c>
      <c r="C312" s="183"/>
      <c r="D312" s="183"/>
      <c r="E312" s="185">
        <v>64.5</v>
      </c>
      <c r="F312" s="185"/>
      <c r="G312" s="185">
        <v>9.98</v>
      </c>
      <c r="H312" s="185"/>
      <c r="I312" s="115">
        <v>1E-3</v>
      </c>
      <c r="L312" s="11"/>
      <c r="M312" s="3"/>
      <c r="N312" s="4"/>
      <c r="O312" s="4"/>
      <c r="P312" s="4"/>
    </row>
    <row r="313" spans="1:16" ht="27" customHeight="1" x14ac:dyDescent="0.3">
      <c r="A313" s="108">
        <v>92</v>
      </c>
      <c r="B313" s="168" t="s">
        <v>392</v>
      </c>
      <c r="C313" s="168"/>
      <c r="D313" s="168"/>
      <c r="E313" s="171">
        <v>55.84</v>
      </c>
      <c r="F313" s="171"/>
      <c r="G313" s="171">
        <v>9.4600000000000009</v>
      </c>
      <c r="H313" s="171"/>
      <c r="I313" s="116">
        <v>1E-3</v>
      </c>
      <c r="L313" s="11"/>
      <c r="M313" s="3"/>
      <c r="N313" s="4"/>
      <c r="O313" s="4"/>
      <c r="P313" s="4"/>
    </row>
    <row r="314" spans="1:16" ht="27" customHeight="1" x14ac:dyDescent="0.3">
      <c r="A314" s="107">
        <v>93</v>
      </c>
      <c r="B314" s="183" t="s">
        <v>393</v>
      </c>
      <c r="C314" s="183"/>
      <c r="D314" s="183"/>
      <c r="E314" s="185">
        <v>36.159999999999997</v>
      </c>
      <c r="F314" s="185"/>
      <c r="G314" s="185">
        <v>9.02</v>
      </c>
      <c r="H314" s="185"/>
      <c r="I314" s="115">
        <v>1E-3</v>
      </c>
      <c r="L314" s="11"/>
      <c r="M314" s="3"/>
      <c r="N314" s="4"/>
      <c r="O314" s="4"/>
      <c r="P314" s="4"/>
    </row>
    <row r="315" spans="1:16" ht="27" customHeight="1" x14ac:dyDescent="0.3">
      <c r="A315" s="108">
        <v>94</v>
      </c>
      <c r="B315" s="168" t="s">
        <v>394</v>
      </c>
      <c r="C315" s="168"/>
      <c r="D315" s="168"/>
      <c r="E315" s="171">
        <v>42.05</v>
      </c>
      <c r="F315" s="171"/>
      <c r="G315" s="171">
        <v>7.88</v>
      </c>
      <c r="H315" s="171"/>
      <c r="I315" s="116">
        <v>1E-3</v>
      </c>
      <c r="L315" s="11"/>
      <c r="M315" s="3"/>
      <c r="N315" s="4"/>
      <c r="O315" s="4"/>
      <c r="P315" s="4"/>
    </row>
    <row r="316" spans="1:16" ht="27" customHeight="1" x14ac:dyDescent="0.3">
      <c r="A316" s="107">
        <v>95</v>
      </c>
      <c r="B316" s="183" t="s">
        <v>395</v>
      </c>
      <c r="C316" s="183"/>
      <c r="D316" s="183"/>
      <c r="E316" s="185">
        <v>36.14</v>
      </c>
      <c r="F316" s="185"/>
      <c r="G316" s="185">
        <v>7.16</v>
      </c>
      <c r="H316" s="185"/>
      <c r="I316" s="115">
        <v>1E-3</v>
      </c>
      <c r="L316" s="11"/>
      <c r="M316" s="3"/>
      <c r="N316" s="4"/>
      <c r="O316" s="4"/>
      <c r="P316" s="4"/>
    </row>
    <row r="317" spans="1:16" ht="27" customHeight="1" x14ac:dyDescent="0.3">
      <c r="A317" s="108">
        <v>96</v>
      </c>
      <c r="B317" s="168" t="s">
        <v>396</v>
      </c>
      <c r="C317" s="168"/>
      <c r="D317" s="168"/>
      <c r="E317" s="171">
        <v>36.22</v>
      </c>
      <c r="F317" s="171"/>
      <c r="G317" s="171">
        <v>5.61</v>
      </c>
      <c r="H317" s="171"/>
      <c r="I317" s="116">
        <v>8.0000000000000004E-4</v>
      </c>
      <c r="L317" s="11"/>
      <c r="M317" s="3"/>
      <c r="N317" s="4"/>
      <c r="O317" s="4"/>
      <c r="P317" s="4"/>
    </row>
    <row r="318" spans="1:16" ht="27" customHeight="1" x14ac:dyDescent="0.3">
      <c r="A318" s="107">
        <v>97</v>
      </c>
      <c r="B318" s="183" t="s">
        <v>397</v>
      </c>
      <c r="C318" s="183"/>
      <c r="D318" s="183"/>
      <c r="E318" s="185">
        <v>28.28</v>
      </c>
      <c r="F318" s="185"/>
      <c r="G318" s="185">
        <v>5.49</v>
      </c>
      <c r="H318" s="185"/>
      <c r="I318" s="115">
        <v>8.0000000000000004E-4</v>
      </c>
      <c r="L318" s="11"/>
      <c r="M318" s="3"/>
      <c r="N318" s="4"/>
      <c r="O318" s="4"/>
      <c r="P318" s="4"/>
    </row>
    <row r="319" spans="1:16" ht="27" customHeight="1" x14ac:dyDescent="0.3">
      <c r="A319" s="108">
        <v>98</v>
      </c>
      <c r="B319" s="168" t="s">
        <v>398</v>
      </c>
      <c r="C319" s="168"/>
      <c r="D319" s="168"/>
      <c r="E319" s="171">
        <v>22.59</v>
      </c>
      <c r="F319" s="171"/>
      <c r="G319" s="171">
        <v>5.1100000000000003</v>
      </c>
      <c r="H319" s="171"/>
      <c r="I319" s="116">
        <v>8.0000000000000004E-4</v>
      </c>
      <c r="L319" s="11"/>
      <c r="M319" s="3"/>
      <c r="N319" s="4"/>
      <c r="O319" s="4"/>
      <c r="P319" s="4"/>
    </row>
    <row r="320" spans="1:16" ht="27" customHeight="1" x14ac:dyDescent="0.3">
      <c r="A320" s="107">
        <v>99</v>
      </c>
      <c r="B320" s="183" t="s">
        <v>399</v>
      </c>
      <c r="C320" s="183"/>
      <c r="D320" s="183"/>
      <c r="E320" s="185">
        <v>32.590000000000003</v>
      </c>
      <c r="F320" s="185"/>
      <c r="G320" s="185">
        <v>5</v>
      </c>
      <c r="H320" s="185"/>
      <c r="I320" s="115">
        <v>8.0000000000000004E-4</v>
      </c>
      <c r="L320" s="11"/>
      <c r="M320" s="3"/>
      <c r="N320" s="4"/>
      <c r="O320" s="4"/>
      <c r="P320" s="4"/>
    </row>
    <row r="321" spans="1:16" ht="27" customHeight="1" x14ac:dyDescent="0.3">
      <c r="A321" s="108">
        <v>100</v>
      </c>
      <c r="B321" s="168" t="s">
        <v>400</v>
      </c>
      <c r="C321" s="168"/>
      <c r="D321" s="168"/>
      <c r="E321" s="171">
        <v>23.99</v>
      </c>
      <c r="F321" s="171"/>
      <c r="G321" s="171">
        <v>4.96</v>
      </c>
      <c r="H321" s="171"/>
      <c r="I321" s="116">
        <v>6.9999999999999999E-4</v>
      </c>
      <c r="L321" s="11"/>
      <c r="M321" s="3"/>
      <c r="N321" s="4"/>
      <c r="O321" s="4"/>
      <c r="P321" s="4"/>
    </row>
    <row r="322" spans="1:16" ht="27" customHeight="1" x14ac:dyDescent="0.3">
      <c r="A322" s="107">
        <v>101</v>
      </c>
      <c r="B322" s="183" t="s">
        <v>401</v>
      </c>
      <c r="C322" s="183"/>
      <c r="D322" s="183"/>
      <c r="E322" s="185">
        <v>28.51</v>
      </c>
      <c r="F322" s="185"/>
      <c r="G322" s="185">
        <v>4.5199999999999996</v>
      </c>
      <c r="H322" s="185"/>
      <c r="I322" s="115">
        <v>6.9999999999999999E-4</v>
      </c>
      <c r="L322" s="11"/>
      <c r="M322" s="3"/>
      <c r="N322" s="4"/>
      <c r="O322" s="4"/>
      <c r="P322" s="4"/>
    </row>
    <row r="323" spans="1:16" ht="27" customHeight="1" x14ac:dyDescent="0.3">
      <c r="A323" s="108">
        <v>102</v>
      </c>
      <c r="B323" s="168" t="s">
        <v>402</v>
      </c>
      <c r="C323" s="168"/>
      <c r="D323" s="168"/>
      <c r="E323" s="171">
        <v>26.07</v>
      </c>
      <c r="F323" s="171"/>
      <c r="G323" s="171">
        <v>3.88</v>
      </c>
      <c r="H323" s="171"/>
      <c r="I323" s="116">
        <v>5.9999999999999995E-4</v>
      </c>
      <c r="L323" s="11"/>
      <c r="M323" s="3"/>
      <c r="N323" s="4"/>
      <c r="O323" s="4"/>
      <c r="P323" s="4"/>
    </row>
    <row r="324" spans="1:16" ht="27" customHeight="1" x14ac:dyDescent="0.3">
      <c r="A324" s="107">
        <v>103</v>
      </c>
      <c r="B324" s="183" t="s">
        <v>403</v>
      </c>
      <c r="C324" s="183"/>
      <c r="D324" s="183"/>
      <c r="E324" s="185">
        <v>26.99</v>
      </c>
      <c r="F324" s="185"/>
      <c r="G324" s="185">
        <v>3.75</v>
      </c>
      <c r="H324" s="185"/>
      <c r="I324" s="115">
        <v>5.9999999999999995E-4</v>
      </c>
      <c r="L324" s="11"/>
      <c r="M324" s="3"/>
      <c r="N324" s="4"/>
      <c r="O324" s="4"/>
      <c r="P324" s="4"/>
    </row>
    <row r="325" spans="1:16" ht="27" customHeight="1" x14ac:dyDescent="0.3">
      <c r="A325" s="108">
        <v>104</v>
      </c>
      <c r="B325" s="168" t="s">
        <v>404</v>
      </c>
      <c r="C325" s="168"/>
      <c r="D325" s="168"/>
      <c r="E325" s="171">
        <v>21.65</v>
      </c>
      <c r="F325" s="171"/>
      <c r="G325" s="171">
        <v>3.67</v>
      </c>
      <c r="H325" s="171"/>
      <c r="I325" s="116">
        <v>5.9999999999999995E-4</v>
      </c>
      <c r="L325" s="11"/>
      <c r="M325" s="3"/>
      <c r="N325" s="4"/>
      <c r="O325" s="4"/>
      <c r="P325" s="4"/>
    </row>
    <row r="326" spans="1:16" ht="27" customHeight="1" x14ac:dyDescent="0.3">
      <c r="A326" s="107">
        <v>105</v>
      </c>
      <c r="B326" s="183" t="s">
        <v>405</v>
      </c>
      <c r="C326" s="183"/>
      <c r="D326" s="183"/>
      <c r="E326" s="185">
        <v>27.35</v>
      </c>
      <c r="F326" s="185"/>
      <c r="G326" s="185">
        <v>3.6</v>
      </c>
      <c r="H326" s="185"/>
      <c r="I326" s="115">
        <v>5.0000000000000001E-4</v>
      </c>
      <c r="L326" s="11"/>
      <c r="M326" s="3"/>
      <c r="N326" s="4"/>
      <c r="O326" s="4"/>
      <c r="P326" s="4"/>
    </row>
    <row r="327" spans="1:16" ht="27" customHeight="1" x14ac:dyDescent="0.3">
      <c r="A327" s="108">
        <v>106</v>
      </c>
      <c r="B327" s="168" t="s">
        <v>406</v>
      </c>
      <c r="C327" s="168"/>
      <c r="D327" s="168"/>
      <c r="E327" s="171">
        <v>20.95</v>
      </c>
      <c r="F327" s="171"/>
      <c r="G327" s="171">
        <v>3.45</v>
      </c>
      <c r="H327" s="171"/>
      <c r="I327" s="116">
        <v>5.0000000000000001E-4</v>
      </c>
      <c r="L327" s="11"/>
      <c r="M327" s="3"/>
      <c r="N327" s="4"/>
      <c r="O327" s="4"/>
      <c r="P327" s="4"/>
    </row>
    <row r="328" spans="1:16" ht="27" customHeight="1" x14ac:dyDescent="0.3">
      <c r="A328" s="107">
        <v>107</v>
      </c>
      <c r="B328" s="183" t="s">
        <v>407</v>
      </c>
      <c r="C328" s="183"/>
      <c r="D328" s="183"/>
      <c r="E328" s="185">
        <v>23.08</v>
      </c>
      <c r="F328" s="185"/>
      <c r="G328" s="185">
        <v>3.31</v>
      </c>
      <c r="H328" s="185"/>
      <c r="I328" s="115">
        <v>5.0000000000000001E-4</v>
      </c>
      <c r="L328" s="11"/>
      <c r="M328" s="3"/>
      <c r="N328" s="4"/>
      <c r="O328" s="4"/>
      <c r="P328" s="4"/>
    </row>
    <row r="329" spans="1:16" ht="27" customHeight="1" x14ac:dyDescent="0.3">
      <c r="A329" s="108">
        <v>108</v>
      </c>
      <c r="B329" s="168" t="s">
        <v>408</v>
      </c>
      <c r="C329" s="168"/>
      <c r="D329" s="168"/>
      <c r="E329" s="171">
        <v>20.52</v>
      </c>
      <c r="F329" s="171"/>
      <c r="G329" s="171">
        <v>3.28</v>
      </c>
      <c r="H329" s="171"/>
      <c r="I329" s="116">
        <v>5.0000000000000001E-4</v>
      </c>
      <c r="L329" s="11"/>
      <c r="M329" s="3"/>
      <c r="N329" s="4"/>
      <c r="O329" s="4"/>
      <c r="P329" s="4"/>
    </row>
    <row r="330" spans="1:16" ht="27" customHeight="1" x14ac:dyDescent="0.3">
      <c r="A330" s="107">
        <v>109</v>
      </c>
      <c r="B330" s="183" t="s">
        <v>409</v>
      </c>
      <c r="C330" s="183"/>
      <c r="D330" s="183"/>
      <c r="E330" s="185">
        <v>18.940000000000001</v>
      </c>
      <c r="F330" s="185"/>
      <c r="G330" s="185">
        <v>3.2</v>
      </c>
      <c r="H330" s="185"/>
      <c r="I330" s="115">
        <v>5.0000000000000001E-4</v>
      </c>
      <c r="L330" s="11"/>
      <c r="M330" s="3"/>
      <c r="N330" s="4"/>
      <c r="O330" s="4"/>
      <c r="P330" s="4"/>
    </row>
    <row r="331" spans="1:16" ht="27" customHeight="1" x14ac:dyDescent="0.3">
      <c r="A331" s="108">
        <v>110</v>
      </c>
      <c r="B331" s="168" t="s">
        <v>410</v>
      </c>
      <c r="C331" s="168"/>
      <c r="D331" s="168"/>
      <c r="E331" s="171">
        <v>21.85</v>
      </c>
      <c r="F331" s="171"/>
      <c r="G331" s="171">
        <v>3.16</v>
      </c>
      <c r="H331" s="171"/>
      <c r="I331" s="116">
        <v>5.0000000000000001E-4</v>
      </c>
      <c r="L331" s="11"/>
      <c r="M331" s="3"/>
      <c r="N331" s="4"/>
      <c r="O331" s="4"/>
      <c r="P331" s="4"/>
    </row>
    <row r="332" spans="1:16" ht="27" customHeight="1" x14ac:dyDescent="0.3">
      <c r="A332" s="107">
        <v>111</v>
      </c>
      <c r="B332" s="183" t="s">
        <v>411</v>
      </c>
      <c r="C332" s="183"/>
      <c r="D332" s="183"/>
      <c r="E332" s="185">
        <v>15.89</v>
      </c>
      <c r="F332" s="185"/>
      <c r="G332" s="185">
        <v>3.03</v>
      </c>
      <c r="H332" s="185"/>
      <c r="I332" s="115">
        <v>5.0000000000000001E-4</v>
      </c>
      <c r="L332" s="11"/>
      <c r="M332" s="3"/>
      <c r="N332" s="4"/>
      <c r="O332" s="4"/>
      <c r="P332" s="4"/>
    </row>
    <row r="333" spans="1:16" ht="27" customHeight="1" x14ac:dyDescent="0.3">
      <c r="A333" s="108">
        <v>112</v>
      </c>
      <c r="B333" s="168" t="s">
        <v>412</v>
      </c>
      <c r="C333" s="168"/>
      <c r="D333" s="168"/>
      <c r="E333" s="171">
        <v>20.9</v>
      </c>
      <c r="F333" s="171"/>
      <c r="G333" s="171">
        <v>2.91</v>
      </c>
      <c r="H333" s="171"/>
      <c r="I333" s="116">
        <v>4.0000000000000002E-4</v>
      </c>
      <c r="L333" s="11"/>
      <c r="M333" s="3"/>
      <c r="N333" s="4"/>
      <c r="O333" s="4"/>
      <c r="P333" s="4"/>
    </row>
    <row r="334" spans="1:16" ht="27" customHeight="1" x14ac:dyDescent="0.3">
      <c r="A334" s="107">
        <v>113</v>
      </c>
      <c r="B334" s="183" t="s">
        <v>413</v>
      </c>
      <c r="C334" s="183"/>
      <c r="D334" s="183"/>
      <c r="E334" s="185">
        <v>19.63</v>
      </c>
      <c r="F334" s="185"/>
      <c r="G334" s="185">
        <v>2.64</v>
      </c>
      <c r="H334" s="185"/>
      <c r="I334" s="115">
        <v>4.0000000000000002E-4</v>
      </c>
      <c r="L334" s="11"/>
      <c r="M334" s="3"/>
      <c r="N334" s="4"/>
      <c r="O334" s="4"/>
      <c r="P334" s="4"/>
    </row>
    <row r="335" spans="1:16" ht="27" customHeight="1" x14ac:dyDescent="0.3">
      <c r="A335" s="108">
        <v>114</v>
      </c>
      <c r="B335" s="168" t="s">
        <v>414</v>
      </c>
      <c r="C335" s="168"/>
      <c r="D335" s="168"/>
      <c r="E335" s="171">
        <v>17.41</v>
      </c>
      <c r="F335" s="171"/>
      <c r="G335" s="171">
        <v>2.57</v>
      </c>
      <c r="H335" s="171"/>
      <c r="I335" s="116">
        <v>4.0000000000000002E-4</v>
      </c>
      <c r="L335" s="11"/>
      <c r="M335" s="3"/>
      <c r="N335" s="4"/>
      <c r="O335" s="4"/>
      <c r="P335" s="4"/>
    </row>
    <row r="336" spans="1:16" ht="27" customHeight="1" x14ac:dyDescent="0.3">
      <c r="A336" s="107">
        <v>115</v>
      </c>
      <c r="B336" s="183" t="s">
        <v>415</v>
      </c>
      <c r="C336" s="183"/>
      <c r="D336" s="183"/>
      <c r="E336" s="185">
        <v>8.1999999999999993</v>
      </c>
      <c r="F336" s="185"/>
      <c r="G336" s="185">
        <v>1.95</v>
      </c>
      <c r="H336" s="185"/>
      <c r="I336" s="115">
        <v>2.9999999999999997E-4</v>
      </c>
      <c r="L336" s="11"/>
      <c r="M336" s="3"/>
      <c r="N336" s="4"/>
      <c r="O336" s="4"/>
      <c r="P336" s="4"/>
    </row>
    <row r="337" spans="1:16" ht="27" customHeight="1" x14ac:dyDescent="0.3">
      <c r="A337" s="108">
        <v>116</v>
      </c>
      <c r="B337" s="168" t="s">
        <v>416</v>
      </c>
      <c r="C337" s="168"/>
      <c r="D337" s="168"/>
      <c r="E337" s="171">
        <v>13.61</v>
      </c>
      <c r="F337" s="171"/>
      <c r="G337" s="171">
        <v>1.74</v>
      </c>
      <c r="H337" s="171"/>
      <c r="I337" s="116">
        <v>2.9999999999999997E-4</v>
      </c>
      <c r="L337" s="11"/>
      <c r="M337" s="3"/>
      <c r="N337" s="4"/>
      <c r="O337" s="4"/>
      <c r="P337" s="4"/>
    </row>
    <row r="338" spans="1:16" ht="27" customHeight="1" x14ac:dyDescent="0.3">
      <c r="A338" s="107">
        <v>117</v>
      </c>
      <c r="B338" s="183" t="s">
        <v>417</v>
      </c>
      <c r="C338" s="183"/>
      <c r="D338" s="183"/>
      <c r="E338" s="185">
        <v>9.43</v>
      </c>
      <c r="F338" s="185"/>
      <c r="G338" s="185">
        <v>1.52</v>
      </c>
      <c r="H338" s="185"/>
      <c r="I338" s="115">
        <v>2.0000000000000001E-4</v>
      </c>
      <c r="L338" s="11"/>
      <c r="M338" s="3"/>
      <c r="N338" s="4"/>
      <c r="O338" s="4"/>
      <c r="P338" s="4"/>
    </row>
    <row r="339" spans="1:16" ht="27" customHeight="1" x14ac:dyDescent="0.3">
      <c r="A339" s="108">
        <v>118</v>
      </c>
      <c r="B339" s="168" t="s">
        <v>418</v>
      </c>
      <c r="C339" s="168"/>
      <c r="D339" s="168"/>
      <c r="E339" s="171">
        <v>8.98</v>
      </c>
      <c r="F339" s="171"/>
      <c r="G339" s="171">
        <v>1.37</v>
      </c>
      <c r="H339" s="171"/>
      <c r="I339" s="116">
        <v>2.0000000000000001E-4</v>
      </c>
      <c r="L339" s="11"/>
      <c r="M339" s="3"/>
      <c r="N339" s="4"/>
      <c r="O339" s="4"/>
      <c r="P339" s="4"/>
    </row>
    <row r="340" spans="1:16" ht="27" customHeight="1" x14ac:dyDescent="0.3">
      <c r="A340" s="107">
        <v>119</v>
      </c>
      <c r="B340" s="183" t="s">
        <v>419</v>
      </c>
      <c r="C340" s="183"/>
      <c r="D340" s="183"/>
      <c r="E340" s="185">
        <v>9.11</v>
      </c>
      <c r="F340" s="185"/>
      <c r="G340" s="185">
        <v>1.25</v>
      </c>
      <c r="H340" s="185"/>
      <c r="I340" s="115">
        <v>2.0000000000000001E-4</v>
      </c>
      <c r="L340" s="11"/>
      <c r="M340" s="3"/>
      <c r="N340" s="4"/>
      <c r="O340" s="4"/>
      <c r="P340" s="4"/>
    </row>
    <row r="341" spans="1:16" ht="27" customHeight="1" x14ac:dyDescent="0.3">
      <c r="A341" s="108">
        <v>120</v>
      </c>
      <c r="B341" s="168" t="s">
        <v>420</v>
      </c>
      <c r="C341" s="168"/>
      <c r="D341" s="168"/>
      <c r="E341" s="171">
        <v>8.4</v>
      </c>
      <c r="F341" s="171"/>
      <c r="G341" s="171">
        <v>1.17</v>
      </c>
      <c r="H341" s="171"/>
      <c r="I341" s="116">
        <v>2.0000000000000001E-4</v>
      </c>
      <c r="L341" s="11"/>
      <c r="M341" s="3"/>
      <c r="N341" s="4"/>
      <c r="O341" s="4"/>
      <c r="P341" s="4"/>
    </row>
    <row r="342" spans="1:16" ht="27" customHeight="1" x14ac:dyDescent="0.3">
      <c r="A342" s="107">
        <v>121</v>
      </c>
      <c r="B342" s="183" t="s">
        <v>421</v>
      </c>
      <c r="C342" s="183"/>
      <c r="D342" s="183"/>
      <c r="E342" s="185">
        <v>4.7300000000000004</v>
      </c>
      <c r="F342" s="185"/>
      <c r="G342" s="185">
        <v>1.04</v>
      </c>
      <c r="H342" s="185"/>
      <c r="I342" s="115">
        <v>2.0000000000000001E-4</v>
      </c>
      <c r="L342" s="11"/>
      <c r="M342" s="3"/>
      <c r="N342" s="4"/>
      <c r="O342" s="4"/>
      <c r="P342" s="4"/>
    </row>
    <row r="343" spans="1:16" ht="27" customHeight="1" x14ac:dyDescent="0.3">
      <c r="A343" s="108">
        <v>122</v>
      </c>
      <c r="B343" s="168" t="s">
        <v>422</v>
      </c>
      <c r="C343" s="168"/>
      <c r="D343" s="168"/>
      <c r="E343" s="171">
        <v>6.18</v>
      </c>
      <c r="F343" s="171"/>
      <c r="G343" s="171">
        <v>1</v>
      </c>
      <c r="H343" s="171"/>
      <c r="I343" s="116">
        <v>1E-4</v>
      </c>
      <c r="L343" s="11"/>
      <c r="M343" s="3"/>
      <c r="N343" s="4"/>
      <c r="O343" s="4"/>
      <c r="P343" s="4"/>
    </row>
    <row r="344" spans="1:16" ht="27" customHeight="1" x14ac:dyDescent="0.3">
      <c r="A344" s="107">
        <v>123</v>
      </c>
      <c r="B344" s="183" t="s">
        <v>423</v>
      </c>
      <c r="C344" s="183"/>
      <c r="D344" s="183"/>
      <c r="E344" s="185">
        <v>4.5999999999999996</v>
      </c>
      <c r="F344" s="185"/>
      <c r="G344" s="185">
        <v>1</v>
      </c>
      <c r="H344" s="185"/>
      <c r="I344" s="115">
        <v>1E-4</v>
      </c>
      <c r="L344" s="11"/>
      <c r="M344" s="3"/>
      <c r="N344" s="4"/>
      <c r="O344" s="4"/>
      <c r="P344" s="4"/>
    </row>
    <row r="345" spans="1:16" ht="27" customHeight="1" x14ac:dyDescent="0.3">
      <c r="A345" s="108">
        <v>124</v>
      </c>
      <c r="B345" s="168" t="s">
        <v>424</v>
      </c>
      <c r="C345" s="168"/>
      <c r="D345" s="168"/>
      <c r="E345" s="171">
        <v>5.07</v>
      </c>
      <c r="F345" s="171"/>
      <c r="G345" s="171">
        <v>0.92</v>
      </c>
      <c r="H345" s="171"/>
      <c r="I345" s="116">
        <v>1E-4</v>
      </c>
      <c r="L345" s="11"/>
      <c r="M345" s="3"/>
      <c r="N345" s="4"/>
      <c r="O345" s="4"/>
      <c r="P345" s="4"/>
    </row>
    <row r="346" spans="1:16" ht="27" customHeight="1" x14ac:dyDescent="0.3">
      <c r="A346" s="107">
        <v>125</v>
      </c>
      <c r="B346" s="183" t="s">
        <v>425</v>
      </c>
      <c r="C346" s="183"/>
      <c r="D346" s="183"/>
      <c r="E346" s="185">
        <v>5.5</v>
      </c>
      <c r="F346" s="185"/>
      <c r="G346" s="185">
        <v>0.79</v>
      </c>
      <c r="H346" s="185"/>
      <c r="I346" s="115">
        <v>1E-4</v>
      </c>
      <c r="L346" s="11"/>
      <c r="M346" s="3"/>
      <c r="N346" s="4"/>
      <c r="O346" s="4"/>
      <c r="P346" s="4"/>
    </row>
    <row r="347" spans="1:16" ht="27" customHeight="1" x14ac:dyDescent="0.3">
      <c r="A347" s="108">
        <v>126</v>
      </c>
      <c r="B347" s="168" t="s">
        <v>426</v>
      </c>
      <c r="C347" s="168"/>
      <c r="D347" s="168"/>
      <c r="E347" s="171">
        <v>5.5</v>
      </c>
      <c r="F347" s="171"/>
      <c r="G347" s="171">
        <v>0.79</v>
      </c>
      <c r="H347" s="171"/>
      <c r="I347" s="116">
        <v>1E-4</v>
      </c>
      <c r="L347" s="11"/>
      <c r="M347" s="3"/>
      <c r="N347" s="4"/>
      <c r="O347" s="4"/>
      <c r="P347" s="4"/>
    </row>
    <row r="348" spans="1:16" ht="27" customHeight="1" x14ac:dyDescent="0.3">
      <c r="A348" s="107">
        <v>127</v>
      </c>
      <c r="B348" s="183" t="s">
        <v>427</v>
      </c>
      <c r="C348" s="183"/>
      <c r="D348" s="183"/>
      <c r="E348" s="185">
        <v>4.0999999999999996</v>
      </c>
      <c r="F348" s="185"/>
      <c r="G348" s="185">
        <v>0.76</v>
      </c>
      <c r="H348" s="185"/>
      <c r="I348" s="115">
        <v>1E-4</v>
      </c>
      <c r="L348" s="11"/>
      <c r="M348" s="3"/>
      <c r="N348" s="4"/>
      <c r="O348" s="4"/>
      <c r="P348" s="4"/>
    </row>
    <row r="349" spans="1:16" ht="27" customHeight="1" x14ac:dyDescent="0.3">
      <c r="A349" s="108">
        <v>128</v>
      </c>
      <c r="B349" s="168" t="s">
        <v>428</v>
      </c>
      <c r="C349" s="168"/>
      <c r="D349" s="168"/>
      <c r="E349" s="171">
        <v>6.07</v>
      </c>
      <c r="F349" s="171"/>
      <c r="G349" s="171">
        <v>0.74</v>
      </c>
      <c r="H349" s="171"/>
      <c r="I349" s="116">
        <v>1E-4</v>
      </c>
      <c r="L349" s="11"/>
      <c r="M349" s="3"/>
      <c r="N349" s="4"/>
      <c r="O349" s="4"/>
      <c r="P349" s="4"/>
    </row>
    <row r="350" spans="1:16" ht="27" customHeight="1" x14ac:dyDescent="0.3">
      <c r="A350" s="107">
        <v>129</v>
      </c>
      <c r="B350" s="183" t="s">
        <v>429</v>
      </c>
      <c r="C350" s="183"/>
      <c r="D350" s="183"/>
      <c r="E350" s="185">
        <v>2.67</v>
      </c>
      <c r="F350" s="185"/>
      <c r="G350" s="185">
        <v>0.56999999999999995</v>
      </c>
      <c r="H350" s="185"/>
      <c r="I350" s="115">
        <v>9.0000000000000006E-5</v>
      </c>
      <c r="L350" s="11"/>
      <c r="M350" s="3"/>
      <c r="N350" s="4"/>
      <c r="O350" s="4"/>
      <c r="P350" s="4"/>
    </row>
    <row r="351" spans="1:16" ht="27" customHeight="1" x14ac:dyDescent="0.3">
      <c r="A351" s="108">
        <v>130</v>
      </c>
      <c r="B351" s="168" t="s">
        <v>430</v>
      </c>
      <c r="C351" s="168"/>
      <c r="D351" s="168"/>
      <c r="E351" s="171">
        <v>4.3899999999999997</v>
      </c>
      <c r="F351" s="171"/>
      <c r="G351" s="171">
        <v>0.55000000000000004</v>
      </c>
      <c r="H351" s="171"/>
      <c r="I351" s="116">
        <v>8.0000000000000007E-5</v>
      </c>
      <c r="L351" s="11"/>
      <c r="M351" s="3"/>
      <c r="N351" s="4"/>
      <c r="O351" s="4"/>
      <c r="P351" s="4"/>
    </row>
    <row r="352" spans="1:16" ht="27" customHeight="1" x14ac:dyDescent="0.3">
      <c r="A352" s="107">
        <v>131</v>
      </c>
      <c r="B352" s="183" t="s">
        <v>431</v>
      </c>
      <c r="C352" s="183"/>
      <c r="D352" s="183"/>
      <c r="E352" s="185">
        <v>4.24</v>
      </c>
      <c r="F352" s="185"/>
      <c r="G352" s="185">
        <v>0.54</v>
      </c>
      <c r="H352" s="185"/>
      <c r="I352" s="115">
        <v>8.0000000000000007E-5</v>
      </c>
      <c r="L352" s="11"/>
      <c r="M352" s="3"/>
      <c r="N352" s="4"/>
      <c r="O352" s="4"/>
      <c r="P352" s="4"/>
    </row>
    <row r="353" spans="1:16" ht="27" customHeight="1" x14ac:dyDescent="0.3">
      <c r="A353" s="108">
        <v>132</v>
      </c>
      <c r="B353" s="168" t="s">
        <v>432</v>
      </c>
      <c r="C353" s="168"/>
      <c r="D353" s="168"/>
      <c r="E353" s="171">
        <v>2.84</v>
      </c>
      <c r="F353" s="171"/>
      <c r="G353" s="171">
        <v>0.52</v>
      </c>
      <c r="H353" s="171"/>
      <c r="I353" s="116">
        <v>8.0000000000000007E-5</v>
      </c>
      <c r="L353" s="11"/>
      <c r="M353" s="3"/>
      <c r="N353" s="4"/>
      <c r="O353" s="4"/>
      <c r="P353" s="4"/>
    </row>
    <row r="354" spans="1:16" ht="27" customHeight="1" x14ac:dyDescent="0.3">
      <c r="A354" s="107">
        <v>133</v>
      </c>
      <c r="B354" s="183" t="s">
        <v>433</v>
      </c>
      <c r="C354" s="183"/>
      <c r="D354" s="183"/>
      <c r="E354" s="185">
        <v>1.96</v>
      </c>
      <c r="F354" s="185"/>
      <c r="G354" s="185">
        <v>0.43</v>
      </c>
      <c r="H354" s="185"/>
      <c r="I354" s="115">
        <v>6.0000000000000002E-5</v>
      </c>
      <c r="L354" s="11"/>
      <c r="M354" s="3"/>
      <c r="N354" s="4"/>
      <c r="O354" s="4"/>
      <c r="P354" s="4"/>
    </row>
    <row r="355" spans="1:16" ht="27" customHeight="1" x14ac:dyDescent="0.3">
      <c r="A355" s="108">
        <v>134</v>
      </c>
      <c r="B355" s="168" t="s">
        <v>434</v>
      </c>
      <c r="C355" s="168"/>
      <c r="D355" s="168"/>
      <c r="E355" s="171">
        <v>2.0299999999999998</v>
      </c>
      <c r="F355" s="171"/>
      <c r="G355" s="171">
        <v>0.35</v>
      </c>
      <c r="H355" s="171"/>
      <c r="I355" s="116">
        <v>5.0000000000000002E-5</v>
      </c>
      <c r="L355" s="11"/>
      <c r="M355" s="3"/>
      <c r="N355" s="4"/>
      <c r="O355" s="4"/>
      <c r="P355" s="4"/>
    </row>
    <row r="356" spans="1:16" ht="27" customHeight="1" x14ac:dyDescent="0.3">
      <c r="A356" s="107">
        <v>135</v>
      </c>
      <c r="B356" s="183" t="s">
        <v>435</v>
      </c>
      <c r="C356" s="183"/>
      <c r="D356" s="183"/>
      <c r="E356" s="185">
        <v>1.47</v>
      </c>
      <c r="F356" s="185"/>
      <c r="G356" s="185">
        <v>0.28999999999999998</v>
      </c>
      <c r="H356" s="185"/>
      <c r="I356" s="115">
        <v>4.0000000000000003E-5</v>
      </c>
      <c r="L356" s="11"/>
      <c r="M356" s="3"/>
      <c r="N356" s="4"/>
      <c r="O356" s="4"/>
      <c r="P356" s="4"/>
    </row>
    <row r="357" spans="1:16" ht="27" customHeight="1" x14ac:dyDescent="0.3">
      <c r="A357" s="108">
        <v>136</v>
      </c>
      <c r="B357" s="168" t="s">
        <v>436</v>
      </c>
      <c r="C357" s="168"/>
      <c r="D357" s="168"/>
      <c r="E357" s="171">
        <v>1.84</v>
      </c>
      <c r="F357" s="171"/>
      <c r="G357" s="171">
        <v>0.27</v>
      </c>
      <c r="H357" s="171"/>
      <c r="I357" s="116">
        <v>4.0000000000000003E-5</v>
      </c>
      <c r="L357" s="11"/>
      <c r="M357" s="3"/>
      <c r="N357" s="4"/>
      <c r="O357" s="4"/>
      <c r="P357" s="4"/>
    </row>
    <row r="358" spans="1:16" ht="27" customHeight="1" x14ac:dyDescent="0.3">
      <c r="A358" s="107">
        <v>137</v>
      </c>
      <c r="B358" s="183" t="s">
        <v>437</v>
      </c>
      <c r="C358" s="183"/>
      <c r="D358" s="183"/>
      <c r="E358" s="185">
        <v>1.99</v>
      </c>
      <c r="F358" s="185"/>
      <c r="G358" s="185">
        <v>0.26</v>
      </c>
      <c r="H358" s="185"/>
      <c r="I358" s="115">
        <v>4.0000000000000003E-5</v>
      </c>
      <c r="L358" s="11"/>
      <c r="M358" s="3"/>
      <c r="N358" s="4"/>
      <c r="O358" s="4"/>
      <c r="P358" s="4"/>
    </row>
    <row r="359" spans="1:16" ht="27" customHeight="1" x14ac:dyDescent="0.3">
      <c r="A359" s="108">
        <v>138</v>
      </c>
      <c r="B359" s="168" t="s">
        <v>438</v>
      </c>
      <c r="C359" s="168"/>
      <c r="D359" s="168"/>
      <c r="E359" s="171">
        <v>1.27</v>
      </c>
      <c r="F359" s="171"/>
      <c r="G359" s="171">
        <v>0.26</v>
      </c>
      <c r="H359" s="171"/>
      <c r="I359" s="116">
        <v>4.0000000000000003E-5</v>
      </c>
      <c r="L359" s="11"/>
      <c r="M359" s="3"/>
      <c r="N359" s="4"/>
      <c r="O359" s="4"/>
      <c r="P359" s="4"/>
    </row>
    <row r="360" spans="1:16" ht="27" customHeight="1" x14ac:dyDescent="0.3">
      <c r="A360" s="107">
        <v>139</v>
      </c>
      <c r="B360" s="183" t="s">
        <v>439</v>
      </c>
      <c r="C360" s="183"/>
      <c r="D360" s="183"/>
      <c r="E360" s="185">
        <v>1.77</v>
      </c>
      <c r="F360" s="185"/>
      <c r="G360" s="185">
        <v>0.25</v>
      </c>
      <c r="H360" s="185"/>
      <c r="I360" s="115">
        <v>4.0000000000000003E-5</v>
      </c>
      <c r="L360" s="11"/>
      <c r="M360" s="3"/>
      <c r="N360" s="4"/>
      <c r="O360" s="4"/>
      <c r="P360" s="4"/>
    </row>
    <row r="361" spans="1:16" ht="27" customHeight="1" x14ac:dyDescent="0.3">
      <c r="A361" s="108">
        <v>140</v>
      </c>
      <c r="B361" s="168" t="s">
        <v>440</v>
      </c>
      <c r="C361" s="168"/>
      <c r="D361" s="168"/>
      <c r="E361" s="171">
        <v>1.1299999999999999</v>
      </c>
      <c r="F361" s="171"/>
      <c r="G361" s="171">
        <v>0.24</v>
      </c>
      <c r="H361" s="171"/>
      <c r="I361" s="116">
        <v>4.0000000000000003E-5</v>
      </c>
      <c r="L361" s="11"/>
      <c r="M361" s="3"/>
      <c r="N361" s="4"/>
      <c r="O361" s="4"/>
      <c r="P361" s="4"/>
    </row>
    <row r="362" spans="1:16" ht="27" customHeight="1" x14ac:dyDescent="0.3">
      <c r="A362" s="107">
        <v>141</v>
      </c>
      <c r="B362" s="183" t="s">
        <v>441</v>
      </c>
      <c r="C362" s="183"/>
      <c r="D362" s="183"/>
      <c r="E362" s="185">
        <v>1.3</v>
      </c>
      <c r="F362" s="185"/>
      <c r="G362" s="185">
        <v>0.21</v>
      </c>
      <c r="H362" s="185"/>
      <c r="I362" s="115">
        <v>3.0000000000000001E-5</v>
      </c>
      <c r="L362" s="11"/>
      <c r="M362" s="3"/>
      <c r="N362" s="4"/>
      <c r="O362" s="4"/>
      <c r="P362" s="4"/>
    </row>
    <row r="363" spans="1:16" ht="27" customHeight="1" x14ac:dyDescent="0.3">
      <c r="A363" s="108">
        <v>142</v>
      </c>
      <c r="B363" s="168" t="s">
        <v>442</v>
      </c>
      <c r="C363" s="168"/>
      <c r="D363" s="168"/>
      <c r="E363" s="171">
        <v>1.19</v>
      </c>
      <c r="F363" s="171"/>
      <c r="G363" s="171">
        <v>0.16</v>
      </c>
      <c r="H363" s="171"/>
      <c r="I363" s="116">
        <v>2.0000000000000002E-5</v>
      </c>
      <c r="L363" s="11"/>
      <c r="M363" s="3"/>
      <c r="N363" s="4"/>
      <c r="O363" s="4"/>
      <c r="P363" s="4"/>
    </row>
    <row r="364" spans="1:16" ht="27" customHeight="1" x14ac:dyDescent="0.3">
      <c r="A364" s="107">
        <v>143</v>
      </c>
      <c r="B364" s="183" t="s">
        <v>443</v>
      </c>
      <c r="C364" s="183"/>
      <c r="D364" s="183"/>
      <c r="E364" s="185">
        <v>1.04</v>
      </c>
      <c r="F364" s="185"/>
      <c r="G364" s="185">
        <v>0.14000000000000001</v>
      </c>
      <c r="H364" s="185"/>
      <c r="I364" s="115">
        <v>2.0000000000000002E-5</v>
      </c>
      <c r="L364" s="11"/>
      <c r="M364" s="3"/>
      <c r="N364" s="4"/>
      <c r="O364" s="4"/>
      <c r="P364" s="4"/>
    </row>
    <row r="365" spans="1:16" ht="27" customHeight="1" x14ac:dyDescent="0.3">
      <c r="A365" s="108">
        <v>144</v>
      </c>
      <c r="B365" s="168" t="s">
        <v>444</v>
      </c>
      <c r="C365" s="168"/>
      <c r="D365" s="168"/>
      <c r="E365" s="171">
        <v>0.84</v>
      </c>
      <c r="F365" s="171"/>
      <c r="G365" s="171">
        <v>0.11</v>
      </c>
      <c r="H365" s="171"/>
      <c r="I365" s="116">
        <v>2.0000000000000002E-5</v>
      </c>
      <c r="L365" s="11"/>
      <c r="M365" s="3"/>
      <c r="N365" s="4"/>
      <c r="O365" s="4"/>
      <c r="P365" s="4"/>
    </row>
    <row r="366" spans="1:16" ht="27" customHeight="1" x14ac:dyDescent="0.3">
      <c r="A366" s="107">
        <v>145</v>
      </c>
      <c r="B366" s="183" t="s">
        <v>445</v>
      </c>
      <c r="C366" s="183"/>
      <c r="D366" s="183"/>
      <c r="E366" s="185">
        <v>0.66</v>
      </c>
      <c r="F366" s="185"/>
      <c r="G366" s="185">
        <v>0.09</v>
      </c>
      <c r="H366" s="185"/>
      <c r="I366" s="115">
        <v>1.0000000000000001E-5</v>
      </c>
      <c r="L366" s="11"/>
      <c r="M366" s="3"/>
      <c r="N366" s="4"/>
      <c r="O366" s="4"/>
      <c r="P366" s="4"/>
    </row>
    <row r="367" spans="1:16" ht="27" customHeight="1" x14ac:dyDescent="0.3">
      <c r="A367" s="108">
        <v>146</v>
      </c>
      <c r="B367" s="168" t="s">
        <v>446</v>
      </c>
      <c r="C367" s="168"/>
      <c r="D367" s="168"/>
      <c r="E367" s="171">
        <v>0.5</v>
      </c>
      <c r="F367" s="171"/>
      <c r="G367" s="171">
        <v>0.08</v>
      </c>
      <c r="H367" s="171"/>
      <c r="I367" s="116">
        <v>1.0000000000000001E-5</v>
      </c>
      <c r="L367" s="11"/>
      <c r="M367" s="3"/>
      <c r="N367" s="4"/>
      <c r="O367" s="4"/>
      <c r="P367" s="4"/>
    </row>
    <row r="368" spans="1:16" ht="27" customHeight="1" x14ac:dyDescent="0.3">
      <c r="A368" s="107">
        <v>147</v>
      </c>
      <c r="B368" s="183" t="s">
        <v>447</v>
      </c>
      <c r="C368" s="183"/>
      <c r="D368" s="183"/>
      <c r="E368" s="185">
        <v>0.55000000000000004</v>
      </c>
      <c r="F368" s="185"/>
      <c r="G368" s="185">
        <v>0.08</v>
      </c>
      <c r="H368" s="185"/>
      <c r="I368" s="115">
        <v>1.0000000000000001E-5</v>
      </c>
      <c r="L368" s="11"/>
      <c r="M368" s="3"/>
      <c r="N368" s="4"/>
      <c r="O368" s="4"/>
      <c r="P368" s="4"/>
    </row>
    <row r="369" spans="1:16" ht="27" customHeight="1" x14ac:dyDescent="0.3">
      <c r="A369" s="108">
        <v>148</v>
      </c>
      <c r="B369" s="168" t="s">
        <v>448</v>
      </c>
      <c r="C369" s="168"/>
      <c r="D369" s="168"/>
      <c r="E369" s="171">
        <v>0.56999999999999995</v>
      </c>
      <c r="F369" s="171"/>
      <c r="G369" s="171">
        <v>7.0000000000000007E-2</v>
      </c>
      <c r="H369" s="171"/>
      <c r="I369" s="116">
        <v>1.0000000000000001E-5</v>
      </c>
      <c r="L369" s="11"/>
      <c r="M369" s="3"/>
      <c r="N369" s="4"/>
      <c r="O369" s="4"/>
      <c r="P369" s="4"/>
    </row>
    <row r="370" spans="1:16" ht="27" customHeight="1" x14ac:dyDescent="0.3">
      <c r="A370" s="107">
        <v>149</v>
      </c>
      <c r="B370" s="183" t="s">
        <v>449</v>
      </c>
      <c r="C370" s="183"/>
      <c r="D370" s="183"/>
      <c r="E370" s="185">
        <v>0.5</v>
      </c>
      <c r="F370" s="185"/>
      <c r="G370" s="185">
        <v>7.0000000000000007E-2</v>
      </c>
      <c r="H370" s="185"/>
      <c r="I370" s="115">
        <v>1.0000000000000001E-5</v>
      </c>
      <c r="L370" s="11"/>
      <c r="M370" s="3"/>
      <c r="N370" s="4"/>
      <c r="O370" s="4"/>
      <c r="P370" s="4"/>
    </row>
    <row r="371" spans="1:16" ht="27" customHeight="1" x14ac:dyDescent="0.3">
      <c r="A371" s="107">
        <v>150</v>
      </c>
      <c r="B371" s="168" t="s">
        <v>450</v>
      </c>
      <c r="C371" s="168"/>
      <c r="D371" s="168"/>
      <c r="E371" s="171">
        <v>0.28000000000000003</v>
      </c>
      <c r="F371" s="171"/>
      <c r="G371" s="171">
        <v>7.0000000000000007E-2</v>
      </c>
      <c r="H371" s="171"/>
      <c r="I371" s="116">
        <v>1.0000000000000001E-5</v>
      </c>
      <c r="L371" s="11"/>
      <c r="M371" s="3"/>
      <c r="N371" s="4"/>
      <c r="O371" s="4"/>
      <c r="P371" s="4"/>
    </row>
    <row r="372" spans="1:16" ht="27" customHeight="1" x14ac:dyDescent="0.3">
      <c r="A372" s="108">
        <v>151</v>
      </c>
      <c r="B372" s="183" t="s">
        <v>451</v>
      </c>
      <c r="C372" s="183"/>
      <c r="D372" s="183"/>
      <c r="E372" s="185">
        <v>0.27</v>
      </c>
      <c r="F372" s="185"/>
      <c r="G372" s="185">
        <v>0.06</v>
      </c>
      <c r="H372" s="185"/>
      <c r="I372" s="115">
        <v>9.0000000000000002E-6</v>
      </c>
      <c r="L372" s="11"/>
      <c r="M372" s="3"/>
      <c r="N372" s="4"/>
      <c r="O372" s="4"/>
      <c r="P372" s="4"/>
    </row>
    <row r="373" spans="1:16" ht="27" customHeight="1" x14ac:dyDescent="0.3">
      <c r="A373" s="107">
        <v>152</v>
      </c>
      <c r="B373" s="168" t="s">
        <v>452</v>
      </c>
      <c r="C373" s="168"/>
      <c r="D373" s="168"/>
      <c r="E373" s="171">
        <v>0.4</v>
      </c>
      <c r="F373" s="171"/>
      <c r="G373" s="171">
        <v>0.05</v>
      </c>
      <c r="H373" s="171"/>
      <c r="I373" s="116">
        <v>7.9999999999999996E-6</v>
      </c>
      <c r="L373" s="11"/>
      <c r="M373" s="3"/>
      <c r="N373" s="4"/>
      <c r="O373" s="4"/>
      <c r="P373" s="4"/>
    </row>
    <row r="374" spans="1:16" ht="27" customHeight="1" x14ac:dyDescent="0.3">
      <c r="A374" s="108">
        <v>153</v>
      </c>
      <c r="B374" s="183" t="s">
        <v>453</v>
      </c>
      <c r="C374" s="183"/>
      <c r="D374" s="183"/>
      <c r="E374" s="185">
        <v>0.25</v>
      </c>
      <c r="F374" s="185"/>
      <c r="G374" s="185">
        <v>0.05</v>
      </c>
      <c r="H374" s="185"/>
      <c r="I374" s="115">
        <v>7.9999999999999996E-6</v>
      </c>
      <c r="L374" s="11"/>
      <c r="M374" s="3"/>
      <c r="N374" s="4"/>
      <c r="O374" s="4"/>
      <c r="P374" s="4"/>
    </row>
    <row r="375" spans="1:16" ht="27" customHeight="1" x14ac:dyDescent="0.3">
      <c r="A375" s="107">
        <v>154</v>
      </c>
      <c r="B375" s="168" t="s">
        <v>454</v>
      </c>
      <c r="C375" s="168"/>
      <c r="D375" s="168"/>
      <c r="E375" s="171">
        <v>0.3</v>
      </c>
      <c r="F375" s="171"/>
      <c r="G375" s="171">
        <v>0.05</v>
      </c>
      <c r="H375" s="171"/>
      <c r="I375" s="116">
        <v>6.9999999999999999E-6</v>
      </c>
      <c r="L375" s="11"/>
      <c r="M375" s="3"/>
      <c r="N375" s="4"/>
      <c r="O375" s="4"/>
      <c r="P375" s="4"/>
    </row>
    <row r="376" spans="1:16" ht="27" customHeight="1" x14ac:dyDescent="0.3">
      <c r="A376" s="108">
        <v>155</v>
      </c>
      <c r="B376" s="183" t="s">
        <v>455</v>
      </c>
      <c r="C376" s="183"/>
      <c r="D376" s="183"/>
      <c r="E376" s="185">
        <v>0.25</v>
      </c>
      <c r="F376" s="185"/>
      <c r="G376" s="185">
        <v>0.03</v>
      </c>
      <c r="H376" s="185"/>
      <c r="I376" s="115">
        <v>5.0000000000000004E-6</v>
      </c>
      <c r="L376" s="11"/>
      <c r="M376" s="3"/>
      <c r="N376" s="4"/>
      <c r="O376" s="4"/>
      <c r="P376" s="4"/>
    </row>
    <row r="377" spans="1:16" ht="27" customHeight="1" x14ac:dyDescent="0.3">
      <c r="A377" s="107">
        <v>156</v>
      </c>
      <c r="B377" s="168" t="s">
        <v>456</v>
      </c>
      <c r="C377" s="168"/>
      <c r="D377" s="168"/>
      <c r="E377" s="171">
        <v>0.1</v>
      </c>
      <c r="F377" s="171"/>
      <c r="G377" s="171">
        <v>0.01</v>
      </c>
      <c r="H377" s="171"/>
      <c r="I377" s="116">
        <v>1.9999999999999999E-6</v>
      </c>
      <c r="L377" s="11"/>
      <c r="M377" s="3"/>
      <c r="N377" s="4"/>
      <c r="O377" s="4"/>
      <c r="P377" s="4"/>
    </row>
    <row r="378" spans="1:16" ht="27" customHeight="1" x14ac:dyDescent="0.3">
      <c r="A378" s="108">
        <v>157</v>
      </c>
      <c r="B378" s="183" t="s">
        <v>457</v>
      </c>
      <c r="C378" s="183"/>
      <c r="D378" s="183"/>
      <c r="E378" s="172">
        <v>0.08</v>
      </c>
      <c r="F378" s="172"/>
      <c r="G378" s="172">
        <v>0.01</v>
      </c>
      <c r="H378" s="172"/>
      <c r="I378" s="115">
        <v>1.9999999999999999E-6</v>
      </c>
      <c r="L378" s="11"/>
      <c r="M378" s="3"/>
      <c r="N378" s="4"/>
      <c r="O378" s="4"/>
      <c r="P378" s="4"/>
    </row>
    <row r="379" spans="1:16" ht="27" customHeight="1" x14ac:dyDescent="0.3">
      <c r="A379" s="107">
        <v>158</v>
      </c>
      <c r="B379" s="168" t="s">
        <v>458</v>
      </c>
      <c r="C379" s="168"/>
      <c r="D379" s="168"/>
      <c r="E379" s="184">
        <v>0.03</v>
      </c>
      <c r="F379" s="184"/>
      <c r="G379" s="184">
        <v>5.0000000000000001E-3</v>
      </c>
      <c r="H379" s="184"/>
      <c r="I379" s="116">
        <v>7.9999999999999996E-7</v>
      </c>
      <c r="L379" s="11"/>
      <c r="M379" s="3"/>
      <c r="N379" s="4"/>
      <c r="O379" s="4"/>
      <c r="P379" s="4"/>
    </row>
    <row r="380" spans="1:16" ht="27" customHeight="1" x14ac:dyDescent="0.3">
      <c r="A380" s="108">
        <v>159</v>
      </c>
      <c r="B380" s="183" t="s">
        <v>459</v>
      </c>
      <c r="C380" s="183"/>
      <c r="D380" s="183"/>
      <c r="E380" s="172">
        <v>0.04</v>
      </c>
      <c r="F380" s="172"/>
      <c r="G380" s="172">
        <v>5.0000000000000001E-3</v>
      </c>
      <c r="H380" s="172"/>
      <c r="I380" s="115">
        <v>6.9999999999999997E-7</v>
      </c>
      <c r="L380" s="11"/>
      <c r="M380" s="3"/>
      <c r="N380" s="4"/>
      <c r="O380" s="4"/>
      <c r="P380" s="4"/>
    </row>
    <row r="381" spans="1:16" ht="27" customHeight="1" x14ac:dyDescent="0.3">
      <c r="A381" s="107">
        <v>160</v>
      </c>
      <c r="B381" s="168" t="s">
        <v>460</v>
      </c>
      <c r="C381" s="168"/>
      <c r="D381" s="168"/>
      <c r="E381" s="184">
        <v>0.02</v>
      </c>
      <c r="F381" s="184"/>
      <c r="G381" s="184">
        <v>3.0000000000000001E-3</v>
      </c>
      <c r="H381" s="184"/>
      <c r="I381" s="116">
        <v>4.9999999999999998E-7</v>
      </c>
      <c r="L381" s="11"/>
      <c r="M381" s="3"/>
      <c r="N381" s="4"/>
      <c r="O381" s="4"/>
      <c r="P381" s="4"/>
    </row>
    <row r="382" spans="1:16" ht="27" customHeight="1" x14ac:dyDescent="0.3">
      <c r="A382" s="108">
        <v>161</v>
      </c>
      <c r="B382" s="183" t="s">
        <v>461</v>
      </c>
      <c r="C382" s="183"/>
      <c r="D382" s="183"/>
      <c r="E382" s="172">
        <v>0.02</v>
      </c>
      <c r="F382" s="172"/>
      <c r="G382" s="172">
        <v>3.0000000000000001E-3</v>
      </c>
      <c r="H382" s="172"/>
      <c r="I382" s="115">
        <v>3.9999999999999998E-7</v>
      </c>
      <c r="L382" s="11"/>
      <c r="M382" s="3"/>
      <c r="N382" s="4"/>
      <c r="O382" s="4"/>
      <c r="P382" s="4"/>
    </row>
    <row r="383" spans="1:16" ht="27" customHeight="1" x14ac:dyDescent="0.3">
      <c r="A383" s="107">
        <v>162</v>
      </c>
      <c r="B383" s="168" t="s">
        <v>462</v>
      </c>
      <c r="C383" s="168"/>
      <c r="D383" s="168"/>
      <c r="E383" s="184">
        <v>0.01</v>
      </c>
      <c r="F383" s="184"/>
      <c r="G383" s="184">
        <v>3.0000000000000001E-3</v>
      </c>
      <c r="H383" s="184"/>
      <c r="I383" s="116">
        <v>3.9999999999999998E-7</v>
      </c>
      <c r="L383" s="11"/>
      <c r="M383" s="3"/>
      <c r="N383" s="4"/>
      <c r="O383" s="4"/>
      <c r="P383" s="4"/>
    </row>
    <row r="384" spans="1:16" ht="27" customHeight="1" x14ac:dyDescent="0.3">
      <c r="A384" s="108">
        <v>163</v>
      </c>
      <c r="B384" s="183" t="s">
        <v>463</v>
      </c>
      <c r="C384" s="183"/>
      <c r="D384" s="183"/>
      <c r="E384" s="172">
        <v>0.02</v>
      </c>
      <c r="F384" s="172"/>
      <c r="G384" s="172">
        <v>2E-3</v>
      </c>
      <c r="H384" s="172"/>
      <c r="I384" s="115">
        <v>2.9999999999999999E-7</v>
      </c>
      <c r="L384" s="11"/>
      <c r="M384" s="3"/>
      <c r="N384" s="4"/>
      <c r="O384" s="4"/>
      <c r="P384" s="4"/>
    </row>
    <row r="385" spans="1:16" ht="27" customHeight="1" x14ac:dyDescent="0.3">
      <c r="A385" s="107">
        <v>164</v>
      </c>
      <c r="B385" s="168" t="s">
        <v>464</v>
      </c>
      <c r="C385" s="168"/>
      <c r="D385" s="168"/>
      <c r="E385" s="184">
        <v>0.01</v>
      </c>
      <c r="F385" s="184"/>
      <c r="G385" s="184">
        <v>2E-3</v>
      </c>
      <c r="H385" s="184"/>
      <c r="I385" s="116">
        <v>2.9999999999999999E-7</v>
      </c>
      <c r="L385" s="11"/>
      <c r="M385" s="3"/>
      <c r="N385" s="4"/>
      <c r="O385" s="4"/>
      <c r="P385" s="4"/>
    </row>
    <row r="386" spans="1:16" ht="27" customHeight="1" x14ac:dyDescent="0.3">
      <c r="A386" s="108">
        <v>165</v>
      </c>
      <c r="B386" s="183" t="s">
        <v>465</v>
      </c>
      <c r="C386" s="183"/>
      <c r="D386" s="183"/>
      <c r="E386" s="172">
        <v>0.01</v>
      </c>
      <c r="F386" s="172"/>
      <c r="G386" s="172">
        <v>2E-3</v>
      </c>
      <c r="H386" s="172"/>
      <c r="I386" s="115">
        <v>2.9999999999999999E-7</v>
      </c>
      <c r="L386" s="11"/>
      <c r="M386" s="3"/>
      <c r="N386" s="4"/>
      <c r="O386" s="4"/>
      <c r="P386" s="4"/>
    </row>
    <row r="387" spans="1:16" ht="27" customHeight="1" x14ac:dyDescent="0.3">
      <c r="A387" s="107">
        <v>166</v>
      </c>
      <c r="B387" s="168" t="s">
        <v>466</v>
      </c>
      <c r="C387" s="168"/>
      <c r="D387" s="168"/>
      <c r="E387" s="184">
        <v>0.01</v>
      </c>
      <c r="F387" s="184"/>
      <c r="G387" s="184">
        <v>1E-3</v>
      </c>
      <c r="H387" s="184"/>
      <c r="I387" s="116">
        <v>1.9999999999999999E-7</v>
      </c>
      <c r="L387" s="11"/>
      <c r="M387" s="3"/>
      <c r="N387" s="4"/>
      <c r="O387" s="4"/>
      <c r="P387" s="4"/>
    </row>
    <row r="388" spans="1:16" ht="27" customHeight="1" x14ac:dyDescent="0.3">
      <c r="A388" s="108">
        <v>167</v>
      </c>
      <c r="B388" s="183" t="s">
        <v>467</v>
      </c>
      <c r="C388" s="183"/>
      <c r="D388" s="183"/>
      <c r="E388" s="172">
        <v>8.9999999999999993E-3</v>
      </c>
      <c r="F388" s="172"/>
      <c r="G388" s="172">
        <v>1E-3</v>
      </c>
      <c r="H388" s="172"/>
      <c r="I388" s="115">
        <v>1.9999999999999999E-7</v>
      </c>
      <c r="L388" s="11"/>
      <c r="M388" s="3"/>
      <c r="N388" s="4"/>
      <c r="O388" s="4"/>
      <c r="P388" s="4"/>
    </row>
    <row r="389" spans="1:16" ht="27" customHeight="1" x14ac:dyDescent="0.3">
      <c r="A389" s="107">
        <v>168</v>
      </c>
      <c r="B389" s="168" t="s">
        <v>468</v>
      </c>
      <c r="C389" s="168"/>
      <c r="D389" s="168"/>
      <c r="E389" s="184">
        <v>5.0000000000000001E-3</v>
      </c>
      <c r="F389" s="184"/>
      <c r="G389" s="184">
        <v>8.0000000000000004E-4</v>
      </c>
      <c r="H389" s="184"/>
      <c r="I389" s="116">
        <v>9.9999999999999995E-8</v>
      </c>
      <c r="L389" s="11"/>
      <c r="M389" s="3"/>
      <c r="N389" s="4"/>
      <c r="O389" s="4"/>
      <c r="P389" s="4"/>
    </row>
    <row r="390" spans="1:16" ht="27" customHeight="1" x14ac:dyDescent="0.3">
      <c r="A390" s="108">
        <v>169</v>
      </c>
      <c r="B390" s="183" t="s">
        <v>469</v>
      </c>
      <c r="C390" s="183"/>
      <c r="D390" s="183"/>
      <c r="E390" s="172">
        <v>4.0000000000000001E-3</v>
      </c>
      <c r="F390" s="172"/>
      <c r="G390" s="172">
        <v>5.0000000000000001E-4</v>
      </c>
      <c r="H390" s="172"/>
      <c r="I390" s="115">
        <v>7.0000000000000005E-8</v>
      </c>
      <c r="L390" s="11"/>
      <c r="M390" s="3"/>
      <c r="N390" s="4"/>
      <c r="O390" s="4"/>
      <c r="P390" s="4"/>
    </row>
    <row r="391" spans="1:16" ht="27" customHeight="1" x14ac:dyDescent="0.3">
      <c r="A391" s="107">
        <v>170</v>
      </c>
      <c r="B391" s="168" t="s">
        <v>470</v>
      </c>
      <c r="C391" s="168"/>
      <c r="D391" s="168"/>
      <c r="E391" s="184">
        <v>3.0000000000000001E-3</v>
      </c>
      <c r="F391" s="184"/>
      <c r="G391" s="184">
        <v>4.0000000000000002E-4</v>
      </c>
      <c r="H391" s="184"/>
      <c r="I391" s="116">
        <v>7.0000000000000005E-8</v>
      </c>
      <c r="L391" s="11"/>
      <c r="M391" s="3"/>
      <c r="N391" s="4"/>
      <c r="O391" s="4"/>
      <c r="P391" s="4"/>
    </row>
    <row r="392" spans="1:16" ht="27" customHeight="1" x14ac:dyDescent="0.3">
      <c r="A392" s="108">
        <v>171</v>
      </c>
      <c r="B392" s="183" t="s">
        <v>471</v>
      </c>
      <c r="C392" s="183"/>
      <c r="D392" s="183"/>
      <c r="E392" s="172">
        <v>3.0000000000000001E-3</v>
      </c>
      <c r="F392" s="172"/>
      <c r="G392" s="172">
        <v>4.0000000000000002E-4</v>
      </c>
      <c r="H392" s="172"/>
      <c r="I392" s="115">
        <v>7.0000000000000005E-8</v>
      </c>
      <c r="L392" s="11"/>
      <c r="M392" s="3"/>
      <c r="N392" s="6"/>
      <c r="O392" s="6"/>
      <c r="P392" s="4"/>
    </row>
    <row r="393" spans="1:16" ht="27" customHeight="1" x14ac:dyDescent="0.3">
      <c r="A393" s="107">
        <v>172</v>
      </c>
      <c r="B393" s="168" t="s">
        <v>472</v>
      </c>
      <c r="C393" s="168"/>
      <c r="D393" s="168"/>
      <c r="E393" s="184">
        <v>1E-4</v>
      </c>
      <c r="F393" s="184"/>
      <c r="G393" s="184">
        <v>1.0000000000000001E-5</v>
      </c>
      <c r="H393" s="184"/>
      <c r="I393" s="116">
        <v>2.0000000000000001E-9</v>
      </c>
      <c r="L393" s="11"/>
      <c r="M393" s="3"/>
      <c r="N393" s="6"/>
      <c r="O393" s="6"/>
      <c r="P393" s="4"/>
    </row>
    <row r="394" spans="1:16" ht="27" customHeight="1" x14ac:dyDescent="0.3">
      <c r="A394" s="108">
        <v>173</v>
      </c>
      <c r="B394" s="183" t="s">
        <v>473</v>
      </c>
      <c r="C394" s="183"/>
      <c r="D394" s="183"/>
      <c r="E394" s="185">
        <v>30982.65</v>
      </c>
      <c r="F394" s="185"/>
      <c r="G394" s="185">
        <v>6980.16</v>
      </c>
      <c r="H394" s="185"/>
      <c r="I394" s="115">
        <v>1.05</v>
      </c>
      <c r="L394" s="11"/>
      <c r="M394" s="3"/>
      <c r="N394" s="6"/>
      <c r="O394" s="6"/>
      <c r="P394" s="4"/>
    </row>
    <row r="395" spans="1:16" ht="27" customHeight="1" x14ac:dyDescent="0.3">
      <c r="A395" s="107">
        <v>174</v>
      </c>
      <c r="B395" s="168" t="s">
        <v>474</v>
      </c>
      <c r="C395" s="168"/>
      <c r="D395" s="168"/>
      <c r="E395" s="171">
        <v>20383.66</v>
      </c>
      <c r="F395" s="171"/>
      <c r="G395" s="171">
        <v>4684.25</v>
      </c>
      <c r="H395" s="171"/>
      <c r="I395" s="114">
        <v>0.7</v>
      </c>
      <c r="L395" s="11"/>
      <c r="M395" s="3"/>
      <c r="N395" s="6"/>
      <c r="O395" s="6"/>
      <c r="P395" s="4"/>
    </row>
    <row r="396" spans="1:16" ht="27" customHeight="1" x14ac:dyDescent="0.3">
      <c r="A396" s="108">
        <v>175</v>
      </c>
      <c r="B396" s="183" t="s">
        <v>475</v>
      </c>
      <c r="C396" s="183"/>
      <c r="D396" s="183"/>
      <c r="E396" s="172">
        <v>0.25</v>
      </c>
      <c r="F396" s="172"/>
      <c r="G396" s="172">
        <v>0.06</v>
      </c>
      <c r="H396" s="172"/>
      <c r="I396" s="115">
        <v>9.0000000000000002E-6</v>
      </c>
      <c r="L396" s="11"/>
      <c r="M396" s="3"/>
      <c r="N396" s="6"/>
      <c r="O396" s="6"/>
      <c r="P396" s="4"/>
    </row>
    <row r="397" spans="1:16" ht="27" customHeight="1" x14ac:dyDescent="0.3">
      <c r="A397" s="109"/>
      <c r="B397" s="170" t="s">
        <v>114</v>
      </c>
      <c r="C397" s="170"/>
      <c r="D397" s="170"/>
      <c r="E397" s="173">
        <v>4244132.45</v>
      </c>
      <c r="F397" s="174"/>
      <c r="G397" s="173">
        <v>666477.49</v>
      </c>
      <c r="H397" s="173"/>
      <c r="I397" s="110"/>
    </row>
    <row r="398" spans="1:16" ht="27" customHeight="1" x14ac:dyDescent="0.3">
      <c r="A398" s="111"/>
      <c r="B398" s="169" t="s">
        <v>94</v>
      </c>
      <c r="C398" s="169"/>
      <c r="D398" s="169"/>
      <c r="E398" s="329">
        <v>533.05999999999995</v>
      </c>
      <c r="F398" s="329"/>
      <c r="G398" s="330">
        <v>121.33</v>
      </c>
      <c r="H398" s="330"/>
      <c r="I398" s="112"/>
    </row>
    <row r="399" spans="1:16" ht="27" customHeight="1" x14ac:dyDescent="0.3">
      <c r="A399" s="109"/>
      <c r="B399" s="170" t="s">
        <v>95</v>
      </c>
      <c r="C399" s="170"/>
      <c r="D399" s="170"/>
      <c r="E399" s="173">
        <v>4244665.51</v>
      </c>
      <c r="F399" s="174"/>
      <c r="G399" s="173">
        <v>666598.81999999995</v>
      </c>
      <c r="H399" s="173"/>
      <c r="I399" s="110"/>
    </row>
    <row r="400" spans="1:16" ht="27" customHeight="1" x14ac:dyDescent="0.3">
      <c r="A400" s="249" t="s">
        <v>171</v>
      </c>
      <c r="B400" s="249"/>
      <c r="C400" s="249"/>
      <c r="D400" s="249"/>
      <c r="E400" s="249"/>
      <c r="F400" s="249"/>
      <c r="G400" s="249"/>
      <c r="H400" s="249"/>
      <c r="I400" s="249"/>
    </row>
    <row r="401" spans="1:9" ht="27" customHeight="1" x14ac:dyDescent="0.3">
      <c r="A401" s="248" t="s">
        <v>172</v>
      </c>
      <c r="B401" s="248"/>
      <c r="C401" s="248"/>
      <c r="D401" s="248"/>
      <c r="E401" s="248"/>
      <c r="F401" s="248"/>
      <c r="G401" s="248"/>
      <c r="H401" s="248"/>
      <c r="I401" s="248"/>
    </row>
    <row r="402" spans="1:9" ht="15.75" customHeight="1" x14ac:dyDescent="0.35">
      <c r="A402" s="17"/>
      <c r="B402" s="18"/>
      <c r="C402" s="18"/>
      <c r="D402" s="18"/>
      <c r="E402" s="19"/>
      <c r="F402" s="19"/>
      <c r="G402" s="19"/>
      <c r="H402" s="19"/>
      <c r="I402" s="19"/>
    </row>
    <row r="403" spans="1:9" ht="15.75" customHeight="1" x14ac:dyDescent="0.35">
      <c r="A403" s="17"/>
      <c r="B403" s="18"/>
      <c r="C403" s="18"/>
      <c r="D403" s="18"/>
      <c r="E403" s="19"/>
      <c r="F403" s="19"/>
      <c r="G403" s="19"/>
      <c r="H403" s="19"/>
      <c r="I403" s="19"/>
    </row>
    <row r="404" spans="1:9" ht="15.75" customHeight="1" x14ac:dyDescent="0.35">
      <c r="A404" s="17"/>
      <c r="B404" s="18"/>
      <c r="C404" s="18"/>
      <c r="D404" s="18"/>
      <c r="E404" s="19"/>
      <c r="F404" s="19"/>
      <c r="G404" s="19"/>
      <c r="H404" s="19"/>
      <c r="I404" s="19"/>
    </row>
    <row r="405" spans="1:9" ht="15.75" customHeight="1" x14ac:dyDescent="0.35">
      <c r="A405" s="335" t="s">
        <v>96</v>
      </c>
      <c r="B405" s="335"/>
      <c r="C405" s="335"/>
      <c r="D405" s="335"/>
      <c r="E405" s="335"/>
      <c r="F405" s="335"/>
      <c r="G405" s="335"/>
      <c r="H405" s="335"/>
      <c r="I405" s="335"/>
    </row>
    <row r="406" spans="1:9" ht="15.75" customHeight="1" x14ac:dyDescent="0.3">
      <c r="A406" s="218" t="s">
        <v>203</v>
      </c>
      <c r="B406" s="218"/>
      <c r="C406" s="218"/>
      <c r="D406" s="218"/>
      <c r="E406" s="218"/>
      <c r="F406" s="218"/>
      <c r="G406" s="218"/>
      <c r="H406" s="218"/>
      <c r="I406" s="218"/>
    </row>
    <row r="407" spans="1:9" ht="15.75" customHeight="1" x14ac:dyDescent="0.3">
      <c r="A407" s="218" t="s">
        <v>476</v>
      </c>
      <c r="B407" s="218"/>
      <c r="C407" s="218"/>
      <c r="D407" s="218"/>
      <c r="E407" s="218"/>
      <c r="F407" s="218"/>
      <c r="G407" s="218"/>
      <c r="H407" s="218"/>
      <c r="I407" s="218"/>
    </row>
    <row r="408" spans="1:9" ht="15.75" customHeight="1" x14ac:dyDescent="0.35">
      <c r="A408" s="17"/>
      <c r="B408" s="103"/>
      <c r="C408" s="103"/>
      <c r="D408" s="103"/>
      <c r="E408" s="19"/>
      <c r="F408" s="19"/>
      <c r="G408" s="19"/>
      <c r="H408" s="19"/>
      <c r="I408" s="19"/>
    </row>
    <row r="409" spans="1:9" ht="30" customHeight="1" x14ac:dyDescent="0.3">
      <c r="A409" s="117" t="s">
        <v>199</v>
      </c>
      <c r="B409" s="341" t="s">
        <v>500</v>
      </c>
      <c r="C409" s="341"/>
      <c r="D409" s="341"/>
      <c r="E409" s="341"/>
      <c r="F409" s="207" t="s">
        <v>138</v>
      </c>
      <c r="G409" s="208"/>
      <c r="H409" s="209"/>
      <c r="I409" s="117" t="s">
        <v>186</v>
      </c>
    </row>
    <row r="410" spans="1:9" ht="30" customHeight="1" x14ac:dyDescent="0.3">
      <c r="A410" s="117"/>
      <c r="B410" s="341"/>
      <c r="C410" s="341"/>
      <c r="D410" s="341"/>
      <c r="E410" s="341"/>
      <c r="F410" s="205" t="s">
        <v>113</v>
      </c>
      <c r="G410" s="206"/>
      <c r="H410" s="117" t="s">
        <v>112</v>
      </c>
      <c r="I410" s="117"/>
    </row>
    <row r="411" spans="1:9" ht="30" customHeight="1" x14ac:dyDescent="0.3">
      <c r="A411" s="120">
        <v>1</v>
      </c>
      <c r="B411" s="189" t="s">
        <v>209</v>
      </c>
      <c r="C411" s="189"/>
      <c r="D411" s="189"/>
      <c r="E411" s="189"/>
      <c r="F411" s="196">
        <v>674807.3</v>
      </c>
      <c r="G411" s="197"/>
      <c r="H411" s="121">
        <v>108042.49</v>
      </c>
      <c r="I411" s="122">
        <v>16.21</v>
      </c>
    </row>
    <row r="412" spans="1:9" ht="30" customHeight="1" x14ac:dyDescent="0.3">
      <c r="A412" s="123">
        <v>2</v>
      </c>
      <c r="B412" s="190" t="s">
        <v>15</v>
      </c>
      <c r="C412" s="190"/>
      <c r="D412" s="190"/>
      <c r="E412" s="190"/>
      <c r="F412" s="198">
        <v>681028.76</v>
      </c>
      <c r="G412" s="199"/>
      <c r="H412" s="124">
        <v>98328.76</v>
      </c>
      <c r="I412" s="125">
        <v>14.75</v>
      </c>
    </row>
    <row r="413" spans="1:9" ht="30" customHeight="1" x14ac:dyDescent="0.3">
      <c r="A413" s="120">
        <v>3</v>
      </c>
      <c r="B413" s="189" t="s">
        <v>17</v>
      </c>
      <c r="C413" s="189"/>
      <c r="D413" s="189"/>
      <c r="E413" s="189"/>
      <c r="F413" s="196">
        <v>289260.68</v>
      </c>
      <c r="G413" s="197"/>
      <c r="H413" s="121">
        <v>42192.19</v>
      </c>
      <c r="I413" s="122">
        <v>6.33</v>
      </c>
    </row>
    <row r="414" spans="1:9" ht="30" customHeight="1" x14ac:dyDescent="0.3">
      <c r="A414" s="123">
        <v>4</v>
      </c>
      <c r="B414" s="190" t="s">
        <v>16</v>
      </c>
      <c r="C414" s="190"/>
      <c r="D414" s="190"/>
      <c r="E414" s="190"/>
      <c r="F414" s="198">
        <v>234751.93</v>
      </c>
      <c r="G414" s="199"/>
      <c r="H414" s="124">
        <v>39315.199999999997</v>
      </c>
      <c r="I414" s="125">
        <v>5.9</v>
      </c>
    </row>
    <row r="415" spans="1:9" ht="30" customHeight="1" x14ac:dyDescent="0.3">
      <c r="A415" s="120">
        <v>5</v>
      </c>
      <c r="B415" s="189" t="s">
        <v>18</v>
      </c>
      <c r="C415" s="189"/>
      <c r="D415" s="189"/>
      <c r="E415" s="189"/>
      <c r="F415" s="196">
        <v>230211.61</v>
      </c>
      <c r="G415" s="197"/>
      <c r="H415" s="121">
        <v>35657.11</v>
      </c>
      <c r="I415" s="122">
        <v>5.35</v>
      </c>
    </row>
    <row r="416" spans="1:9" ht="30" customHeight="1" x14ac:dyDescent="0.3">
      <c r="A416" s="123">
        <v>6</v>
      </c>
      <c r="B416" s="190" t="s">
        <v>20</v>
      </c>
      <c r="C416" s="190"/>
      <c r="D416" s="190"/>
      <c r="E416" s="190"/>
      <c r="F416" s="198">
        <v>236304.05</v>
      </c>
      <c r="G416" s="199"/>
      <c r="H416" s="124">
        <v>33526.589999999997</v>
      </c>
      <c r="I416" s="125">
        <v>5.03</v>
      </c>
    </row>
    <row r="417" spans="1:9" ht="30" customHeight="1" x14ac:dyDescent="0.3">
      <c r="A417" s="120">
        <v>7</v>
      </c>
      <c r="B417" s="189" t="s">
        <v>19</v>
      </c>
      <c r="C417" s="189"/>
      <c r="D417" s="189"/>
      <c r="E417" s="189"/>
      <c r="F417" s="196">
        <v>130746.65</v>
      </c>
      <c r="G417" s="197"/>
      <c r="H417" s="121">
        <v>26541.43</v>
      </c>
      <c r="I417" s="122">
        <v>3.98</v>
      </c>
    </row>
    <row r="418" spans="1:9" ht="30" customHeight="1" x14ac:dyDescent="0.3">
      <c r="A418" s="123">
        <v>8</v>
      </c>
      <c r="B418" s="190" t="s">
        <v>21</v>
      </c>
      <c r="C418" s="190"/>
      <c r="D418" s="190"/>
      <c r="E418" s="190"/>
      <c r="F418" s="198">
        <v>133628.19</v>
      </c>
      <c r="G418" s="199"/>
      <c r="H418" s="124">
        <v>22377.15</v>
      </c>
      <c r="I418" s="125">
        <v>3.36</v>
      </c>
    </row>
    <row r="419" spans="1:9" ht="30" customHeight="1" x14ac:dyDescent="0.3">
      <c r="A419" s="120">
        <v>9</v>
      </c>
      <c r="B419" s="189" t="s">
        <v>210</v>
      </c>
      <c r="C419" s="189"/>
      <c r="D419" s="189"/>
      <c r="E419" s="189"/>
      <c r="F419" s="196">
        <v>133088.57</v>
      </c>
      <c r="G419" s="197"/>
      <c r="H419" s="121">
        <v>22072.15</v>
      </c>
      <c r="I419" s="122">
        <v>3.31</v>
      </c>
    </row>
    <row r="420" spans="1:9" ht="30" customHeight="1" x14ac:dyDescent="0.3">
      <c r="A420" s="123">
        <v>10</v>
      </c>
      <c r="B420" s="190" t="s">
        <v>212</v>
      </c>
      <c r="C420" s="190"/>
      <c r="D420" s="190"/>
      <c r="E420" s="190"/>
      <c r="F420" s="198">
        <v>108010.05</v>
      </c>
      <c r="G420" s="199"/>
      <c r="H420" s="124">
        <v>18167.89</v>
      </c>
      <c r="I420" s="125">
        <v>2.73</v>
      </c>
    </row>
    <row r="421" spans="1:9" ht="30" customHeight="1" x14ac:dyDescent="0.3">
      <c r="A421" s="120">
        <v>11</v>
      </c>
      <c r="B421" s="189" t="s">
        <v>22</v>
      </c>
      <c r="C421" s="189"/>
      <c r="D421" s="189"/>
      <c r="E421" s="189"/>
      <c r="F421" s="196">
        <v>105031.77</v>
      </c>
      <c r="G421" s="197"/>
      <c r="H421" s="121">
        <v>17461.46</v>
      </c>
      <c r="I421" s="122">
        <v>2.62</v>
      </c>
    </row>
    <row r="422" spans="1:9" ht="30" customHeight="1" x14ac:dyDescent="0.3">
      <c r="A422" s="123">
        <v>12</v>
      </c>
      <c r="B422" s="190" t="s">
        <v>211</v>
      </c>
      <c r="C422" s="190"/>
      <c r="D422" s="190"/>
      <c r="E422" s="190"/>
      <c r="F422" s="198">
        <v>105749.5</v>
      </c>
      <c r="G422" s="199"/>
      <c r="H422" s="124">
        <v>17100.509999999998</v>
      </c>
      <c r="I422" s="125">
        <v>2.57</v>
      </c>
    </row>
    <row r="423" spans="1:9" ht="30" customHeight="1" x14ac:dyDescent="0.3">
      <c r="A423" s="120">
        <v>13</v>
      </c>
      <c r="B423" s="189" t="s">
        <v>213</v>
      </c>
      <c r="C423" s="189"/>
      <c r="D423" s="189"/>
      <c r="E423" s="189"/>
      <c r="F423" s="196">
        <v>112707.4</v>
      </c>
      <c r="G423" s="197"/>
      <c r="H423" s="121">
        <v>16267.39</v>
      </c>
      <c r="I423" s="122">
        <v>2.44</v>
      </c>
    </row>
    <row r="424" spans="1:9" ht="30" customHeight="1" x14ac:dyDescent="0.3">
      <c r="A424" s="123">
        <v>14</v>
      </c>
      <c r="B424" s="190" t="s">
        <v>215</v>
      </c>
      <c r="C424" s="190"/>
      <c r="D424" s="190"/>
      <c r="E424" s="190"/>
      <c r="F424" s="198">
        <v>81263.839999999997</v>
      </c>
      <c r="G424" s="199"/>
      <c r="H424" s="124">
        <v>12466.75</v>
      </c>
      <c r="I424" s="125">
        <v>1.87</v>
      </c>
    </row>
    <row r="425" spans="1:9" ht="30" customHeight="1" x14ac:dyDescent="0.3">
      <c r="A425" s="120">
        <v>15</v>
      </c>
      <c r="B425" s="189" t="s">
        <v>214</v>
      </c>
      <c r="C425" s="189"/>
      <c r="D425" s="189"/>
      <c r="E425" s="189"/>
      <c r="F425" s="196">
        <v>80242.73</v>
      </c>
      <c r="G425" s="197"/>
      <c r="H425" s="121">
        <v>12432.1</v>
      </c>
      <c r="I425" s="122">
        <v>1.87</v>
      </c>
    </row>
    <row r="426" spans="1:9" ht="30" customHeight="1" x14ac:dyDescent="0.3">
      <c r="A426" s="123">
        <v>16</v>
      </c>
      <c r="B426" s="190" t="s">
        <v>216</v>
      </c>
      <c r="C426" s="190"/>
      <c r="D426" s="190"/>
      <c r="E426" s="190"/>
      <c r="F426" s="198">
        <v>68961.570000000007</v>
      </c>
      <c r="G426" s="199"/>
      <c r="H426" s="124">
        <v>10917.94</v>
      </c>
      <c r="I426" s="125">
        <v>1.64</v>
      </c>
    </row>
    <row r="427" spans="1:9" ht="30" customHeight="1" x14ac:dyDescent="0.3">
      <c r="A427" s="120">
        <v>17</v>
      </c>
      <c r="B427" s="189" t="s">
        <v>217</v>
      </c>
      <c r="C427" s="189"/>
      <c r="D427" s="189"/>
      <c r="E427" s="189"/>
      <c r="F427" s="196">
        <v>65529.06</v>
      </c>
      <c r="G427" s="197"/>
      <c r="H427" s="121">
        <v>9818.86</v>
      </c>
      <c r="I427" s="122">
        <v>1.47</v>
      </c>
    </row>
    <row r="428" spans="1:9" ht="30" customHeight="1" x14ac:dyDescent="0.3">
      <c r="A428" s="123">
        <v>18</v>
      </c>
      <c r="B428" s="190" t="s">
        <v>218</v>
      </c>
      <c r="C428" s="190"/>
      <c r="D428" s="190"/>
      <c r="E428" s="190"/>
      <c r="F428" s="198">
        <v>68074.19</v>
      </c>
      <c r="G428" s="199"/>
      <c r="H428" s="124">
        <v>9490.58</v>
      </c>
      <c r="I428" s="125">
        <v>1.42</v>
      </c>
    </row>
    <row r="429" spans="1:9" ht="30" customHeight="1" x14ac:dyDescent="0.3">
      <c r="A429" s="120">
        <v>19</v>
      </c>
      <c r="B429" s="189" t="s">
        <v>219</v>
      </c>
      <c r="C429" s="189"/>
      <c r="D429" s="189"/>
      <c r="E429" s="189"/>
      <c r="F429" s="196">
        <v>60270.45</v>
      </c>
      <c r="G429" s="197"/>
      <c r="H429" s="121">
        <v>9146.33</v>
      </c>
      <c r="I429" s="122">
        <v>1.37</v>
      </c>
    </row>
    <row r="430" spans="1:9" ht="30" customHeight="1" x14ac:dyDescent="0.3">
      <c r="A430" s="123">
        <v>20</v>
      </c>
      <c r="B430" s="190" t="s">
        <v>220</v>
      </c>
      <c r="C430" s="190"/>
      <c r="D430" s="190"/>
      <c r="E430" s="190"/>
      <c r="F430" s="198">
        <v>43662.59</v>
      </c>
      <c r="G430" s="199"/>
      <c r="H430" s="124">
        <v>8187.39</v>
      </c>
      <c r="I430" s="125">
        <v>1.23</v>
      </c>
    </row>
    <row r="431" spans="1:9" ht="30" customHeight="1" x14ac:dyDescent="0.3">
      <c r="A431" s="120">
        <v>21</v>
      </c>
      <c r="B431" s="189" t="s">
        <v>221</v>
      </c>
      <c r="C431" s="189"/>
      <c r="D431" s="189"/>
      <c r="E431" s="189"/>
      <c r="F431" s="196">
        <v>41810.550000000003</v>
      </c>
      <c r="G431" s="197"/>
      <c r="H431" s="121">
        <v>6801.52</v>
      </c>
      <c r="I431" s="122">
        <v>1.02</v>
      </c>
    </row>
    <row r="432" spans="1:9" ht="30" customHeight="1" x14ac:dyDescent="0.3">
      <c r="A432" s="123">
        <v>22</v>
      </c>
      <c r="B432" s="190" t="s">
        <v>222</v>
      </c>
      <c r="C432" s="190"/>
      <c r="D432" s="190"/>
      <c r="E432" s="190"/>
      <c r="F432" s="198">
        <v>43491.22</v>
      </c>
      <c r="G432" s="199"/>
      <c r="H432" s="124">
        <v>6501.54</v>
      </c>
      <c r="I432" s="125">
        <v>0.98</v>
      </c>
    </row>
    <row r="433" spans="1:9" ht="30" customHeight="1" x14ac:dyDescent="0.3">
      <c r="A433" s="120">
        <v>23</v>
      </c>
      <c r="B433" s="189" t="s">
        <v>223</v>
      </c>
      <c r="C433" s="189"/>
      <c r="D433" s="189"/>
      <c r="E433" s="189"/>
      <c r="F433" s="196">
        <v>35978.980000000003</v>
      </c>
      <c r="G433" s="197"/>
      <c r="H433" s="121">
        <v>6103.42</v>
      </c>
      <c r="I433" s="122">
        <v>0.92</v>
      </c>
    </row>
    <row r="434" spans="1:9" ht="30" customHeight="1" x14ac:dyDescent="0.3">
      <c r="A434" s="123">
        <v>24</v>
      </c>
      <c r="B434" s="190" t="s">
        <v>226</v>
      </c>
      <c r="C434" s="190"/>
      <c r="D434" s="190"/>
      <c r="E434" s="190"/>
      <c r="F434" s="198">
        <v>30254.36</v>
      </c>
      <c r="G434" s="199"/>
      <c r="H434" s="124">
        <v>4576.72</v>
      </c>
      <c r="I434" s="125">
        <v>0.69</v>
      </c>
    </row>
    <row r="435" spans="1:9" ht="30" customHeight="1" x14ac:dyDescent="0.3">
      <c r="A435" s="120">
        <v>25</v>
      </c>
      <c r="B435" s="189" t="s">
        <v>224</v>
      </c>
      <c r="C435" s="189"/>
      <c r="D435" s="189"/>
      <c r="E435" s="189"/>
      <c r="F435" s="196">
        <v>32783.74</v>
      </c>
      <c r="G435" s="197"/>
      <c r="H435" s="121">
        <v>4568.3500000000004</v>
      </c>
      <c r="I435" s="122">
        <v>0.69</v>
      </c>
    </row>
    <row r="436" spans="1:9" ht="30" customHeight="1" x14ac:dyDescent="0.3">
      <c r="A436" s="123">
        <v>26</v>
      </c>
      <c r="B436" s="190" t="s">
        <v>225</v>
      </c>
      <c r="C436" s="190"/>
      <c r="D436" s="190"/>
      <c r="E436" s="190"/>
      <c r="F436" s="198">
        <v>25298.98</v>
      </c>
      <c r="G436" s="199"/>
      <c r="H436" s="124">
        <v>4446.16</v>
      </c>
      <c r="I436" s="125">
        <v>0.67</v>
      </c>
    </row>
    <row r="437" spans="1:9" ht="30" customHeight="1" x14ac:dyDescent="0.3">
      <c r="A437" s="120">
        <v>27</v>
      </c>
      <c r="B437" s="189" t="s">
        <v>228</v>
      </c>
      <c r="C437" s="189"/>
      <c r="D437" s="189"/>
      <c r="E437" s="189"/>
      <c r="F437" s="196">
        <v>27923.74</v>
      </c>
      <c r="G437" s="197"/>
      <c r="H437" s="121">
        <v>4426.96</v>
      </c>
      <c r="I437" s="122">
        <v>0.66</v>
      </c>
    </row>
    <row r="438" spans="1:9" ht="30" customHeight="1" x14ac:dyDescent="0.3">
      <c r="A438" s="123">
        <v>28</v>
      </c>
      <c r="B438" s="190" t="s">
        <v>227</v>
      </c>
      <c r="C438" s="190"/>
      <c r="D438" s="190"/>
      <c r="E438" s="190"/>
      <c r="F438" s="198">
        <v>27545.66</v>
      </c>
      <c r="G438" s="199"/>
      <c r="H438" s="124">
        <v>4355.3</v>
      </c>
      <c r="I438" s="125">
        <v>0.65</v>
      </c>
    </row>
    <row r="439" spans="1:9" ht="30" customHeight="1" x14ac:dyDescent="0.3">
      <c r="A439" s="120">
        <v>29</v>
      </c>
      <c r="B439" s="189" t="s">
        <v>229</v>
      </c>
      <c r="C439" s="189"/>
      <c r="D439" s="189"/>
      <c r="E439" s="189"/>
      <c r="F439" s="196">
        <v>25982.720000000001</v>
      </c>
      <c r="G439" s="197"/>
      <c r="H439" s="121">
        <v>3836.13</v>
      </c>
      <c r="I439" s="122">
        <v>0.57999999999999996</v>
      </c>
    </row>
    <row r="440" spans="1:9" ht="30" customHeight="1" x14ac:dyDescent="0.3">
      <c r="A440" s="123">
        <v>30</v>
      </c>
      <c r="B440" s="190" t="s">
        <v>230</v>
      </c>
      <c r="C440" s="190"/>
      <c r="D440" s="190"/>
      <c r="E440" s="190"/>
      <c r="F440" s="198">
        <v>22711.119999999999</v>
      </c>
      <c r="G440" s="199"/>
      <c r="H440" s="124">
        <v>3625.51</v>
      </c>
      <c r="I440" s="125">
        <v>0.54</v>
      </c>
    </row>
    <row r="441" spans="1:9" ht="30" customHeight="1" x14ac:dyDescent="0.3">
      <c r="A441" s="120">
        <v>31</v>
      </c>
      <c r="B441" s="189" t="s">
        <v>231</v>
      </c>
      <c r="C441" s="189"/>
      <c r="D441" s="189"/>
      <c r="E441" s="189"/>
      <c r="F441" s="196">
        <v>21469.41</v>
      </c>
      <c r="G441" s="197"/>
      <c r="H441" s="121">
        <v>3502.47</v>
      </c>
      <c r="I441" s="122">
        <v>0.53</v>
      </c>
    </row>
    <row r="442" spans="1:9" ht="30" customHeight="1" x14ac:dyDescent="0.3">
      <c r="A442" s="123">
        <v>32</v>
      </c>
      <c r="B442" s="190" t="s">
        <v>232</v>
      </c>
      <c r="C442" s="190"/>
      <c r="D442" s="190"/>
      <c r="E442" s="190"/>
      <c r="F442" s="198">
        <v>22036.27</v>
      </c>
      <c r="G442" s="199"/>
      <c r="H442" s="124">
        <v>3266.08</v>
      </c>
      <c r="I442" s="125">
        <v>0.49</v>
      </c>
    </row>
    <row r="443" spans="1:9" ht="30" customHeight="1" x14ac:dyDescent="0.3">
      <c r="A443" s="120">
        <v>33</v>
      </c>
      <c r="B443" s="189" t="s">
        <v>233</v>
      </c>
      <c r="C443" s="189"/>
      <c r="D443" s="189"/>
      <c r="E443" s="189"/>
      <c r="F443" s="196">
        <v>18448.36</v>
      </c>
      <c r="G443" s="197"/>
      <c r="H443" s="121">
        <v>3059.98</v>
      </c>
      <c r="I443" s="122">
        <v>0.46</v>
      </c>
    </row>
    <row r="444" spans="1:9" ht="30" customHeight="1" x14ac:dyDescent="0.3">
      <c r="A444" s="123">
        <v>34</v>
      </c>
      <c r="B444" s="190" t="s">
        <v>234</v>
      </c>
      <c r="C444" s="190"/>
      <c r="D444" s="190"/>
      <c r="E444" s="190"/>
      <c r="F444" s="198">
        <v>18382.61</v>
      </c>
      <c r="G444" s="199"/>
      <c r="H444" s="124">
        <v>2897.02</v>
      </c>
      <c r="I444" s="125">
        <v>0.43</v>
      </c>
    </row>
    <row r="445" spans="1:9" ht="30" customHeight="1" x14ac:dyDescent="0.3">
      <c r="A445" s="120">
        <v>35</v>
      </c>
      <c r="B445" s="189" t="s">
        <v>236</v>
      </c>
      <c r="C445" s="189"/>
      <c r="D445" s="189"/>
      <c r="E445" s="189"/>
      <c r="F445" s="196">
        <v>16907.48</v>
      </c>
      <c r="G445" s="197"/>
      <c r="H445" s="121">
        <v>2466.14</v>
      </c>
      <c r="I445" s="122">
        <v>0.37</v>
      </c>
    </row>
    <row r="446" spans="1:9" ht="30" customHeight="1" x14ac:dyDescent="0.3">
      <c r="A446" s="123">
        <v>36</v>
      </c>
      <c r="B446" s="190" t="s">
        <v>235</v>
      </c>
      <c r="C446" s="190"/>
      <c r="D446" s="190"/>
      <c r="E446" s="190"/>
      <c r="F446" s="198">
        <v>15633.28</v>
      </c>
      <c r="G446" s="199"/>
      <c r="H446" s="124">
        <v>2418.48</v>
      </c>
      <c r="I446" s="125">
        <v>0.36</v>
      </c>
    </row>
    <row r="447" spans="1:9" ht="30" customHeight="1" x14ac:dyDescent="0.3">
      <c r="A447" s="120">
        <v>37</v>
      </c>
      <c r="B447" s="189" t="s">
        <v>237</v>
      </c>
      <c r="C447" s="189"/>
      <c r="D447" s="189"/>
      <c r="E447" s="189"/>
      <c r="F447" s="196">
        <v>12145.38</v>
      </c>
      <c r="G447" s="197"/>
      <c r="H447" s="121">
        <v>1728.94</v>
      </c>
      <c r="I447" s="122">
        <v>0.26</v>
      </c>
    </row>
    <row r="448" spans="1:9" ht="30" customHeight="1" x14ac:dyDescent="0.3">
      <c r="A448" s="123">
        <v>38</v>
      </c>
      <c r="B448" s="190" t="s">
        <v>238</v>
      </c>
      <c r="C448" s="190"/>
      <c r="D448" s="190"/>
      <c r="E448" s="190"/>
      <c r="F448" s="198">
        <v>9837.8700000000008</v>
      </c>
      <c r="G448" s="199"/>
      <c r="H448" s="124">
        <v>1705.9</v>
      </c>
      <c r="I448" s="125">
        <v>0.26</v>
      </c>
    </row>
    <row r="449" spans="1:9" ht="30" customHeight="1" x14ac:dyDescent="0.3">
      <c r="A449" s="120">
        <v>39</v>
      </c>
      <c r="B449" s="189" t="s">
        <v>239</v>
      </c>
      <c r="C449" s="189"/>
      <c r="D449" s="189"/>
      <c r="E449" s="189"/>
      <c r="F449" s="196">
        <v>6730.91</v>
      </c>
      <c r="G449" s="197"/>
      <c r="H449" s="121">
        <v>1637.3</v>
      </c>
      <c r="I449" s="122">
        <v>0.25</v>
      </c>
    </row>
    <row r="450" spans="1:9" ht="30" customHeight="1" x14ac:dyDescent="0.3">
      <c r="A450" s="123">
        <v>40</v>
      </c>
      <c r="B450" s="190" t="s">
        <v>240</v>
      </c>
      <c r="C450" s="190"/>
      <c r="D450" s="190"/>
      <c r="E450" s="190"/>
      <c r="F450" s="198">
        <v>8980.11</v>
      </c>
      <c r="G450" s="199"/>
      <c r="H450" s="124">
        <v>1407.23</v>
      </c>
      <c r="I450" s="125">
        <v>0.21</v>
      </c>
    </row>
    <row r="451" spans="1:9" ht="30" customHeight="1" x14ac:dyDescent="0.3">
      <c r="A451" s="120">
        <v>41</v>
      </c>
      <c r="B451" s="189" t="s">
        <v>241</v>
      </c>
      <c r="C451" s="189"/>
      <c r="D451" s="189"/>
      <c r="E451" s="189"/>
      <c r="F451" s="196">
        <v>8907.44</v>
      </c>
      <c r="G451" s="197"/>
      <c r="H451" s="121">
        <v>1364.01</v>
      </c>
      <c r="I451" s="122">
        <v>0.2</v>
      </c>
    </row>
    <row r="452" spans="1:9" ht="30" customHeight="1" x14ac:dyDescent="0.3">
      <c r="A452" s="123">
        <v>42</v>
      </c>
      <c r="B452" s="190" t="s">
        <v>242</v>
      </c>
      <c r="C452" s="190"/>
      <c r="D452" s="190"/>
      <c r="E452" s="190"/>
      <c r="F452" s="198">
        <v>7589.74</v>
      </c>
      <c r="G452" s="199"/>
      <c r="H452" s="124">
        <v>1270.6300000000001</v>
      </c>
      <c r="I452" s="125">
        <v>0.19</v>
      </c>
    </row>
    <row r="453" spans="1:9" ht="30" customHeight="1" x14ac:dyDescent="0.3">
      <c r="A453" s="120">
        <v>43</v>
      </c>
      <c r="B453" s="189" t="s">
        <v>243</v>
      </c>
      <c r="C453" s="189"/>
      <c r="D453" s="189"/>
      <c r="E453" s="189"/>
      <c r="F453" s="196">
        <v>6830.71</v>
      </c>
      <c r="G453" s="197"/>
      <c r="H453" s="121">
        <v>1170.6600000000001</v>
      </c>
      <c r="I453" s="122">
        <v>0.18</v>
      </c>
    </row>
    <row r="454" spans="1:9" ht="30" customHeight="1" x14ac:dyDescent="0.3">
      <c r="A454" s="123">
        <v>44</v>
      </c>
      <c r="B454" s="190" t="s">
        <v>244</v>
      </c>
      <c r="C454" s="190"/>
      <c r="D454" s="190"/>
      <c r="E454" s="190"/>
      <c r="F454" s="198">
        <v>6407.97</v>
      </c>
      <c r="G454" s="199"/>
      <c r="H454" s="124">
        <v>1057.3599999999999</v>
      </c>
      <c r="I454" s="125">
        <v>0.16</v>
      </c>
    </row>
    <row r="455" spans="1:9" ht="30" customHeight="1" x14ac:dyDescent="0.3">
      <c r="A455" s="120">
        <v>45</v>
      </c>
      <c r="B455" s="189" t="s">
        <v>245</v>
      </c>
      <c r="C455" s="189"/>
      <c r="D455" s="189"/>
      <c r="E455" s="189"/>
      <c r="F455" s="196">
        <v>5582.35</v>
      </c>
      <c r="G455" s="197"/>
      <c r="H455" s="121">
        <v>1008.17</v>
      </c>
      <c r="I455" s="122">
        <v>0.15</v>
      </c>
    </row>
    <row r="456" spans="1:9" ht="30" customHeight="1" x14ac:dyDescent="0.3">
      <c r="A456" s="123">
        <v>46</v>
      </c>
      <c r="B456" s="190" t="s">
        <v>246</v>
      </c>
      <c r="C456" s="190"/>
      <c r="D456" s="190"/>
      <c r="E456" s="190"/>
      <c r="F456" s="198">
        <v>4219.08</v>
      </c>
      <c r="G456" s="199"/>
      <c r="H456" s="125">
        <v>727.9</v>
      </c>
      <c r="I456" s="125">
        <v>0.11</v>
      </c>
    </row>
    <row r="457" spans="1:9" ht="30" customHeight="1" x14ac:dyDescent="0.3">
      <c r="A457" s="120">
        <v>47</v>
      </c>
      <c r="B457" s="189" t="s">
        <v>247</v>
      </c>
      <c r="C457" s="189"/>
      <c r="D457" s="189"/>
      <c r="E457" s="189"/>
      <c r="F457" s="196">
        <v>3553.76</v>
      </c>
      <c r="G457" s="197"/>
      <c r="H457" s="122">
        <v>571.65</v>
      </c>
      <c r="I457" s="122">
        <v>0.09</v>
      </c>
    </row>
    <row r="458" spans="1:9" ht="30" customHeight="1" x14ac:dyDescent="0.3">
      <c r="A458" s="123">
        <v>48</v>
      </c>
      <c r="B458" s="190" t="s">
        <v>248</v>
      </c>
      <c r="C458" s="190"/>
      <c r="D458" s="190"/>
      <c r="E458" s="190"/>
      <c r="F458" s="198">
        <v>2753.04</v>
      </c>
      <c r="G458" s="199"/>
      <c r="H458" s="125">
        <v>480.97</v>
      </c>
      <c r="I458" s="125">
        <v>7.0000000000000007E-2</v>
      </c>
    </row>
    <row r="459" spans="1:9" ht="30" customHeight="1" x14ac:dyDescent="0.3">
      <c r="A459" s="120">
        <v>49</v>
      </c>
      <c r="B459" s="189" t="s">
        <v>249</v>
      </c>
      <c r="C459" s="189"/>
      <c r="D459" s="189"/>
      <c r="E459" s="189"/>
      <c r="F459" s="196">
        <v>2596.0100000000002</v>
      </c>
      <c r="G459" s="197"/>
      <c r="H459" s="122">
        <v>396.02</v>
      </c>
      <c r="I459" s="122">
        <v>0.06</v>
      </c>
    </row>
    <row r="460" spans="1:9" ht="30" customHeight="1" x14ac:dyDescent="0.3">
      <c r="A460" s="123">
        <v>50</v>
      </c>
      <c r="B460" s="190" t="s">
        <v>250</v>
      </c>
      <c r="C460" s="190"/>
      <c r="D460" s="190"/>
      <c r="E460" s="190"/>
      <c r="F460" s="198">
        <v>2329.04</v>
      </c>
      <c r="G460" s="199"/>
      <c r="H460" s="125">
        <v>375.82</v>
      </c>
      <c r="I460" s="125">
        <v>0.06</v>
      </c>
    </row>
    <row r="461" spans="1:9" ht="30" customHeight="1" x14ac:dyDescent="0.3">
      <c r="A461" s="120">
        <v>51</v>
      </c>
      <c r="B461" s="189" t="s">
        <v>251</v>
      </c>
      <c r="C461" s="189"/>
      <c r="D461" s="189"/>
      <c r="E461" s="189"/>
      <c r="F461" s="196">
        <v>1851.69</v>
      </c>
      <c r="G461" s="197"/>
      <c r="H461" s="122">
        <v>291.54000000000002</v>
      </c>
      <c r="I461" s="122">
        <v>0.04</v>
      </c>
    </row>
    <row r="462" spans="1:9" ht="30" customHeight="1" x14ac:dyDescent="0.3">
      <c r="A462" s="123">
        <v>52</v>
      </c>
      <c r="B462" s="190" t="s">
        <v>252</v>
      </c>
      <c r="C462" s="190"/>
      <c r="D462" s="190"/>
      <c r="E462" s="190"/>
      <c r="F462" s="198">
        <v>1532.36</v>
      </c>
      <c r="G462" s="199"/>
      <c r="H462" s="125">
        <v>247.09</v>
      </c>
      <c r="I462" s="125">
        <v>0.04</v>
      </c>
    </row>
    <row r="463" spans="1:9" ht="30" customHeight="1" x14ac:dyDescent="0.3">
      <c r="A463" s="120">
        <v>53</v>
      </c>
      <c r="B463" s="189" t="s">
        <v>253</v>
      </c>
      <c r="C463" s="189"/>
      <c r="D463" s="189"/>
      <c r="E463" s="189"/>
      <c r="F463" s="196">
        <v>1536.49</v>
      </c>
      <c r="G463" s="197"/>
      <c r="H463" s="122">
        <v>244</v>
      </c>
      <c r="I463" s="122">
        <v>0.04</v>
      </c>
    </row>
    <row r="464" spans="1:9" ht="30" customHeight="1" x14ac:dyDescent="0.3">
      <c r="A464" s="123">
        <v>54</v>
      </c>
      <c r="B464" s="190" t="s">
        <v>254</v>
      </c>
      <c r="C464" s="190"/>
      <c r="D464" s="190"/>
      <c r="E464" s="190"/>
      <c r="F464" s="198">
        <v>1535.38</v>
      </c>
      <c r="G464" s="199"/>
      <c r="H464" s="125">
        <v>241.97</v>
      </c>
      <c r="I464" s="125">
        <v>0.04</v>
      </c>
    </row>
    <row r="465" spans="1:9" ht="30" customHeight="1" x14ac:dyDescent="0.3">
      <c r="A465" s="120">
        <v>55</v>
      </c>
      <c r="B465" s="189" t="s">
        <v>255</v>
      </c>
      <c r="C465" s="189"/>
      <c r="D465" s="189"/>
      <c r="E465" s="189"/>
      <c r="F465" s="196">
        <v>1651.23</v>
      </c>
      <c r="G465" s="197"/>
      <c r="H465" s="122">
        <v>234.09</v>
      </c>
      <c r="I465" s="122">
        <v>0.04</v>
      </c>
    </row>
    <row r="466" spans="1:9" ht="30" customHeight="1" x14ac:dyDescent="0.3">
      <c r="A466" s="123">
        <v>56</v>
      </c>
      <c r="B466" s="190" t="s">
        <v>256</v>
      </c>
      <c r="C466" s="190"/>
      <c r="D466" s="190"/>
      <c r="E466" s="190"/>
      <c r="F466" s="192">
        <v>622.39</v>
      </c>
      <c r="G466" s="193"/>
      <c r="H466" s="125">
        <v>103.6</v>
      </c>
      <c r="I466" s="125">
        <v>0.02</v>
      </c>
    </row>
    <row r="467" spans="1:9" ht="30" customHeight="1" x14ac:dyDescent="0.3">
      <c r="A467" s="120">
        <v>57</v>
      </c>
      <c r="B467" s="189" t="s">
        <v>257</v>
      </c>
      <c r="C467" s="189"/>
      <c r="D467" s="189"/>
      <c r="E467" s="189"/>
      <c r="F467" s="194">
        <v>459.14</v>
      </c>
      <c r="G467" s="195"/>
      <c r="H467" s="122">
        <v>89.16</v>
      </c>
      <c r="I467" s="122">
        <v>0.01</v>
      </c>
    </row>
    <row r="468" spans="1:9" ht="30" customHeight="1" x14ac:dyDescent="0.3">
      <c r="A468" s="123">
        <v>58</v>
      </c>
      <c r="B468" s="190" t="s">
        <v>258</v>
      </c>
      <c r="C468" s="190"/>
      <c r="D468" s="190"/>
      <c r="E468" s="190"/>
      <c r="F468" s="192">
        <v>273.76</v>
      </c>
      <c r="G468" s="193"/>
      <c r="H468" s="125">
        <v>67.290000000000006</v>
      </c>
      <c r="I468" s="125">
        <v>0.01</v>
      </c>
    </row>
    <row r="469" spans="1:9" ht="30" customHeight="1" x14ac:dyDescent="0.3">
      <c r="A469" s="120">
        <v>59</v>
      </c>
      <c r="B469" s="189" t="s">
        <v>259</v>
      </c>
      <c r="C469" s="189"/>
      <c r="D469" s="189"/>
      <c r="E469" s="189"/>
      <c r="F469" s="194">
        <v>119.19</v>
      </c>
      <c r="G469" s="195"/>
      <c r="H469" s="122">
        <v>27.73</v>
      </c>
      <c r="I469" s="122">
        <v>4.0000000000000001E-3</v>
      </c>
    </row>
    <row r="470" spans="1:9" ht="30" customHeight="1" x14ac:dyDescent="0.3">
      <c r="A470" s="123">
        <v>60</v>
      </c>
      <c r="B470" s="190" t="s">
        <v>260</v>
      </c>
      <c r="C470" s="190"/>
      <c r="D470" s="190"/>
      <c r="E470" s="190"/>
      <c r="F470" s="192">
        <v>110.02</v>
      </c>
      <c r="G470" s="193"/>
      <c r="H470" s="125">
        <v>16.38</v>
      </c>
      <c r="I470" s="125">
        <v>2E-3</v>
      </c>
    </row>
    <row r="471" spans="1:9" ht="30" customHeight="1" x14ac:dyDescent="0.3">
      <c r="A471" s="120">
        <v>61</v>
      </c>
      <c r="B471" s="189" t="s">
        <v>261</v>
      </c>
      <c r="C471" s="189"/>
      <c r="D471" s="189"/>
      <c r="E471" s="189"/>
      <c r="F471" s="194">
        <v>39.799999999999997</v>
      </c>
      <c r="G471" s="195"/>
      <c r="H471" s="122">
        <v>7.98</v>
      </c>
      <c r="I471" s="122">
        <v>1E-3</v>
      </c>
    </row>
    <row r="472" spans="1:9" ht="30" customHeight="1" x14ac:dyDescent="0.3">
      <c r="A472" s="123">
        <v>62</v>
      </c>
      <c r="B472" s="190" t="s">
        <v>262</v>
      </c>
      <c r="C472" s="190"/>
      <c r="D472" s="190"/>
      <c r="E472" s="190"/>
      <c r="F472" s="192">
        <v>22.05</v>
      </c>
      <c r="G472" s="193"/>
      <c r="H472" s="125">
        <v>4.07</v>
      </c>
      <c r="I472" s="125">
        <v>5.9999999999999995E-4</v>
      </c>
    </row>
    <row r="473" spans="1:9" ht="30" customHeight="1" x14ac:dyDescent="0.3">
      <c r="A473" s="120">
        <v>63</v>
      </c>
      <c r="B473" s="189" t="s">
        <v>263</v>
      </c>
      <c r="C473" s="189"/>
      <c r="D473" s="189"/>
      <c r="E473" s="189"/>
      <c r="F473" s="196">
        <v>75926.14</v>
      </c>
      <c r="G473" s="197"/>
      <c r="H473" s="121">
        <v>13637.99</v>
      </c>
      <c r="I473" s="122">
        <v>2.0499999999999998</v>
      </c>
    </row>
    <row r="474" spans="1:9" ht="30" customHeight="1" x14ac:dyDescent="0.3">
      <c r="A474" s="123"/>
      <c r="B474" s="200" t="s">
        <v>187</v>
      </c>
      <c r="C474" s="200"/>
      <c r="D474" s="200"/>
      <c r="E474" s="200"/>
      <c r="F474" s="241">
        <v>4244132.45</v>
      </c>
      <c r="G474" s="242"/>
      <c r="H474" s="126">
        <v>666477.49</v>
      </c>
      <c r="I474" s="127"/>
    </row>
    <row r="475" spans="1:9" ht="30" customHeight="1" x14ac:dyDescent="0.3">
      <c r="A475" s="120"/>
      <c r="B475" s="201" t="s">
        <v>94</v>
      </c>
      <c r="C475" s="201"/>
      <c r="D475" s="201"/>
      <c r="E475" s="201"/>
      <c r="F475" s="243">
        <v>533.05999999999995</v>
      </c>
      <c r="G475" s="244"/>
      <c r="H475" s="128">
        <v>121.33</v>
      </c>
      <c r="I475" s="129"/>
    </row>
    <row r="476" spans="1:9" ht="30" customHeight="1" x14ac:dyDescent="0.3">
      <c r="A476" s="123"/>
      <c r="B476" s="200" t="s">
        <v>95</v>
      </c>
      <c r="C476" s="200"/>
      <c r="D476" s="200"/>
      <c r="E476" s="200"/>
      <c r="F476" s="245">
        <v>4244665.51</v>
      </c>
      <c r="G476" s="246"/>
      <c r="H476" s="130">
        <v>666598.81999999995</v>
      </c>
      <c r="I476" s="127"/>
    </row>
    <row r="477" spans="1:9" ht="15.75" customHeight="1" x14ac:dyDescent="0.35">
      <c r="A477" s="27"/>
      <c r="B477" s="28"/>
      <c r="C477" s="28"/>
      <c r="D477" s="28"/>
      <c r="E477" s="29"/>
      <c r="F477" s="29"/>
      <c r="G477" s="181"/>
      <c r="H477" s="182"/>
      <c r="I477" s="18"/>
    </row>
    <row r="478" spans="1:9" ht="15.75" customHeight="1" x14ac:dyDescent="0.35">
      <c r="A478" s="335" t="s">
        <v>97</v>
      </c>
      <c r="B478" s="335"/>
      <c r="C478" s="335"/>
      <c r="D478" s="335"/>
      <c r="E478" s="335"/>
      <c r="F478" s="335"/>
      <c r="G478" s="335"/>
      <c r="H478" s="335"/>
      <c r="I478" s="335"/>
    </row>
    <row r="479" spans="1:9" ht="15.75" customHeight="1" x14ac:dyDescent="0.35">
      <c r="A479" s="336" t="s">
        <v>204</v>
      </c>
      <c r="B479" s="336"/>
      <c r="C479" s="336"/>
      <c r="D479" s="336"/>
      <c r="E479" s="336"/>
      <c r="F479" s="336"/>
      <c r="G479" s="336"/>
      <c r="H479" s="336"/>
      <c r="I479" s="336"/>
    </row>
    <row r="480" spans="1:9" ht="15.75" customHeight="1" x14ac:dyDescent="0.35">
      <c r="A480" s="336" t="s">
        <v>477</v>
      </c>
      <c r="B480" s="336"/>
      <c r="C480" s="336"/>
      <c r="D480" s="336"/>
      <c r="E480" s="336"/>
      <c r="F480" s="336"/>
      <c r="G480" s="336"/>
      <c r="H480" s="336"/>
      <c r="I480" s="336"/>
    </row>
    <row r="481" spans="1:9" ht="15.75" customHeight="1" x14ac:dyDescent="0.35">
      <c r="A481" s="17"/>
      <c r="B481" s="103"/>
      <c r="C481" s="103"/>
      <c r="D481" s="103"/>
      <c r="E481" s="19"/>
      <c r="F481" s="19"/>
      <c r="G481" s="19"/>
      <c r="H481" s="19"/>
      <c r="I481" s="19"/>
    </row>
    <row r="482" spans="1:9" ht="48.75" customHeight="1" x14ac:dyDescent="0.3">
      <c r="A482" s="98" t="s">
        <v>98</v>
      </c>
      <c r="B482" s="339" t="s">
        <v>99</v>
      </c>
      <c r="C482" s="339"/>
      <c r="D482" s="339"/>
      <c r="E482" s="339" t="s">
        <v>148</v>
      </c>
      <c r="F482" s="339"/>
      <c r="G482" s="339"/>
      <c r="H482" s="339"/>
      <c r="I482" s="117" t="s">
        <v>186</v>
      </c>
    </row>
    <row r="483" spans="1:9" ht="27.75" customHeight="1" x14ac:dyDescent="0.35">
      <c r="A483" s="89"/>
      <c r="B483" s="340"/>
      <c r="C483" s="340"/>
      <c r="D483" s="340"/>
      <c r="E483" s="247" t="s">
        <v>501</v>
      </c>
      <c r="F483" s="247"/>
      <c r="G483" s="247" t="s">
        <v>502</v>
      </c>
      <c r="H483" s="247"/>
      <c r="I483" s="131"/>
    </row>
    <row r="484" spans="1:9" ht="27.75" customHeight="1" x14ac:dyDescent="0.3">
      <c r="A484" s="107">
        <v>1</v>
      </c>
      <c r="B484" s="183" t="s">
        <v>23</v>
      </c>
      <c r="C484" s="183"/>
      <c r="D484" s="183"/>
      <c r="E484" s="185">
        <v>507439.98</v>
      </c>
      <c r="F484" s="185"/>
      <c r="G484" s="185">
        <v>66077.429999999993</v>
      </c>
      <c r="H484" s="185"/>
      <c r="I484" s="118">
        <v>29.99</v>
      </c>
    </row>
    <row r="485" spans="1:9" ht="27.75" customHeight="1" x14ac:dyDescent="0.3">
      <c r="A485" s="108">
        <v>2</v>
      </c>
      <c r="B485" s="168" t="s">
        <v>25</v>
      </c>
      <c r="C485" s="168"/>
      <c r="D485" s="168"/>
      <c r="E485" s="171">
        <v>365276.08</v>
      </c>
      <c r="F485" s="171"/>
      <c r="G485" s="171">
        <v>48116.36</v>
      </c>
      <c r="H485" s="171"/>
      <c r="I485" s="119">
        <v>21.84</v>
      </c>
    </row>
    <row r="486" spans="1:9" ht="27.75" customHeight="1" x14ac:dyDescent="0.3">
      <c r="A486" s="107">
        <v>3</v>
      </c>
      <c r="B486" s="183" t="s">
        <v>24</v>
      </c>
      <c r="C486" s="183"/>
      <c r="D486" s="183"/>
      <c r="E486" s="185">
        <v>287435.3</v>
      </c>
      <c r="F486" s="185"/>
      <c r="G486" s="185">
        <v>37733.480000000003</v>
      </c>
      <c r="H486" s="185"/>
      <c r="I486" s="118">
        <v>17.12</v>
      </c>
    </row>
    <row r="487" spans="1:9" ht="27.75" customHeight="1" x14ac:dyDescent="0.3">
      <c r="A487" s="108">
        <v>4</v>
      </c>
      <c r="B487" s="168" t="s">
        <v>26</v>
      </c>
      <c r="C487" s="168"/>
      <c r="D487" s="168"/>
      <c r="E487" s="171">
        <v>221454.56</v>
      </c>
      <c r="F487" s="171"/>
      <c r="G487" s="171">
        <v>28994.080000000002</v>
      </c>
      <c r="H487" s="171"/>
      <c r="I487" s="119">
        <v>13.16</v>
      </c>
    </row>
    <row r="488" spans="1:9" ht="27.75" customHeight="1" x14ac:dyDescent="0.3">
      <c r="A488" s="107">
        <v>5</v>
      </c>
      <c r="B488" s="183" t="s">
        <v>27</v>
      </c>
      <c r="C488" s="183"/>
      <c r="D488" s="183"/>
      <c r="E488" s="185">
        <v>78633.759999999995</v>
      </c>
      <c r="F488" s="185"/>
      <c r="G488" s="185">
        <v>10262.39</v>
      </c>
      <c r="H488" s="185"/>
      <c r="I488" s="118">
        <v>4.66</v>
      </c>
    </row>
    <row r="489" spans="1:9" ht="27.75" customHeight="1" x14ac:dyDescent="0.3">
      <c r="A489" s="108">
        <v>6</v>
      </c>
      <c r="B489" s="168" t="s">
        <v>28</v>
      </c>
      <c r="C489" s="168"/>
      <c r="D489" s="168"/>
      <c r="E489" s="171">
        <v>70245.8</v>
      </c>
      <c r="F489" s="171"/>
      <c r="G489" s="171">
        <v>9124.75</v>
      </c>
      <c r="H489" s="171"/>
      <c r="I489" s="119">
        <v>4.1399999999999997</v>
      </c>
    </row>
    <row r="490" spans="1:9" ht="27.75" customHeight="1" x14ac:dyDescent="0.3">
      <c r="A490" s="107">
        <v>7</v>
      </c>
      <c r="B490" s="183" t="s">
        <v>29</v>
      </c>
      <c r="C490" s="183"/>
      <c r="D490" s="183"/>
      <c r="E490" s="185">
        <v>55672.06</v>
      </c>
      <c r="F490" s="185"/>
      <c r="G490" s="185">
        <v>7149.37</v>
      </c>
      <c r="H490" s="185"/>
      <c r="I490" s="118">
        <v>3.24</v>
      </c>
    </row>
    <row r="491" spans="1:9" ht="27.75" customHeight="1" x14ac:dyDescent="0.3">
      <c r="A491" s="108">
        <v>8</v>
      </c>
      <c r="B491" s="168" t="s">
        <v>30</v>
      </c>
      <c r="C491" s="168"/>
      <c r="D491" s="168"/>
      <c r="E491" s="171">
        <v>19381.73</v>
      </c>
      <c r="F491" s="171"/>
      <c r="G491" s="171">
        <v>2667.05</v>
      </c>
      <c r="H491" s="171"/>
      <c r="I491" s="119">
        <v>1.21</v>
      </c>
    </row>
    <row r="492" spans="1:9" ht="27.75" customHeight="1" x14ac:dyDescent="0.3">
      <c r="A492" s="107">
        <v>9</v>
      </c>
      <c r="B492" s="183" t="s">
        <v>110</v>
      </c>
      <c r="C492" s="183"/>
      <c r="D492" s="183"/>
      <c r="E492" s="185">
        <v>17724.740000000002</v>
      </c>
      <c r="F492" s="185"/>
      <c r="G492" s="185">
        <v>2304.2399999999998</v>
      </c>
      <c r="H492" s="185"/>
      <c r="I492" s="118">
        <v>1.05</v>
      </c>
    </row>
    <row r="493" spans="1:9" ht="27.75" customHeight="1" x14ac:dyDescent="0.3">
      <c r="A493" s="108">
        <v>10</v>
      </c>
      <c r="B493" s="168" t="s">
        <v>31</v>
      </c>
      <c r="C493" s="168"/>
      <c r="D493" s="168"/>
      <c r="E493" s="171">
        <v>11846.14</v>
      </c>
      <c r="F493" s="171"/>
      <c r="G493" s="171">
        <v>1543.13</v>
      </c>
      <c r="H493" s="171"/>
      <c r="I493" s="119">
        <v>0.7</v>
      </c>
    </row>
    <row r="494" spans="1:9" ht="27.75" customHeight="1" x14ac:dyDescent="0.3">
      <c r="A494" s="107">
        <v>11</v>
      </c>
      <c r="B494" s="183" t="s">
        <v>264</v>
      </c>
      <c r="C494" s="183"/>
      <c r="D494" s="183"/>
      <c r="E494" s="185">
        <v>11711.69</v>
      </c>
      <c r="F494" s="185"/>
      <c r="G494" s="185">
        <v>1526.07</v>
      </c>
      <c r="H494" s="185"/>
      <c r="I494" s="118">
        <v>0.69</v>
      </c>
    </row>
    <row r="495" spans="1:9" ht="27.75" customHeight="1" x14ac:dyDescent="0.3">
      <c r="A495" s="108">
        <v>12</v>
      </c>
      <c r="B495" s="168" t="s">
        <v>265</v>
      </c>
      <c r="C495" s="168"/>
      <c r="D495" s="168"/>
      <c r="E495" s="171">
        <v>7971.57</v>
      </c>
      <c r="F495" s="171"/>
      <c r="G495" s="171">
        <v>1063.98</v>
      </c>
      <c r="H495" s="171"/>
      <c r="I495" s="119">
        <v>0.48</v>
      </c>
    </row>
    <row r="496" spans="1:9" ht="27.75" customHeight="1" x14ac:dyDescent="0.3">
      <c r="A496" s="107">
        <v>13</v>
      </c>
      <c r="B496" s="183" t="s">
        <v>267</v>
      </c>
      <c r="C496" s="183"/>
      <c r="D496" s="183"/>
      <c r="E496" s="185">
        <v>7252</v>
      </c>
      <c r="F496" s="185"/>
      <c r="G496" s="185">
        <v>942.57</v>
      </c>
      <c r="H496" s="185"/>
      <c r="I496" s="118">
        <v>0.43</v>
      </c>
    </row>
    <row r="497" spans="1:9" ht="27.75" customHeight="1" x14ac:dyDescent="0.3">
      <c r="A497" s="108">
        <v>14</v>
      </c>
      <c r="B497" s="168" t="s">
        <v>266</v>
      </c>
      <c r="C497" s="168"/>
      <c r="D497" s="168"/>
      <c r="E497" s="171">
        <v>6743.7</v>
      </c>
      <c r="F497" s="171"/>
      <c r="G497" s="171">
        <v>880.36</v>
      </c>
      <c r="H497" s="171"/>
      <c r="I497" s="119">
        <v>0.4</v>
      </c>
    </row>
    <row r="498" spans="1:9" ht="27.75" customHeight="1" x14ac:dyDescent="0.3">
      <c r="A498" s="107">
        <v>15</v>
      </c>
      <c r="B498" s="183" t="s">
        <v>268</v>
      </c>
      <c r="C498" s="183"/>
      <c r="D498" s="183"/>
      <c r="E498" s="185">
        <v>4116.43</v>
      </c>
      <c r="F498" s="185"/>
      <c r="G498" s="185">
        <v>549.32000000000005</v>
      </c>
      <c r="H498" s="185"/>
      <c r="I498" s="118">
        <v>0.25</v>
      </c>
    </row>
    <row r="499" spans="1:9" ht="27.75" customHeight="1" x14ac:dyDescent="0.3">
      <c r="A499" s="108">
        <v>16</v>
      </c>
      <c r="B499" s="168" t="s">
        <v>269</v>
      </c>
      <c r="C499" s="168"/>
      <c r="D499" s="168"/>
      <c r="E499" s="171">
        <v>1896.18</v>
      </c>
      <c r="F499" s="171"/>
      <c r="G499" s="171">
        <v>246.75</v>
      </c>
      <c r="H499" s="171"/>
      <c r="I499" s="119">
        <v>0.11</v>
      </c>
    </row>
    <row r="500" spans="1:9" ht="27.75" customHeight="1" x14ac:dyDescent="0.3">
      <c r="A500" s="107">
        <v>17</v>
      </c>
      <c r="B500" s="183" t="s">
        <v>270</v>
      </c>
      <c r="C500" s="183"/>
      <c r="D500" s="183"/>
      <c r="E500" s="185">
        <v>1639.76</v>
      </c>
      <c r="F500" s="185"/>
      <c r="G500" s="185">
        <v>214.59</v>
      </c>
      <c r="H500" s="185"/>
      <c r="I500" s="118">
        <v>0.1</v>
      </c>
    </row>
    <row r="501" spans="1:9" ht="27.75" customHeight="1" x14ac:dyDescent="0.3">
      <c r="A501" s="108">
        <v>18</v>
      </c>
      <c r="B501" s="168" t="s">
        <v>271</v>
      </c>
      <c r="C501" s="168"/>
      <c r="D501" s="168"/>
      <c r="E501" s="171">
        <v>1420.23</v>
      </c>
      <c r="F501" s="171"/>
      <c r="G501" s="171">
        <v>185.09</v>
      </c>
      <c r="H501" s="171"/>
      <c r="I501" s="119">
        <v>0.08</v>
      </c>
    </row>
    <row r="502" spans="1:9" ht="27.75" customHeight="1" x14ac:dyDescent="0.3">
      <c r="A502" s="107">
        <v>19</v>
      </c>
      <c r="B502" s="183" t="s">
        <v>272</v>
      </c>
      <c r="C502" s="183"/>
      <c r="D502" s="183"/>
      <c r="E502" s="185">
        <v>1312.89</v>
      </c>
      <c r="F502" s="185"/>
      <c r="G502" s="185">
        <v>175.63</v>
      </c>
      <c r="H502" s="185"/>
      <c r="I502" s="118">
        <v>0.08</v>
      </c>
    </row>
    <row r="503" spans="1:9" ht="27.75" customHeight="1" x14ac:dyDescent="0.3">
      <c r="A503" s="108">
        <v>20</v>
      </c>
      <c r="B503" s="168" t="s">
        <v>273</v>
      </c>
      <c r="C503" s="168"/>
      <c r="D503" s="168"/>
      <c r="E503" s="171">
        <v>1275.32</v>
      </c>
      <c r="F503" s="171"/>
      <c r="G503" s="171">
        <v>168.37</v>
      </c>
      <c r="H503" s="171"/>
      <c r="I503" s="119">
        <v>0.08</v>
      </c>
    </row>
    <row r="504" spans="1:9" ht="27.75" customHeight="1" x14ac:dyDescent="0.3">
      <c r="A504" s="107">
        <v>21</v>
      </c>
      <c r="B504" s="183" t="s">
        <v>274</v>
      </c>
      <c r="C504" s="183"/>
      <c r="D504" s="183"/>
      <c r="E504" s="185">
        <v>1114.43</v>
      </c>
      <c r="F504" s="185"/>
      <c r="G504" s="185">
        <v>149.11000000000001</v>
      </c>
      <c r="H504" s="185"/>
      <c r="I504" s="118">
        <v>7.0000000000000007E-2</v>
      </c>
    </row>
    <row r="505" spans="1:9" ht="27.75" customHeight="1" x14ac:dyDescent="0.3">
      <c r="A505" s="108">
        <v>22</v>
      </c>
      <c r="B505" s="168" t="s">
        <v>275</v>
      </c>
      <c r="C505" s="168"/>
      <c r="D505" s="168"/>
      <c r="E505" s="171">
        <v>838.41</v>
      </c>
      <c r="F505" s="171"/>
      <c r="G505" s="171">
        <v>107.68</v>
      </c>
      <c r="H505" s="171"/>
      <c r="I505" s="119">
        <v>0.05</v>
      </c>
    </row>
    <row r="506" spans="1:9" ht="27.75" customHeight="1" x14ac:dyDescent="0.3">
      <c r="A506" s="107">
        <v>23</v>
      </c>
      <c r="B506" s="183" t="s">
        <v>276</v>
      </c>
      <c r="C506" s="183"/>
      <c r="D506" s="183"/>
      <c r="E506" s="185">
        <v>503.47</v>
      </c>
      <c r="F506" s="185"/>
      <c r="G506" s="185">
        <v>67.67</v>
      </c>
      <c r="H506" s="185"/>
      <c r="I506" s="118">
        <v>0.03</v>
      </c>
    </row>
    <row r="507" spans="1:9" ht="27.75" customHeight="1" x14ac:dyDescent="0.3">
      <c r="A507" s="108">
        <v>24</v>
      </c>
      <c r="B507" s="168" t="s">
        <v>277</v>
      </c>
      <c r="C507" s="168"/>
      <c r="D507" s="168"/>
      <c r="E507" s="171">
        <v>446.12</v>
      </c>
      <c r="F507" s="171"/>
      <c r="G507" s="171">
        <v>53.88</v>
      </c>
      <c r="H507" s="171"/>
      <c r="I507" s="119">
        <v>0.02</v>
      </c>
    </row>
    <row r="508" spans="1:9" ht="27.75" customHeight="1" x14ac:dyDescent="0.3">
      <c r="A508" s="107">
        <v>25</v>
      </c>
      <c r="B508" s="183" t="s">
        <v>278</v>
      </c>
      <c r="C508" s="183"/>
      <c r="D508" s="183"/>
      <c r="E508" s="185">
        <v>155.41</v>
      </c>
      <c r="F508" s="185"/>
      <c r="G508" s="185">
        <v>20.85</v>
      </c>
      <c r="H508" s="185"/>
      <c r="I508" s="118">
        <v>8.9999999999999993E-3</v>
      </c>
    </row>
    <row r="509" spans="1:9" ht="27.75" customHeight="1" x14ac:dyDescent="0.3">
      <c r="A509" s="108">
        <v>26</v>
      </c>
      <c r="B509" s="168" t="s">
        <v>279</v>
      </c>
      <c r="C509" s="168"/>
      <c r="D509" s="168"/>
      <c r="E509" s="171">
        <v>40.950000000000003</v>
      </c>
      <c r="F509" s="171"/>
      <c r="G509" s="171">
        <v>5.55</v>
      </c>
      <c r="H509" s="171"/>
      <c r="I509" s="119">
        <v>3.0000000000000001E-3</v>
      </c>
    </row>
    <row r="510" spans="1:9" ht="27.75" customHeight="1" x14ac:dyDescent="0.3">
      <c r="A510" s="107">
        <v>27</v>
      </c>
      <c r="B510" s="183" t="s">
        <v>280</v>
      </c>
      <c r="C510" s="183"/>
      <c r="D510" s="183"/>
      <c r="E510" s="185">
        <v>8.17</v>
      </c>
      <c r="F510" s="185"/>
      <c r="G510" s="185">
        <v>1.1000000000000001</v>
      </c>
      <c r="H510" s="185"/>
      <c r="I510" s="118">
        <v>5.0000000000000001E-4</v>
      </c>
    </row>
    <row r="511" spans="1:9" ht="27.75" customHeight="1" x14ac:dyDescent="0.3">
      <c r="A511" s="108">
        <v>28</v>
      </c>
      <c r="B511" s="168" t="s">
        <v>281</v>
      </c>
      <c r="C511" s="168"/>
      <c r="D511" s="168"/>
      <c r="E511" s="171">
        <v>8.32</v>
      </c>
      <c r="F511" s="171"/>
      <c r="G511" s="171">
        <v>1.08</v>
      </c>
      <c r="H511" s="171"/>
      <c r="I511" s="119">
        <v>5.0000000000000001E-4</v>
      </c>
    </row>
    <row r="512" spans="1:9" ht="27.75" customHeight="1" x14ac:dyDescent="0.3">
      <c r="A512" s="107">
        <v>29</v>
      </c>
      <c r="B512" s="183" t="s">
        <v>282</v>
      </c>
      <c r="C512" s="183"/>
      <c r="D512" s="183"/>
      <c r="E512" s="185">
        <v>5.19</v>
      </c>
      <c r="F512" s="185"/>
      <c r="G512" s="185">
        <v>0.68</v>
      </c>
      <c r="H512" s="185"/>
      <c r="I512" s="118">
        <v>2.9999999999999997E-4</v>
      </c>
    </row>
    <row r="513" spans="1:9" ht="27.75" customHeight="1" x14ac:dyDescent="0.3">
      <c r="A513" s="108">
        <v>30</v>
      </c>
      <c r="B513" s="168" t="s">
        <v>283</v>
      </c>
      <c r="C513" s="168"/>
      <c r="D513" s="168"/>
      <c r="E513" s="171">
        <v>1.7</v>
      </c>
      <c r="F513" s="171"/>
      <c r="G513" s="171">
        <v>0.22</v>
      </c>
      <c r="H513" s="171"/>
      <c r="I513" s="119">
        <v>1E-4</v>
      </c>
    </row>
    <row r="514" spans="1:9" ht="27.75" customHeight="1" x14ac:dyDescent="0.3">
      <c r="A514" s="107">
        <v>31</v>
      </c>
      <c r="B514" s="183" t="s">
        <v>284</v>
      </c>
      <c r="C514" s="183"/>
      <c r="D514" s="183"/>
      <c r="E514" s="185">
        <v>0.1</v>
      </c>
      <c r="F514" s="185"/>
      <c r="G514" s="185">
        <v>0.01</v>
      </c>
      <c r="H514" s="185"/>
      <c r="I514" s="118">
        <v>6.0000000000000002E-6</v>
      </c>
    </row>
    <row r="515" spans="1:9" ht="27.75" customHeight="1" x14ac:dyDescent="0.3">
      <c r="A515" s="108">
        <v>32</v>
      </c>
      <c r="B515" s="168" t="s">
        <v>285</v>
      </c>
      <c r="C515" s="168"/>
      <c r="D515" s="168"/>
      <c r="E515" s="171">
        <v>5.0000000000000001E-3</v>
      </c>
      <c r="F515" s="171"/>
      <c r="G515" s="171">
        <v>5.9999999999999995E-4</v>
      </c>
      <c r="H515" s="171"/>
      <c r="I515" s="119">
        <v>2.9999999999999999E-7</v>
      </c>
    </row>
    <row r="516" spans="1:9" ht="27.75" customHeight="1" x14ac:dyDescent="0.3">
      <c r="A516" s="107">
        <v>33</v>
      </c>
      <c r="B516" s="183" t="s">
        <v>286</v>
      </c>
      <c r="C516" s="183"/>
      <c r="D516" s="183"/>
      <c r="E516" s="185">
        <v>208.04</v>
      </c>
      <c r="F516" s="185"/>
      <c r="G516" s="185">
        <v>28.32</v>
      </c>
      <c r="H516" s="185"/>
      <c r="I516" s="118">
        <v>0.01</v>
      </c>
    </row>
    <row r="517" spans="1:9" ht="27.75" customHeight="1" x14ac:dyDescent="0.3">
      <c r="A517" s="98"/>
      <c r="B517" s="338" t="s">
        <v>147</v>
      </c>
      <c r="C517" s="338"/>
      <c r="D517" s="338"/>
      <c r="E517" s="337">
        <v>1683780.24</v>
      </c>
      <c r="F517" s="337"/>
      <c r="G517" s="337">
        <v>220361.17</v>
      </c>
      <c r="H517" s="337"/>
      <c r="I517" s="66"/>
    </row>
    <row r="518" spans="1:9" ht="15.75" customHeight="1" x14ac:dyDescent="0.3">
      <c r="A518" s="60"/>
      <c r="B518" s="191" t="s">
        <v>170</v>
      </c>
      <c r="C518" s="191"/>
      <c r="D518" s="191"/>
      <c r="E518" s="191"/>
      <c r="F518" s="191"/>
      <c r="G518" s="104"/>
      <c r="H518" s="104"/>
      <c r="I518" s="105"/>
    </row>
    <row r="519" spans="1:9" ht="15.75" customHeight="1" x14ac:dyDescent="0.35">
      <c r="A519" s="334" t="s">
        <v>100</v>
      </c>
      <c r="B519" s="334"/>
      <c r="C519" s="334"/>
      <c r="D519" s="334"/>
      <c r="E519" s="334"/>
      <c r="F519" s="334"/>
      <c r="G519" s="334"/>
      <c r="H519" s="334"/>
      <c r="I519" s="334"/>
    </row>
  </sheetData>
  <mergeCells count="1054">
    <mergeCell ref="E491:F491"/>
    <mergeCell ref="E492:F492"/>
    <mergeCell ref="G14:H14"/>
    <mergeCell ref="F428:G428"/>
    <mergeCell ref="F427:G427"/>
    <mergeCell ref="F426:G426"/>
    <mergeCell ref="F424:G424"/>
    <mergeCell ref="B482:D482"/>
    <mergeCell ref="B483:D483"/>
    <mergeCell ref="B35:F35"/>
    <mergeCell ref="G35:H35"/>
    <mergeCell ref="G34:H34"/>
    <mergeCell ref="G33:H33"/>
    <mergeCell ref="B220:D220"/>
    <mergeCell ref="B221:D221"/>
    <mergeCell ref="B409:E409"/>
    <mergeCell ref="B410:E410"/>
    <mergeCell ref="G30:H30"/>
    <mergeCell ref="G31:H31"/>
    <mergeCell ref="G32:H32"/>
    <mergeCell ref="B414:E414"/>
    <mergeCell ref="B415:E415"/>
    <mergeCell ref="E209:F209"/>
    <mergeCell ref="G209:H209"/>
    <mergeCell ref="G195:H195"/>
    <mergeCell ref="G206:H206"/>
    <mergeCell ref="G207:H207"/>
    <mergeCell ref="G210:H210"/>
    <mergeCell ref="E195:F195"/>
    <mergeCell ref="F422:G422"/>
    <mergeCell ref="F423:G423"/>
    <mergeCell ref="G205:H205"/>
    <mergeCell ref="B9:F11"/>
    <mergeCell ref="B512:D512"/>
    <mergeCell ref="B513:D513"/>
    <mergeCell ref="B514:D514"/>
    <mergeCell ref="B517:D517"/>
    <mergeCell ref="E514:F514"/>
    <mergeCell ref="B395:D395"/>
    <mergeCell ref="B491:D491"/>
    <mergeCell ref="B492:D492"/>
    <mergeCell ref="B515:D515"/>
    <mergeCell ref="B507:D507"/>
    <mergeCell ref="B508:D508"/>
    <mergeCell ref="B509:D509"/>
    <mergeCell ref="E482:H482"/>
    <mergeCell ref="G487:H487"/>
    <mergeCell ref="G488:H488"/>
    <mergeCell ref="E512:F512"/>
    <mergeCell ref="E513:F513"/>
    <mergeCell ref="E503:F503"/>
    <mergeCell ref="E504:F504"/>
    <mergeCell ref="E505:F505"/>
    <mergeCell ref="E506:F506"/>
    <mergeCell ref="E515:F515"/>
    <mergeCell ref="E507:F507"/>
    <mergeCell ref="E500:F500"/>
    <mergeCell ref="E501:F501"/>
    <mergeCell ref="E502:F502"/>
    <mergeCell ref="B33:F33"/>
    <mergeCell ref="E205:F205"/>
    <mergeCell ref="G36:H36"/>
    <mergeCell ref="B516:D516"/>
    <mergeCell ref="B29:F29"/>
    <mergeCell ref="A519:I519"/>
    <mergeCell ref="A478:I478"/>
    <mergeCell ref="A479:I479"/>
    <mergeCell ref="A480:I480"/>
    <mergeCell ref="A405:I405"/>
    <mergeCell ref="A406:I406"/>
    <mergeCell ref="A407:I407"/>
    <mergeCell ref="E517:F517"/>
    <mergeCell ref="G514:H514"/>
    <mergeCell ref="G517:H517"/>
    <mergeCell ref="B493:D493"/>
    <mergeCell ref="B494:D494"/>
    <mergeCell ref="B497:D497"/>
    <mergeCell ref="B498:D498"/>
    <mergeCell ref="B499:D499"/>
    <mergeCell ref="B500:D500"/>
    <mergeCell ref="B501:D501"/>
    <mergeCell ref="B502:D502"/>
    <mergeCell ref="G501:H501"/>
    <mergeCell ref="G502:H502"/>
    <mergeCell ref="E494:F494"/>
    <mergeCell ref="E495:F495"/>
    <mergeCell ref="E496:F496"/>
    <mergeCell ref="G494:H494"/>
    <mergeCell ref="G496:H496"/>
    <mergeCell ref="B418:E418"/>
    <mergeCell ref="B419:E419"/>
    <mergeCell ref="B436:E436"/>
    <mergeCell ref="B438:E438"/>
    <mergeCell ref="B437:E437"/>
    <mergeCell ref="F456:G456"/>
    <mergeCell ref="F457:G457"/>
    <mergeCell ref="B17:F19"/>
    <mergeCell ref="A25:F25"/>
    <mergeCell ref="A26:F26"/>
    <mergeCell ref="E516:F516"/>
    <mergeCell ref="G516:H516"/>
    <mergeCell ref="E398:F398"/>
    <mergeCell ref="E399:F399"/>
    <mergeCell ref="G398:H398"/>
    <mergeCell ref="G399:H399"/>
    <mergeCell ref="B12:F14"/>
    <mergeCell ref="E497:F497"/>
    <mergeCell ref="E498:F498"/>
    <mergeCell ref="E499:F499"/>
    <mergeCell ref="G12:H12"/>
    <mergeCell ref="B396:D396"/>
    <mergeCell ref="G13:H13"/>
    <mergeCell ref="G194:H194"/>
    <mergeCell ref="B129:C130"/>
    <mergeCell ref="A55:A56"/>
    <mergeCell ref="A57:A58"/>
    <mergeCell ref="B61:C62"/>
    <mergeCell ref="A113:A114"/>
    <mergeCell ref="B99:C100"/>
    <mergeCell ref="A101:I101"/>
    <mergeCell ref="A102:I102"/>
    <mergeCell ref="A129:A130"/>
    <mergeCell ref="E493:F493"/>
    <mergeCell ref="G489:H489"/>
    <mergeCell ref="G490:H490"/>
    <mergeCell ref="A210:D210"/>
    <mergeCell ref="E197:F197"/>
    <mergeCell ref="G17:H17"/>
    <mergeCell ref="G18:H18"/>
    <mergeCell ref="G19:H19"/>
    <mergeCell ref="G20:H20"/>
    <mergeCell ref="G38:H38"/>
    <mergeCell ref="A104:I104"/>
    <mergeCell ref="B43:C46"/>
    <mergeCell ref="A97:A98"/>
    <mergeCell ref="B59:C60"/>
    <mergeCell ref="A61:A62"/>
    <mergeCell ref="A99:A100"/>
    <mergeCell ref="F77:F80"/>
    <mergeCell ref="G77:G80"/>
    <mergeCell ref="H77:H80"/>
    <mergeCell ref="G43:G46"/>
    <mergeCell ref="F43:F46"/>
    <mergeCell ref="A42:I42"/>
    <mergeCell ref="I43:I46"/>
    <mergeCell ref="H43:H46"/>
    <mergeCell ref="A89:A90"/>
    <mergeCell ref="B89:C90"/>
    <mergeCell ref="A83:A84"/>
    <mergeCell ref="A85:A86"/>
    <mergeCell ref="B83:C84"/>
    <mergeCell ref="B85:C86"/>
    <mergeCell ref="G25:I25"/>
    <mergeCell ref="G26:H26"/>
    <mergeCell ref="A77:A80"/>
    <mergeCell ref="B34:F34"/>
    <mergeCell ref="B28:F28"/>
    <mergeCell ref="G37:H37"/>
    <mergeCell ref="A40:I40"/>
    <mergeCell ref="G29:H29"/>
    <mergeCell ref="A93:A94"/>
    <mergeCell ref="G21:H21"/>
    <mergeCell ref="A115:A116"/>
    <mergeCell ref="A117:A118"/>
    <mergeCell ref="B113:C114"/>
    <mergeCell ref="A135:I135"/>
    <mergeCell ref="A59:A60"/>
    <mergeCell ref="A131:A132"/>
    <mergeCell ref="A127:A128"/>
    <mergeCell ref="A105:I105"/>
    <mergeCell ref="D109:D112"/>
    <mergeCell ref="B109:C112"/>
    <mergeCell ref="A109:A112"/>
    <mergeCell ref="B131:C132"/>
    <mergeCell ref="A123:A124"/>
    <mergeCell ref="A125:A126"/>
    <mergeCell ref="B32:F32"/>
    <mergeCell ref="B30:F30"/>
    <mergeCell ref="B31:F31"/>
    <mergeCell ref="G28:H28"/>
    <mergeCell ref="A1:I1"/>
    <mergeCell ref="A2:I2"/>
    <mergeCell ref="A3:I3"/>
    <mergeCell ref="A5:I5"/>
    <mergeCell ref="A6:I6"/>
    <mergeCell ref="G9:H9"/>
    <mergeCell ref="G10:H10"/>
    <mergeCell ref="G22:H22"/>
    <mergeCell ref="A9:A11"/>
    <mergeCell ref="B91:C92"/>
    <mergeCell ref="A12:A14"/>
    <mergeCell ref="A17:A19"/>
    <mergeCell ref="A20:A22"/>
    <mergeCell ref="B27:F27"/>
    <mergeCell ref="B20:F22"/>
    <mergeCell ref="A51:A52"/>
    <mergeCell ref="A53:A54"/>
    <mergeCell ref="B51:C52"/>
    <mergeCell ref="B53:C54"/>
    <mergeCell ref="A81:A82"/>
    <mergeCell ref="A63:A64"/>
    <mergeCell ref="A43:A46"/>
    <mergeCell ref="B47:C48"/>
    <mergeCell ref="B49:C50"/>
    <mergeCell ref="A72:I72"/>
    <mergeCell ref="A36:F36"/>
    <mergeCell ref="B63:C64"/>
    <mergeCell ref="B65:C66"/>
    <mergeCell ref="B77:C80"/>
    <mergeCell ref="B81:C82"/>
    <mergeCell ref="D43:D46"/>
    <mergeCell ref="G27:H27"/>
    <mergeCell ref="E189:F189"/>
    <mergeCell ref="G191:H191"/>
    <mergeCell ref="G189:H189"/>
    <mergeCell ref="E77:E80"/>
    <mergeCell ref="B117:C118"/>
    <mergeCell ref="A47:A48"/>
    <mergeCell ref="A75:I75"/>
    <mergeCell ref="B93:C94"/>
    <mergeCell ref="B115:C116"/>
    <mergeCell ref="B119:C120"/>
    <mergeCell ref="B123:C124"/>
    <mergeCell ref="A49:A50"/>
    <mergeCell ref="A67:C68"/>
    <mergeCell ref="A103:I103"/>
    <mergeCell ref="A37:F37"/>
    <mergeCell ref="A38:F38"/>
    <mergeCell ref="A41:I41"/>
    <mergeCell ref="I77:I80"/>
    <mergeCell ref="B121:C122"/>
    <mergeCell ref="A177:I177"/>
    <mergeCell ref="B125:C126"/>
    <mergeCell ref="A119:A120"/>
    <mergeCell ref="A121:A122"/>
    <mergeCell ref="A65:A66"/>
    <mergeCell ref="A87:A88"/>
    <mergeCell ref="B87:C88"/>
    <mergeCell ref="I109:I112"/>
    <mergeCell ref="B127:C128"/>
    <mergeCell ref="A91:A92"/>
    <mergeCell ref="B141:I141"/>
    <mergeCell ref="D77:D80"/>
    <mergeCell ref="B97:C98"/>
    <mergeCell ref="G145:H145"/>
    <mergeCell ref="C144:H144"/>
    <mergeCell ref="G188:H188"/>
    <mergeCell ref="A179:I179"/>
    <mergeCell ref="A180:I180"/>
    <mergeCell ref="E186:F186"/>
    <mergeCell ref="E187:F187"/>
    <mergeCell ref="I144:I146"/>
    <mergeCell ref="G186:H186"/>
    <mergeCell ref="A173:B173"/>
    <mergeCell ref="G187:H187"/>
    <mergeCell ref="E188:F188"/>
    <mergeCell ref="D172:D173"/>
    <mergeCell ref="H172:H173"/>
    <mergeCell ref="I172:I173"/>
    <mergeCell ref="C172:C173"/>
    <mergeCell ref="B144:B146"/>
    <mergeCell ref="A144:A146"/>
    <mergeCell ref="E196:F196"/>
    <mergeCell ref="E194:F194"/>
    <mergeCell ref="E190:F190"/>
    <mergeCell ref="E191:F191"/>
    <mergeCell ref="E192:F192"/>
    <mergeCell ref="G193:H193"/>
    <mergeCell ref="G190:H190"/>
    <mergeCell ref="G204:H204"/>
    <mergeCell ref="E204:F204"/>
    <mergeCell ref="G202:H202"/>
    <mergeCell ref="G203:H203"/>
    <mergeCell ref="E202:F202"/>
    <mergeCell ref="E203:F203"/>
    <mergeCell ref="G200:H200"/>
    <mergeCell ref="G201:H201"/>
    <mergeCell ref="G198:H198"/>
    <mergeCell ref="G199:H199"/>
    <mergeCell ref="E198:F198"/>
    <mergeCell ref="G192:H192"/>
    <mergeCell ref="E199:F199"/>
    <mergeCell ref="G196:H196"/>
    <mergeCell ref="G197:H197"/>
    <mergeCell ref="E193:F193"/>
    <mergeCell ref="A401:I401"/>
    <mergeCell ref="A400:I400"/>
    <mergeCell ref="B397:D397"/>
    <mergeCell ref="F411:G411"/>
    <mergeCell ref="B420:E420"/>
    <mergeCell ref="B421:E421"/>
    <mergeCell ref="E184:H184"/>
    <mergeCell ref="E221:F221"/>
    <mergeCell ref="E220:H220"/>
    <mergeCell ref="E206:F206"/>
    <mergeCell ref="E207:F207"/>
    <mergeCell ref="E210:F210"/>
    <mergeCell ref="B184:D184"/>
    <mergeCell ref="G397:H397"/>
    <mergeCell ref="B280:D280"/>
    <mergeCell ref="B281:D281"/>
    <mergeCell ref="B282:D282"/>
    <mergeCell ref="B283:D283"/>
    <mergeCell ref="G221:H221"/>
    <mergeCell ref="B271:D271"/>
    <mergeCell ref="B274:D274"/>
    <mergeCell ref="B275:D275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285:D285"/>
    <mergeCell ref="F450:G450"/>
    <mergeCell ref="F451:G451"/>
    <mergeCell ref="B451:E451"/>
    <mergeCell ref="B452:E452"/>
    <mergeCell ref="B453:E453"/>
    <mergeCell ref="B454:E454"/>
    <mergeCell ref="B455:E455"/>
    <mergeCell ref="B456:E456"/>
    <mergeCell ref="F452:G452"/>
    <mergeCell ref="B447:E447"/>
    <mergeCell ref="B448:E448"/>
    <mergeCell ref="B449:E449"/>
    <mergeCell ref="B439:E439"/>
    <mergeCell ref="B440:E440"/>
    <mergeCell ref="B441:E441"/>
    <mergeCell ref="B444:E444"/>
    <mergeCell ref="B445:E445"/>
    <mergeCell ref="B446:E446"/>
    <mergeCell ref="F454:G454"/>
    <mergeCell ref="F455:G455"/>
    <mergeCell ref="F438:G438"/>
    <mergeCell ref="F437:G437"/>
    <mergeCell ref="F439:G439"/>
    <mergeCell ref="F440:G440"/>
    <mergeCell ref="F441:G441"/>
    <mergeCell ref="F442:G442"/>
    <mergeCell ref="F443:G443"/>
    <mergeCell ref="E511:F511"/>
    <mergeCell ref="B486:D486"/>
    <mergeCell ref="B487:D487"/>
    <mergeCell ref="B488:D488"/>
    <mergeCell ref="B489:D489"/>
    <mergeCell ref="B490:D490"/>
    <mergeCell ref="B510:D510"/>
    <mergeCell ref="B511:D511"/>
    <mergeCell ref="G491:H491"/>
    <mergeCell ref="G492:H492"/>
    <mergeCell ref="G493:H493"/>
    <mergeCell ref="E489:F489"/>
    <mergeCell ref="E490:F490"/>
    <mergeCell ref="G508:H508"/>
    <mergeCell ref="G509:H509"/>
    <mergeCell ref="G510:H510"/>
    <mergeCell ref="G511:H511"/>
    <mergeCell ref="E486:F486"/>
    <mergeCell ref="E487:F487"/>
    <mergeCell ref="B503:D503"/>
    <mergeCell ref="B504:D504"/>
    <mergeCell ref="B505:D505"/>
    <mergeCell ref="B506:D506"/>
    <mergeCell ref="G486:H486"/>
    <mergeCell ref="E509:F509"/>
    <mergeCell ref="E510:F510"/>
    <mergeCell ref="E508:F508"/>
    <mergeCell ref="G495:H495"/>
    <mergeCell ref="G506:H506"/>
    <mergeCell ref="G483:H483"/>
    <mergeCell ref="E485:F485"/>
    <mergeCell ref="G485:H485"/>
    <mergeCell ref="F462:G462"/>
    <mergeCell ref="F463:G463"/>
    <mergeCell ref="B464:E464"/>
    <mergeCell ref="B465:E465"/>
    <mergeCell ref="B466:E466"/>
    <mergeCell ref="B467:E467"/>
    <mergeCell ref="B476:E476"/>
    <mergeCell ref="F458:G458"/>
    <mergeCell ref="F459:G459"/>
    <mergeCell ref="F468:G468"/>
    <mergeCell ref="F469:G469"/>
    <mergeCell ref="F464:G464"/>
    <mergeCell ref="F465:G465"/>
    <mergeCell ref="F466:G466"/>
    <mergeCell ref="F467:G467"/>
    <mergeCell ref="B473:E473"/>
    <mergeCell ref="B472:E472"/>
    <mergeCell ref="B484:D484"/>
    <mergeCell ref="B485:D485"/>
    <mergeCell ref="B470:E470"/>
    <mergeCell ref="B471:E471"/>
    <mergeCell ref="F460:G460"/>
    <mergeCell ref="F461:G461"/>
    <mergeCell ref="B458:E458"/>
    <mergeCell ref="B459:E459"/>
    <mergeCell ref="B460:E460"/>
    <mergeCell ref="A8:I8"/>
    <mergeCell ref="A16:I16"/>
    <mergeCell ref="A24:I24"/>
    <mergeCell ref="A143:I143"/>
    <mergeCell ref="B495:D495"/>
    <mergeCell ref="B496:D496"/>
    <mergeCell ref="A218:I218"/>
    <mergeCell ref="A212:I212"/>
    <mergeCell ref="A213:I213"/>
    <mergeCell ref="A185:D185"/>
    <mergeCell ref="A178:I178"/>
    <mergeCell ref="G185:H185"/>
    <mergeCell ref="B55:C56"/>
    <mergeCell ref="B57:C58"/>
    <mergeCell ref="C145:D145"/>
    <mergeCell ref="E145:E146"/>
    <mergeCell ref="F145:F146"/>
    <mergeCell ref="B462:E462"/>
    <mergeCell ref="F474:G474"/>
    <mergeCell ref="E43:E46"/>
    <mergeCell ref="E488:F488"/>
    <mergeCell ref="F475:G475"/>
    <mergeCell ref="F476:G476"/>
    <mergeCell ref="G484:H484"/>
    <mergeCell ref="E483:F483"/>
    <mergeCell ref="E484:F484"/>
    <mergeCell ref="F453:G453"/>
    <mergeCell ref="B425:E425"/>
    <mergeCell ref="F436:G436"/>
    <mergeCell ref="B426:E426"/>
    <mergeCell ref="B434:E434"/>
    <mergeCell ref="N189:O189"/>
    <mergeCell ref="N190:O190"/>
    <mergeCell ref="N191:O191"/>
    <mergeCell ref="N192:O192"/>
    <mergeCell ref="N193:O193"/>
    <mergeCell ref="N194:O194"/>
    <mergeCell ref="N195:O195"/>
    <mergeCell ref="N196:O196"/>
    <mergeCell ref="N197:O197"/>
    <mergeCell ref="N198:O198"/>
    <mergeCell ref="N199:O199"/>
    <mergeCell ref="E109:E112"/>
    <mergeCell ref="F109:F112"/>
    <mergeCell ref="G109:G112"/>
    <mergeCell ref="H109:H112"/>
    <mergeCell ref="A216:I216"/>
    <mergeCell ref="A217:I217"/>
    <mergeCell ref="E185:F185"/>
    <mergeCell ref="A174:I174"/>
    <mergeCell ref="A175:I175"/>
    <mergeCell ref="A176:I176"/>
    <mergeCell ref="E172:E173"/>
    <mergeCell ref="F172:F173"/>
    <mergeCell ref="G172:G173"/>
    <mergeCell ref="N200:O200"/>
    <mergeCell ref="N201:O201"/>
    <mergeCell ref="N202:O202"/>
    <mergeCell ref="N203:O203"/>
    <mergeCell ref="N204:O204"/>
    <mergeCell ref="N205:O205"/>
    <mergeCell ref="N206:O206"/>
    <mergeCell ref="N207:O207"/>
    <mergeCell ref="F435:G435"/>
    <mergeCell ref="F412:G412"/>
    <mergeCell ref="F413:G413"/>
    <mergeCell ref="F421:G421"/>
    <mergeCell ref="F414:G414"/>
    <mergeCell ref="F415:G415"/>
    <mergeCell ref="F416:G416"/>
    <mergeCell ref="F417:G417"/>
    <mergeCell ref="F418:G418"/>
    <mergeCell ref="F419:G419"/>
    <mergeCell ref="F410:G410"/>
    <mergeCell ref="F409:H409"/>
    <mergeCell ref="F420:G420"/>
    <mergeCell ref="B416:E416"/>
    <mergeCell ref="B417:E417"/>
    <mergeCell ref="B435:E435"/>
    <mergeCell ref="B427:E427"/>
    <mergeCell ref="B428:E428"/>
    <mergeCell ref="B429:E429"/>
    <mergeCell ref="F432:G432"/>
    <mergeCell ref="F433:G433"/>
    <mergeCell ref="F434:G434"/>
    <mergeCell ref="B430:E430"/>
    <mergeCell ref="F430:G430"/>
    <mergeCell ref="F431:G431"/>
    <mergeCell ref="B431:E431"/>
    <mergeCell ref="B432:E432"/>
    <mergeCell ref="B433:E433"/>
    <mergeCell ref="B413:E413"/>
    <mergeCell ref="B412:E412"/>
    <mergeCell ref="F425:G425"/>
    <mergeCell ref="F429:G429"/>
    <mergeCell ref="N209:O209"/>
    <mergeCell ref="N210:O210"/>
    <mergeCell ref="N211:O211"/>
    <mergeCell ref="N212:O212"/>
    <mergeCell ref="N222:O222"/>
    <mergeCell ref="E200:F200"/>
    <mergeCell ref="E201:F201"/>
    <mergeCell ref="B422:E422"/>
    <mergeCell ref="B423:E423"/>
    <mergeCell ref="B424:E424"/>
    <mergeCell ref="B411:E411"/>
    <mergeCell ref="B266:D266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76:D276"/>
    <mergeCell ref="B277:D277"/>
    <mergeCell ref="B278:D278"/>
    <mergeCell ref="B279:D279"/>
    <mergeCell ref="B284:D284"/>
    <mergeCell ref="B267:D267"/>
    <mergeCell ref="B268:D268"/>
    <mergeCell ref="B269:D269"/>
    <mergeCell ref="B270:D270"/>
    <mergeCell ref="B272:D272"/>
    <mergeCell ref="B273:D273"/>
    <mergeCell ref="G515:H515"/>
    <mergeCell ref="G507:H507"/>
    <mergeCell ref="G497:H497"/>
    <mergeCell ref="G498:H498"/>
    <mergeCell ref="G499:H499"/>
    <mergeCell ref="G500:H500"/>
    <mergeCell ref="B461:E461"/>
    <mergeCell ref="B442:E442"/>
    <mergeCell ref="B443:E443"/>
    <mergeCell ref="B450:E450"/>
    <mergeCell ref="B469:E469"/>
    <mergeCell ref="B468:E468"/>
    <mergeCell ref="B457:E457"/>
    <mergeCell ref="B518:F518"/>
    <mergeCell ref="F470:G470"/>
    <mergeCell ref="F471:G471"/>
    <mergeCell ref="F472:G472"/>
    <mergeCell ref="F473:G473"/>
    <mergeCell ref="F444:G444"/>
    <mergeCell ref="F445:G445"/>
    <mergeCell ref="F446:G446"/>
    <mergeCell ref="F447:G447"/>
    <mergeCell ref="F448:G448"/>
    <mergeCell ref="F449:G449"/>
    <mergeCell ref="G512:H512"/>
    <mergeCell ref="G513:H513"/>
    <mergeCell ref="G503:H503"/>
    <mergeCell ref="G504:H504"/>
    <mergeCell ref="G505:H505"/>
    <mergeCell ref="B474:E474"/>
    <mergeCell ref="B475:E475"/>
    <mergeCell ref="B463:E463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311:D311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38:D338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56:D356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83:D383"/>
    <mergeCell ref="E243:F243"/>
    <mergeCell ref="E244:F244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56:F256"/>
    <mergeCell ref="E257:F257"/>
    <mergeCell ref="E258:F258"/>
    <mergeCell ref="E259:F259"/>
    <mergeCell ref="B393:D393"/>
    <mergeCell ref="B394:D394"/>
    <mergeCell ref="E222:F222"/>
    <mergeCell ref="E223:F223"/>
    <mergeCell ref="E224:F224"/>
    <mergeCell ref="E225:F225"/>
    <mergeCell ref="E226:F226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36:F236"/>
    <mergeCell ref="E237:F237"/>
    <mergeCell ref="E238:F238"/>
    <mergeCell ref="E239:F239"/>
    <mergeCell ref="E240:F240"/>
    <mergeCell ref="E241:F241"/>
    <mergeCell ref="E242:F242"/>
    <mergeCell ref="E261:F261"/>
    <mergeCell ref="E262:F262"/>
    <mergeCell ref="E263:F263"/>
    <mergeCell ref="E264:F264"/>
    <mergeCell ref="E265:F265"/>
    <mergeCell ref="E266:F266"/>
    <mergeCell ref="E267:F267"/>
    <mergeCell ref="E268:F268"/>
    <mergeCell ref="E269:F269"/>
    <mergeCell ref="E260:F260"/>
    <mergeCell ref="E279:F279"/>
    <mergeCell ref="E280:F280"/>
    <mergeCell ref="E281:F281"/>
    <mergeCell ref="E282:F282"/>
    <mergeCell ref="E283:F283"/>
    <mergeCell ref="E284:F284"/>
    <mergeCell ref="E285:F285"/>
    <mergeCell ref="E286:F286"/>
    <mergeCell ref="E287:F287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288:F288"/>
    <mergeCell ref="E289:F289"/>
    <mergeCell ref="E290:F290"/>
    <mergeCell ref="E291:F291"/>
    <mergeCell ref="E292:F292"/>
    <mergeCell ref="E293:F293"/>
    <mergeCell ref="E294:F294"/>
    <mergeCell ref="E295:F295"/>
    <mergeCell ref="E296:F296"/>
    <mergeCell ref="E315:F315"/>
    <mergeCell ref="E316:F316"/>
    <mergeCell ref="E317:F317"/>
    <mergeCell ref="E318:F318"/>
    <mergeCell ref="E319:F319"/>
    <mergeCell ref="E320:F320"/>
    <mergeCell ref="E321:F321"/>
    <mergeCell ref="E322:F322"/>
    <mergeCell ref="E323:F323"/>
    <mergeCell ref="E306:F306"/>
    <mergeCell ref="E307:F307"/>
    <mergeCell ref="E308:F308"/>
    <mergeCell ref="E309:F309"/>
    <mergeCell ref="E310:F310"/>
    <mergeCell ref="E311:F311"/>
    <mergeCell ref="E312:F312"/>
    <mergeCell ref="E313:F313"/>
    <mergeCell ref="E314:F314"/>
    <mergeCell ref="E333:F333"/>
    <mergeCell ref="E334:F334"/>
    <mergeCell ref="E335:F335"/>
    <mergeCell ref="E336:F336"/>
    <mergeCell ref="E337:F337"/>
    <mergeCell ref="E338:F338"/>
    <mergeCell ref="E339:F339"/>
    <mergeCell ref="E340:F340"/>
    <mergeCell ref="E341:F341"/>
    <mergeCell ref="E324:F324"/>
    <mergeCell ref="E325:F325"/>
    <mergeCell ref="E326:F326"/>
    <mergeCell ref="E327:F327"/>
    <mergeCell ref="E328:F328"/>
    <mergeCell ref="E329:F329"/>
    <mergeCell ref="E330:F330"/>
    <mergeCell ref="E331:F331"/>
    <mergeCell ref="E332:F332"/>
    <mergeCell ref="E351:F351"/>
    <mergeCell ref="E352:F352"/>
    <mergeCell ref="E353:F353"/>
    <mergeCell ref="E354:F354"/>
    <mergeCell ref="E355:F355"/>
    <mergeCell ref="E356:F356"/>
    <mergeCell ref="E357:F357"/>
    <mergeCell ref="E358:F358"/>
    <mergeCell ref="E359:F359"/>
    <mergeCell ref="E342:F342"/>
    <mergeCell ref="E343:F343"/>
    <mergeCell ref="E344:F344"/>
    <mergeCell ref="E345:F345"/>
    <mergeCell ref="E346:F346"/>
    <mergeCell ref="E347:F347"/>
    <mergeCell ref="E348:F348"/>
    <mergeCell ref="E349:F349"/>
    <mergeCell ref="E350:F350"/>
    <mergeCell ref="E386:F386"/>
    <mergeCell ref="E369:F369"/>
    <mergeCell ref="E370:F370"/>
    <mergeCell ref="E371:F371"/>
    <mergeCell ref="E372:F372"/>
    <mergeCell ref="E373:F373"/>
    <mergeCell ref="E374:F374"/>
    <mergeCell ref="E375:F375"/>
    <mergeCell ref="E376:F376"/>
    <mergeCell ref="E377:F377"/>
    <mergeCell ref="E360:F360"/>
    <mergeCell ref="E361:F361"/>
    <mergeCell ref="E362:F362"/>
    <mergeCell ref="E363:F363"/>
    <mergeCell ref="E364:F364"/>
    <mergeCell ref="E365:F365"/>
    <mergeCell ref="E366:F366"/>
    <mergeCell ref="E367:F367"/>
    <mergeCell ref="E368:F368"/>
    <mergeCell ref="E387:F387"/>
    <mergeCell ref="E388:F388"/>
    <mergeCell ref="E389:F389"/>
    <mergeCell ref="E390:F390"/>
    <mergeCell ref="E391:F391"/>
    <mergeCell ref="E392:F392"/>
    <mergeCell ref="E393:F393"/>
    <mergeCell ref="E394:F394"/>
    <mergeCell ref="G222:H222"/>
    <mergeCell ref="G223:H223"/>
    <mergeCell ref="G224:H224"/>
    <mergeCell ref="G225:H225"/>
    <mergeCell ref="G226:H226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36:H236"/>
    <mergeCell ref="G237:H237"/>
    <mergeCell ref="E378:F378"/>
    <mergeCell ref="E379:F379"/>
    <mergeCell ref="E380:F380"/>
    <mergeCell ref="E381:F381"/>
    <mergeCell ref="E382:F382"/>
    <mergeCell ref="E383:F383"/>
    <mergeCell ref="E384:F384"/>
    <mergeCell ref="E385:F385"/>
    <mergeCell ref="G247:H247"/>
    <mergeCell ref="G248:H248"/>
    <mergeCell ref="G249:H249"/>
    <mergeCell ref="G250:H250"/>
    <mergeCell ref="G251:H251"/>
    <mergeCell ref="G252:H252"/>
    <mergeCell ref="G253:H253"/>
    <mergeCell ref="G254:H254"/>
    <mergeCell ref="G255:H255"/>
    <mergeCell ref="G238:H238"/>
    <mergeCell ref="G239:H239"/>
    <mergeCell ref="G240:H240"/>
    <mergeCell ref="G241:H241"/>
    <mergeCell ref="G242:H242"/>
    <mergeCell ref="G243:H243"/>
    <mergeCell ref="G244:H244"/>
    <mergeCell ref="G245:H245"/>
    <mergeCell ref="G246:H246"/>
    <mergeCell ref="G265:H265"/>
    <mergeCell ref="G266:H266"/>
    <mergeCell ref="G267:H267"/>
    <mergeCell ref="G268:H268"/>
    <mergeCell ref="G269:H269"/>
    <mergeCell ref="G270:H270"/>
    <mergeCell ref="G271:H271"/>
    <mergeCell ref="G272:H272"/>
    <mergeCell ref="G273:H273"/>
    <mergeCell ref="G256:H256"/>
    <mergeCell ref="G257:H257"/>
    <mergeCell ref="G258:H258"/>
    <mergeCell ref="G259:H259"/>
    <mergeCell ref="G260:H260"/>
    <mergeCell ref="G261:H261"/>
    <mergeCell ref="G262:H262"/>
    <mergeCell ref="G263:H263"/>
    <mergeCell ref="G264:H264"/>
    <mergeCell ref="G283:H283"/>
    <mergeCell ref="G284:H284"/>
    <mergeCell ref="G285:H285"/>
    <mergeCell ref="G286:H286"/>
    <mergeCell ref="G287:H287"/>
    <mergeCell ref="G288:H288"/>
    <mergeCell ref="G289:H289"/>
    <mergeCell ref="G290:H290"/>
    <mergeCell ref="G291:H291"/>
    <mergeCell ref="G274:H274"/>
    <mergeCell ref="G275:H275"/>
    <mergeCell ref="G276:H276"/>
    <mergeCell ref="G277:H277"/>
    <mergeCell ref="G278:H278"/>
    <mergeCell ref="G279:H279"/>
    <mergeCell ref="G280:H280"/>
    <mergeCell ref="G281:H281"/>
    <mergeCell ref="G282:H282"/>
    <mergeCell ref="G301:H301"/>
    <mergeCell ref="G302:H302"/>
    <mergeCell ref="G303:H303"/>
    <mergeCell ref="G304:H304"/>
    <mergeCell ref="G305:H305"/>
    <mergeCell ref="G306:H306"/>
    <mergeCell ref="G307:H307"/>
    <mergeCell ref="G308:H308"/>
    <mergeCell ref="G309:H309"/>
    <mergeCell ref="G292:H292"/>
    <mergeCell ref="G293:H293"/>
    <mergeCell ref="G294:H294"/>
    <mergeCell ref="G295:H295"/>
    <mergeCell ref="G296:H296"/>
    <mergeCell ref="G297:H297"/>
    <mergeCell ref="G298:H298"/>
    <mergeCell ref="G299:H299"/>
    <mergeCell ref="G300:H300"/>
    <mergeCell ref="G319:H319"/>
    <mergeCell ref="G320:H320"/>
    <mergeCell ref="G321:H321"/>
    <mergeCell ref="G322:H322"/>
    <mergeCell ref="G323:H323"/>
    <mergeCell ref="G324:H324"/>
    <mergeCell ref="G325:H325"/>
    <mergeCell ref="G326:H326"/>
    <mergeCell ref="G327:H327"/>
    <mergeCell ref="G310:H310"/>
    <mergeCell ref="G311:H311"/>
    <mergeCell ref="G312:H312"/>
    <mergeCell ref="G313:H313"/>
    <mergeCell ref="G314:H314"/>
    <mergeCell ref="G315:H315"/>
    <mergeCell ref="G316:H316"/>
    <mergeCell ref="G317:H317"/>
    <mergeCell ref="G318:H318"/>
    <mergeCell ref="G337:H337"/>
    <mergeCell ref="G338:H338"/>
    <mergeCell ref="G339:H339"/>
    <mergeCell ref="G340:H340"/>
    <mergeCell ref="G341:H341"/>
    <mergeCell ref="G342:H342"/>
    <mergeCell ref="G343:H343"/>
    <mergeCell ref="G344:H344"/>
    <mergeCell ref="G345:H345"/>
    <mergeCell ref="G328:H328"/>
    <mergeCell ref="G329:H329"/>
    <mergeCell ref="G330:H330"/>
    <mergeCell ref="G331:H331"/>
    <mergeCell ref="G332:H332"/>
    <mergeCell ref="G333:H333"/>
    <mergeCell ref="G334:H334"/>
    <mergeCell ref="G335:H335"/>
    <mergeCell ref="G336:H336"/>
    <mergeCell ref="E208:F208"/>
    <mergeCell ref="G208:H208"/>
    <mergeCell ref="G382:H382"/>
    <mergeCell ref="G383:H383"/>
    <mergeCell ref="G384:H384"/>
    <mergeCell ref="G385:H385"/>
    <mergeCell ref="G386:H386"/>
    <mergeCell ref="G387:H387"/>
    <mergeCell ref="G388:H388"/>
    <mergeCell ref="G389:H389"/>
    <mergeCell ref="G390:H390"/>
    <mergeCell ref="G373:H373"/>
    <mergeCell ref="G374:H374"/>
    <mergeCell ref="G375:H375"/>
    <mergeCell ref="G376:H376"/>
    <mergeCell ref="G377:H377"/>
    <mergeCell ref="G378:H378"/>
    <mergeCell ref="G379:H379"/>
    <mergeCell ref="G380:H380"/>
    <mergeCell ref="G381:H381"/>
    <mergeCell ref="G364:H364"/>
    <mergeCell ref="G365:H365"/>
    <mergeCell ref="G366:H366"/>
    <mergeCell ref="G367:H367"/>
    <mergeCell ref="G368:H368"/>
    <mergeCell ref="G369:H369"/>
    <mergeCell ref="G370:H370"/>
    <mergeCell ref="G371:H371"/>
    <mergeCell ref="G372:H372"/>
    <mergeCell ref="G355:H355"/>
    <mergeCell ref="G356:H356"/>
    <mergeCell ref="G354:H354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G391:H391"/>
    <mergeCell ref="G392:H392"/>
    <mergeCell ref="G393:H393"/>
    <mergeCell ref="G394:H394"/>
    <mergeCell ref="G357:H357"/>
    <mergeCell ref="G358:H358"/>
    <mergeCell ref="G359:H359"/>
    <mergeCell ref="G360:H360"/>
    <mergeCell ref="G361:H361"/>
    <mergeCell ref="G362:H362"/>
    <mergeCell ref="G363:H363"/>
    <mergeCell ref="G346:H346"/>
    <mergeCell ref="G347:H347"/>
    <mergeCell ref="G348:H348"/>
    <mergeCell ref="G349:H349"/>
    <mergeCell ref="G350:H350"/>
    <mergeCell ref="G351:H351"/>
    <mergeCell ref="G352:H352"/>
    <mergeCell ref="G353:H353"/>
    <mergeCell ref="B265:D265"/>
    <mergeCell ref="B398:D398"/>
    <mergeCell ref="B399:D399"/>
    <mergeCell ref="E395:F395"/>
    <mergeCell ref="E396:F396"/>
    <mergeCell ref="G395:H395"/>
    <mergeCell ref="G396:H396"/>
    <mergeCell ref="E397:F397"/>
    <mergeCell ref="B95:C96"/>
    <mergeCell ref="A95:A96"/>
    <mergeCell ref="G477:H477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58:D258"/>
    <mergeCell ref="B259:D259"/>
    <mergeCell ref="B260:D260"/>
    <mergeCell ref="B261:D261"/>
    <mergeCell ref="B262:D262"/>
    <mergeCell ref="B263:D263"/>
    <mergeCell ref="B264:D264"/>
    <mergeCell ref="B222:D222"/>
    <mergeCell ref="B223:D223"/>
    <mergeCell ref="B224:D224"/>
    <mergeCell ref="B225:D225"/>
  </mergeCells>
  <printOptions horizontalCentered="1"/>
  <pageMargins left="0.31496062992126" right="0.31496062992126" top="0.35433070866141703" bottom="0.35433070866141703" header="0.31496062992126" footer="0.31496062992126"/>
  <pageSetup paperSize="9" scale="48" orientation="portrait" r:id="rId1"/>
  <rowBreaks count="10" manualBreakCount="10">
    <brk id="40" max="16383" man="1"/>
    <brk id="105" min="1" max="8" man="1"/>
    <brk id="137" max="16383" man="1"/>
    <brk id="181" max="16383" man="1"/>
    <brk id="215" max="16383" man="1"/>
    <brk id="279" min="1" max="8" man="1"/>
    <brk id="342" min="1" max="8" man="1"/>
    <brk id="403" min="1" max="8" man="1"/>
    <brk id="457" min="1" max="8" man="1"/>
    <brk id="476" min="1" max="8" man="1"/>
  </rowBreaks>
  <colBreaks count="1" manualBreakCount="1">
    <brk id="9" max="1048575" man="1"/>
  </colBreaks>
  <ignoredErrors>
    <ignoredError sqref="E83 E67:F67 E49:F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78E6-8205-4989-A588-8E20C307D703}">
  <dimension ref="A1:H26"/>
  <sheetViews>
    <sheetView tabSelected="1" zoomScale="7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1" max="1" width="25.81640625" customWidth="1"/>
    <col min="2" max="2" width="21.54296875" customWidth="1"/>
    <col min="3" max="3" width="20.6328125" customWidth="1"/>
    <col min="4" max="4" width="15.81640625" customWidth="1"/>
    <col min="5" max="5" width="14.81640625" customWidth="1"/>
    <col min="6" max="6" width="12.6328125" customWidth="1"/>
    <col min="7" max="7" width="17.7265625" customWidth="1"/>
    <col min="8" max="8" width="16.26953125" customWidth="1"/>
  </cols>
  <sheetData>
    <row r="1" spans="1:8" ht="93" x14ac:dyDescent="0.35">
      <c r="A1" s="87" t="s">
        <v>503</v>
      </c>
      <c r="B1" s="143" t="s">
        <v>538</v>
      </c>
      <c r="C1" s="143" t="s">
        <v>539</v>
      </c>
      <c r="D1" s="142" t="s">
        <v>540</v>
      </c>
      <c r="E1" s="142" t="s">
        <v>541</v>
      </c>
      <c r="F1" s="87" t="s">
        <v>537</v>
      </c>
      <c r="G1" s="87" t="s">
        <v>122</v>
      </c>
      <c r="H1" s="87" t="s">
        <v>542</v>
      </c>
    </row>
    <row r="2" spans="1:8" ht="15.5" x14ac:dyDescent="0.35">
      <c r="A2" s="90" t="s">
        <v>36</v>
      </c>
      <c r="B2" s="77">
        <v>2339</v>
      </c>
      <c r="C2" s="77">
        <v>61</v>
      </c>
      <c r="D2" s="77">
        <v>1350</v>
      </c>
      <c r="E2" s="77">
        <v>279</v>
      </c>
      <c r="F2" s="77">
        <f>+SUM(B2:E2)</f>
        <v>4029</v>
      </c>
      <c r="G2" s="42"/>
      <c r="H2" s="40">
        <v>1847</v>
      </c>
    </row>
    <row r="3" spans="1:8" ht="15.5" x14ac:dyDescent="0.35">
      <c r="A3" s="90" t="s">
        <v>37</v>
      </c>
      <c r="B3" s="77">
        <v>3904</v>
      </c>
      <c r="C3" s="77">
        <v>191</v>
      </c>
      <c r="D3" s="77">
        <v>1645</v>
      </c>
      <c r="E3" s="77">
        <v>390</v>
      </c>
      <c r="F3" s="77">
        <f t="shared" ref="F3:F25" si="0">+SUM(B3:E3)</f>
        <v>6130</v>
      </c>
      <c r="G3" s="140">
        <f t="shared" ref="G3:G25" si="1">+(F3-F2)/F2</f>
        <v>0.52146934723256388</v>
      </c>
      <c r="H3" s="40">
        <v>1505</v>
      </c>
    </row>
    <row r="4" spans="1:8" ht="15.5" x14ac:dyDescent="0.35">
      <c r="A4" s="90" t="s">
        <v>39</v>
      </c>
      <c r="B4" s="77">
        <v>2574</v>
      </c>
      <c r="C4" s="77">
        <v>190</v>
      </c>
      <c r="D4" s="77">
        <v>1833</v>
      </c>
      <c r="E4" s="77">
        <v>438</v>
      </c>
      <c r="F4" s="77">
        <f t="shared" si="0"/>
        <v>5035</v>
      </c>
      <c r="G4" s="140">
        <f t="shared" si="1"/>
        <v>-0.17862969004893964</v>
      </c>
      <c r="H4" s="40">
        <v>377</v>
      </c>
    </row>
    <row r="5" spans="1:8" ht="15.5" x14ac:dyDescent="0.35">
      <c r="A5" s="90" t="s">
        <v>41</v>
      </c>
      <c r="B5" s="77">
        <v>2197</v>
      </c>
      <c r="C5" s="77">
        <v>32</v>
      </c>
      <c r="D5" s="77">
        <v>1460</v>
      </c>
      <c r="E5" s="77">
        <v>633</v>
      </c>
      <c r="F5" s="77">
        <f t="shared" si="0"/>
        <v>4322</v>
      </c>
      <c r="G5" s="140">
        <f t="shared" si="1"/>
        <v>-0.14160873882820257</v>
      </c>
      <c r="H5" s="40">
        <v>10918</v>
      </c>
    </row>
    <row r="6" spans="1:8" ht="15.5" x14ac:dyDescent="0.35">
      <c r="A6" s="90" t="s">
        <v>43</v>
      </c>
      <c r="B6" s="77">
        <v>3250</v>
      </c>
      <c r="C6" s="77">
        <v>528</v>
      </c>
      <c r="D6" s="77">
        <v>1904</v>
      </c>
      <c r="E6" s="77">
        <v>369</v>
      </c>
      <c r="F6" s="77">
        <f t="shared" si="0"/>
        <v>6051</v>
      </c>
      <c r="G6" s="140">
        <f t="shared" si="1"/>
        <v>0.40004627487274408</v>
      </c>
      <c r="H6" s="40">
        <v>8686</v>
      </c>
    </row>
    <row r="7" spans="1:8" ht="15.5" x14ac:dyDescent="0.35">
      <c r="A7" s="90" t="s">
        <v>45</v>
      </c>
      <c r="B7" s="77">
        <v>5540</v>
      </c>
      <c r="C7" s="77">
        <v>435</v>
      </c>
      <c r="D7" s="77">
        <v>2760</v>
      </c>
      <c r="E7" s="77">
        <v>226</v>
      </c>
      <c r="F7" s="77">
        <f t="shared" si="0"/>
        <v>8961</v>
      </c>
      <c r="G7" s="140">
        <f t="shared" si="1"/>
        <v>0.480912245909767</v>
      </c>
      <c r="H7" s="40">
        <v>9926</v>
      </c>
    </row>
    <row r="8" spans="1:8" ht="15.5" x14ac:dyDescent="0.35">
      <c r="A8" s="90" t="s">
        <v>47</v>
      </c>
      <c r="B8" s="77">
        <v>15585</v>
      </c>
      <c r="C8" s="77">
        <v>896</v>
      </c>
      <c r="D8" s="77">
        <v>5828</v>
      </c>
      <c r="E8" s="77">
        <v>517</v>
      </c>
      <c r="F8" s="77">
        <f t="shared" si="0"/>
        <v>22826</v>
      </c>
      <c r="G8" s="140">
        <f t="shared" si="1"/>
        <v>1.5472603504073206</v>
      </c>
      <c r="H8" s="40">
        <v>3225</v>
      </c>
    </row>
    <row r="9" spans="1:8" ht="15.5" x14ac:dyDescent="0.35">
      <c r="A9" s="90" t="s">
        <v>49</v>
      </c>
      <c r="B9" s="77">
        <v>24573</v>
      </c>
      <c r="C9" s="77">
        <v>2291</v>
      </c>
      <c r="D9" s="77">
        <v>7679</v>
      </c>
      <c r="E9" s="77">
        <v>300</v>
      </c>
      <c r="F9" s="77">
        <f t="shared" si="0"/>
        <v>34843</v>
      </c>
      <c r="G9" s="140">
        <f t="shared" si="1"/>
        <v>0.5264610531849645</v>
      </c>
      <c r="H9" s="40">
        <v>20328</v>
      </c>
    </row>
    <row r="10" spans="1:8" ht="15.5" x14ac:dyDescent="0.35">
      <c r="A10" s="90" t="s">
        <v>51</v>
      </c>
      <c r="B10" s="77">
        <v>31364</v>
      </c>
      <c r="C10" s="77">
        <v>702</v>
      </c>
      <c r="D10" s="77">
        <v>9030</v>
      </c>
      <c r="E10" s="77">
        <v>777</v>
      </c>
      <c r="F10" s="77">
        <f t="shared" si="0"/>
        <v>41873</v>
      </c>
      <c r="G10" s="140">
        <f t="shared" si="1"/>
        <v>0.20176219039692334</v>
      </c>
      <c r="H10" s="40">
        <v>-15017</v>
      </c>
    </row>
    <row r="11" spans="1:8" ht="15.5" x14ac:dyDescent="0.35">
      <c r="A11" s="90" t="s">
        <v>53</v>
      </c>
      <c r="B11" s="77">
        <v>25606</v>
      </c>
      <c r="C11" s="77">
        <v>1540</v>
      </c>
      <c r="D11" s="77">
        <v>8668</v>
      </c>
      <c r="E11" s="77">
        <v>1931</v>
      </c>
      <c r="F11" s="77">
        <f t="shared" si="0"/>
        <v>37745</v>
      </c>
      <c r="G11" s="140">
        <f t="shared" si="1"/>
        <v>-9.8583812958230835E-2</v>
      </c>
      <c r="H11" s="40">
        <v>29048</v>
      </c>
    </row>
    <row r="12" spans="1:8" ht="15.5" x14ac:dyDescent="0.35">
      <c r="A12" s="90" t="s">
        <v>55</v>
      </c>
      <c r="B12" s="77">
        <v>21376</v>
      </c>
      <c r="C12" s="77">
        <v>874</v>
      </c>
      <c r="D12" s="77">
        <v>11939</v>
      </c>
      <c r="E12" s="77">
        <v>658</v>
      </c>
      <c r="F12" s="77">
        <f t="shared" si="0"/>
        <v>34847</v>
      </c>
      <c r="G12" s="140">
        <f t="shared" si="1"/>
        <v>-7.6778381242548682E-2</v>
      </c>
      <c r="H12" s="40">
        <v>29422</v>
      </c>
    </row>
    <row r="13" spans="1:8" ht="15.5" x14ac:dyDescent="0.35">
      <c r="A13" s="90" t="s">
        <v>57</v>
      </c>
      <c r="B13" s="77">
        <v>34833</v>
      </c>
      <c r="C13" s="77">
        <v>1022</v>
      </c>
      <c r="D13" s="77">
        <v>8206</v>
      </c>
      <c r="E13" s="77">
        <v>2495</v>
      </c>
      <c r="F13" s="77">
        <f t="shared" si="0"/>
        <v>46556</v>
      </c>
      <c r="G13" s="140">
        <f t="shared" si="1"/>
        <v>0.33601170832496341</v>
      </c>
      <c r="H13" s="40">
        <v>16812</v>
      </c>
    </row>
    <row r="14" spans="1:8" ht="15.5" x14ac:dyDescent="0.35">
      <c r="A14" s="90" t="s">
        <v>59</v>
      </c>
      <c r="B14" s="77">
        <v>21825</v>
      </c>
      <c r="C14" s="77">
        <v>1059</v>
      </c>
      <c r="D14" s="77">
        <v>9880</v>
      </c>
      <c r="E14" s="77">
        <v>1534</v>
      </c>
      <c r="F14" s="77">
        <f t="shared" si="0"/>
        <v>34298</v>
      </c>
      <c r="G14" s="140">
        <f t="shared" si="1"/>
        <v>-0.26329581579173467</v>
      </c>
      <c r="H14" s="40">
        <v>27582</v>
      </c>
    </row>
    <row r="15" spans="1:8" ht="15.5" x14ac:dyDescent="0.35">
      <c r="A15" s="90" t="s">
        <v>61</v>
      </c>
      <c r="B15" s="77">
        <v>24299</v>
      </c>
      <c r="C15" s="77">
        <v>975</v>
      </c>
      <c r="D15" s="77">
        <v>8978</v>
      </c>
      <c r="E15" s="77">
        <v>1794</v>
      </c>
      <c r="F15" s="77">
        <f t="shared" si="0"/>
        <v>36046</v>
      </c>
      <c r="G15" s="140">
        <f t="shared" si="1"/>
        <v>5.0965070849612222E-2</v>
      </c>
      <c r="H15" s="40">
        <v>5009</v>
      </c>
    </row>
    <row r="16" spans="1:8" ht="15.5" x14ac:dyDescent="0.35">
      <c r="A16" s="90" t="s">
        <v>63</v>
      </c>
      <c r="B16" s="77">
        <v>30933</v>
      </c>
      <c r="C16" s="77">
        <v>978</v>
      </c>
      <c r="D16" s="77">
        <v>9988</v>
      </c>
      <c r="E16" s="77">
        <v>3249</v>
      </c>
      <c r="F16" s="77">
        <f t="shared" si="0"/>
        <v>45148</v>
      </c>
      <c r="G16" s="140">
        <f t="shared" si="1"/>
        <v>0.2525106807967597</v>
      </c>
      <c r="H16" s="40">
        <v>40923</v>
      </c>
    </row>
    <row r="17" spans="1:8" ht="15.5" x14ac:dyDescent="0.35">
      <c r="A17" s="90" t="s">
        <v>65</v>
      </c>
      <c r="B17" s="77">
        <v>40001</v>
      </c>
      <c r="C17" s="77">
        <v>1111</v>
      </c>
      <c r="D17" s="77">
        <v>10413</v>
      </c>
      <c r="E17" s="77">
        <v>4034</v>
      </c>
      <c r="F17" s="77">
        <f t="shared" si="0"/>
        <v>55559</v>
      </c>
      <c r="G17" s="140">
        <f t="shared" si="1"/>
        <v>0.23059714716045007</v>
      </c>
      <c r="H17" s="40">
        <v>-4016</v>
      </c>
    </row>
    <row r="18" spans="1:8" ht="15.5" x14ac:dyDescent="0.35">
      <c r="A18" s="90" t="s">
        <v>67</v>
      </c>
      <c r="B18" s="77">
        <v>43478</v>
      </c>
      <c r="C18" s="77">
        <v>1223</v>
      </c>
      <c r="D18" s="77">
        <v>12343</v>
      </c>
      <c r="E18" s="77">
        <v>3176</v>
      </c>
      <c r="F18" s="77">
        <f t="shared" si="0"/>
        <v>60220</v>
      </c>
      <c r="G18" s="140">
        <f t="shared" si="1"/>
        <v>8.3892798646483913E-2</v>
      </c>
      <c r="H18" s="40">
        <v>7735</v>
      </c>
    </row>
    <row r="19" spans="1:8" ht="15.5" x14ac:dyDescent="0.35">
      <c r="A19" s="90" t="s">
        <v>69</v>
      </c>
      <c r="B19" s="77">
        <v>44857</v>
      </c>
      <c r="C19" s="77">
        <v>664</v>
      </c>
      <c r="D19" s="77">
        <v>12542</v>
      </c>
      <c r="E19" s="77">
        <v>2911</v>
      </c>
      <c r="F19" s="77">
        <f t="shared" si="0"/>
        <v>60974</v>
      </c>
      <c r="G19" s="140">
        <f t="shared" si="1"/>
        <v>1.2520757223513783E-2</v>
      </c>
      <c r="H19" s="40">
        <v>22165</v>
      </c>
    </row>
    <row r="20" spans="1:8" ht="15.5" x14ac:dyDescent="0.35">
      <c r="A20" s="90" t="s">
        <v>71</v>
      </c>
      <c r="B20" s="77">
        <v>44366</v>
      </c>
      <c r="C20" s="77">
        <v>689</v>
      </c>
      <c r="D20" s="77">
        <v>13672</v>
      </c>
      <c r="E20" s="77">
        <v>3274</v>
      </c>
      <c r="F20" s="77">
        <f t="shared" si="0"/>
        <v>62001</v>
      </c>
      <c r="G20" s="140">
        <f t="shared" si="1"/>
        <v>1.6843244661659068E-2</v>
      </c>
      <c r="H20" s="40">
        <v>-2225</v>
      </c>
    </row>
    <row r="21" spans="1:8" ht="15.5" x14ac:dyDescent="0.35">
      <c r="A21" s="90" t="s">
        <v>7</v>
      </c>
      <c r="B21" s="77">
        <v>49977</v>
      </c>
      <c r="C21" s="77">
        <v>1757</v>
      </c>
      <c r="D21" s="77">
        <v>14175</v>
      </c>
      <c r="E21" s="77">
        <v>8482</v>
      </c>
      <c r="F21" s="77">
        <f t="shared" si="0"/>
        <v>74391</v>
      </c>
      <c r="G21" s="140">
        <f t="shared" si="1"/>
        <v>0.19983548652441091</v>
      </c>
      <c r="H21" s="40">
        <v>552</v>
      </c>
    </row>
    <row r="22" spans="1:8" ht="15.5" x14ac:dyDescent="0.35">
      <c r="A22" s="90" t="s">
        <v>8</v>
      </c>
      <c r="B22" s="77">
        <v>59636</v>
      </c>
      <c r="C22" s="77">
        <v>1452</v>
      </c>
      <c r="D22" s="77">
        <v>16935</v>
      </c>
      <c r="E22" s="77">
        <v>3950</v>
      </c>
      <c r="F22" s="77">
        <f t="shared" si="0"/>
        <v>81973</v>
      </c>
      <c r="G22" s="140">
        <f t="shared" si="1"/>
        <v>0.1019209312954524</v>
      </c>
      <c r="H22" s="40">
        <v>38725</v>
      </c>
    </row>
    <row r="23" spans="1:8" ht="15.5" x14ac:dyDescent="0.35">
      <c r="A23" s="90" t="s">
        <v>205</v>
      </c>
      <c r="B23" s="77">
        <v>58773</v>
      </c>
      <c r="C23" s="77">
        <v>910</v>
      </c>
      <c r="D23" s="77">
        <v>19347</v>
      </c>
      <c r="E23" s="77">
        <v>5805</v>
      </c>
      <c r="F23" s="77">
        <f t="shared" si="0"/>
        <v>84835</v>
      </c>
      <c r="G23" s="140">
        <f t="shared" si="1"/>
        <v>3.4913935076183622E-2</v>
      </c>
      <c r="H23" s="40">
        <v>-14071</v>
      </c>
    </row>
    <row r="24" spans="1:8" ht="15.5" x14ac:dyDescent="0.35">
      <c r="A24" s="90" t="s">
        <v>144</v>
      </c>
      <c r="B24" s="77">
        <v>46034</v>
      </c>
      <c r="C24" s="77">
        <v>1566</v>
      </c>
      <c r="D24" s="77">
        <v>19105</v>
      </c>
      <c r="E24" s="77">
        <v>4650</v>
      </c>
      <c r="F24" s="77">
        <f t="shared" si="0"/>
        <v>71355</v>
      </c>
      <c r="G24" s="140">
        <f t="shared" si="1"/>
        <v>-0.15889668179407085</v>
      </c>
      <c r="H24" s="44">
        <v>-4828</v>
      </c>
    </row>
    <row r="25" spans="1:8" ht="15.5" x14ac:dyDescent="0.35">
      <c r="A25" s="90" t="s">
        <v>536</v>
      </c>
      <c r="B25" s="77">
        <f>32037+12386</f>
        <v>44423</v>
      </c>
      <c r="C25" s="77">
        <v>1437</v>
      </c>
      <c r="D25" s="77">
        <v>19533</v>
      </c>
      <c r="E25" s="77">
        <v>5561</v>
      </c>
      <c r="F25" s="77">
        <f t="shared" si="0"/>
        <v>70954</v>
      </c>
      <c r="G25" s="140">
        <f t="shared" si="1"/>
        <v>-5.6197883820334948E-3</v>
      </c>
      <c r="H25" s="44">
        <v>42880</v>
      </c>
    </row>
    <row r="26" spans="1:8" x14ac:dyDescent="0.35">
      <c r="B26" s="144"/>
      <c r="C26" s="144"/>
      <c r="D26" s="144"/>
      <c r="E26" s="144"/>
      <c r="F26" s="144"/>
      <c r="G26" s="144"/>
      <c r="H26" s="1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51B-453E-42A9-9522-CEC1B42D34B2}">
  <dimension ref="A1:F14"/>
  <sheetViews>
    <sheetView zoomScale="149" workbookViewId="0">
      <selection activeCell="B13" sqref="B13:F13"/>
    </sheetView>
  </sheetViews>
  <sheetFormatPr defaultRowHeight="14.5" x14ac:dyDescent="0.35"/>
  <cols>
    <col min="1" max="1" width="18.7265625" customWidth="1"/>
    <col min="2" max="6" width="12.54296875" customWidth="1"/>
  </cols>
  <sheetData>
    <row r="1" spans="1:6" s="158" customFormat="1" x14ac:dyDescent="0.35">
      <c r="A1" s="159" t="s">
        <v>517</v>
      </c>
      <c r="B1" s="159" t="s">
        <v>7</v>
      </c>
      <c r="C1" s="159" t="s">
        <v>8</v>
      </c>
      <c r="D1" s="159" t="s">
        <v>9</v>
      </c>
      <c r="E1" s="159" t="s">
        <v>144</v>
      </c>
      <c r="F1" s="159" t="s">
        <v>536</v>
      </c>
    </row>
    <row r="2" spans="1:6" x14ac:dyDescent="0.35">
      <c r="A2" s="160" t="s">
        <v>86</v>
      </c>
      <c r="B2" s="153">
        <v>8241</v>
      </c>
      <c r="C2" s="153">
        <v>5639</v>
      </c>
      <c r="D2" s="156">
        <v>9392</v>
      </c>
      <c r="E2" s="156">
        <v>6134</v>
      </c>
      <c r="F2" s="156">
        <v>7970</v>
      </c>
    </row>
    <row r="3" spans="1:6" ht="14.5" customHeight="1" x14ac:dyDescent="0.35">
      <c r="A3" s="160" t="s">
        <v>87</v>
      </c>
      <c r="B3" s="153">
        <v>14671</v>
      </c>
      <c r="C3" s="153">
        <v>17419</v>
      </c>
      <c r="D3" s="156">
        <v>15878</v>
      </c>
      <c r="E3" s="156">
        <v>17203</v>
      </c>
      <c r="F3" s="156">
        <v>11774</v>
      </c>
    </row>
    <row r="4" spans="1:6" x14ac:dyDescent="0.35">
      <c r="A4" s="160" t="s">
        <v>519</v>
      </c>
      <c r="B4" s="153">
        <v>4223</v>
      </c>
      <c r="C4" s="153">
        <v>13823</v>
      </c>
      <c r="D4" s="156">
        <v>10549</v>
      </c>
      <c r="E4" s="156">
        <v>6044</v>
      </c>
      <c r="F4" s="156">
        <v>4998</v>
      </c>
    </row>
    <row r="5" spans="1:6" ht="14.5" customHeight="1" x14ac:dyDescent="0.35">
      <c r="A5" s="160" t="s">
        <v>520</v>
      </c>
      <c r="B5" s="153">
        <v>6500</v>
      </c>
      <c r="C5" s="153">
        <v>2789</v>
      </c>
      <c r="D5" s="156">
        <v>4620</v>
      </c>
      <c r="E5" s="156">
        <v>2498</v>
      </c>
      <c r="F5" s="156">
        <v>4924</v>
      </c>
    </row>
    <row r="6" spans="1:6" x14ac:dyDescent="0.35">
      <c r="A6" s="160" t="s">
        <v>89</v>
      </c>
      <c r="B6" s="153">
        <v>3226</v>
      </c>
      <c r="C6" s="153">
        <v>1950</v>
      </c>
      <c r="D6" s="156">
        <v>1494</v>
      </c>
      <c r="E6" s="156">
        <v>1798</v>
      </c>
      <c r="F6" s="156">
        <v>3177</v>
      </c>
    </row>
    <row r="7" spans="1:6" x14ac:dyDescent="0.35">
      <c r="A7" s="160" t="s">
        <v>521</v>
      </c>
      <c r="B7" s="153">
        <v>1422</v>
      </c>
      <c r="C7" s="153">
        <v>2043</v>
      </c>
      <c r="D7" s="156">
        <v>1647</v>
      </c>
      <c r="E7" s="156">
        <v>1738</v>
      </c>
      <c r="F7" s="156">
        <v>1216</v>
      </c>
    </row>
    <row r="8" spans="1:6" x14ac:dyDescent="0.35">
      <c r="A8" s="160" t="s">
        <v>522</v>
      </c>
      <c r="B8" s="153">
        <v>3702</v>
      </c>
      <c r="C8" s="153">
        <v>2799</v>
      </c>
      <c r="D8" s="156">
        <v>3818</v>
      </c>
      <c r="E8" s="156">
        <v>772</v>
      </c>
      <c r="F8" s="156">
        <v>342</v>
      </c>
    </row>
    <row r="9" spans="1:6" ht="14.5" customHeight="1" x14ac:dyDescent="0.35">
      <c r="A9" s="160" t="s">
        <v>91</v>
      </c>
      <c r="B9" s="154">
        <v>488</v>
      </c>
      <c r="C9" s="154">
        <v>667</v>
      </c>
      <c r="D9" s="157">
        <v>728</v>
      </c>
      <c r="E9" s="157">
        <v>547</v>
      </c>
      <c r="F9" s="157">
        <v>505</v>
      </c>
    </row>
    <row r="10" spans="1:6" x14ac:dyDescent="0.35">
      <c r="A10" s="160" t="s">
        <v>11</v>
      </c>
      <c r="B10" s="154">
        <v>339</v>
      </c>
      <c r="C10" s="153">
        <v>4203</v>
      </c>
      <c r="D10" s="156">
        <v>1032</v>
      </c>
      <c r="E10" s="156">
        <v>3353</v>
      </c>
      <c r="F10" s="156">
        <v>2924</v>
      </c>
    </row>
    <row r="11" spans="1:6" x14ac:dyDescent="0.35">
      <c r="A11" s="160" t="s">
        <v>93</v>
      </c>
      <c r="B11" s="154">
        <v>879</v>
      </c>
      <c r="C11" s="154">
        <v>386</v>
      </c>
      <c r="D11" s="154">
        <v>233</v>
      </c>
      <c r="E11" s="154">
        <v>1277</v>
      </c>
      <c r="F11" s="154">
        <v>806</v>
      </c>
    </row>
    <row r="12" spans="1:6" x14ac:dyDescent="0.35">
      <c r="A12" s="160" t="s">
        <v>518</v>
      </c>
      <c r="B12" s="155">
        <v>6286</v>
      </c>
      <c r="C12" s="155">
        <v>7918</v>
      </c>
      <c r="D12" s="155">
        <v>9382</v>
      </c>
      <c r="E12" s="155">
        <v>4670</v>
      </c>
      <c r="F12" s="155">
        <v>5787</v>
      </c>
    </row>
    <row r="13" spans="1:6" x14ac:dyDescent="0.35">
      <c r="B13" s="144"/>
      <c r="C13" s="144"/>
      <c r="D13" s="144"/>
      <c r="E13" s="144"/>
      <c r="F13" s="144"/>
    </row>
    <row r="14" spans="1:6" x14ac:dyDescent="0.35">
      <c r="B14" s="144"/>
      <c r="C14" s="144"/>
      <c r="D14" s="144"/>
      <c r="E14" s="144"/>
      <c r="F14" s="1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B7E3-F56A-498B-8189-EDEE16AE13CA}">
  <dimension ref="A1:F20"/>
  <sheetViews>
    <sheetView zoomScale="118" zoomScaleNormal="120" workbookViewId="0">
      <selection activeCell="B2" sqref="B2:F12"/>
    </sheetView>
  </sheetViews>
  <sheetFormatPr defaultRowHeight="14.5" x14ac:dyDescent="0.35"/>
  <cols>
    <col min="1" max="1" width="29.7265625" customWidth="1"/>
    <col min="2" max="6" width="12.54296875" customWidth="1"/>
  </cols>
  <sheetData>
    <row r="1" spans="1:6" s="158" customFormat="1" x14ac:dyDescent="0.35">
      <c r="A1" s="159" t="s">
        <v>13</v>
      </c>
      <c r="B1" s="159" t="s">
        <v>7</v>
      </c>
      <c r="C1" s="159" t="s">
        <v>8</v>
      </c>
      <c r="D1" s="159" t="s">
        <v>9</v>
      </c>
      <c r="E1" s="159" t="s">
        <v>144</v>
      </c>
      <c r="F1" s="159" t="s">
        <v>536</v>
      </c>
    </row>
    <row r="2" spans="1:6" ht="30" x14ac:dyDescent="0.35">
      <c r="A2" s="160" t="s">
        <v>506</v>
      </c>
      <c r="B2" s="155">
        <v>7854</v>
      </c>
      <c r="C2" s="155">
        <v>5060</v>
      </c>
      <c r="D2" s="161">
        <v>7131</v>
      </c>
      <c r="E2" s="161">
        <v>8707</v>
      </c>
      <c r="F2" s="161">
        <v>6640</v>
      </c>
    </row>
    <row r="3" spans="1:6" ht="14.5" customHeight="1" x14ac:dyDescent="0.35">
      <c r="A3" s="160" t="s">
        <v>507</v>
      </c>
      <c r="B3" s="155">
        <v>7673</v>
      </c>
      <c r="C3" s="155">
        <v>26145</v>
      </c>
      <c r="D3" s="161">
        <v>14461</v>
      </c>
      <c r="E3" s="161">
        <v>9394</v>
      </c>
      <c r="F3" s="161">
        <v>7973</v>
      </c>
    </row>
    <row r="4" spans="1:6" x14ac:dyDescent="0.35">
      <c r="A4" s="160" t="s">
        <v>509</v>
      </c>
      <c r="B4" s="155">
        <v>4445</v>
      </c>
      <c r="C4" s="162">
        <v>392</v>
      </c>
      <c r="D4" s="163">
        <v>668</v>
      </c>
      <c r="E4" s="163">
        <v>713</v>
      </c>
      <c r="F4" s="163">
        <v>282</v>
      </c>
    </row>
    <row r="5" spans="1:6" ht="14.5" customHeight="1" x14ac:dyDescent="0.35">
      <c r="A5" s="160" t="s">
        <v>508</v>
      </c>
      <c r="B5" s="155">
        <v>4574</v>
      </c>
      <c r="C5" s="155">
        <v>2608</v>
      </c>
      <c r="D5" s="161">
        <v>4538</v>
      </c>
      <c r="E5" s="161">
        <v>4792</v>
      </c>
      <c r="F5" s="161">
        <v>3865</v>
      </c>
    </row>
    <row r="6" spans="1:6" x14ac:dyDescent="0.35">
      <c r="A6" s="160" t="s">
        <v>510</v>
      </c>
      <c r="B6" s="155">
        <v>2824</v>
      </c>
      <c r="C6" s="155">
        <v>1637</v>
      </c>
      <c r="D6" s="161">
        <v>6994</v>
      </c>
      <c r="E6" s="161">
        <v>1902</v>
      </c>
      <c r="F6" s="161">
        <v>1524</v>
      </c>
    </row>
    <row r="7" spans="1:6" x14ac:dyDescent="0.35">
      <c r="A7" s="160" t="s">
        <v>511</v>
      </c>
      <c r="B7" s="155">
        <v>2042</v>
      </c>
      <c r="C7" s="155">
        <v>7875</v>
      </c>
      <c r="D7" s="161">
        <v>3248</v>
      </c>
      <c r="E7" s="161">
        <v>1703</v>
      </c>
      <c r="F7" s="161">
        <v>4232</v>
      </c>
    </row>
    <row r="8" spans="1:6" ht="30" x14ac:dyDescent="0.35">
      <c r="A8" s="160" t="s">
        <v>512</v>
      </c>
      <c r="B8" s="162">
        <v>617</v>
      </c>
      <c r="C8" s="162">
        <v>422</v>
      </c>
      <c r="D8" s="164">
        <v>125</v>
      </c>
      <c r="E8" s="164">
        <v>146</v>
      </c>
      <c r="F8" s="164">
        <v>255</v>
      </c>
    </row>
    <row r="9" spans="1:6" ht="14.5" customHeight="1" x14ac:dyDescent="0.35">
      <c r="A9" s="160" t="s">
        <v>513</v>
      </c>
      <c r="B9" s="155">
        <v>1058</v>
      </c>
      <c r="C9" s="162">
        <v>847</v>
      </c>
      <c r="D9" s="163">
        <v>966</v>
      </c>
      <c r="E9" s="163">
        <v>1850</v>
      </c>
      <c r="F9" s="163">
        <v>844</v>
      </c>
    </row>
    <row r="10" spans="1:6" x14ac:dyDescent="0.35">
      <c r="A10" s="160" t="s">
        <v>523</v>
      </c>
      <c r="B10" s="162">
        <v>518</v>
      </c>
      <c r="C10" s="155">
        <v>1490</v>
      </c>
      <c r="D10" s="161">
        <v>1414</v>
      </c>
      <c r="E10" s="161">
        <v>2058</v>
      </c>
      <c r="F10" s="161">
        <v>1064</v>
      </c>
    </row>
    <row r="11" spans="1:6" x14ac:dyDescent="0.35">
      <c r="A11" s="160" t="s">
        <v>514</v>
      </c>
      <c r="B11" s="155">
        <v>2101</v>
      </c>
      <c r="C11" s="155">
        <v>1340</v>
      </c>
      <c r="D11" s="161">
        <v>2272</v>
      </c>
      <c r="E11" s="161">
        <v>219</v>
      </c>
      <c r="F11" s="161">
        <v>227.45999999999913</v>
      </c>
    </row>
    <row r="12" spans="1:6" x14ac:dyDescent="0.35">
      <c r="A12" s="160" t="s">
        <v>524</v>
      </c>
      <c r="B12" s="155">
        <v>16271</v>
      </c>
      <c r="C12" s="155">
        <v>11820</v>
      </c>
      <c r="D12" s="155">
        <v>16956</v>
      </c>
      <c r="E12" s="155">
        <v>14550</v>
      </c>
      <c r="F12" s="155">
        <v>17516.54</v>
      </c>
    </row>
    <row r="13" spans="1:6" x14ac:dyDescent="0.35">
      <c r="B13" s="144"/>
      <c r="C13" s="144"/>
      <c r="D13" s="144"/>
      <c r="E13" s="144"/>
      <c r="F13" s="144"/>
    </row>
    <row r="14" spans="1:6" x14ac:dyDescent="0.35">
      <c r="B14" s="144"/>
      <c r="C14" s="144"/>
      <c r="D14" s="144"/>
      <c r="E14" s="144"/>
      <c r="F14" s="144"/>
    </row>
    <row r="15" spans="1:6" ht="14.5" customHeight="1" x14ac:dyDescent="0.35"/>
    <row r="16" spans="1:6" ht="14.5" customHeight="1" x14ac:dyDescent="0.35"/>
    <row r="17" ht="14.5" customHeight="1" x14ac:dyDescent="0.35"/>
    <row r="18" ht="14.5" customHeight="1" x14ac:dyDescent="0.35"/>
    <row r="19" ht="14.5" customHeight="1" x14ac:dyDescent="0.35"/>
    <row r="20" ht="14.5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EBC9-0100-4F43-A6C1-B639F5A9B5CF}">
  <dimension ref="A1:E15"/>
  <sheetViews>
    <sheetView zoomScale="15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5" sqref="D15"/>
    </sheetView>
  </sheetViews>
  <sheetFormatPr defaultRowHeight="14.5" x14ac:dyDescent="0.35"/>
  <cols>
    <col min="1" max="2" width="18.7265625" customWidth="1"/>
    <col min="3" max="5" width="12.54296875" customWidth="1"/>
  </cols>
  <sheetData>
    <row r="1" spans="1:5" s="165" customFormat="1" x14ac:dyDescent="0.35">
      <c r="A1" s="159" t="s">
        <v>525</v>
      </c>
      <c r="B1" s="159" t="s">
        <v>8</v>
      </c>
      <c r="C1" s="159" t="s">
        <v>9</v>
      </c>
      <c r="D1" s="159" t="s">
        <v>144</v>
      </c>
      <c r="E1" s="159" t="s">
        <v>536</v>
      </c>
    </row>
    <row r="2" spans="1:5" x14ac:dyDescent="0.35">
      <c r="A2" s="160" t="s">
        <v>526</v>
      </c>
      <c r="B2" s="160">
        <v>16170</v>
      </c>
      <c r="C2" s="155">
        <v>15439</v>
      </c>
      <c r="D2" s="155">
        <v>14806</v>
      </c>
      <c r="E2" s="155">
        <v>15116</v>
      </c>
    </row>
    <row r="3" spans="1:5" x14ac:dyDescent="0.35">
      <c r="A3" s="160" t="s">
        <v>527</v>
      </c>
      <c r="B3" s="160">
        <v>7670</v>
      </c>
      <c r="C3" s="155">
        <v>22072</v>
      </c>
      <c r="D3" s="155">
        <v>10429</v>
      </c>
      <c r="E3" s="155">
        <v>6561</v>
      </c>
    </row>
    <row r="4" spans="1:5" x14ac:dyDescent="0.35">
      <c r="A4" s="160" t="s">
        <v>528</v>
      </c>
      <c r="B4" s="160">
        <v>21890</v>
      </c>
      <c r="C4" s="155">
        <v>2706</v>
      </c>
      <c r="D4" s="155">
        <v>4714</v>
      </c>
      <c r="E4" s="155">
        <v>7300</v>
      </c>
    </row>
    <row r="5" spans="1:5" x14ac:dyDescent="0.35">
      <c r="A5" s="160" t="s">
        <v>529</v>
      </c>
      <c r="B5" s="160">
        <v>5471</v>
      </c>
      <c r="C5" s="155">
        <v>8189</v>
      </c>
      <c r="D5" s="155">
        <v>7534</v>
      </c>
      <c r="E5" s="155">
        <v>6523</v>
      </c>
    </row>
    <row r="6" spans="1:5" x14ac:dyDescent="0.35">
      <c r="A6" s="160" t="s">
        <v>530</v>
      </c>
      <c r="B6" s="160">
        <v>2323</v>
      </c>
      <c r="C6" s="155">
        <v>3003</v>
      </c>
      <c r="D6" s="155">
        <v>2169</v>
      </c>
      <c r="E6" s="155">
        <v>2436</v>
      </c>
    </row>
    <row r="7" spans="1:5" x14ac:dyDescent="0.35">
      <c r="A7" s="160" t="s">
        <v>531</v>
      </c>
      <c r="B7" s="160">
        <v>1697</v>
      </c>
      <c r="C7" s="155">
        <v>2798</v>
      </c>
      <c r="D7" s="155">
        <v>2600</v>
      </c>
      <c r="E7" s="155">
        <v>1908</v>
      </c>
    </row>
    <row r="8" spans="1:5" x14ac:dyDescent="0.35">
      <c r="A8" s="160" t="s">
        <v>532</v>
      </c>
      <c r="B8" s="160">
        <v>1155</v>
      </c>
      <c r="C8" s="162">
        <v>1607</v>
      </c>
      <c r="D8" s="162">
        <v>1303</v>
      </c>
      <c r="E8" s="162">
        <v>3029</v>
      </c>
    </row>
    <row r="9" spans="1:5" x14ac:dyDescent="0.35">
      <c r="A9" s="160" t="s">
        <v>533</v>
      </c>
      <c r="B9" s="160">
        <v>792</v>
      </c>
      <c r="C9" s="155">
        <v>6</v>
      </c>
      <c r="D9" s="155">
        <v>6</v>
      </c>
      <c r="E9" s="155">
        <v>11</v>
      </c>
    </row>
    <row r="10" spans="1:5" x14ac:dyDescent="0.35">
      <c r="A10" s="160" t="s">
        <v>534</v>
      </c>
      <c r="B10" s="160">
        <v>272</v>
      </c>
      <c r="C10" s="162">
        <v>707</v>
      </c>
      <c r="D10" s="162">
        <v>910</v>
      </c>
      <c r="E10" s="162">
        <v>265</v>
      </c>
    </row>
    <row r="11" spans="1:5" x14ac:dyDescent="0.35">
      <c r="A11" s="160" t="s">
        <v>535</v>
      </c>
      <c r="B11" s="160">
        <v>415</v>
      </c>
      <c r="C11" s="155">
        <v>428</v>
      </c>
      <c r="D11" s="155">
        <v>394</v>
      </c>
      <c r="E11" s="155">
        <v>400</v>
      </c>
    </row>
    <row r="12" spans="1:5" x14ac:dyDescent="0.35">
      <c r="A12" s="160" t="s">
        <v>607</v>
      </c>
      <c r="B12" s="160">
        <v>225</v>
      </c>
      <c r="C12" s="155">
        <v>217</v>
      </c>
      <c r="D12" s="155">
        <v>420</v>
      </c>
      <c r="E12" s="155">
        <v>334</v>
      </c>
    </row>
    <row r="13" spans="1:5" x14ac:dyDescent="0.35">
      <c r="A13" s="160" t="s">
        <v>518</v>
      </c>
      <c r="B13" s="342">
        <v>1556</v>
      </c>
      <c r="C13" s="155">
        <v>1601</v>
      </c>
      <c r="D13" s="155">
        <v>749</v>
      </c>
      <c r="E13" s="155">
        <v>540</v>
      </c>
    </row>
    <row r="14" spans="1:5" x14ac:dyDescent="0.35">
      <c r="A14" s="144"/>
      <c r="B14" s="144"/>
      <c r="C14" s="144"/>
      <c r="D14" s="144"/>
      <c r="E14" s="144"/>
    </row>
    <row r="15" spans="1:5" x14ac:dyDescent="0.35">
      <c r="C15" s="144"/>
      <c r="D15" s="144"/>
      <c r="E15" s="1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F716-A99D-4B2F-B898-DD4EE9DB5094}">
  <dimension ref="A1:D27"/>
  <sheetViews>
    <sheetView zoomScale="92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4.5" x14ac:dyDescent="0.35"/>
  <cols>
    <col min="1" max="1" width="25.81640625" customWidth="1"/>
    <col min="2" max="2" width="21.54296875" customWidth="1"/>
    <col min="3" max="3" width="15.81640625" customWidth="1"/>
    <col min="4" max="4" width="20.6328125" customWidth="1"/>
  </cols>
  <sheetData>
    <row r="1" spans="1:4" ht="46.5" x14ac:dyDescent="0.35">
      <c r="A1" s="87" t="s">
        <v>503</v>
      </c>
      <c r="B1" s="143" t="s">
        <v>504</v>
      </c>
      <c r="C1" s="143" t="s">
        <v>505</v>
      </c>
      <c r="D1" s="143" t="s">
        <v>125</v>
      </c>
    </row>
    <row r="2" spans="1:4" ht="15.5" x14ac:dyDescent="0.35">
      <c r="A2" s="90" t="s">
        <v>36</v>
      </c>
      <c r="B2" s="136">
        <v>10733</v>
      </c>
      <c r="C2" s="136">
        <v>2463</v>
      </c>
      <c r="D2" s="101">
        <v>0</v>
      </c>
    </row>
    <row r="3" spans="1:4" ht="15.5" x14ac:dyDescent="0.35">
      <c r="A3" s="90" t="s">
        <v>37</v>
      </c>
      <c r="B3" s="136">
        <v>18654</v>
      </c>
      <c r="C3" s="136">
        <v>4065</v>
      </c>
      <c r="D3" s="145">
        <f>+(C3-C2)/C2</f>
        <v>0.6504263093788063</v>
      </c>
    </row>
    <row r="4" spans="1:4" ht="15.5" x14ac:dyDescent="0.35">
      <c r="A4" s="90" t="s">
        <v>39</v>
      </c>
      <c r="B4" s="136">
        <v>12871</v>
      </c>
      <c r="C4" s="136">
        <v>2705</v>
      </c>
      <c r="D4" s="145">
        <f t="shared" ref="D4:D24" si="0">+(C4-C3)/C3</f>
        <v>-0.33456334563345635</v>
      </c>
    </row>
    <row r="5" spans="1:4" ht="15.5" x14ac:dyDescent="0.35">
      <c r="A5" s="90" t="s">
        <v>41</v>
      </c>
      <c r="B5" s="136">
        <v>10064</v>
      </c>
      <c r="C5" s="136">
        <v>2188</v>
      </c>
      <c r="D5" s="145">
        <f t="shared" si="0"/>
        <v>-0.19112754158964879</v>
      </c>
    </row>
    <row r="6" spans="1:4" ht="15.5" x14ac:dyDescent="0.35">
      <c r="A6" s="90" t="s">
        <v>43</v>
      </c>
      <c r="B6" s="136">
        <v>14653</v>
      </c>
      <c r="C6" s="136">
        <v>3219</v>
      </c>
      <c r="D6" s="145">
        <f t="shared" si="0"/>
        <v>0.47120658135283366</v>
      </c>
    </row>
    <row r="7" spans="1:4" ht="15.5" x14ac:dyDescent="0.35">
      <c r="A7" s="90" t="s">
        <v>45</v>
      </c>
      <c r="B7" s="136">
        <v>24584</v>
      </c>
      <c r="C7" s="136">
        <v>5540</v>
      </c>
      <c r="D7" s="145">
        <f t="shared" si="0"/>
        <v>0.72103137620378999</v>
      </c>
    </row>
    <row r="8" spans="1:4" ht="15.5" x14ac:dyDescent="0.35">
      <c r="A8" s="90" t="s">
        <v>47</v>
      </c>
      <c r="B8" s="136">
        <v>56390</v>
      </c>
      <c r="C8" s="136">
        <v>12492</v>
      </c>
      <c r="D8" s="145">
        <f t="shared" si="0"/>
        <v>1.2548736462093864</v>
      </c>
    </row>
    <row r="9" spans="1:4" ht="15.5" x14ac:dyDescent="0.35">
      <c r="A9" s="90" t="s">
        <v>49</v>
      </c>
      <c r="B9" s="136">
        <v>98642</v>
      </c>
      <c r="C9" s="136">
        <v>24575</v>
      </c>
      <c r="D9" s="145">
        <f t="shared" si="0"/>
        <v>0.96725904578930511</v>
      </c>
    </row>
    <row r="10" spans="1:4" ht="15.5" x14ac:dyDescent="0.35">
      <c r="A10" s="90" t="s">
        <v>51</v>
      </c>
      <c r="B10" s="136">
        <v>142829</v>
      </c>
      <c r="C10" s="136">
        <v>31396</v>
      </c>
      <c r="D10" s="145">
        <f t="shared" si="0"/>
        <v>0.277558494404883</v>
      </c>
    </row>
    <row r="11" spans="1:4" ht="15.5" x14ac:dyDescent="0.35">
      <c r="A11" s="90" t="s">
        <v>53</v>
      </c>
      <c r="B11" s="136">
        <v>123120</v>
      </c>
      <c r="C11" s="136">
        <v>25834</v>
      </c>
      <c r="D11" s="145">
        <f t="shared" si="0"/>
        <v>-0.17715632564657918</v>
      </c>
    </row>
    <row r="12" spans="1:4" ht="15.5" x14ac:dyDescent="0.35">
      <c r="A12" s="90" t="s">
        <v>55</v>
      </c>
      <c r="B12" s="136">
        <v>97320</v>
      </c>
      <c r="C12" s="136">
        <v>21383</v>
      </c>
      <c r="D12" s="145">
        <f t="shared" si="0"/>
        <v>-0.17229232793992413</v>
      </c>
    </row>
    <row r="13" spans="1:4" ht="15.5" x14ac:dyDescent="0.35">
      <c r="A13" s="90" t="s">
        <v>57</v>
      </c>
      <c r="B13" s="136">
        <v>165146</v>
      </c>
      <c r="C13" s="136">
        <v>35121</v>
      </c>
      <c r="D13" s="145">
        <f t="shared" si="0"/>
        <v>0.64247299256418655</v>
      </c>
    </row>
    <row r="14" spans="1:4" ht="15.5" x14ac:dyDescent="0.35">
      <c r="A14" s="90" t="s">
        <v>59</v>
      </c>
      <c r="B14" s="136">
        <v>121907</v>
      </c>
      <c r="C14" s="136">
        <v>22423</v>
      </c>
      <c r="D14" s="145">
        <f t="shared" si="0"/>
        <v>-0.36155006975883375</v>
      </c>
    </row>
    <row r="15" spans="1:4" ht="15.5" x14ac:dyDescent="0.35">
      <c r="A15" s="90" t="s">
        <v>61</v>
      </c>
      <c r="B15" s="136">
        <v>147518</v>
      </c>
      <c r="C15" s="136">
        <v>24299</v>
      </c>
      <c r="D15" s="145">
        <f t="shared" si="0"/>
        <v>8.3664094902555414E-2</v>
      </c>
    </row>
    <row r="16" spans="1:4" ht="15.5" x14ac:dyDescent="0.35">
      <c r="A16" s="90" t="s">
        <v>63</v>
      </c>
      <c r="B16" s="136">
        <v>181682</v>
      </c>
      <c r="C16" s="136">
        <v>29737</v>
      </c>
      <c r="D16" s="145">
        <f t="shared" si="0"/>
        <v>0.22379521791020207</v>
      </c>
    </row>
    <row r="17" spans="1:4" ht="15.5" x14ac:dyDescent="0.35">
      <c r="A17" s="90" t="s">
        <v>65</v>
      </c>
      <c r="B17" s="136">
        <v>262322</v>
      </c>
      <c r="C17" s="136">
        <v>40001</v>
      </c>
      <c r="D17" s="145">
        <f t="shared" si="0"/>
        <v>0.34515922924303055</v>
      </c>
    </row>
    <row r="18" spans="1:4" ht="15.5" x14ac:dyDescent="0.35">
      <c r="A18" s="90" t="s">
        <v>67</v>
      </c>
      <c r="B18" s="136">
        <v>291696</v>
      </c>
      <c r="C18" s="136">
        <v>43478</v>
      </c>
      <c r="D18" s="145">
        <f t="shared" si="0"/>
        <v>8.6922826929326763E-2</v>
      </c>
    </row>
    <row r="19" spans="1:4" ht="15.5" x14ac:dyDescent="0.35">
      <c r="A19" s="90" t="s">
        <v>69</v>
      </c>
      <c r="B19" s="136">
        <v>288889</v>
      </c>
      <c r="C19" s="136">
        <v>44857</v>
      </c>
      <c r="D19" s="145">
        <f t="shared" si="0"/>
        <v>3.1717190303141816E-2</v>
      </c>
    </row>
    <row r="20" spans="1:4" ht="15.5" x14ac:dyDescent="0.35">
      <c r="A20" s="90" t="s">
        <v>71</v>
      </c>
      <c r="B20" s="136">
        <v>309867</v>
      </c>
      <c r="C20" s="136">
        <v>44366</v>
      </c>
      <c r="D20" s="145">
        <f t="shared" si="0"/>
        <v>-1.0945894732148829E-2</v>
      </c>
    </row>
    <row r="21" spans="1:4" ht="15.5" x14ac:dyDescent="0.35">
      <c r="A21" s="90" t="s">
        <v>7</v>
      </c>
      <c r="B21" s="136">
        <v>353557</v>
      </c>
      <c r="C21" s="136">
        <v>49977</v>
      </c>
      <c r="D21" s="145">
        <f t="shared" si="0"/>
        <v>0.12647072082225128</v>
      </c>
    </row>
    <row r="22" spans="1:4" ht="15.5" x14ac:dyDescent="0.35">
      <c r="A22" s="90" t="s">
        <v>8</v>
      </c>
      <c r="B22" s="136">
        <v>442569</v>
      </c>
      <c r="C22" s="136">
        <v>59636</v>
      </c>
      <c r="D22" s="145">
        <f t="shared" si="0"/>
        <v>0.19326890369570002</v>
      </c>
    </row>
    <row r="23" spans="1:4" ht="15.5" x14ac:dyDescent="0.35">
      <c r="A23" s="90" t="s">
        <v>205</v>
      </c>
      <c r="B23" s="136">
        <v>437188</v>
      </c>
      <c r="C23" s="136">
        <v>58773</v>
      </c>
      <c r="D23" s="145">
        <f t="shared" si="0"/>
        <v>-1.4471124823931853E-2</v>
      </c>
    </row>
    <row r="24" spans="1:4" ht="15.5" x14ac:dyDescent="0.35">
      <c r="A24" s="90" t="s">
        <v>144</v>
      </c>
      <c r="B24" s="136">
        <v>367435</v>
      </c>
      <c r="C24" s="136">
        <v>46034</v>
      </c>
      <c r="D24" s="145">
        <f t="shared" si="0"/>
        <v>-0.21674918755210726</v>
      </c>
    </row>
    <row r="25" spans="1:4" ht="15.5" x14ac:dyDescent="0.35">
      <c r="A25" s="90" t="s">
        <v>536</v>
      </c>
      <c r="B25" s="136">
        <v>367899</v>
      </c>
      <c r="C25" s="136">
        <v>44423</v>
      </c>
      <c r="D25" s="145">
        <v>0</v>
      </c>
    </row>
    <row r="27" spans="1:4" x14ac:dyDescent="0.35">
      <c r="D27" s="1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C6CE-0F1D-4C27-B728-8970CFE7C881}">
  <dimension ref="A1:H177"/>
  <sheetViews>
    <sheetView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C178" sqref="C178"/>
    </sheetView>
  </sheetViews>
  <sheetFormatPr defaultRowHeight="14.5" x14ac:dyDescent="0.35"/>
  <cols>
    <col min="1" max="1" width="33.08984375" customWidth="1"/>
    <col min="2" max="2" width="17.26953125" customWidth="1"/>
    <col min="3" max="3" width="20.6328125" customWidth="1"/>
    <col min="4" max="4" width="22.54296875" customWidth="1"/>
  </cols>
  <sheetData>
    <row r="1" spans="1:8" ht="64.5" customHeight="1" x14ac:dyDescent="0.35">
      <c r="A1" s="106" t="s">
        <v>6</v>
      </c>
      <c r="B1" s="87" t="s">
        <v>504</v>
      </c>
      <c r="C1" s="87" t="s">
        <v>505</v>
      </c>
      <c r="D1" s="87" t="s">
        <v>125</v>
      </c>
    </row>
    <row r="2" spans="1:8" ht="15.5" customHeight="1" x14ac:dyDescent="0.35">
      <c r="A2" s="146" t="s">
        <v>301</v>
      </c>
      <c r="B2" s="147">
        <v>1022589.35</v>
      </c>
      <c r="C2" s="147">
        <v>171846.61</v>
      </c>
      <c r="D2" s="149">
        <f>+C2/666598.82</f>
        <v>0.25779615091427854</v>
      </c>
      <c r="H2" s="166"/>
    </row>
    <row r="3" spans="1:8" ht="15.5" customHeight="1" x14ac:dyDescent="0.35">
      <c r="A3" s="146" t="s">
        <v>302</v>
      </c>
      <c r="B3" s="147">
        <v>1091872.8500000001</v>
      </c>
      <c r="C3" s="147">
        <v>159943.37</v>
      </c>
      <c r="D3" s="149">
        <f t="shared" ref="D3:D66" si="0">+C3/666598.82</f>
        <v>0.23993947364023238</v>
      </c>
    </row>
    <row r="4" spans="1:8" ht="15.5" x14ac:dyDescent="0.35">
      <c r="A4" s="146" t="s">
        <v>303</v>
      </c>
      <c r="B4" s="147">
        <v>447316.7</v>
      </c>
      <c r="C4" s="147">
        <v>65193.91</v>
      </c>
      <c r="D4" s="149">
        <f t="shared" si="0"/>
        <v>9.7800818189267141E-2</v>
      </c>
    </row>
    <row r="5" spans="1:8" ht="15.5" customHeight="1" x14ac:dyDescent="0.35">
      <c r="A5" s="146" t="s">
        <v>304</v>
      </c>
      <c r="B5" s="147">
        <v>324181.69</v>
      </c>
      <c r="C5" s="147">
        <v>48682.84</v>
      </c>
      <c r="D5" s="149">
        <f t="shared" si="0"/>
        <v>7.3031692435339149E-2</v>
      </c>
    </row>
    <row r="6" spans="1:8" ht="15.5" x14ac:dyDescent="0.35">
      <c r="A6" s="146" t="s">
        <v>305</v>
      </c>
      <c r="B6" s="147">
        <v>262303.56</v>
      </c>
      <c r="C6" s="147">
        <v>41917.74</v>
      </c>
      <c r="D6" s="149">
        <f t="shared" si="0"/>
        <v>6.2883009603887388E-2</v>
      </c>
    </row>
    <row r="7" spans="1:8" ht="15.5" customHeight="1" x14ac:dyDescent="0.35">
      <c r="A7" s="146" t="s">
        <v>306</v>
      </c>
      <c r="B7" s="147">
        <v>203295.57</v>
      </c>
      <c r="C7" s="147">
        <v>35091.440000000002</v>
      </c>
      <c r="D7" s="149">
        <f t="shared" si="0"/>
        <v>5.264251742899876E-2</v>
      </c>
    </row>
    <row r="8" spans="1:8" ht="15.5" x14ac:dyDescent="0.35">
      <c r="A8" s="146" t="s">
        <v>307</v>
      </c>
      <c r="B8" s="147">
        <v>131220.49</v>
      </c>
      <c r="C8" s="147">
        <v>18502.3</v>
      </c>
      <c r="D8" s="149">
        <f t="shared" si="0"/>
        <v>2.7756274756081927E-2</v>
      </c>
    </row>
    <row r="9" spans="1:8" ht="15.5" customHeight="1" x14ac:dyDescent="0.35">
      <c r="A9" s="146" t="s">
        <v>308</v>
      </c>
      <c r="B9" s="147">
        <v>107914.15</v>
      </c>
      <c r="C9" s="147">
        <v>15266.4</v>
      </c>
      <c r="D9" s="149">
        <f t="shared" si="0"/>
        <v>2.2901930729490341E-2</v>
      </c>
    </row>
    <row r="10" spans="1:8" ht="15.5" customHeight="1" x14ac:dyDescent="0.35">
      <c r="A10" s="146" t="s">
        <v>309</v>
      </c>
      <c r="B10" s="147">
        <v>87873.69</v>
      </c>
      <c r="C10" s="147">
        <v>14642.94</v>
      </c>
      <c r="D10" s="149">
        <f t="shared" si="0"/>
        <v>2.196664554551717E-2</v>
      </c>
    </row>
    <row r="11" spans="1:8" ht="15.5" x14ac:dyDescent="0.35">
      <c r="A11" s="146" t="s">
        <v>310</v>
      </c>
      <c r="B11" s="147">
        <v>79455.62</v>
      </c>
      <c r="C11" s="147">
        <v>13450.03</v>
      </c>
      <c r="D11" s="149">
        <f t="shared" si="0"/>
        <v>2.0177098423306544E-2</v>
      </c>
    </row>
    <row r="12" spans="1:8" ht="15.5" x14ac:dyDescent="0.35">
      <c r="A12" s="146" t="s">
        <v>311</v>
      </c>
      <c r="B12" s="147">
        <v>68980.73</v>
      </c>
      <c r="C12" s="147">
        <v>10943.96</v>
      </c>
      <c r="D12" s="149">
        <f t="shared" si="0"/>
        <v>1.6417610820253177E-2</v>
      </c>
    </row>
    <row r="13" spans="1:8" ht="15.5" customHeight="1" x14ac:dyDescent="0.35">
      <c r="A13" s="146" t="s">
        <v>312</v>
      </c>
      <c r="B13" s="147">
        <v>65376.97</v>
      </c>
      <c r="C13" s="147">
        <v>9968.0300000000007</v>
      </c>
      <c r="D13" s="149">
        <f t="shared" si="0"/>
        <v>1.4953566824495732E-2</v>
      </c>
    </row>
    <row r="14" spans="1:8" ht="15.5" customHeight="1" x14ac:dyDescent="0.35">
      <c r="A14" s="146" t="s">
        <v>313</v>
      </c>
      <c r="B14" s="147">
        <v>38498.69</v>
      </c>
      <c r="C14" s="147">
        <v>5852.94</v>
      </c>
      <c r="D14" s="149">
        <f t="shared" si="0"/>
        <v>8.7803035714944713E-3</v>
      </c>
    </row>
    <row r="15" spans="1:8" ht="15.5" customHeight="1" x14ac:dyDescent="0.35">
      <c r="A15" s="146" t="s">
        <v>314</v>
      </c>
      <c r="B15" s="147">
        <v>32691.48</v>
      </c>
      <c r="C15" s="147">
        <v>4807.78</v>
      </c>
      <c r="D15" s="149">
        <f t="shared" si="0"/>
        <v>7.2124040063557271E-3</v>
      </c>
    </row>
    <row r="16" spans="1:8" ht="15.5" customHeight="1" x14ac:dyDescent="0.35">
      <c r="A16" s="146" t="s">
        <v>315</v>
      </c>
      <c r="B16" s="147">
        <v>29893.25</v>
      </c>
      <c r="C16" s="147">
        <v>4755.12</v>
      </c>
      <c r="D16" s="149">
        <f t="shared" si="0"/>
        <v>7.1334059667252344E-3</v>
      </c>
    </row>
    <row r="17" spans="1:4" ht="15.5" x14ac:dyDescent="0.35">
      <c r="A17" s="146" t="s">
        <v>316</v>
      </c>
      <c r="B17" s="147">
        <v>24668.26</v>
      </c>
      <c r="C17" s="147">
        <v>4003.78</v>
      </c>
      <c r="D17" s="149">
        <f t="shared" si="0"/>
        <v>6.0062812592437537E-3</v>
      </c>
    </row>
    <row r="18" spans="1:4" ht="15.5" x14ac:dyDescent="0.35">
      <c r="A18" s="146" t="s">
        <v>317</v>
      </c>
      <c r="B18" s="147">
        <v>27042.97</v>
      </c>
      <c r="C18" s="147">
        <v>3858.34</v>
      </c>
      <c r="D18" s="149">
        <f t="shared" si="0"/>
        <v>5.7880990548408121E-3</v>
      </c>
    </row>
    <row r="19" spans="1:4" ht="15.5" x14ac:dyDescent="0.35">
      <c r="A19" s="146" t="s">
        <v>318</v>
      </c>
      <c r="B19" s="147">
        <v>20813.82</v>
      </c>
      <c r="C19" s="147">
        <v>3444.35</v>
      </c>
      <c r="D19" s="149">
        <f t="shared" si="0"/>
        <v>5.1670508507650828E-3</v>
      </c>
    </row>
    <row r="20" spans="1:4" ht="15.5" customHeight="1" x14ac:dyDescent="0.35">
      <c r="A20" s="146" t="s">
        <v>319</v>
      </c>
      <c r="B20" s="147">
        <v>23773.66</v>
      </c>
      <c r="C20" s="147">
        <v>3226.29</v>
      </c>
      <c r="D20" s="149">
        <f t="shared" si="0"/>
        <v>4.8399275594277237E-3</v>
      </c>
    </row>
    <row r="21" spans="1:4" ht="15.5" customHeight="1" x14ac:dyDescent="0.35">
      <c r="A21" s="146" t="s">
        <v>320</v>
      </c>
      <c r="B21" s="147">
        <v>19204.72</v>
      </c>
      <c r="C21" s="147">
        <v>2894.88</v>
      </c>
      <c r="D21" s="149">
        <f t="shared" si="0"/>
        <v>4.3427619628849633E-3</v>
      </c>
    </row>
    <row r="22" spans="1:4" ht="15.5" customHeight="1" x14ac:dyDescent="0.35">
      <c r="A22" s="146" t="s">
        <v>321</v>
      </c>
      <c r="B22" s="147">
        <v>15777.04</v>
      </c>
      <c r="C22" s="147">
        <v>2518.81</v>
      </c>
      <c r="D22" s="149">
        <f t="shared" si="0"/>
        <v>3.7785995480760079E-3</v>
      </c>
    </row>
    <row r="23" spans="1:4" ht="15.5" x14ac:dyDescent="0.35">
      <c r="A23" s="146" t="s">
        <v>322</v>
      </c>
      <c r="B23" s="147">
        <v>16087.91</v>
      </c>
      <c r="C23" s="147">
        <v>2504</v>
      </c>
      <c r="D23" s="149">
        <f t="shared" si="0"/>
        <v>3.7563822870253509E-3</v>
      </c>
    </row>
    <row r="24" spans="1:4" ht="15.5" customHeight="1" x14ac:dyDescent="0.35">
      <c r="A24" s="146" t="s">
        <v>323</v>
      </c>
      <c r="B24" s="147">
        <v>14359.55</v>
      </c>
      <c r="C24" s="147">
        <v>2295.54</v>
      </c>
      <c r="D24" s="149">
        <f t="shared" si="0"/>
        <v>3.4436604613251494E-3</v>
      </c>
    </row>
    <row r="25" spans="1:4" ht="15.5" x14ac:dyDescent="0.35">
      <c r="A25" s="146" t="s">
        <v>324</v>
      </c>
      <c r="B25" s="147">
        <v>11989.12</v>
      </c>
      <c r="C25" s="147">
        <v>1497.59</v>
      </c>
      <c r="D25" s="149">
        <f t="shared" si="0"/>
        <v>2.2466136378699259E-3</v>
      </c>
    </row>
    <row r="26" spans="1:4" ht="15.5" x14ac:dyDescent="0.35">
      <c r="A26" s="146" t="s">
        <v>325</v>
      </c>
      <c r="B26" s="147">
        <v>9760.58</v>
      </c>
      <c r="C26" s="147">
        <v>1436.2</v>
      </c>
      <c r="D26" s="149">
        <f t="shared" si="0"/>
        <v>2.1545192654256425E-3</v>
      </c>
    </row>
    <row r="27" spans="1:4" ht="15.5" customHeight="1" x14ac:dyDescent="0.35">
      <c r="A27" s="146" t="s">
        <v>326</v>
      </c>
      <c r="B27" s="147">
        <v>10193.09</v>
      </c>
      <c r="C27" s="147">
        <v>1425.83</v>
      </c>
      <c r="D27" s="149">
        <f t="shared" si="0"/>
        <v>2.1389626822321708E-3</v>
      </c>
    </row>
    <row r="28" spans="1:4" ht="15.5" customHeight="1" x14ac:dyDescent="0.35">
      <c r="A28" s="146" t="s">
        <v>327</v>
      </c>
      <c r="B28" s="147">
        <v>9188.06</v>
      </c>
      <c r="C28" s="147">
        <v>1448.21</v>
      </c>
      <c r="D28" s="149">
        <f t="shared" si="0"/>
        <v>2.1725360989987954E-3</v>
      </c>
    </row>
    <row r="29" spans="1:4" ht="15.5" x14ac:dyDescent="0.35">
      <c r="A29" s="146" t="s">
        <v>328</v>
      </c>
      <c r="B29" s="147">
        <v>7310.48</v>
      </c>
      <c r="C29" s="147">
        <v>1280.99</v>
      </c>
      <c r="D29" s="149">
        <f t="shared" si="0"/>
        <v>1.9216805694315512E-3</v>
      </c>
    </row>
    <row r="30" spans="1:4" ht="15.5" customHeight="1" x14ac:dyDescent="0.35">
      <c r="A30" s="146" t="s">
        <v>329</v>
      </c>
      <c r="B30" s="147">
        <v>8202.33</v>
      </c>
      <c r="C30" s="147">
        <v>1236.3499999999999</v>
      </c>
      <c r="D30" s="149">
        <f t="shared" si="0"/>
        <v>1.8547137542187669E-3</v>
      </c>
    </row>
    <row r="31" spans="1:4" ht="15.5" customHeight="1" x14ac:dyDescent="0.35">
      <c r="A31" s="146" t="s">
        <v>330</v>
      </c>
      <c r="B31" s="147">
        <v>8007.06</v>
      </c>
      <c r="C31" s="147">
        <v>1302.24</v>
      </c>
      <c r="D31" s="149">
        <f t="shared" si="0"/>
        <v>1.9535588136804683E-3</v>
      </c>
    </row>
    <row r="32" spans="1:4" ht="15.5" customHeight="1" x14ac:dyDescent="0.35">
      <c r="A32" s="146" t="s">
        <v>331</v>
      </c>
      <c r="B32" s="147">
        <v>7318.33</v>
      </c>
      <c r="C32" s="147">
        <v>1222.8499999999999</v>
      </c>
      <c r="D32" s="149">
        <f t="shared" si="0"/>
        <v>1.8344616931665135E-3</v>
      </c>
    </row>
    <row r="33" spans="1:4" ht="15.5" x14ac:dyDescent="0.35">
      <c r="A33" s="146" t="s">
        <v>332</v>
      </c>
      <c r="B33" s="147">
        <v>6801.6</v>
      </c>
      <c r="C33" s="147">
        <v>956.1</v>
      </c>
      <c r="D33" s="149">
        <f t="shared" si="0"/>
        <v>1.4342959683006941E-3</v>
      </c>
    </row>
    <row r="34" spans="1:4" ht="15.5" x14ac:dyDescent="0.35">
      <c r="A34" s="146" t="s">
        <v>333</v>
      </c>
      <c r="B34" s="147">
        <v>5382.2</v>
      </c>
      <c r="C34" s="147">
        <v>748.03</v>
      </c>
      <c r="D34" s="149">
        <f t="shared" si="0"/>
        <v>1.1221592021420021E-3</v>
      </c>
    </row>
    <row r="35" spans="1:4" ht="15.5" x14ac:dyDescent="0.35">
      <c r="A35" s="146" t="s">
        <v>334</v>
      </c>
      <c r="B35" s="147">
        <v>3963.25</v>
      </c>
      <c r="C35" s="147">
        <v>712.45</v>
      </c>
      <c r="D35" s="149">
        <f t="shared" si="0"/>
        <v>1.0687837701242858E-3</v>
      </c>
    </row>
    <row r="36" spans="1:4" ht="15.5" x14ac:dyDescent="0.35">
      <c r="A36" s="146" t="s">
        <v>335</v>
      </c>
      <c r="B36" s="147">
        <v>4304.33</v>
      </c>
      <c r="C36" s="147">
        <v>663.08</v>
      </c>
      <c r="D36" s="149">
        <f t="shared" si="0"/>
        <v>9.9472123277986012E-4</v>
      </c>
    </row>
    <row r="37" spans="1:4" ht="15.5" customHeight="1" x14ac:dyDescent="0.35">
      <c r="A37" s="146" t="s">
        <v>336</v>
      </c>
      <c r="B37" s="147">
        <v>3133.68</v>
      </c>
      <c r="C37" s="147">
        <v>654.12</v>
      </c>
      <c r="D37" s="149">
        <f t="shared" si="0"/>
        <v>9.81279864851846E-4</v>
      </c>
    </row>
    <row r="38" spans="1:4" ht="15.5" customHeight="1" x14ac:dyDescent="0.35">
      <c r="A38" s="146" t="s">
        <v>337</v>
      </c>
      <c r="B38" s="147">
        <v>3724.3</v>
      </c>
      <c r="C38" s="147">
        <v>600.16</v>
      </c>
      <c r="D38" s="149">
        <f t="shared" si="0"/>
        <v>9.0033162674965433E-4</v>
      </c>
    </row>
    <row r="39" spans="1:4" ht="15.5" x14ac:dyDescent="0.35">
      <c r="A39" s="146" t="s">
        <v>338</v>
      </c>
      <c r="B39" s="147">
        <v>3300.02</v>
      </c>
      <c r="C39" s="147">
        <v>593.86</v>
      </c>
      <c r="D39" s="149">
        <f t="shared" si="0"/>
        <v>8.908806649252695E-4</v>
      </c>
    </row>
    <row r="40" spans="1:4" ht="15.5" customHeight="1" x14ac:dyDescent="0.35">
      <c r="A40" s="146" t="s">
        <v>339</v>
      </c>
      <c r="B40" s="147">
        <v>3920.29</v>
      </c>
      <c r="C40" s="147">
        <v>575.57000000000005</v>
      </c>
      <c r="D40" s="149">
        <f t="shared" si="0"/>
        <v>8.6344287258114272E-4</v>
      </c>
    </row>
    <row r="41" spans="1:4" ht="15.5" x14ac:dyDescent="0.35">
      <c r="A41" s="146" t="s">
        <v>340</v>
      </c>
      <c r="B41" s="147">
        <v>3327.67</v>
      </c>
      <c r="C41" s="147">
        <v>568.01</v>
      </c>
      <c r="D41" s="149">
        <f t="shared" si="0"/>
        <v>8.5210171839188078E-4</v>
      </c>
    </row>
    <row r="42" spans="1:4" ht="15.5" customHeight="1" x14ac:dyDescent="0.35">
      <c r="A42" s="146" t="s">
        <v>341</v>
      </c>
      <c r="B42" s="147">
        <v>3379.03</v>
      </c>
      <c r="C42" s="147">
        <v>491.31</v>
      </c>
      <c r="D42" s="149">
        <f t="shared" si="0"/>
        <v>7.3704000856167134E-4</v>
      </c>
    </row>
    <row r="43" spans="1:4" ht="15.5" customHeight="1" x14ac:dyDescent="0.35">
      <c r="A43" s="146" t="s">
        <v>342</v>
      </c>
      <c r="B43" s="147">
        <v>3590.07</v>
      </c>
      <c r="C43" s="147">
        <v>433.82</v>
      </c>
      <c r="D43" s="149">
        <f t="shared" si="0"/>
        <v>6.5079623153248311E-4</v>
      </c>
    </row>
    <row r="44" spans="1:4" ht="15.5" x14ac:dyDescent="0.35">
      <c r="A44" s="146" t="s">
        <v>343</v>
      </c>
      <c r="B44" s="147">
        <v>2185.5500000000002</v>
      </c>
      <c r="C44" s="147">
        <v>321.26</v>
      </c>
      <c r="D44" s="149">
        <f t="shared" si="0"/>
        <v>4.8193904693680679E-4</v>
      </c>
    </row>
    <row r="45" spans="1:4" ht="15.5" x14ac:dyDescent="0.35">
      <c r="A45" s="146" t="s">
        <v>344</v>
      </c>
      <c r="B45" s="147">
        <v>2098.16</v>
      </c>
      <c r="C45" s="147">
        <v>314.87</v>
      </c>
      <c r="D45" s="149">
        <f t="shared" si="0"/>
        <v>4.7235307137207357E-4</v>
      </c>
    </row>
    <row r="46" spans="1:4" ht="15.5" x14ac:dyDescent="0.35">
      <c r="A46" s="146" t="s">
        <v>345</v>
      </c>
      <c r="B46" s="147">
        <v>1420.16</v>
      </c>
      <c r="C46" s="147">
        <v>229.33</v>
      </c>
      <c r="D46" s="149">
        <f t="shared" si="0"/>
        <v>3.4403001193431459E-4</v>
      </c>
    </row>
    <row r="47" spans="1:4" ht="15.5" customHeight="1" x14ac:dyDescent="0.35">
      <c r="A47" s="146" t="s">
        <v>346</v>
      </c>
      <c r="B47" s="147">
        <v>1337.03</v>
      </c>
      <c r="C47" s="147">
        <v>217.51</v>
      </c>
      <c r="D47" s="149">
        <f t="shared" si="0"/>
        <v>3.2629820736856393E-4</v>
      </c>
    </row>
    <row r="48" spans="1:4" ht="15.5" customHeight="1" x14ac:dyDescent="0.35">
      <c r="A48" s="146" t="s">
        <v>347</v>
      </c>
      <c r="B48" s="147">
        <v>1741.13</v>
      </c>
      <c r="C48" s="147">
        <v>223.9</v>
      </c>
      <c r="D48" s="149">
        <f t="shared" si="0"/>
        <v>3.3588418293329714E-4</v>
      </c>
    </row>
    <row r="49" spans="1:4" ht="15.5" x14ac:dyDescent="0.35">
      <c r="A49" s="146" t="s">
        <v>348</v>
      </c>
      <c r="B49" s="147">
        <v>1183.3800000000001</v>
      </c>
      <c r="C49" s="147">
        <v>186.57</v>
      </c>
      <c r="D49" s="149">
        <f t="shared" si="0"/>
        <v>2.7988348374214045E-4</v>
      </c>
    </row>
    <row r="50" spans="1:4" ht="15.5" x14ac:dyDescent="0.35">
      <c r="A50" s="146" t="s">
        <v>349</v>
      </c>
      <c r="B50" s="147">
        <v>845.19</v>
      </c>
      <c r="C50" s="147">
        <v>167.19</v>
      </c>
      <c r="D50" s="149">
        <f t="shared" si="0"/>
        <v>2.5081052498712795E-4</v>
      </c>
    </row>
    <row r="51" spans="1:4" ht="15.5" customHeight="1" x14ac:dyDescent="0.35">
      <c r="A51" s="146" t="s">
        <v>350</v>
      </c>
      <c r="B51" s="147">
        <v>680.88</v>
      </c>
      <c r="C51" s="147">
        <v>141.34</v>
      </c>
      <c r="D51" s="149">
        <f t="shared" si="0"/>
        <v>2.1203157845373926E-4</v>
      </c>
    </row>
    <row r="52" spans="1:4" ht="15.5" customHeight="1" x14ac:dyDescent="0.35">
      <c r="A52" s="146" t="s">
        <v>351</v>
      </c>
      <c r="B52" s="147">
        <v>1149.95</v>
      </c>
      <c r="C52" s="147">
        <v>139.63999999999999</v>
      </c>
      <c r="D52" s="149">
        <f t="shared" si="0"/>
        <v>2.0948131891382584E-4</v>
      </c>
    </row>
    <row r="53" spans="1:4" ht="15.5" customHeight="1" x14ac:dyDescent="0.35">
      <c r="A53" s="146" t="s">
        <v>352</v>
      </c>
      <c r="B53" s="147">
        <v>790.04</v>
      </c>
      <c r="C53" s="147">
        <v>123.01</v>
      </c>
      <c r="D53" s="149">
        <f t="shared" si="0"/>
        <v>1.8453378000279092E-4</v>
      </c>
    </row>
    <row r="54" spans="1:4" ht="15.5" customHeight="1" x14ac:dyDescent="0.35">
      <c r="A54" s="146" t="s">
        <v>353</v>
      </c>
      <c r="B54" s="147">
        <v>750.72</v>
      </c>
      <c r="C54" s="147">
        <v>105.82</v>
      </c>
      <c r="D54" s="149">
        <f t="shared" si="0"/>
        <v>1.5874615559625504E-4</v>
      </c>
    </row>
    <row r="55" spans="1:4" ht="15.5" customHeight="1" x14ac:dyDescent="0.35">
      <c r="A55" s="146" t="s">
        <v>354</v>
      </c>
      <c r="B55" s="147">
        <v>678.76</v>
      </c>
      <c r="C55" s="147">
        <v>100.53</v>
      </c>
      <c r="D55" s="149">
        <f t="shared" si="0"/>
        <v>1.5081034796911283E-4</v>
      </c>
    </row>
    <row r="56" spans="1:4" ht="15.5" customHeight="1" x14ac:dyDescent="0.35">
      <c r="A56" s="146" t="s">
        <v>355</v>
      </c>
      <c r="B56" s="147">
        <v>614.25</v>
      </c>
      <c r="C56" s="147">
        <v>97.74</v>
      </c>
      <c r="D56" s="149">
        <f t="shared" si="0"/>
        <v>1.4662492201831381E-4</v>
      </c>
    </row>
    <row r="57" spans="1:4" ht="15.5" customHeight="1" x14ac:dyDescent="0.35">
      <c r="A57" s="146" t="s">
        <v>356</v>
      </c>
      <c r="B57" s="147">
        <v>593.17999999999995</v>
      </c>
      <c r="C57" s="147">
        <v>98.1</v>
      </c>
      <c r="D57" s="149">
        <f t="shared" si="0"/>
        <v>1.4716497697970723E-4</v>
      </c>
    </row>
    <row r="58" spans="1:4" ht="15.5" x14ac:dyDescent="0.35">
      <c r="A58" s="146" t="s">
        <v>357</v>
      </c>
      <c r="B58" s="147">
        <v>578.52</v>
      </c>
      <c r="C58" s="147">
        <v>90.9</v>
      </c>
      <c r="D58" s="149">
        <f t="shared" si="0"/>
        <v>1.3636387775183882E-4</v>
      </c>
    </row>
    <row r="59" spans="1:4" ht="15.5" customHeight="1" x14ac:dyDescent="0.35">
      <c r="A59" s="146" t="s">
        <v>358</v>
      </c>
      <c r="B59" s="147">
        <v>486.62</v>
      </c>
      <c r="C59" s="147">
        <v>82.52</v>
      </c>
      <c r="D59" s="149">
        <f t="shared" si="0"/>
        <v>1.2379259837273641E-4</v>
      </c>
    </row>
    <row r="60" spans="1:4" ht="15.5" customHeight="1" x14ac:dyDescent="0.35">
      <c r="A60" s="146" t="s">
        <v>359</v>
      </c>
      <c r="B60" s="147">
        <v>353.89</v>
      </c>
      <c r="C60" s="147">
        <v>79.17</v>
      </c>
      <c r="D60" s="149">
        <f t="shared" si="0"/>
        <v>1.1876708692643652E-4</v>
      </c>
    </row>
    <row r="61" spans="1:4" ht="15.5" x14ac:dyDescent="0.35">
      <c r="A61" s="146" t="s">
        <v>360</v>
      </c>
      <c r="B61" s="147">
        <v>543.92999999999995</v>
      </c>
      <c r="C61" s="147">
        <v>76.319999999999993</v>
      </c>
      <c r="D61" s="149">
        <f t="shared" si="0"/>
        <v>1.1449165181540525E-4</v>
      </c>
    </row>
    <row r="62" spans="1:4" ht="15.5" customHeight="1" x14ac:dyDescent="0.35">
      <c r="A62" s="146" t="s">
        <v>361</v>
      </c>
      <c r="B62" s="147">
        <v>323.07</v>
      </c>
      <c r="C62" s="147">
        <v>59.72</v>
      </c>
      <c r="D62" s="149">
        <f t="shared" si="0"/>
        <v>8.9589117484486399E-5</v>
      </c>
    </row>
    <row r="63" spans="1:4" ht="15.5" customHeight="1" x14ac:dyDescent="0.35">
      <c r="A63" s="146" t="s">
        <v>362</v>
      </c>
      <c r="B63" s="147">
        <v>343.96</v>
      </c>
      <c r="C63" s="147">
        <v>59.61</v>
      </c>
      <c r="D63" s="149">
        <f t="shared" si="0"/>
        <v>8.9424100690727298E-5</v>
      </c>
    </row>
    <row r="64" spans="1:4" ht="15.5" x14ac:dyDescent="0.35">
      <c r="A64" s="146" t="s">
        <v>363</v>
      </c>
      <c r="B64" s="147">
        <v>324.91000000000003</v>
      </c>
      <c r="C64" s="147">
        <v>51.56</v>
      </c>
      <c r="D64" s="149">
        <f t="shared" si="0"/>
        <v>7.734787169290219E-5</v>
      </c>
    </row>
    <row r="65" spans="1:4" ht="15.5" customHeight="1" x14ac:dyDescent="0.35">
      <c r="A65" s="146" t="s">
        <v>364</v>
      </c>
      <c r="B65" s="147">
        <v>354.45</v>
      </c>
      <c r="C65" s="147">
        <v>50.46</v>
      </c>
      <c r="D65" s="149">
        <f t="shared" si="0"/>
        <v>7.5697703755311178E-5</v>
      </c>
    </row>
    <row r="66" spans="1:4" ht="15.5" customHeight="1" x14ac:dyDescent="0.35">
      <c r="A66" s="146" t="s">
        <v>365</v>
      </c>
      <c r="B66" s="147">
        <v>270.48</v>
      </c>
      <c r="C66" s="147">
        <v>48.5</v>
      </c>
      <c r="D66" s="149">
        <f t="shared" si="0"/>
        <v>7.2757404521058111E-5</v>
      </c>
    </row>
    <row r="67" spans="1:4" ht="15.5" customHeight="1" x14ac:dyDescent="0.35">
      <c r="A67" s="146" t="s">
        <v>366</v>
      </c>
      <c r="B67" s="147">
        <v>277.38</v>
      </c>
      <c r="C67" s="147">
        <v>47.77</v>
      </c>
      <c r="D67" s="149">
        <f t="shared" ref="D67:D130" si="1">+C67/666598.82</f>
        <v>7.1662293071565909E-5</v>
      </c>
    </row>
    <row r="68" spans="1:4" ht="15.5" customHeight="1" x14ac:dyDescent="0.35">
      <c r="A68" s="146" t="s">
        <v>367</v>
      </c>
      <c r="B68" s="147">
        <v>298.45</v>
      </c>
      <c r="C68" s="147">
        <v>39.08</v>
      </c>
      <c r="D68" s="149">
        <f t="shared" si="1"/>
        <v>5.8625966364596927E-5</v>
      </c>
    </row>
    <row r="69" spans="1:4" ht="15.5" customHeight="1" x14ac:dyDescent="0.35">
      <c r="A69" s="146" t="s">
        <v>368</v>
      </c>
      <c r="B69" s="147">
        <v>148.86000000000001</v>
      </c>
      <c r="C69" s="147">
        <v>33.67</v>
      </c>
      <c r="D69" s="149">
        <f t="shared" si="1"/>
        <v>5.0510140416990246E-5</v>
      </c>
    </row>
    <row r="70" spans="1:4" ht="15.5" x14ac:dyDescent="0.35">
      <c r="A70" s="146" t="s">
        <v>369</v>
      </c>
      <c r="B70" s="147">
        <v>178.33</v>
      </c>
      <c r="C70" s="147">
        <v>31.94</v>
      </c>
      <c r="D70" s="149">
        <f t="shared" si="1"/>
        <v>4.7914876296960744E-5</v>
      </c>
    </row>
    <row r="71" spans="1:4" ht="15.5" x14ac:dyDescent="0.35">
      <c r="A71" s="146" t="s">
        <v>370</v>
      </c>
      <c r="B71" s="147">
        <v>167.45</v>
      </c>
      <c r="C71" s="147">
        <v>30.47</v>
      </c>
      <c r="D71" s="149">
        <f t="shared" si="1"/>
        <v>4.5709651871270944E-5</v>
      </c>
    </row>
    <row r="72" spans="1:4" ht="15.5" x14ac:dyDescent="0.35">
      <c r="A72" s="146" t="s">
        <v>371</v>
      </c>
      <c r="B72" s="147">
        <v>151.88</v>
      </c>
      <c r="C72" s="147">
        <v>29.26</v>
      </c>
      <c r="D72" s="149">
        <f t="shared" si="1"/>
        <v>4.3894467139920838E-5</v>
      </c>
    </row>
    <row r="73" spans="1:4" ht="15.5" x14ac:dyDescent="0.35">
      <c r="A73" s="146" t="s">
        <v>372</v>
      </c>
      <c r="B73" s="147">
        <v>154.53</v>
      </c>
      <c r="C73" s="147">
        <v>28</v>
      </c>
      <c r="D73" s="149">
        <f t="shared" si="1"/>
        <v>4.2004274775043857E-5</v>
      </c>
    </row>
    <row r="74" spans="1:4" ht="15.5" customHeight="1" x14ac:dyDescent="0.35">
      <c r="A74" s="146" t="s">
        <v>373</v>
      </c>
      <c r="B74" s="147">
        <v>142.44999999999999</v>
      </c>
      <c r="C74" s="147">
        <v>27.28</v>
      </c>
      <c r="D74" s="149">
        <f t="shared" si="1"/>
        <v>4.0924164852257018E-5</v>
      </c>
    </row>
    <row r="75" spans="1:4" ht="15.5" customHeight="1" x14ac:dyDescent="0.35">
      <c r="A75" s="146" t="s">
        <v>374</v>
      </c>
      <c r="B75" s="147">
        <v>207.06</v>
      </c>
      <c r="C75" s="147">
        <v>32.450000000000003</v>
      </c>
      <c r="D75" s="149">
        <f t="shared" si="1"/>
        <v>4.8679954158934764E-5</v>
      </c>
    </row>
    <row r="76" spans="1:4" ht="15.5" x14ac:dyDescent="0.35">
      <c r="A76" s="146" t="s">
        <v>375</v>
      </c>
      <c r="B76" s="147">
        <v>185.66</v>
      </c>
      <c r="C76" s="147">
        <v>29.52</v>
      </c>
      <c r="D76" s="149">
        <f t="shared" si="1"/>
        <v>4.4284506834260526E-5</v>
      </c>
    </row>
    <row r="77" spans="1:4" ht="15.5" customHeight="1" x14ac:dyDescent="0.35">
      <c r="A77" s="146" t="s">
        <v>376</v>
      </c>
      <c r="B77" s="147">
        <v>102.2</v>
      </c>
      <c r="C77" s="147">
        <v>22.22</v>
      </c>
      <c r="D77" s="149">
        <f t="shared" si="1"/>
        <v>3.3333392339338373E-5</v>
      </c>
    </row>
    <row r="78" spans="1:4" ht="15.5" customHeight="1" x14ac:dyDescent="0.35">
      <c r="A78" s="146" t="s">
        <v>377</v>
      </c>
      <c r="B78" s="147">
        <v>122.76</v>
      </c>
      <c r="C78" s="147">
        <v>20.010000000000002</v>
      </c>
      <c r="D78" s="149">
        <f t="shared" si="1"/>
        <v>3.0018054937450988E-5</v>
      </c>
    </row>
    <row r="79" spans="1:4" ht="15.5" x14ac:dyDescent="0.35">
      <c r="A79" s="146" t="s">
        <v>378</v>
      </c>
      <c r="B79" s="147">
        <v>90.26</v>
      </c>
      <c r="C79" s="147">
        <v>16.48</v>
      </c>
      <c r="D79" s="149">
        <f t="shared" si="1"/>
        <v>2.4722516010454385E-5</v>
      </c>
    </row>
    <row r="80" spans="1:4" ht="15.5" customHeight="1" x14ac:dyDescent="0.35">
      <c r="A80" s="146" t="s">
        <v>379</v>
      </c>
      <c r="B80" s="147">
        <v>112.67</v>
      </c>
      <c r="C80" s="147">
        <v>15.67</v>
      </c>
      <c r="D80" s="149">
        <f t="shared" si="1"/>
        <v>2.3507392347319188E-5</v>
      </c>
    </row>
    <row r="81" spans="1:4" ht="15.5" x14ac:dyDescent="0.35">
      <c r="A81" s="146" t="s">
        <v>380</v>
      </c>
      <c r="B81" s="147">
        <v>65.510000000000005</v>
      </c>
      <c r="C81" s="147">
        <v>14.7</v>
      </c>
      <c r="D81" s="149">
        <f t="shared" si="1"/>
        <v>2.2052244256898024E-5</v>
      </c>
    </row>
    <row r="82" spans="1:4" ht="15.5" customHeight="1" x14ac:dyDescent="0.35">
      <c r="A82" s="146" t="s">
        <v>381</v>
      </c>
      <c r="B82" s="147">
        <v>114.16</v>
      </c>
      <c r="C82" s="147">
        <v>15.03</v>
      </c>
      <c r="D82" s="149">
        <f t="shared" si="1"/>
        <v>2.2547294638175328E-5</v>
      </c>
    </row>
    <row r="83" spans="1:4" ht="15.5" customHeight="1" x14ac:dyDescent="0.35">
      <c r="A83" s="146" t="s">
        <v>382</v>
      </c>
      <c r="B83" s="147">
        <v>79.239999999999995</v>
      </c>
      <c r="C83" s="147">
        <v>13.17</v>
      </c>
      <c r="D83" s="149">
        <f t="shared" si="1"/>
        <v>1.9757010670975985E-5</v>
      </c>
    </row>
    <row r="84" spans="1:4" ht="15.5" customHeight="1" x14ac:dyDescent="0.35">
      <c r="A84" s="146" t="s">
        <v>383</v>
      </c>
      <c r="B84" s="147">
        <v>70.97</v>
      </c>
      <c r="C84" s="147">
        <v>12.31</v>
      </c>
      <c r="D84" s="149">
        <f t="shared" si="1"/>
        <v>1.8466879374313926E-5</v>
      </c>
    </row>
    <row r="85" spans="1:4" ht="15.5" customHeight="1" x14ac:dyDescent="0.35">
      <c r="A85" s="146" t="s">
        <v>384</v>
      </c>
      <c r="B85" s="147">
        <v>61.43</v>
      </c>
      <c r="C85" s="147">
        <v>11.23</v>
      </c>
      <c r="D85" s="149">
        <f t="shared" si="1"/>
        <v>1.6846714490133664E-5</v>
      </c>
    </row>
    <row r="86" spans="1:4" ht="15.5" customHeight="1" x14ac:dyDescent="0.35">
      <c r="A86" s="146" t="s">
        <v>385</v>
      </c>
      <c r="B86" s="147">
        <v>74.78</v>
      </c>
      <c r="C86" s="147">
        <v>11.2</v>
      </c>
      <c r="D86" s="149">
        <f t="shared" si="1"/>
        <v>1.6801709910017541E-5</v>
      </c>
    </row>
    <row r="87" spans="1:4" ht="15.5" customHeight="1" x14ac:dyDescent="0.35">
      <c r="A87" s="146" t="s">
        <v>386</v>
      </c>
      <c r="B87" s="147">
        <v>82.4</v>
      </c>
      <c r="C87" s="147">
        <v>11.08</v>
      </c>
      <c r="D87" s="149">
        <f t="shared" si="1"/>
        <v>1.662169158955307E-5</v>
      </c>
    </row>
    <row r="88" spans="1:4" ht="15.5" x14ac:dyDescent="0.35">
      <c r="A88" s="146" t="s">
        <v>387</v>
      </c>
      <c r="B88" s="147">
        <v>72.72</v>
      </c>
      <c r="C88" s="147">
        <v>11.18</v>
      </c>
      <c r="D88" s="149">
        <f t="shared" si="1"/>
        <v>1.6771706856606798E-5</v>
      </c>
    </row>
    <row r="89" spans="1:4" ht="15.5" x14ac:dyDescent="0.35">
      <c r="A89" s="146" t="s">
        <v>388</v>
      </c>
      <c r="B89" s="147">
        <v>69.59</v>
      </c>
      <c r="C89" s="147">
        <v>10.49</v>
      </c>
      <c r="D89" s="149">
        <f t="shared" si="1"/>
        <v>1.5736601513936076E-5</v>
      </c>
    </row>
    <row r="90" spans="1:4" ht="15.5" customHeight="1" x14ac:dyDescent="0.35">
      <c r="A90" s="146" t="s">
        <v>389</v>
      </c>
      <c r="B90" s="147">
        <v>47.65</v>
      </c>
      <c r="C90" s="147">
        <v>10.36</v>
      </c>
      <c r="D90" s="149">
        <f t="shared" si="1"/>
        <v>1.5541581666766228E-5</v>
      </c>
    </row>
    <row r="91" spans="1:4" ht="15.5" customHeight="1" x14ac:dyDescent="0.35">
      <c r="A91" s="146" t="s">
        <v>390</v>
      </c>
      <c r="B91" s="147">
        <v>80.459999999999994</v>
      </c>
      <c r="C91" s="147">
        <v>10.72</v>
      </c>
      <c r="D91" s="149">
        <f t="shared" si="1"/>
        <v>1.6081636628159651E-5</v>
      </c>
    </row>
    <row r="92" spans="1:4" ht="15.5" x14ac:dyDescent="0.35">
      <c r="A92" s="146" t="s">
        <v>391</v>
      </c>
      <c r="B92" s="147">
        <v>64.5</v>
      </c>
      <c r="C92" s="147">
        <v>9.98</v>
      </c>
      <c r="D92" s="149">
        <f t="shared" si="1"/>
        <v>1.4971523651962063E-5</v>
      </c>
    </row>
    <row r="93" spans="1:4" ht="15.5" x14ac:dyDescent="0.35">
      <c r="A93" s="146" t="s">
        <v>392</v>
      </c>
      <c r="B93" s="147">
        <v>55.84</v>
      </c>
      <c r="C93" s="147">
        <v>9.4600000000000009</v>
      </c>
      <c r="D93" s="149">
        <f t="shared" si="1"/>
        <v>1.4191444263282676E-5</v>
      </c>
    </row>
    <row r="94" spans="1:4" ht="15.5" customHeight="1" x14ac:dyDescent="0.35">
      <c r="A94" s="146" t="s">
        <v>393</v>
      </c>
      <c r="B94" s="147">
        <v>36.159999999999997</v>
      </c>
      <c r="C94" s="147">
        <v>9.02</v>
      </c>
      <c r="D94" s="149">
        <f t="shared" si="1"/>
        <v>1.3531377088246272E-5</v>
      </c>
    </row>
    <row r="95" spans="1:4" ht="15.5" x14ac:dyDescent="0.35">
      <c r="A95" s="146" t="s">
        <v>394</v>
      </c>
      <c r="B95" s="147">
        <v>42.05</v>
      </c>
      <c r="C95" s="147">
        <v>7.88</v>
      </c>
      <c r="D95" s="149">
        <f t="shared" si="1"/>
        <v>1.1821203043833772E-5</v>
      </c>
    </row>
    <row r="96" spans="1:4" ht="15.5" x14ac:dyDescent="0.35">
      <c r="A96" s="146" t="s">
        <v>395</v>
      </c>
      <c r="B96" s="147">
        <v>37.1</v>
      </c>
      <c r="C96" s="147">
        <v>7.28</v>
      </c>
      <c r="D96" s="149">
        <f t="shared" si="1"/>
        <v>1.0921111441511404E-5</v>
      </c>
    </row>
    <row r="97" spans="1:4" ht="15.5" customHeight="1" x14ac:dyDescent="0.35">
      <c r="A97" s="146" t="s">
        <v>396</v>
      </c>
      <c r="B97" s="147">
        <v>36.22</v>
      </c>
      <c r="C97" s="147">
        <v>5.61</v>
      </c>
      <c r="D97" s="149">
        <f t="shared" si="1"/>
        <v>8.4158564817141455E-6</v>
      </c>
    </row>
    <row r="98" spans="1:4" ht="15.5" customHeight="1" x14ac:dyDescent="0.35">
      <c r="A98" s="146" t="s">
        <v>397</v>
      </c>
      <c r="B98" s="147">
        <v>28.28</v>
      </c>
      <c r="C98" s="147">
        <v>5.49</v>
      </c>
      <c r="D98" s="149">
        <f t="shared" si="1"/>
        <v>8.2358381612496713E-6</v>
      </c>
    </row>
    <row r="99" spans="1:4" ht="15.5" customHeight="1" x14ac:dyDescent="0.35">
      <c r="A99" s="146" t="s">
        <v>398</v>
      </c>
      <c r="B99" s="147">
        <v>22.59</v>
      </c>
      <c r="C99" s="147">
        <v>5.1100000000000003</v>
      </c>
      <c r="D99" s="149">
        <f t="shared" si="1"/>
        <v>7.6657801464455056E-6</v>
      </c>
    </row>
    <row r="100" spans="1:4" ht="15.5" x14ac:dyDescent="0.35">
      <c r="A100" s="146" t="s">
        <v>399</v>
      </c>
      <c r="B100" s="147">
        <v>32.590000000000003</v>
      </c>
      <c r="C100" s="147">
        <v>5</v>
      </c>
      <c r="D100" s="149">
        <f t="shared" si="1"/>
        <v>7.5007633526864036E-6</v>
      </c>
    </row>
    <row r="101" spans="1:4" ht="15.5" x14ac:dyDescent="0.35">
      <c r="A101" s="146" t="s">
        <v>400</v>
      </c>
      <c r="B101" s="147">
        <v>23.99</v>
      </c>
      <c r="C101" s="147">
        <v>4.96</v>
      </c>
      <c r="D101" s="149">
        <f t="shared" si="1"/>
        <v>7.4407572458649119E-6</v>
      </c>
    </row>
    <row r="102" spans="1:4" ht="15.5" x14ac:dyDescent="0.35">
      <c r="A102" s="146" t="s">
        <v>401</v>
      </c>
      <c r="B102" s="147">
        <v>33.44</v>
      </c>
      <c r="C102" s="147">
        <v>5.1100000000000003</v>
      </c>
      <c r="D102" s="149">
        <f t="shared" si="1"/>
        <v>7.6657801464455056E-6</v>
      </c>
    </row>
    <row r="103" spans="1:4" ht="15.5" x14ac:dyDescent="0.35">
      <c r="A103" s="146" t="s">
        <v>402</v>
      </c>
      <c r="B103" s="147">
        <v>26.82</v>
      </c>
      <c r="C103" s="147">
        <v>3.97</v>
      </c>
      <c r="D103" s="149">
        <f t="shared" si="1"/>
        <v>5.9556061020330043E-6</v>
      </c>
    </row>
    <row r="104" spans="1:4" ht="15.5" x14ac:dyDescent="0.35">
      <c r="A104" s="146" t="s">
        <v>403</v>
      </c>
      <c r="B104" s="147">
        <v>27.04</v>
      </c>
      <c r="C104" s="147">
        <v>3.75</v>
      </c>
      <c r="D104" s="149">
        <f t="shared" si="1"/>
        <v>5.6255725145148029E-6</v>
      </c>
    </row>
    <row r="105" spans="1:4" ht="15.5" customHeight="1" x14ac:dyDescent="0.35">
      <c r="A105" s="146" t="s">
        <v>404</v>
      </c>
      <c r="B105" s="147">
        <v>21.65</v>
      </c>
      <c r="C105" s="147">
        <v>3.67</v>
      </c>
      <c r="D105" s="149">
        <f t="shared" si="1"/>
        <v>5.5055603008718204E-6</v>
      </c>
    </row>
    <row r="106" spans="1:4" ht="15.5" customHeight="1" x14ac:dyDescent="0.35">
      <c r="A106" s="146" t="s">
        <v>405</v>
      </c>
      <c r="B106" s="147">
        <v>27.35</v>
      </c>
      <c r="C106" s="147">
        <v>3.6</v>
      </c>
      <c r="D106" s="149">
        <f t="shared" si="1"/>
        <v>5.4005496139342109E-6</v>
      </c>
    </row>
    <row r="107" spans="1:4" ht="15.5" customHeight="1" x14ac:dyDescent="0.35">
      <c r="A107" s="146" t="s">
        <v>406</v>
      </c>
      <c r="B107" s="147">
        <v>21.7</v>
      </c>
      <c r="C107" s="147">
        <v>3.54</v>
      </c>
      <c r="D107" s="149">
        <f t="shared" si="1"/>
        <v>5.3105404537019738E-6</v>
      </c>
    </row>
    <row r="108" spans="1:4" ht="15.5" customHeight="1" x14ac:dyDescent="0.35">
      <c r="A108" s="146" t="s">
        <v>407</v>
      </c>
      <c r="B108" s="147">
        <v>26.9</v>
      </c>
      <c r="C108" s="147">
        <v>3.77</v>
      </c>
      <c r="D108" s="149">
        <f t="shared" si="1"/>
        <v>5.6555755679255483E-6</v>
      </c>
    </row>
    <row r="109" spans="1:4" ht="15.5" customHeight="1" x14ac:dyDescent="0.35">
      <c r="A109" s="146" t="s">
        <v>408</v>
      </c>
      <c r="B109" s="147">
        <v>20.53</v>
      </c>
      <c r="C109" s="147">
        <v>3.28</v>
      </c>
      <c r="D109" s="149">
        <f t="shared" si="1"/>
        <v>4.9205007593622807E-6</v>
      </c>
    </row>
    <row r="110" spans="1:4" ht="15.5" customHeight="1" x14ac:dyDescent="0.35">
      <c r="A110" s="146" t="s">
        <v>409</v>
      </c>
      <c r="B110" s="147">
        <v>18.940000000000001</v>
      </c>
      <c r="C110" s="147">
        <v>3.2</v>
      </c>
      <c r="D110" s="149">
        <f t="shared" si="1"/>
        <v>4.8004885457192981E-6</v>
      </c>
    </row>
    <row r="111" spans="1:4" ht="15.5" customHeight="1" x14ac:dyDescent="0.35">
      <c r="A111" s="146" t="s">
        <v>410</v>
      </c>
      <c r="B111" s="147">
        <v>21.85</v>
      </c>
      <c r="C111" s="147">
        <v>3.16</v>
      </c>
      <c r="D111" s="149">
        <f t="shared" si="1"/>
        <v>4.7404824388978073E-6</v>
      </c>
    </row>
    <row r="112" spans="1:4" ht="15.5" customHeight="1" x14ac:dyDescent="0.35">
      <c r="A112" s="146" t="s">
        <v>411</v>
      </c>
      <c r="B112" s="147">
        <v>15.89</v>
      </c>
      <c r="C112" s="147">
        <v>3.03</v>
      </c>
      <c r="D112" s="149">
        <f t="shared" si="1"/>
        <v>4.5454625917279599E-6</v>
      </c>
    </row>
    <row r="113" spans="1:4" ht="15.5" customHeight="1" x14ac:dyDescent="0.35">
      <c r="A113" s="146" t="s">
        <v>412</v>
      </c>
      <c r="B113" s="147">
        <v>20.9</v>
      </c>
      <c r="C113" s="147">
        <v>2.91</v>
      </c>
      <c r="D113" s="149">
        <f t="shared" si="1"/>
        <v>4.3654442712634873E-6</v>
      </c>
    </row>
    <row r="114" spans="1:4" ht="15.5" x14ac:dyDescent="0.35">
      <c r="A114" s="146" t="s">
        <v>413</v>
      </c>
      <c r="B114" s="147">
        <v>20.260000000000002</v>
      </c>
      <c r="C114" s="147">
        <v>2.71</v>
      </c>
      <c r="D114" s="149">
        <f t="shared" si="1"/>
        <v>4.0654137371560305E-6</v>
      </c>
    </row>
    <row r="115" spans="1:4" ht="15.5" customHeight="1" x14ac:dyDescent="0.35">
      <c r="A115" s="146" t="s">
        <v>414</v>
      </c>
      <c r="B115" s="147">
        <v>17.41</v>
      </c>
      <c r="C115" s="147">
        <v>2.57</v>
      </c>
      <c r="D115" s="149">
        <f t="shared" si="1"/>
        <v>3.8553923632808108E-6</v>
      </c>
    </row>
    <row r="116" spans="1:4" ht="15.5" x14ac:dyDescent="0.35">
      <c r="A116" s="146" t="s">
        <v>415</v>
      </c>
      <c r="B116" s="147">
        <v>8.1999999999999993</v>
      </c>
      <c r="C116" s="147">
        <v>1.95</v>
      </c>
      <c r="D116" s="149">
        <f t="shared" si="1"/>
        <v>2.9252977075476974E-6</v>
      </c>
    </row>
    <row r="117" spans="1:4" ht="15.5" customHeight="1" x14ac:dyDescent="0.35">
      <c r="A117" s="146" t="s">
        <v>416</v>
      </c>
      <c r="B117" s="147">
        <v>15.09</v>
      </c>
      <c r="C117" s="147">
        <v>1.92</v>
      </c>
      <c r="D117" s="149">
        <f t="shared" si="1"/>
        <v>2.8802931274315789E-6</v>
      </c>
    </row>
    <row r="118" spans="1:4" ht="15.5" customHeight="1" x14ac:dyDescent="0.35">
      <c r="A118" s="146" t="s">
        <v>417</v>
      </c>
      <c r="B118" s="147">
        <v>9.43</v>
      </c>
      <c r="C118" s="147">
        <v>1.52</v>
      </c>
      <c r="D118" s="149">
        <f t="shared" si="1"/>
        <v>2.2802320592166665E-6</v>
      </c>
    </row>
    <row r="119" spans="1:4" ht="15.5" customHeight="1" x14ac:dyDescent="0.35">
      <c r="A119" s="146" t="s">
        <v>418</v>
      </c>
      <c r="B119" s="147">
        <v>8.98</v>
      </c>
      <c r="C119" s="147">
        <v>1.37</v>
      </c>
      <c r="D119" s="149">
        <f t="shared" si="1"/>
        <v>2.0552091586360745E-6</v>
      </c>
    </row>
    <row r="120" spans="1:4" ht="15.5" customHeight="1" x14ac:dyDescent="0.35">
      <c r="A120" s="146" t="s">
        <v>419</v>
      </c>
      <c r="B120" s="147">
        <v>9.2100000000000009</v>
      </c>
      <c r="C120" s="147">
        <v>1.26</v>
      </c>
      <c r="D120" s="149">
        <f t="shared" si="1"/>
        <v>1.8901923648769736E-6</v>
      </c>
    </row>
    <row r="121" spans="1:4" ht="15.5" x14ac:dyDescent="0.35">
      <c r="A121" s="146" t="s">
        <v>420</v>
      </c>
      <c r="B121" s="147">
        <v>8.4</v>
      </c>
      <c r="C121" s="147">
        <v>1.17</v>
      </c>
      <c r="D121" s="149">
        <f t="shared" si="1"/>
        <v>1.7551786245286183E-6</v>
      </c>
    </row>
    <row r="122" spans="1:4" ht="15.5" x14ac:dyDescent="0.35">
      <c r="A122" s="146" t="s">
        <v>421</v>
      </c>
      <c r="B122" s="147">
        <v>4.7300000000000004</v>
      </c>
      <c r="C122" s="147">
        <v>1.04</v>
      </c>
      <c r="D122" s="149">
        <f t="shared" si="1"/>
        <v>1.560158777358772E-6</v>
      </c>
    </row>
    <row r="123" spans="1:4" ht="15.5" x14ac:dyDescent="0.35">
      <c r="A123" s="146" t="s">
        <v>422</v>
      </c>
      <c r="B123" s="147">
        <v>6.18</v>
      </c>
      <c r="C123" s="147">
        <v>1</v>
      </c>
      <c r="D123" s="149">
        <f t="shared" si="1"/>
        <v>1.5001526705372807E-6</v>
      </c>
    </row>
    <row r="124" spans="1:4" ht="15.5" x14ac:dyDescent="0.35">
      <c r="A124" s="146" t="s">
        <v>423</v>
      </c>
      <c r="B124" s="147">
        <v>4.5999999999999996</v>
      </c>
      <c r="C124" s="147">
        <v>1</v>
      </c>
      <c r="D124" s="149">
        <f t="shared" si="1"/>
        <v>1.5001526705372807E-6</v>
      </c>
    </row>
    <row r="125" spans="1:4" ht="15.5" customHeight="1" x14ac:dyDescent="0.35">
      <c r="A125" s="146" t="s">
        <v>424</v>
      </c>
      <c r="B125" s="147">
        <v>5.07</v>
      </c>
      <c r="C125" s="147">
        <v>0.92</v>
      </c>
      <c r="D125" s="149">
        <f t="shared" si="1"/>
        <v>1.3801404568942984E-6</v>
      </c>
    </row>
    <row r="126" spans="1:4" ht="15.5" x14ac:dyDescent="0.35">
      <c r="A126" s="146" t="s">
        <v>425</v>
      </c>
      <c r="B126" s="147">
        <v>5.5</v>
      </c>
      <c r="C126" s="147">
        <v>0.79</v>
      </c>
      <c r="D126" s="149">
        <f t="shared" si="1"/>
        <v>1.1851206097244518E-6</v>
      </c>
    </row>
    <row r="127" spans="1:4" ht="15.5" x14ac:dyDescent="0.35">
      <c r="A127" s="146" t="s">
        <v>426</v>
      </c>
      <c r="B127" s="147">
        <v>5.5</v>
      </c>
      <c r="C127" s="147">
        <v>0.79</v>
      </c>
      <c r="D127" s="149">
        <f t="shared" si="1"/>
        <v>1.1851206097244518E-6</v>
      </c>
    </row>
    <row r="128" spans="1:4" ht="15.5" x14ac:dyDescent="0.35">
      <c r="A128" s="146" t="s">
        <v>427</v>
      </c>
      <c r="B128" s="147">
        <v>4.17</v>
      </c>
      <c r="C128" s="147">
        <v>0.77</v>
      </c>
      <c r="D128" s="149">
        <f t="shared" si="1"/>
        <v>1.1551175563137062E-6</v>
      </c>
    </row>
    <row r="129" spans="1:4" ht="15.5" customHeight="1" x14ac:dyDescent="0.35">
      <c r="A129" s="146" t="s">
        <v>428</v>
      </c>
      <c r="B129" s="147">
        <v>6.07</v>
      </c>
      <c r="C129" s="147">
        <v>0.74</v>
      </c>
      <c r="D129" s="149">
        <f t="shared" si="1"/>
        <v>1.1101129761975876E-6</v>
      </c>
    </row>
    <row r="130" spans="1:4" ht="15.5" customHeight="1" x14ac:dyDescent="0.35">
      <c r="A130" s="146" t="s">
        <v>429</v>
      </c>
      <c r="B130" s="147">
        <v>2.67</v>
      </c>
      <c r="C130" s="147">
        <v>0.56999999999999995</v>
      </c>
      <c r="D130" s="149">
        <f t="shared" si="1"/>
        <v>8.5508702220624989E-7</v>
      </c>
    </row>
    <row r="131" spans="1:4" ht="15.5" x14ac:dyDescent="0.35">
      <c r="A131" s="146" t="s">
        <v>430</v>
      </c>
      <c r="B131" s="147">
        <v>4.3899999999999997</v>
      </c>
      <c r="C131" s="147">
        <v>0.55000000000000004</v>
      </c>
      <c r="D131" s="149">
        <f t="shared" ref="D131:D177" si="2">+C131/666598.82</f>
        <v>8.2508396879550446E-7</v>
      </c>
    </row>
    <row r="132" spans="1:4" ht="15.5" x14ac:dyDescent="0.35">
      <c r="A132" s="146" t="s">
        <v>431</v>
      </c>
      <c r="B132" s="147">
        <v>4.24</v>
      </c>
      <c r="C132" s="147">
        <v>0.54</v>
      </c>
      <c r="D132" s="149">
        <f t="shared" si="2"/>
        <v>8.1008244209013164E-7</v>
      </c>
    </row>
    <row r="133" spans="1:4" ht="15.5" customHeight="1" x14ac:dyDescent="0.35">
      <c r="A133" s="146" t="s">
        <v>432</v>
      </c>
      <c r="B133" s="147">
        <v>2.84</v>
      </c>
      <c r="C133" s="147">
        <v>0.52</v>
      </c>
      <c r="D133" s="149">
        <f t="shared" si="2"/>
        <v>7.80079388679386E-7</v>
      </c>
    </row>
    <row r="134" spans="1:4" ht="15.5" x14ac:dyDescent="0.35">
      <c r="A134" s="146" t="s">
        <v>433</v>
      </c>
      <c r="B134" s="147">
        <v>1.96</v>
      </c>
      <c r="C134" s="147">
        <v>0.43</v>
      </c>
      <c r="D134" s="149">
        <f t="shared" si="2"/>
        <v>6.4506564833103073E-7</v>
      </c>
    </row>
    <row r="135" spans="1:4" ht="15.5" x14ac:dyDescent="0.35">
      <c r="A135" s="146" t="s">
        <v>434</v>
      </c>
      <c r="B135" s="147">
        <v>2.0299999999999998</v>
      </c>
      <c r="C135" s="147">
        <v>0.35</v>
      </c>
      <c r="D135" s="149">
        <f t="shared" si="2"/>
        <v>5.2505343468804817E-7</v>
      </c>
    </row>
    <row r="136" spans="1:4" ht="15.5" customHeight="1" x14ac:dyDescent="0.35">
      <c r="A136" s="146" t="s">
        <v>435</v>
      </c>
      <c r="B136" s="147">
        <v>2.82</v>
      </c>
      <c r="C136" s="147">
        <v>0.45</v>
      </c>
      <c r="D136" s="149">
        <f t="shared" si="2"/>
        <v>6.7506870174177637E-7</v>
      </c>
    </row>
    <row r="137" spans="1:4" ht="15.5" customHeight="1" x14ac:dyDescent="0.35">
      <c r="A137" s="146" t="s">
        <v>436</v>
      </c>
      <c r="B137" s="147">
        <v>1.84</v>
      </c>
      <c r="C137" s="147">
        <v>0.27</v>
      </c>
      <c r="D137" s="149">
        <f t="shared" si="2"/>
        <v>4.0504122104506582E-7</v>
      </c>
    </row>
    <row r="138" spans="1:4" ht="15.5" customHeight="1" x14ac:dyDescent="0.35">
      <c r="A138" s="146" t="s">
        <v>437</v>
      </c>
      <c r="B138" s="147">
        <v>1.99</v>
      </c>
      <c r="C138" s="147">
        <v>0.26</v>
      </c>
      <c r="D138" s="149">
        <f t="shared" si="2"/>
        <v>3.90039694339693E-7</v>
      </c>
    </row>
    <row r="139" spans="1:4" ht="15.5" x14ac:dyDescent="0.35">
      <c r="A139" s="146" t="s">
        <v>438</v>
      </c>
      <c r="B139" s="147">
        <v>1.39</v>
      </c>
      <c r="C139" s="147">
        <v>0.27</v>
      </c>
      <c r="D139" s="149">
        <f t="shared" si="2"/>
        <v>4.0504122104506582E-7</v>
      </c>
    </row>
    <row r="140" spans="1:4" ht="15.5" customHeight="1" x14ac:dyDescent="0.35">
      <c r="A140" s="146" t="s">
        <v>439</v>
      </c>
      <c r="B140" s="147">
        <v>1.77</v>
      </c>
      <c r="C140" s="147">
        <v>0.25</v>
      </c>
      <c r="D140" s="149">
        <f t="shared" si="2"/>
        <v>3.7503816763432018E-7</v>
      </c>
    </row>
    <row r="141" spans="1:4" ht="15.5" customHeight="1" x14ac:dyDescent="0.35">
      <c r="A141" s="146" t="s">
        <v>440</v>
      </c>
      <c r="B141" s="147">
        <v>1.1299999999999999</v>
      </c>
      <c r="C141" s="147">
        <v>0.24</v>
      </c>
      <c r="D141" s="149">
        <f t="shared" si="2"/>
        <v>3.6003664092894736E-7</v>
      </c>
    </row>
    <row r="142" spans="1:4" ht="15.5" customHeight="1" x14ac:dyDescent="0.35">
      <c r="A142" s="146" t="s">
        <v>441</v>
      </c>
      <c r="B142" s="147">
        <v>1.3</v>
      </c>
      <c r="C142" s="147">
        <v>0.21</v>
      </c>
      <c r="D142" s="149">
        <f t="shared" si="2"/>
        <v>3.1503206081282895E-7</v>
      </c>
    </row>
    <row r="143" spans="1:4" ht="15.5" customHeight="1" x14ac:dyDescent="0.35">
      <c r="A143" s="146" t="s">
        <v>442</v>
      </c>
      <c r="B143" s="147">
        <v>1.19</v>
      </c>
      <c r="C143" s="147">
        <v>0.16</v>
      </c>
      <c r="D143" s="149">
        <f t="shared" si="2"/>
        <v>2.4002442728596491E-7</v>
      </c>
    </row>
    <row r="144" spans="1:4" ht="15.5" customHeight="1" x14ac:dyDescent="0.35">
      <c r="A144" s="146" t="s">
        <v>443</v>
      </c>
      <c r="B144" s="147">
        <v>1.04</v>
      </c>
      <c r="C144" s="147">
        <v>0.14000000000000001</v>
      </c>
      <c r="D144" s="149">
        <f t="shared" si="2"/>
        <v>2.1002137387521932E-7</v>
      </c>
    </row>
    <row r="145" spans="1:4" ht="15.5" customHeight="1" x14ac:dyDescent="0.35">
      <c r="A145" s="146" t="s">
        <v>444</v>
      </c>
      <c r="B145" s="147">
        <v>0.84</v>
      </c>
      <c r="C145" s="147">
        <v>0.11</v>
      </c>
      <c r="D145" s="149">
        <f t="shared" si="2"/>
        <v>1.6501679375910089E-7</v>
      </c>
    </row>
    <row r="146" spans="1:4" ht="15.5" customHeight="1" x14ac:dyDescent="0.35">
      <c r="A146" s="146" t="s">
        <v>445</v>
      </c>
      <c r="B146" s="147">
        <v>0.66</v>
      </c>
      <c r="C146" s="147">
        <v>0.09</v>
      </c>
      <c r="D146" s="149">
        <f t="shared" si="2"/>
        <v>1.3501374034835525E-7</v>
      </c>
    </row>
    <row r="147" spans="1:4" ht="15.5" customHeight="1" x14ac:dyDescent="0.35">
      <c r="A147" s="146" t="s">
        <v>446</v>
      </c>
      <c r="B147" s="147">
        <v>0.5</v>
      </c>
      <c r="C147" s="147">
        <v>0.08</v>
      </c>
      <c r="D147" s="149">
        <f t="shared" si="2"/>
        <v>1.2001221364298245E-7</v>
      </c>
    </row>
    <row r="148" spans="1:4" ht="15.5" customHeight="1" x14ac:dyDescent="0.35">
      <c r="A148" s="146" t="s">
        <v>447</v>
      </c>
      <c r="B148" s="147">
        <v>0.55000000000000004</v>
      </c>
      <c r="C148" s="147">
        <v>0.08</v>
      </c>
      <c r="D148" s="149">
        <f t="shared" si="2"/>
        <v>1.2001221364298245E-7</v>
      </c>
    </row>
    <row r="149" spans="1:4" ht="15.5" customHeight="1" x14ac:dyDescent="0.35">
      <c r="A149" s="146" t="s">
        <v>448</v>
      </c>
      <c r="B149" s="147">
        <v>0.56999999999999995</v>
      </c>
      <c r="C149" s="147">
        <v>7.0000000000000007E-2</v>
      </c>
      <c r="D149" s="149">
        <f t="shared" si="2"/>
        <v>1.0501068693760966E-7</v>
      </c>
    </row>
    <row r="150" spans="1:4" ht="15.5" x14ac:dyDescent="0.35">
      <c r="A150" s="146" t="s">
        <v>449</v>
      </c>
      <c r="B150" s="147">
        <v>0.5</v>
      </c>
      <c r="C150" s="147">
        <v>7.0000000000000007E-2</v>
      </c>
      <c r="D150" s="149">
        <f t="shared" si="2"/>
        <v>1.0501068693760966E-7</v>
      </c>
    </row>
    <row r="151" spans="1:4" ht="15.5" x14ac:dyDescent="0.35">
      <c r="A151" s="146" t="s">
        <v>450</v>
      </c>
      <c r="B151" s="147">
        <v>0.28000000000000003</v>
      </c>
      <c r="C151" s="147">
        <v>7.0000000000000007E-2</v>
      </c>
      <c r="D151" s="149">
        <f t="shared" si="2"/>
        <v>1.0501068693760966E-7</v>
      </c>
    </row>
    <row r="152" spans="1:4" ht="15.5" customHeight="1" x14ac:dyDescent="0.35">
      <c r="A152" s="146" t="s">
        <v>451</v>
      </c>
      <c r="B152" s="147">
        <v>0.27</v>
      </c>
      <c r="C152" s="147">
        <v>0.06</v>
      </c>
      <c r="D152" s="149">
        <f t="shared" si="2"/>
        <v>9.000916023223684E-8</v>
      </c>
    </row>
    <row r="153" spans="1:4" ht="15.5" x14ac:dyDescent="0.35">
      <c r="A153" s="146" t="s">
        <v>452</v>
      </c>
      <c r="B153" s="147">
        <v>0.4</v>
      </c>
      <c r="C153" s="147">
        <v>0.05</v>
      </c>
      <c r="D153" s="149">
        <f t="shared" si="2"/>
        <v>7.5007633526864033E-8</v>
      </c>
    </row>
    <row r="154" spans="1:4" ht="15.5" x14ac:dyDescent="0.35">
      <c r="A154" s="146" t="s">
        <v>453</v>
      </c>
      <c r="B154" s="147">
        <v>0.25</v>
      </c>
      <c r="C154" s="147">
        <v>0.05</v>
      </c>
      <c r="D154" s="149">
        <f t="shared" si="2"/>
        <v>7.5007633526864033E-8</v>
      </c>
    </row>
    <row r="155" spans="1:4" ht="15.5" customHeight="1" x14ac:dyDescent="0.35">
      <c r="A155" s="146" t="s">
        <v>454</v>
      </c>
      <c r="B155" s="147">
        <v>0.3</v>
      </c>
      <c r="C155" s="147">
        <v>0.05</v>
      </c>
      <c r="D155" s="149">
        <f t="shared" si="2"/>
        <v>7.5007633526864033E-8</v>
      </c>
    </row>
    <row r="156" spans="1:4" ht="15.5" customHeight="1" x14ac:dyDescent="0.35">
      <c r="A156" s="146" t="s">
        <v>455</v>
      </c>
      <c r="B156" s="147">
        <v>0.25</v>
      </c>
      <c r="C156" s="147">
        <v>0.03</v>
      </c>
      <c r="D156" s="149">
        <f t="shared" si="2"/>
        <v>4.500458011611842E-8</v>
      </c>
    </row>
    <row r="157" spans="1:4" ht="15.5" customHeight="1" x14ac:dyDescent="0.35">
      <c r="A157" s="146" t="s">
        <v>456</v>
      </c>
      <c r="B157" s="147">
        <v>0.1</v>
      </c>
      <c r="C157" s="147">
        <v>0.01</v>
      </c>
      <c r="D157" s="149">
        <f t="shared" si="2"/>
        <v>1.5001526705372807E-8</v>
      </c>
    </row>
    <row r="158" spans="1:4" ht="15.5" customHeight="1" x14ac:dyDescent="0.35">
      <c r="A158" s="146" t="s">
        <v>457</v>
      </c>
      <c r="B158" s="148">
        <v>0.08</v>
      </c>
      <c r="C158" s="148">
        <v>0.01</v>
      </c>
      <c r="D158" s="149">
        <f t="shared" si="2"/>
        <v>1.5001526705372807E-8</v>
      </c>
    </row>
    <row r="159" spans="1:4" ht="15.5" customHeight="1" x14ac:dyDescent="0.35">
      <c r="A159" s="146" t="s">
        <v>458</v>
      </c>
      <c r="B159" s="148">
        <v>0.03</v>
      </c>
      <c r="C159" s="148">
        <v>5.0000000000000001E-3</v>
      </c>
      <c r="D159" s="149">
        <f t="shared" si="2"/>
        <v>7.5007633526864033E-9</v>
      </c>
    </row>
    <row r="160" spans="1:4" ht="15.5" customHeight="1" x14ac:dyDescent="0.35">
      <c r="A160" s="146" t="s">
        <v>459</v>
      </c>
      <c r="B160" s="148">
        <v>0.04</v>
      </c>
      <c r="C160" s="148">
        <v>5.0000000000000001E-3</v>
      </c>
      <c r="D160" s="149">
        <f t="shared" si="2"/>
        <v>7.5007633526864033E-9</v>
      </c>
    </row>
    <row r="161" spans="1:4" ht="15.5" customHeight="1" x14ac:dyDescent="0.35">
      <c r="A161" s="146" t="s">
        <v>460</v>
      </c>
      <c r="B161" s="148">
        <v>0.04</v>
      </c>
      <c r="C161" s="148">
        <v>6.0000000000000001E-3</v>
      </c>
      <c r="D161" s="149">
        <f t="shared" si="2"/>
        <v>9.000916023223685E-9</v>
      </c>
    </row>
    <row r="162" spans="1:4" ht="15.5" customHeight="1" x14ac:dyDescent="0.35">
      <c r="A162" s="146" t="s">
        <v>461</v>
      </c>
      <c r="B162" s="148">
        <v>0.02</v>
      </c>
      <c r="C162" s="148">
        <v>3.0000000000000001E-3</v>
      </c>
      <c r="D162" s="149">
        <f t="shared" si="2"/>
        <v>4.5004580116118425E-9</v>
      </c>
    </row>
    <row r="163" spans="1:4" ht="15.5" customHeight="1" x14ac:dyDescent="0.35">
      <c r="A163" s="146" t="s">
        <v>462</v>
      </c>
      <c r="B163" s="148">
        <v>0.01</v>
      </c>
      <c r="C163" s="148">
        <v>3.0000000000000001E-3</v>
      </c>
      <c r="D163" s="149">
        <f t="shared" si="2"/>
        <v>4.5004580116118425E-9</v>
      </c>
    </row>
    <row r="164" spans="1:4" ht="15.5" customHeight="1" x14ac:dyDescent="0.35">
      <c r="A164" s="146" t="s">
        <v>463</v>
      </c>
      <c r="B164" s="148">
        <v>0.02</v>
      </c>
      <c r="C164" s="148">
        <v>2E-3</v>
      </c>
      <c r="D164" s="149">
        <f t="shared" si="2"/>
        <v>3.0003053410745613E-9</v>
      </c>
    </row>
    <row r="165" spans="1:4" ht="15.5" x14ac:dyDescent="0.35">
      <c r="A165" s="146" t="s">
        <v>464</v>
      </c>
      <c r="B165" s="148">
        <v>0.01</v>
      </c>
      <c r="C165" s="148">
        <v>2E-3</v>
      </c>
      <c r="D165" s="149">
        <f t="shared" si="2"/>
        <v>3.0003053410745613E-9</v>
      </c>
    </row>
    <row r="166" spans="1:4" ht="15.5" x14ac:dyDescent="0.35">
      <c r="A166" s="146" t="s">
        <v>465</v>
      </c>
      <c r="B166" s="148">
        <v>0.01</v>
      </c>
      <c r="C166" s="148">
        <v>2E-3</v>
      </c>
      <c r="D166" s="149">
        <f t="shared" si="2"/>
        <v>3.0003053410745613E-9</v>
      </c>
    </row>
    <row r="167" spans="1:4" ht="15.5" customHeight="1" x14ac:dyDescent="0.35">
      <c r="A167" s="146" t="s">
        <v>466</v>
      </c>
      <c r="B167" s="148">
        <v>0.01</v>
      </c>
      <c r="C167" s="148">
        <v>1E-3</v>
      </c>
      <c r="D167" s="149">
        <f t="shared" si="2"/>
        <v>1.5001526705372806E-9</v>
      </c>
    </row>
    <row r="168" spans="1:4" ht="15.5" customHeight="1" x14ac:dyDescent="0.35">
      <c r="A168" s="146" t="s">
        <v>467</v>
      </c>
      <c r="B168" s="148">
        <v>8.9999999999999993E-3</v>
      </c>
      <c r="C168" s="148">
        <v>1E-3</v>
      </c>
      <c r="D168" s="149">
        <f t="shared" si="2"/>
        <v>1.5001526705372806E-9</v>
      </c>
    </row>
    <row r="169" spans="1:4" ht="15.5" customHeight="1" x14ac:dyDescent="0.35">
      <c r="A169" s="146" t="s">
        <v>468</v>
      </c>
      <c r="B169" s="148">
        <v>5.0000000000000001E-3</v>
      </c>
      <c r="C169" s="148">
        <v>8.0000000000000004E-4</v>
      </c>
      <c r="D169" s="149">
        <f t="shared" si="2"/>
        <v>1.2001221364298246E-9</v>
      </c>
    </row>
    <row r="170" spans="1:4" ht="15.5" customHeight="1" x14ac:dyDescent="0.35">
      <c r="A170" s="146" t="s">
        <v>469</v>
      </c>
      <c r="B170" s="148">
        <v>4.0000000000000001E-3</v>
      </c>
      <c r="C170" s="148">
        <v>5.0000000000000001E-4</v>
      </c>
      <c r="D170" s="149">
        <f t="shared" si="2"/>
        <v>7.5007633526864031E-10</v>
      </c>
    </row>
    <row r="171" spans="1:4" ht="15.5" customHeight="1" x14ac:dyDescent="0.35">
      <c r="A171" s="146" t="s">
        <v>470</v>
      </c>
      <c r="B171" s="148">
        <v>3.0000000000000001E-3</v>
      </c>
      <c r="C171" s="148">
        <v>4.0000000000000002E-4</v>
      </c>
      <c r="D171" s="149">
        <f t="shared" si="2"/>
        <v>6.0006106821491229E-10</v>
      </c>
    </row>
    <row r="172" spans="1:4" ht="15.5" customHeight="1" x14ac:dyDescent="0.35">
      <c r="A172" s="146" t="s">
        <v>471</v>
      </c>
      <c r="B172" s="148">
        <v>3.0000000000000001E-3</v>
      </c>
      <c r="C172" s="148">
        <v>4.0000000000000002E-4</v>
      </c>
      <c r="D172" s="149">
        <f t="shared" si="2"/>
        <v>6.0006106821491229E-10</v>
      </c>
    </row>
    <row r="173" spans="1:4" ht="15.5" customHeight="1" x14ac:dyDescent="0.35">
      <c r="A173" s="146" t="s">
        <v>472</v>
      </c>
      <c r="B173" s="148">
        <v>1E-4</v>
      </c>
      <c r="C173" s="148">
        <v>1.0000000000000001E-5</v>
      </c>
      <c r="D173" s="149">
        <f t="shared" si="2"/>
        <v>1.5001526705372809E-11</v>
      </c>
    </row>
    <row r="174" spans="1:4" ht="15.5" customHeight="1" x14ac:dyDescent="0.35">
      <c r="A174" s="146" t="s">
        <v>473</v>
      </c>
      <c r="B174" s="147">
        <v>30982.65</v>
      </c>
      <c r="C174" s="147">
        <v>6980.16</v>
      </c>
      <c r="D174" s="149">
        <f t="shared" si="2"/>
        <v>1.0471305664777506E-2</v>
      </c>
    </row>
    <row r="175" spans="1:4" ht="15.5" x14ac:dyDescent="0.35">
      <c r="A175" s="146" t="s">
        <v>543</v>
      </c>
      <c r="B175" s="147">
        <v>20383.66</v>
      </c>
      <c r="C175" s="147">
        <v>4684.25</v>
      </c>
      <c r="D175" s="149">
        <f t="shared" si="2"/>
        <v>7.0270901469642573E-3</v>
      </c>
    </row>
    <row r="176" spans="1:4" ht="15.5" x14ac:dyDescent="0.35">
      <c r="A176" s="146" t="s">
        <v>544</v>
      </c>
      <c r="B176" s="148">
        <v>0.25</v>
      </c>
      <c r="C176" s="148">
        <v>0.06</v>
      </c>
      <c r="D176" s="149">
        <f t="shared" si="2"/>
        <v>9.000916023223684E-8</v>
      </c>
    </row>
    <row r="177" spans="1:4" ht="15.5" x14ac:dyDescent="0.35">
      <c r="A177" s="146" t="s">
        <v>94</v>
      </c>
      <c r="B177" s="148">
        <v>0</v>
      </c>
      <c r="C177" s="148">
        <v>0</v>
      </c>
      <c r="D177" s="14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50E7-A303-4E0F-A489-630236136A8A}">
  <dimension ref="A1:D64"/>
  <sheetViews>
    <sheetView zoomScale="76" workbookViewId="0">
      <selection activeCell="H62" sqref="H62"/>
    </sheetView>
  </sheetViews>
  <sheetFormatPr defaultRowHeight="14.5" x14ac:dyDescent="0.35"/>
  <cols>
    <col min="1" max="1" width="45.08984375" customWidth="1"/>
    <col min="2" max="3" width="18.7265625" customWidth="1"/>
    <col min="4" max="4" width="31.7265625" customWidth="1"/>
  </cols>
  <sheetData>
    <row r="1" spans="1:4" ht="55.5" customHeight="1" x14ac:dyDescent="0.35">
      <c r="A1" s="117" t="s">
        <v>500</v>
      </c>
      <c r="B1" s="143" t="s">
        <v>504</v>
      </c>
      <c r="C1" s="143" t="s">
        <v>505</v>
      </c>
      <c r="D1" s="143" t="s">
        <v>516</v>
      </c>
    </row>
    <row r="2" spans="1:4" ht="15.5" x14ac:dyDescent="0.35">
      <c r="A2" s="167" t="s">
        <v>545</v>
      </c>
      <c r="B2" s="151">
        <v>686878.82</v>
      </c>
      <c r="C2" s="152">
        <v>109496.06</v>
      </c>
      <c r="D2" s="150">
        <f>+C2/666598.82</f>
        <v>0.16426080682231031</v>
      </c>
    </row>
    <row r="3" spans="1:4" ht="15.5" x14ac:dyDescent="0.35">
      <c r="A3" s="167" t="s">
        <v>546</v>
      </c>
      <c r="B3" s="151">
        <v>718868.95</v>
      </c>
      <c r="C3" s="152">
        <v>102884.42</v>
      </c>
      <c r="D3" s="150">
        <f t="shared" ref="D3:D64" si="0">+C3/666598.82</f>
        <v>0.1543423374196792</v>
      </c>
    </row>
    <row r="4" spans="1:4" ht="15.5" x14ac:dyDescent="0.35">
      <c r="A4" s="167" t="s">
        <v>547</v>
      </c>
      <c r="B4" s="151">
        <v>299258.64</v>
      </c>
      <c r="C4" s="152">
        <v>43396.03</v>
      </c>
      <c r="D4" s="150">
        <f t="shared" si="0"/>
        <v>6.5100670295215948E-2</v>
      </c>
    </row>
    <row r="5" spans="1:4" ht="15.5" x14ac:dyDescent="0.35">
      <c r="A5" s="167" t="s">
        <v>548</v>
      </c>
      <c r="B5" s="151">
        <v>234840.05</v>
      </c>
      <c r="C5" s="152">
        <v>39325.82</v>
      </c>
      <c r="D5" s="150">
        <f t="shared" si="0"/>
        <v>5.8994733894068403E-2</v>
      </c>
    </row>
    <row r="6" spans="1:4" ht="15.5" x14ac:dyDescent="0.35">
      <c r="A6" s="167" t="s">
        <v>549</v>
      </c>
      <c r="B6" s="151">
        <v>235286.81</v>
      </c>
      <c r="C6" s="152">
        <v>36268.129999999997</v>
      </c>
      <c r="D6" s="150">
        <f t="shared" si="0"/>
        <v>5.4407732074893266E-2</v>
      </c>
    </row>
    <row r="7" spans="1:4" ht="15.5" x14ac:dyDescent="0.35">
      <c r="A7" s="167" t="s">
        <v>550</v>
      </c>
      <c r="B7" s="151">
        <v>239553.95</v>
      </c>
      <c r="C7" s="152">
        <v>33918.019999999997</v>
      </c>
      <c r="D7" s="150">
        <f t="shared" si="0"/>
        <v>5.0882208282336895E-2</v>
      </c>
    </row>
    <row r="8" spans="1:4" ht="46.5" x14ac:dyDescent="0.35">
      <c r="A8" s="167" t="s">
        <v>551</v>
      </c>
      <c r="B8" s="151">
        <v>131321.29</v>
      </c>
      <c r="C8" s="152">
        <v>26610.69</v>
      </c>
      <c r="D8" s="150">
        <f t="shared" si="0"/>
        <v>3.9920097668339705E-2</v>
      </c>
    </row>
    <row r="9" spans="1:4" ht="15.5" x14ac:dyDescent="0.35">
      <c r="A9" s="167" t="s">
        <v>552</v>
      </c>
      <c r="B9" s="151">
        <v>134880.78</v>
      </c>
      <c r="C9" s="152">
        <v>22527.99</v>
      </c>
      <c r="D9" s="150">
        <f t="shared" si="0"/>
        <v>3.3795424360337153E-2</v>
      </c>
    </row>
    <row r="10" spans="1:4" ht="15.5" x14ac:dyDescent="0.35">
      <c r="A10" s="167" t="s">
        <v>553</v>
      </c>
      <c r="B10" s="151">
        <v>133704.13</v>
      </c>
      <c r="C10" s="152">
        <v>22146.31</v>
      </c>
      <c r="D10" s="150">
        <f t="shared" si="0"/>
        <v>3.3222846089046486E-2</v>
      </c>
    </row>
    <row r="11" spans="1:4" ht="15.5" x14ac:dyDescent="0.35">
      <c r="A11" s="167" t="s">
        <v>554</v>
      </c>
      <c r="B11" s="151">
        <v>108996.52</v>
      </c>
      <c r="C11" s="152">
        <v>18286.64</v>
      </c>
      <c r="D11" s="150">
        <f t="shared" si="0"/>
        <v>2.7432751831153859E-2</v>
      </c>
    </row>
    <row r="12" spans="1:4" ht="15.5" x14ac:dyDescent="0.35">
      <c r="A12" s="167" t="s">
        <v>555</v>
      </c>
      <c r="B12" s="151">
        <v>126161.4</v>
      </c>
      <c r="C12" s="152">
        <v>17887.7</v>
      </c>
      <c r="D12" s="150">
        <f t="shared" si="0"/>
        <v>2.6834280924769718E-2</v>
      </c>
    </row>
    <row r="13" spans="1:4" ht="15.5" x14ac:dyDescent="0.35">
      <c r="A13" s="167" t="s">
        <v>556</v>
      </c>
      <c r="B13" s="151">
        <v>105515.95</v>
      </c>
      <c r="C13" s="152">
        <v>17519.8</v>
      </c>
      <c r="D13" s="150">
        <f t="shared" si="0"/>
        <v>2.6282374757279049E-2</v>
      </c>
    </row>
    <row r="14" spans="1:4" ht="15.5" x14ac:dyDescent="0.35">
      <c r="A14" s="167" t="s">
        <v>557</v>
      </c>
      <c r="B14" s="151">
        <v>106792.35</v>
      </c>
      <c r="C14" s="152">
        <v>17226.14</v>
      </c>
      <c r="D14" s="150">
        <f t="shared" si="0"/>
        <v>2.5841839924049072E-2</v>
      </c>
    </row>
    <row r="15" spans="1:4" ht="15.5" x14ac:dyDescent="0.35">
      <c r="A15" s="167" t="s">
        <v>558</v>
      </c>
      <c r="B15" s="151">
        <v>82004.69</v>
      </c>
      <c r="C15" s="152">
        <v>12644.23</v>
      </c>
      <c r="D15" s="150">
        <f t="shared" si="0"/>
        <v>1.89682754013876E-2</v>
      </c>
    </row>
    <row r="16" spans="1:4" ht="15.5" x14ac:dyDescent="0.35">
      <c r="A16" s="167" t="s">
        <v>559</v>
      </c>
      <c r="B16" s="151">
        <v>82267.03</v>
      </c>
      <c r="C16" s="152">
        <v>12587.53</v>
      </c>
      <c r="D16" s="150">
        <f t="shared" si="0"/>
        <v>1.8883216744968137E-2</v>
      </c>
    </row>
    <row r="17" spans="1:4" ht="31" x14ac:dyDescent="0.35">
      <c r="A17" s="167" t="s">
        <v>560</v>
      </c>
      <c r="B17" s="151">
        <v>69583.03</v>
      </c>
      <c r="C17" s="152">
        <v>10992.82</v>
      </c>
      <c r="D17" s="150">
        <f t="shared" si="0"/>
        <v>1.6490908279735629E-2</v>
      </c>
    </row>
    <row r="18" spans="1:4" ht="15.5" x14ac:dyDescent="0.35">
      <c r="A18" s="167" t="s">
        <v>561</v>
      </c>
      <c r="B18" s="151">
        <v>69237.72</v>
      </c>
      <c r="C18" s="152">
        <v>10265.25</v>
      </c>
      <c r="D18" s="150">
        <f t="shared" si="0"/>
        <v>1.5399442201232821E-2</v>
      </c>
    </row>
    <row r="19" spans="1:4" ht="15.5" x14ac:dyDescent="0.35">
      <c r="A19" s="167" t="s">
        <v>562</v>
      </c>
      <c r="B19" s="151">
        <v>68244.62</v>
      </c>
      <c r="C19" s="152">
        <v>9511.11</v>
      </c>
      <c r="D19" s="150">
        <f t="shared" si="0"/>
        <v>1.4268117066273837E-2</v>
      </c>
    </row>
    <row r="20" spans="1:4" ht="15.5" x14ac:dyDescent="0.35">
      <c r="A20" s="167" t="s">
        <v>563</v>
      </c>
      <c r="B20" s="151">
        <v>61086.92</v>
      </c>
      <c r="C20" s="152">
        <v>9244.67</v>
      </c>
      <c r="D20" s="150">
        <f t="shared" si="0"/>
        <v>1.3868416388735883E-2</v>
      </c>
    </row>
    <row r="21" spans="1:4" ht="15.5" x14ac:dyDescent="0.35">
      <c r="A21" s="167" t="s">
        <v>564</v>
      </c>
      <c r="B21" s="151">
        <v>43667.56</v>
      </c>
      <c r="C21" s="152">
        <v>8187.98</v>
      </c>
      <c r="D21" s="150">
        <f t="shared" si="0"/>
        <v>1.2283220063305842E-2</v>
      </c>
    </row>
    <row r="22" spans="1:4" ht="15.5" x14ac:dyDescent="0.35">
      <c r="A22" s="167" t="s">
        <v>565</v>
      </c>
      <c r="B22" s="151">
        <v>42296.21</v>
      </c>
      <c r="C22" s="152">
        <v>6860.01</v>
      </c>
      <c r="D22" s="150">
        <f t="shared" si="0"/>
        <v>1.0291062321412451E-2</v>
      </c>
    </row>
    <row r="23" spans="1:4" ht="15.5" x14ac:dyDescent="0.35">
      <c r="A23" s="167" t="s">
        <v>566</v>
      </c>
      <c r="B23" s="151">
        <v>43942.17</v>
      </c>
      <c r="C23" s="152">
        <v>6555.8</v>
      </c>
      <c r="D23" s="150">
        <f t="shared" si="0"/>
        <v>9.8347008775083056E-3</v>
      </c>
    </row>
    <row r="24" spans="1:4" ht="15.5" x14ac:dyDescent="0.35">
      <c r="A24" s="167" t="s">
        <v>567</v>
      </c>
      <c r="B24" s="151">
        <v>36012.15</v>
      </c>
      <c r="C24" s="152">
        <v>6107.42</v>
      </c>
      <c r="D24" s="150">
        <f t="shared" si="0"/>
        <v>9.162062423092799E-3</v>
      </c>
    </row>
    <row r="25" spans="1:4" ht="15.5" x14ac:dyDescent="0.35">
      <c r="A25" s="167" t="s">
        <v>568</v>
      </c>
      <c r="B25" s="151">
        <v>32388.799999999999</v>
      </c>
      <c r="C25" s="152">
        <v>4833.6899999999996</v>
      </c>
      <c r="D25" s="150">
        <f t="shared" si="0"/>
        <v>7.2512729620493478E-3</v>
      </c>
    </row>
    <row r="26" spans="1:4" ht="15.5" x14ac:dyDescent="0.35">
      <c r="A26" s="167" t="s">
        <v>569</v>
      </c>
      <c r="B26" s="151">
        <v>33331.980000000003</v>
      </c>
      <c r="C26" s="152">
        <v>4634.42</v>
      </c>
      <c r="D26" s="150">
        <f t="shared" si="0"/>
        <v>6.9523375393913843E-3</v>
      </c>
    </row>
    <row r="27" spans="1:4" ht="31" x14ac:dyDescent="0.35">
      <c r="A27" s="167" t="s">
        <v>570</v>
      </c>
      <c r="B27" s="151">
        <v>25746.14</v>
      </c>
      <c r="C27" s="152">
        <v>4499.99</v>
      </c>
      <c r="D27" s="150">
        <f t="shared" si="0"/>
        <v>6.7506720158910577E-3</v>
      </c>
    </row>
    <row r="28" spans="1:4" ht="15.5" x14ac:dyDescent="0.35">
      <c r="A28" s="167" t="s">
        <v>571</v>
      </c>
      <c r="B28" s="151">
        <v>28304.1</v>
      </c>
      <c r="C28" s="152">
        <v>4472.79</v>
      </c>
      <c r="D28" s="150">
        <f t="shared" si="0"/>
        <v>6.7098678632524439E-3</v>
      </c>
    </row>
    <row r="29" spans="1:4" ht="15.5" x14ac:dyDescent="0.35">
      <c r="A29" s="167" t="s">
        <v>572</v>
      </c>
      <c r="B29" s="151">
        <v>27567.79</v>
      </c>
      <c r="C29" s="152">
        <v>4357.97</v>
      </c>
      <c r="D29" s="150">
        <f t="shared" si="0"/>
        <v>6.5376203336213537E-3</v>
      </c>
    </row>
    <row r="30" spans="1:4" ht="15.5" x14ac:dyDescent="0.35">
      <c r="A30" s="167" t="s">
        <v>573</v>
      </c>
      <c r="B30" s="151">
        <v>26167.82</v>
      </c>
      <c r="C30" s="152">
        <v>3858.41</v>
      </c>
      <c r="D30" s="150">
        <f t="shared" si="0"/>
        <v>5.7882040655277489E-3</v>
      </c>
    </row>
    <row r="31" spans="1:4" ht="15.5" x14ac:dyDescent="0.35">
      <c r="A31" s="167" t="s">
        <v>574</v>
      </c>
      <c r="B31" s="151">
        <v>22803.9</v>
      </c>
      <c r="C31" s="152">
        <v>3636.69</v>
      </c>
      <c r="D31" s="150">
        <f t="shared" si="0"/>
        <v>5.4555902154162237E-3</v>
      </c>
    </row>
    <row r="32" spans="1:4" ht="15.5" x14ac:dyDescent="0.35">
      <c r="A32" s="167" t="s">
        <v>575</v>
      </c>
      <c r="B32" s="151">
        <v>21472.86</v>
      </c>
      <c r="C32" s="152">
        <v>3502.89</v>
      </c>
      <c r="D32" s="150">
        <f t="shared" si="0"/>
        <v>5.2548697880983354E-3</v>
      </c>
    </row>
    <row r="33" spans="1:4" ht="15.5" x14ac:dyDescent="0.35">
      <c r="A33" s="167" t="s">
        <v>576</v>
      </c>
      <c r="B33" s="151">
        <v>22205.68</v>
      </c>
      <c r="C33" s="152">
        <v>3286.49</v>
      </c>
      <c r="D33" s="150">
        <f t="shared" si="0"/>
        <v>4.9302367501940676E-3</v>
      </c>
    </row>
    <row r="34" spans="1:4" ht="15.5" x14ac:dyDescent="0.35">
      <c r="A34" s="167" t="s">
        <v>515</v>
      </c>
      <c r="B34" s="151">
        <v>18601.810000000001</v>
      </c>
      <c r="C34" s="152">
        <v>3078.46</v>
      </c>
      <c r="D34" s="150">
        <f t="shared" si="0"/>
        <v>4.6181599901421976E-3</v>
      </c>
    </row>
    <row r="35" spans="1:4" ht="31" x14ac:dyDescent="0.35">
      <c r="A35" s="167" t="s">
        <v>577</v>
      </c>
      <c r="B35" s="151">
        <v>18629.740000000002</v>
      </c>
      <c r="C35" s="152">
        <v>2926.8</v>
      </c>
      <c r="D35" s="150">
        <f t="shared" si="0"/>
        <v>4.3906468361285134E-3</v>
      </c>
    </row>
    <row r="36" spans="1:4" ht="31" x14ac:dyDescent="0.35">
      <c r="A36" s="167" t="s">
        <v>578</v>
      </c>
      <c r="B36" s="151">
        <v>16943.27</v>
      </c>
      <c r="C36" s="152">
        <v>2470.46</v>
      </c>
      <c r="D36" s="150">
        <f t="shared" si="0"/>
        <v>3.7060671664555303E-3</v>
      </c>
    </row>
    <row r="37" spans="1:4" ht="15.5" x14ac:dyDescent="0.35">
      <c r="A37" s="167" t="s">
        <v>579</v>
      </c>
      <c r="B37" s="151">
        <v>15755.83</v>
      </c>
      <c r="C37" s="152">
        <v>2433.2399999999998</v>
      </c>
      <c r="D37" s="150">
        <f t="shared" si="0"/>
        <v>3.6502314840581324E-3</v>
      </c>
    </row>
    <row r="38" spans="1:4" ht="15.5" x14ac:dyDescent="0.35">
      <c r="A38" s="167" t="s">
        <v>580</v>
      </c>
      <c r="B38" s="151">
        <v>12154.8</v>
      </c>
      <c r="C38" s="152">
        <v>1730.07</v>
      </c>
      <c r="D38" s="150">
        <f t="shared" si="0"/>
        <v>2.5953691307164331E-3</v>
      </c>
    </row>
    <row r="39" spans="1:4" ht="15.5" x14ac:dyDescent="0.35">
      <c r="A39" s="167" t="s">
        <v>581</v>
      </c>
      <c r="B39" s="151">
        <v>9906.32</v>
      </c>
      <c r="C39" s="152">
        <v>1714.14</v>
      </c>
      <c r="D39" s="150">
        <f t="shared" si="0"/>
        <v>2.5714716986747744E-3</v>
      </c>
    </row>
    <row r="40" spans="1:4" ht="15.5" x14ac:dyDescent="0.35">
      <c r="A40" s="167" t="s">
        <v>582</v>
      </c>
      <c r="B40" s="151">
        <v>6730.91</v>
      </c>
      <c r="C40" s="152">
        <v>1637.3</v>
      </c>
      <c r="D40" s="150">
        <f t="shared" si="0"/>
        <v>2.4561999674706896E-3</v>
      </c>
    </row>
    <row r="41" spans="1:4" ht="15.5" x14ac:dyDescent="0.35">
      <c r="A41" s="167" t="s">
        <v>583</v>
      </c>
      <c r="B41" s="151">
        <v>8990.76</v>
      </c>
      <c r="C41" s="152">
        <v>1408.51</v>
      </c>
      <c r="D41" s="150">
        <f t="shared" si="0"/>
        <v>2.1129800379784654E-3</v>
      </c>
    </row>
    <row r="42" spans="1:4" ht="15.5" x14ac:dyDescent="0.35">
      <c r="A42" s="167" t="s">
        <v>584</v>
      </c>
      <c r="B42" s="151">
        <v>8933.41</v>
      </c>
      <c r="C42" s="152">
        <v>1367.14</v>
      </c>
      <c r="D42" s="150">
        <f t="shared" si="0"/>
        <v>2.050918721998338E-3</v>
      </c>
    </row>
    <row r="43" spans="1:4" ht="15.5" x14ac:dyDescent="0.35">
      <c r="A43" s="167" t="s">
        <v>585</v>
      </c>
      <c r="B43" s="151">
        <v>7638.71</v>
      </c>
      <c r="C43" s="152">
        <v>1276.52</v>
      </c>
      <c r="D43" s="150">
        <f t="shared" si="0"/>
        <v>1.9149748869942496E-3</v>
      </c>
    </row>
    <row r="44" spans="1:4" ht="15.5" x14ac:dyDescent="0.35">
      <c r="A44" s="167" t="s">
        <v>586</v>
      </c>
      <c r="B44" s="151">
        <v>7167.83</v>
      </c>
      <c r="C44" s="152">
        <v>1211.29</v>
      </c>
      <c r="D44" s="150">
        <f t="shared" si="0"/>
        <v>1.8171199282951027E-3</v>
      </c>
    </row>
    <row r="45" spans="1:4" ht="15.5" x14ac:dyDescent="0.35">
      <c r="A45" s="167" t="s">
        <v>587</v>
      </c>
      <c r="B45" s="151">
        <v>6801.14</v>
      </c>
      <c r="C45" s="152">
        <v>1104.73</v>
      </c>
      <c r="D45" s="150">
        <f t="shared" si="0"/>
        <v>1.6572636597226502E-3</v>
      </c>
    </row>
    <row r="46" spans="1:4" ht="15.5" x14ac:dyDescent="0.35">
      <c r="A46" s="167" t="s">
        <v>588</v>
      </c>
      <c r="B46" s="151">
        <v>5610.25</v>
      </c>
      <c r="C46" s="152">
        <v>1011.53</v>
      </c>
      <c r="D46" s="150">
        <f t="shared" si="0"/>
        <v>1.5174494308285754E-3</v>
      </c>
    </row>
    <row r="47" spans="1:4" ht="15.5" x14ac:dyDescent="0.35">
      <c r="A47" s="167" t="s">
        <v>589</v>
      </c>
      <c r="B47" s="151">
        <v>4241.3900000000003</v>
      </c>
      <c r="C47" s="152">
        <v>730.58</v>
      </c>
      <c r="D47" s="150">
        <f t="shared" si="0"/>
        <v>1.0959815380411266E-3</v>
      </c>
    </row>
    <row r="48" spans="1:4" ht="15.5" x14ac:dyDescent="0.35">
      <c r="A48" s="167" t="s">
        <v>590</v>
      </c>
      <c r="B48" s="151">
        <v>3609.27</v>
      </c>
      <c r="C48" s="152">
        <v>578.33000000000004</v>
      </c>
      <c r="D48" s="150">
        <f t="shared" si="0"/>
        <v>8.6758329395182556E-4</v>
      </c>
    </row>
    <row r="49" spans="1:4" ht="31" x14ac:dyDescent="0.35">
      <c r="A49" s="167" t="s">
        <v>591</v>
      </c>
      <c r="B49" s="151">
        <v>2778.41</v>
      </c>
      <c r="C49" s="152">
        <v>484.02</v>
      </c>
      <c r="D49" s="150">
        <f t="shared" si="0"/>
        <v>7.2610389559345462E-4</v>
      </c>
    </row>
    <row r="50" spans="1:4" ht="15.5" x14ac:dyDescent="0.35">
      <c r="A50" s="167" t="s">
        <v>592</v>
      </c>
      <c r="B50" s="151">
        <v>2999.89</v>
      </c>
      <c r="C50" s="152">
        <v>444.7</v>
      </c>
      <c r="D50" s="150">
        <f t="shared" si="0"/>
        <v>6.6711789258792876E-4</v>
      </c>
    </row>
    <row r="51" spans="1:4" ht="15.5" x14ac:dyDescent="0.35">
      <c r="A51" s="167" t="s">
        <v>593</v>
      </c>
      <c r="B51" s="151">
        <v>2329.5300000000002</v>
      </c>
      <c r="C51" s="152">
        <v>375.87</v>
      </c>
      <c r="D51" s="150">
        <f t="shared" si="0"/>
        <v>5.6386238427484766E-4</v>
      </c>
    </row>
    <row r="52" spans="1:4" ht="15.5" x14ac:dyDescent="0.35">
      <c r="A52" s="167" t="s">
        <v>594</v>
      </c>
      <c r="B52" s="151">
        <v>1959.67</v>
      </c>
      <c r="C52" s="152">
        <v>304.54000000000002</v>
      </c>
      <c r="D52" s="150">
        <f t="shared" si="0"/>
        <v>4.5685649428542347E-4</v>
      </c>
    </row>
    <row r="53" spans="1:4" ht="15.5" x14ac:dyDescent="0.35">
      <c r="A53" s="167" t="s">
        <v>595</v>
      </c>
      <c r="B53" s="151">
        <v>1532.36</v>
      </c>
      <c r="C53" s="152">
        <v>247.09</v>
      </c>
      <c r="D53" s="150">
        <f t="shared" si="0"/>
        <v>3.7067272336305669E-4</v>
      </c>
    </row>
    <row r="54" spans="1:4" ht="15.5" x14ac:dyDescent="0.35">
      <c r="A54" s="167" t="s">
        <v>596</v>
      </c>
      <c r="B54" s="151">
        <v>1564.1</v>
      </c>
      <c r="C54" s="152">
        <v>245.43</v>
      </c>
      <c r="D54" s="150">
        <f t="shared" si="0"/>
        <v>3.6818246992996483E-4</v>
      </c>
    </row>
    <row r="55" spans="1:4" ht="31" x14ac:dyDescent="0.35">
      <c r="A55" s="167" t="s">
        <v>597</v>
      </c>
      <c r="B55" s="151">
        <v>1544.83</v>
      </c>
      <c r="C55" s="152">
        <v>245</v>
      </c>
      <c r="D55" s="150">
        <f t="shared" si="0"/>
        <v>3.6753740428163375E-4</v>
      </c>
    </row>
    <row r="56" spans="1:4" ht="15.5" x14ac:dyDescent="0.35">
      <c r="A56" s="167" t="s">
        <v>598</v>
      </c>
      <c r="B56" s="151">
        <v>1660.12</v>
      </c>
      <c r="C56" s="152">
        <v>235.16</v>
      </c>
      <c r="D56" s="150">
        <f t="shared" si="0"/>
        <v>3.5277590200354694E-4</v>
      </c>
    </row>
    <row r="57" spans="1:4" ht="15.5" x14ac:dyDescent="0.35">
      <c r="A57" s="167" t="s">
        <v>599</v>
      </c>
      <c r="B57" s="151">
        <v>631.51</v>
      </c>
      <c r="C57" s="152">
        <v>104.7</v>
      </c>
      <c r="D57" s="150">
        <f t="shared" si="0"/>
        <v>1.570659846052533E-4</v>
      </c>
    </row>
    <row r="58" spans="1:4" ht="15.5" x14ac:dyDescent="0.35">
      <c r="A58" s="167" t="s">
        <v>600</v>
      </c>
      <c r="B58" s="151">
        <v>459.14</v>
      </c>
      <c r="C58" s="152">
        <v>89.16</v>
      </c>
      <c r="D58" s="150">
        <f t="shared" si="0"/>
        <v>1.3375361210510395E-4</v>
      </c>
    </row>
    <row r="59" spans="1:4" ht="15.5" x14ac:dyDescent="0.35">
      <c r="A59" s="167" t="s">
        <v>601</v>
      </c>
      <c r="B59" s="151">
        <v>273.76</v>
      </c>
      <c r="C59" s="152">
        <v>67.290000000000006</v>
      </c>
      <c r="D59" s="150">
        <f t="shared" si="0"/>
        <v>1.0094527320045362E-4</v>
      </c>
    </row>
    <row r="60" spans="1:4" ht="15.5" x14ac:dyDescent="0.35">
      <c r="A60" s="167" t="s">
        <v>602</v>
      </c>
      <c r="B60" s="151">
        <v>119.19</v>
      </c>
      <c r="C60" s="152">
        <v>27.73</v>
      </c>
      <c r="D60" s="150">
        <f t="shared" si="0"/>
        <v>4.1599233553998792E-5</v>
      </c>
    </row>
    <row r="61" spans="1:4" ht="15.5" x14ac:dyDescent="0.35">
      <c r="A61" s="167" t="s">
        <v>603</v>
      </c>
      <c r="B61" s="151">
        <v>139.02000000000001</v>
      </c>
      <c r="C61" s="152">
        <v>19.87</v>
      </c>
      <c r="D61" s="150">
        <f t="shared" si="0"/>
        <v>2.980803356357577E-5</v>
      </c>
    </row>
    <row r="62" spans="1:4" ht="31" x14ac:dyDescent="0.35">
      <c r="A62" s="167" t="s">
        <v>604</v>
      </c>
      <c r="B62" s="151">
        <v>39.799999999999997</v>
      </c>
      <c r="C62" s="152">
        <v>7.98</v>
      </c>
      <c r="D62" s="150">
        <f t="shared" si="0"/>
        <v>1.1971218310887501E-5</v>
      </c>
    </row>
    <row r="63" spans="1:4" ht="15.5" x14ac:dyDescent="0.35">
      <c r="A63" s="167" t="s">
        <v>605</v>
      </c>
      <c r="B63" s="151">
        <v>22.05</v>
      </c>
      <c r="C63" s="152">
        <v>4.07</v>
      </c>
      <c r="D63" s="150">
        <f t="shared" si="0"/>
        <v>6.1056213690867332E-6</v>
      </c>
    </row>
    <row r="64" spans="1:4" ht="15.5" x14ac:dyDescent="0.35">
      <c r="A64" s="167" t="s">
        <v>606</v>
      </c>
      <c r="B64" s="151">
        <v>76841.77</v>
      </c>
      <c r="C64" s="152">
        <v>13748.21</v>
      </c>
      <c r="D64" s="150">
        <f t="shared" si="0"/>
        <v>2.0624413946607346E-2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Sheet1</vt:lpstr>
      <vt:lpstr>Total-FDI-Inflow2000-23Dec</vt:lpstr>
      <vt:lpstr>Top-inves Count FDI-EQT inflow</vt:lpstr>
      <vt:lpstr>Top-Sector Attracts FDI-EQT</vt:lpstr>
      <vt:lpstr>States Attracts Highest FDI-EQT</vt:lpstr>
      <vt:lpstr>FDI-Equity-Yearwise 2000-23Dec</vt:lpstr>
      <vt:lpstr>FDI Equity-Country-Cum-2000-23D</vt:lpstr>
      <vt:lpstr>FDI-Equity-Cumm-Sectorwise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Rajesh umrao</cp:lastModifiedBy>
  <cp:lastPrinted>2024-02-21T11:32:18Z</cp:lastPrinted>
  <dcterms:created xsi:type="dcterms:W3CDTF">2022-02-18T06:13:05Z</dcterms:created>
  <dcterms:modified xsi:type="dcterms:W3CDTF">2024-06-19T08:59:07Z</dcterms:modified>
</cp:coreProperties>
</file>