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413035F8-B3A0-4B9C-A99E-1E2345C778E2}" xr6:coauthVersionLast="47" xr6:coauthVersionMax="47" xr10:uidLastSave="{00000000-0000-0000-0000-000000000000}"/>
  <bookViews>
    <workbookView xWindow="-108" yWindow="-108" windowWidth="23256" windowHeight="12456" tabRatio="460" activeTab="1" xr2:uid="{FEE67D31-B0EB-4E24-95F6-1F8B5E92D37D}"/>
  </bookViews>
  <sheets>
    <sheet name="Sheet1" sheetId="1" r:id="rId1"/>
    <sheet name="Sheet2" sheetId="2" r:id="rId2"/>
    <sheet name="Zare Survey" sheetId="3" r:id="rId3"/>
    <sheet name="Sheet3" sheetId="4" r:id="rId4"/>
  </sheets>
  <definedNames>
    <definedName name="_xlnm._FilterDatabase" localSheetId="2" hidden="1">'Zare Survey'!$A$1:$L$71</definedName>
    <definedName name="_xlchart.v2.0" hidden="1">Sheet2!$D$7:$D$10</definedName>
    <definedName name="_xlchart.v2.1" hidden="1">Sheet2!$E$6</definedName>
    <definedName name="_xlchart.v2.2" hidden="1">Sheet2!$E$7:$E$10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H107" i="3"/>
  <c r="H108" i="3"/>
  <c r="H109" i="3"/>
  <c r="H110" i="3"/>
  <c r="H111" i="3"/>
  <c r="H112" i="3"/>
  <c r="H113" i="3"/>
  <c r="H114" i="3"/>
  <c r="H115" i="3"/>
  <c r="H116" i="3"/>
  <c r="H106" i="3"/>
  <c r="H96" i="3"/>
  <c r="H97" i="3"/>
  <c r="H98" i="3"/>
  <c r="H99" i="3"/>
  <c r="H100" i="3"/>
  <c r="H101" i="3"/>
  <c r="H95" i="3"/>
  <c r="G108" i="3"/>
  <c r="G109" i="3"/>
  <c r="G110" i="3"/>
  <c r="G111" i="3"/>
  <c r="G112" i="3"/>
  <c r="G113" i="3"/>
  <c r="G114" i="3"/>
  <c r="G115" i="3"/>
  <c r="G116" i="3"/>
  <c r="G107" i="3"/>
  <c r="F118" i="3"/>
  <c r="G97" i="3"/>
  <c r="G98" i="3"/>
  <c r="G99" i="3"/>
  <c r="G100" i="3"/>
  <c r="G101" i="3"/>
  <c r="F103" i="3"/>
  <c r="G96" i="3" s="1"/>
  <c r="F98" i="3"/>
  <c r="F96" i="3"/>
  <c r="F74" i="3"/>
  <c r="G78" i="3" s="1"/>
  <c r="D78" i="3"/>
  <c r="D79" i="3"/>
  <c r="D80" i="3"/>
  <c r="D81" i="3"/>
  <c r="D82" i="3"/>
  <c r="D83" i="3"/>
  <c r="D84" i="3"/>
  <c r="D85" i="3"/>
  <c r="D86" i="3"/>
  <c r="D77" i="3"/>
  <c r="C88" i="3"/>
  <c r="E9" i="2"/>
  <c r="E10" i="2"/>
  <c r="G32" i="2"/>
  <c r="E7" i="2" s="1"/>
  <c r="F33" i="2"/>
  <c r="E8" i="2" s="1"/>
  <c r="H32" i="2"/>
  <c r="H3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G80" i="3" l="1"/>
  <c r="G79" i="3"/>
  <c r="G77" i="3"/>
  <c r="G76" i="3"/>
</calcChain>
</file>

<file path=xl/sharedStrings.xml><?xml version="1.0" encoding="utf-8"?>
<sst xmlns="http://schemas.openxmlformats.org/spreadsheetml/2006/main" count="741" uniqueCount="240">
  <si>
    <t>Original</t>
  </si>
  <si>
    <t>o</t>
  </si>
  <si>
    <t>Expert</t>
  </si>
  <si>
    <t>Learner</t>
  </si>
  <si>
    <t>Scopus</t>
  </si>
  <si>
    <t>Web Of Science</t>
  </si>
  <si>
    <t>Field of Inverse Reinforcement Learning</t>
  </si>
  <si>
    <t>Applied to Robotics</t>
  </si>
  <si>
    <t>Applied to Predictive Maintenance</t>
  </si>
  <si>
    <t>Imitation Learning</t>
  </si>
  <si>
    <t>Applied to PdM</t>
  </si>
  <si>
    <t>IL applied to Robotics</t>
  </si>
  <si>
    <t>IL applied to PdM</t>
  </si>
  <si>
    <t>Field of Imitation Learning</t>
  </si>
  <si>
    <t>("Inverse Reinforcement Learning" OR "Imitation Learning" OR "Apprenticeship Learning") AND ("predictive maintenance" OR "preventive maintenance" OR "prognostic")</t>
  </si>
  <si>
    <t>IEEE Xplore</t>
  </si>
  <si>
    <t xml:space="preserve">Max </t>
  </si>
  <si>
    <t xml:space="preserve">("Inverse Reinforcement Learning" OR "Imitation Learning" OR "Apprenticeship Learning") AND ("autonomous car" OR "autonomous vehicle" OR "autonomous driving" OR "self driving" OR "self-driving") </t>
  </si>
  <si>
    <t>Applied to Autonomous Driving</t>
  </si>
  <si>
    <t>IL applied to autonomous driving</t>
  </si>
  <si>
    <t>Ref</t>
  </si>
  <si>
    <t>Datasets</t>
  </si>
  <si>
    <t>Inputs</t>
  </si>
  <si>
    <t>Learning Type</t>
  </si>
  <si>
    <t>Learning Type_1</t>
  </si>
  <si>
    <t>Online/
Offline</t>
  </si>
  <si>
    <t>Online
Expert</t>
  </si>
  <si>
    <t>Application</t>
  </si>
  <si>
    <t>[93]</t>
  </si>
  <si>
    <t>Sim</t>
  </si>
  <si>
    <t>State. Image</t>
  </si>
  <si>
    <t>Interactive IL</t>
  </si>
  <si>
    <t>Online</t>
  </si>
  <si>
    <t>Yes</t>
  </si>
  <si>
    <t>Robotic Locomotion,
Dependency Parsing</t>
  </si>
  <si>
    <t>[17]</t>
  </si>
  <si>
    <t>State, Image</t>
  </si>
  <si>
    <t>Regularized BC</t>
  </si>
  <si>
    <t>No</t>
  </si>
  <si>
    <t>Car Racing, Atari Games,
Locomotion Control Tasks</t>
  </si>
  <si>
    <t>[14]</t>
  </si>
  <si>
    <t>BC\DAgger</t>
  </si>
  <si>
    <t>Games, Handwriting Recognition</t>
  </si>
  <si>
    <t>[21]</t>
  </si>
  <si>
    <t>Sim, Real</t>
  </si>
  <si>
    <t>State</t>
  </si>
  <si>
    <t>BC\HG-DAgger</t>
  </si>
  <si>
    <t>Autonomous Driving</t>
  </si>
  <si>
    <t>[22]</t>
  </si>
  <si>
    <t>BC\
Human-gated Interactive IL</t>
  </si>
  <si>
    <t>Robotic Manipulation</t>
  </si>
  <si>
    <t>[19]</t>
  </si>
  <si>
    <t>Human-in-the-loop RL</t>
  </si>
  <si>
    <t>[23]</t>
  </si>
  <si>
    <t>Image</t>
  </si>
  <si>
    <t>BC\SafeDAgger</t>
  </si>
  <si>
    <t>[24]</t>
  </si>
  <si>
    <t>BC\LazyDagger</t>
  </si>
  <si>
    <t>Robotic Locomotion, Fabric Manipulation</t>
  </si>
  <si>
    <t>[25]</t>
  </si>
  <si>
    <t>Sim
Sim, Real</t>
  </si>
  <si>
    <t>State
State,</t>
  </si>
  <si>
    <t>BC\EnsembleDagger</t>
  </si>
  <si>
    <t>Online
Online</t>
  </si>
  <si>
    <t>Yes
Yes</t>
  </si>
  <si>
    <t>[20]</t>
  </si>
  <si>
    <t>BC\ThriftyDAgger</t>
  </si>
  <si>
    <t>Peg Insertion. Cable Routing</t>
  </si>
  <si>
    <t>[26]</t>
  </si>
  <si>
    <t>IL via
Support Estimation</t>
  </si>
  <si>
    <t>[27]</t>
  </si>
  <si>
    <t>Atari Games,
Continuous Control Tasks</t>
  </si>
  <si>
    <t>[31]</t>
  </si>
  <si>
    <t>Expert Support Estimation</t>
  </si>
  <si>
    <t>Support Estimation</t>
  </si>
  <si>
    <t>[33]</t>
  </si>
  <si>
    <t>Offline Imitation Learning</t>
  </si>
  <si>
    <t>Offline</t>
  </si>
  <si>
    <t>Robotic Locomotion</t>
  </si>
  <si>
    <t>[35]</t>
  </si>
  <si>
    <t>Causal Graph-Parameterized</t>
  </si>
  <si>
    <t>Graph-Parameterized</t>
  </si>
  <si>
    <t>Atari Games,
Robotic Locomotion</t>
  </si>
  <si>
    <t>Policy Learning</t>
  </si>
  <si>
    <t>[36]</t>
  </si>
  <si>
    <t>BC</t>
  </si>
  <si>
    <t>[34]</t>
  </si>
  <si>
    <t>Robotic Locomotion, Autonomous Driving</t>
  </si>
  <si>
    <t>[38]</t>
  </si>
  <si>
    <t>Implicit BC</t>
  </si>
  <si>
    <t>[94]</t>
  </si>
  <si>
    <t>Maximum Entropy IRL</t>
  </si>
  <si>
    <t>Path Planning, Gridworld</t>
  </si>
  <si>
    <t>[45]</t>
  </si>
  <si>
    <t>Feature Based IRL</t>
  </si>
  <si>
    <t>Autonomous Driving, Gridworld</t>
  </si>
  <si>
    <t>[47]</t>
  </si>
  <si>
    <t>Real</t>
  </si>
  <si>
    <t>[54]</t>
  </si>
  <si>
    <t>Maximum-margin IRL</t>
  </si>
  <si>
    <t>[55]</t>
  </si>
  <si>
    <t>Maximum-margin IRL\
MMPBOOST</t>
  </si>
  <si>
    <t>Path Planning, Legged Locomotion,
Driving Obstacle Detection/Avoidance</t>
  </si>
  <si>
    <t>[56]</t>
  </si>
  <si>
    <t>[57]</t>
  </si>
  <si>
    <t>Car Driving Game</t>
  </si>
  <si>
    <t>[58]</t>
  </si>
  <si>
    <t>2-D Point Mass Control System</t>
  </si>
  <si>
    <t>[59]</t>
  </si>
  <si>
    <t>[60]</t>
  </si>
  <si>
    <t>Relative Entropy IRL</t>
  </si>
  <si>
    <t>Car Racing, Gridworld Game</t>
  </si>
  <si>
    <t>[61]</t>
  </si>
  <si>
    <t>Maximum Entropy Deep IRL</t>
  </si>
  <si>
    <t>Entropy Deep IRL</t>
  </si>
  <si>
    <t>Objectworld, Binaryworld</t>
  </si>
  <si>
    <t>[62]</t>
  </si>
  <si>
    <t>[63]</t>
  </si>
  <si>
    <t>Bayesian IRL</t>
  </si>
  <si>
    <t>Random Generated MDPs</t>
  </si>
  <si>
    <t>[64]</t>
  </si>
  <si>
    <t>Bayesian IRL\
MAP Inference</t>
  </si>
  <si>
    <t>Gridworld Simplified Car Racing</t>
  </si>
  <si>
    <t>[65]</t>
  </si>
  <si>
    <t>Nonlinear Bayesian IRL</t>
  </si>
  <si>
    <t>Objectworld, Highway Driving</t>
  </si>
  <si>
    <t>[66]</t>
  </si>
  <si>
    <t>Atari Games</t>
  </si>
  <si>
    <t>[67]</t>
  </si>
  <si>
    <t>Medical Information Dataset,
Physics-based Control</t>
  </si>
  <si>
    <t>[69]</t>
  </si>
  <si>
    <t>IRL</t>
  </si>
  <si>
    <t>Gridworld, Random Generated MDPs,
Chain MDP</t>
  </si>
  <si>
    <t>[68]</t>
  </si>
  <si>
    <t>IRL\Active Exploration</t>
  </si>
  <si>
    <t>Random MDP. Gridworld
Chain MDP. Double Chain</t>
  </si>
  <si>
    <t>[46]</t>
  </si>
  <si>
    <t>Generative Adversarial IL</t>
  </si>
  <si>
    <t>Physics-based Control, Robotic Locomotion</t>
  </si>
  <si>
    <t>[76]</t>
  </si>
  <si>
    <t>Adversarial IRL</t>
  </si>
  <si>
    <t>Random Generated MDPs,
Continuous Control Tasks</t>
  </si>
  <si>
    <t>Continuous Control Tasks</t>
  </si>
  <si>
    <t>[77]</t>
  </si>
  <si>
    <t>Robotic Locomotion and Manipulation</t>
  </si>
  <si>
    <t>[96]</t>
  </si>
  <si>
    <t>[29]</t>
  </si>
  <si>
    <t>Robotic Locomotion and Hand Manipulation</t>
  </si>
  <si>
    <t>[79]</t>
  </si>
  <si>
    <t>Synthetic 2D Example,
Autonomous Highway Driving</t>
  </si>
  <si>
    <t>[83]</t>
  </si>
  <si>
    <t>Imitation from Observation</t>
  </si>
  <si>
    <t>[88]</t>
  </si>
  <si>
    <t>IfO\Self-supervised Learning</t>
  </si>
  <si>
    <t>Robotic Manipulation, Human Pose Imitation</t>
  </si>
  <si>
    <t>[89]</t>
  </si>
  <si>
    <t>BC from Observation</t>
  </si>
  <si>
    <t>Physics-based Control. Robotic Locomotion</t>
  </si>
  <si>
    <t>[81]</t>
  </si>
  <si>
    <t>[84]</t>
  </si>
  <si>
    <t>[90]</t>
  </si>
  <si>
    <t>[91]</t>
  </si>
  <si>
    <t>IRL from Observations</t>
  </si>
  <si>
    <t>[87]</t>
  </si>
  <si>
    <t>Cross-domain II. from Observations</t>
  </si>
  <si>
    <t>[9]</t>
  </si>
  <si>
    <t>[97]</t>
  </si>
  <si>
    <t>Atari Games, Robotic Locomotion</t>
  </si>
  <si>
    <t>[98]</t>
  </si>
  <si>
    <t>Conditional IL from Observations</t>
  </si>
  <si>
    <t>[99]</t>
  </si>
  <si>
    <t>[100]</t>
  </si>
  <si>
    <t>BC from Noisy Demonstrations</t>
  </si>
  <si>
    <t>[101]</t>
  </si>
  <si>
    <t>Weighted GAIL</t>
  </si>
  <si>
    <t>[102]</t>
  </si>
  <si>
    <t>Weighted BC</t>
  </si>
  <si>
    <t>[103]</t>
  </si>
  <si>
    <t>[104]</t>
  </si>
  <si>
    <t>GAIL with Modified Objective</t>
  </si>
  <si>
    <t>Physics-based Control</t>
  </si>
  <si>
    <t>[105]</t>
  </si>
  <si>
    <t>GAIL</t>
  </si>
  <si>
    <t>[106]</t>
  </si>
  <si>
    <t>Cross-embodiment IRL</t>
  </si>
  <si>
    <t>[108]</t>
  </si>
  <si>
    <t>Robotic Manipulation Physics-based Control</t>
  </si>
  <si>
    <t>[107]</t>
  </si>
  <si>
    <t>IL via Optimal Transport</t>
  </si>
  <si>
    <t>Algos</t>
  </si>
  <si>
    <t>Generative Adversarial Imitation from Observation</t>
  </si>
  <si>
    <t>Importance Weighting IL, GAIL</t>
  </si>
  <si>
    <t>Generative Adversarial IL \ InfoGAIL</t>
  </si>
  <si>
    <t>Maximum Entropy IRL and Relative Entropy IRL</t>
  </si>
  <si>
    <t>IL via Expert Support Estimation</t>
  </si>
  <si>
    <t>Robotic Locomotion. Autonomous Driving</t>
  </si>
  <si>
    <t>IRL others (IRL from Observations, Cross-embodiment IRL)</t>
  </si>
  <si>
    <t>Others</t>
  </si>
  <si>
    <t>Games</t>
  </si>
  <si>
    <t>Robot</t>
  </si>
  <si>
    <t>Inverted Pendulum. Locomotion</t>
  </si>
  <si>
    <t>Route Recommendation, Route Planning</t>
  </si>
  <si>
    <t>Path Planning and Route planning</t>
  </si>
  <si>
    <t>Footstep Prediction, Grasp Prediction, Navigation Task</t>
  </si>
  <si>
    <t>MiniGrid Environments, Robotic Manipulation, Chess Game-endings</t>
  </si>
  <si>
    <t>Predicting Driving Behavior, Route Recommendation</t>
  </si>
  <si>
    <t>Autonomous Driving; Robot</t>
  </si>
  <si>
    <t>Games; Robot</t>
  </si>
  <si>
    <t>Physics-based Control. Coin Run Game</t>
  </si>
  <si>
    <t>Control tasks</t>
  </si>
  <si>
    <t>Row Labels</t>
  </si>
  <si>
    <t>(blank)</t>
  </si>
  <si>
    <t>Grand Total</t>
  </si>
  <si>
    <t>Count of Application</t>
  </si>
  <si>
    <t>Count</t>
  </si>
  <si>
    <t>Category</t>
  </si>
  <si>
    <t>Articles</t>
  </si>
  <si>
    <t>Robotics</t>
  </si>
  <si>
    <t>Autonomous driving</t>
  </si>
  <si>
    <t>IL Algorithm</t>
  </si>
  <si>
    <t>%</t>
  </si>
  <si>
    <t>Behavioral Cloning</t>
  </si>
  <si>
    <t>Application &amp; Articles &amp; %\\</t>
  </si>
  <si>
    <t>Robotics &amp; 35 &amp; 46.67%\\</t>
  </si>
  <si>
    <t>Games &amp; 15 &amp; 20.00%\\</t>
  </si>
  <si>
    <t>Autonomous driving &amp; 13 &amp; 17.33%\\</t>
  </si>
  <si>
    <t>Control tasks &amp; 5 &amp; 6.67%\\</t>
  </si>
  <si>
    <t>Games &amp; 4 &amp; 5.33%\\</t>
  </si>
  <si>
    <t>Path Planning and Route planning &amp; 3 &amp; 4.00%\\</t>
  </si>
  <si>
    <t>IL Algorithm &amp; Articles &amp; %\\</t>
  </si>
  <si>
    <t>Behavioral Cloning &amp; 17 &amp; 24.29%\\</t>
  </si>
  <si>
    <t>Maximum Entropy IRL and Relative Entropy IRL &amp; 9 &amp; 12.86%\\</t>
  </si>
  <si>
    <t>IRL others (IRL from Observations, Cross-embodiment IRL) &amp; 8 &amp; 11.43%\\</t>
  </si>
  <si>
    <t>GAIL &amp; 7 &amp; 10.00%\\</t>
  </si>
  <si>
    <t>Imitation from Observation &amp; 6 &amp; 8.57%\\</t>
  </si>
  <si>
    <t>Bayesian IRL &amp; 5 &amp; 7.14%\\</t>
  </si>
  <si>
    <t>Adversarial IRL &amp; 4 &amp; 5.71%\\</t>
  </si>
  <si>
    <t>Maximum-margin IRL &amp; 4 &amp; 5.71%\\</t>
  </si>
  <si>
    <t>Expert Support Estimation &amp; 3 &amp; 4.29%\\</t>
  </si>
  <si>
    <t>Others &amp; 7 &amp; 10.00%\\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</si>
</sst>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656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3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indent="1"/>
    </xf>
    <xf numFmtId="0" fontId="2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7" borderId="0" xfId="0" applyFill="1" applyAlignment="1">
      <alignment horizontal="left" vertical="top" indent="1"/>
    </xf>
    <xf numFmtId="0" fontId="0" fillId="6" borderId="0" xfId="0" applyFill="1" applyAlignment="1">
      <alignment horizontal="left" vertical="top" indent="1"/>
    </xf>
    <xf numFmtId="0" fontId="0" fillId="8" borderId="0" xfId="0" applyFill="1" applyAlignment="1">
      <alignment horizontal="left" vertical="top" indent="1"/>
    </xf>
    <xf numFmtId="0" fontId="0" fillId="8" borderId="0" xfId="0" applyFill="1" applyAlignment="1">
      <alignment horizontal="left" vertical="top" wrapText="1" indent="1"/>
    </xf>
    <xf numFmtId="0" fontId="0" fillId="5" borderId="0" xfId="0" applyFill="1" applyAlignment="1">
      <alignment horizontal="left" vertical="top" indent="1"/>
    </xf>
    <xf numFmtId="0" fontId="0" fillId="3" borderId="0" xfId="0" applyFill="1" applyAlignment="1">
      <alignment horizontal="left" vertical="top" indent="1"/>
    </xf>
    <xf numFmtId="0" fontId="0" fillId="4" borderId="0" xfId="0" applyFill="1" applyAlignment="1">
      <alignment horizontal="left" vertical="top" indent="1"/>
    </xf>
    <xf numFmtId="0" fontId="0" fillId="9" borderId="0" xfId="0" applyFill="1" applyAlignment="1">
      <alignment horizontal="left" vertical="top" indent="1"/>
    </xf>
    <xf numFmtId="0" fontId="0" fillId="10" borderId="0" xfId="0" applyFill="1" applyAlignment="1">
      <alignment horizontal="left" vertical="top" indent="1"/>
    </xf>
    <xf numFmtId="0" fontId="0" fillId="10" borderId="0" xfId="0" applyFill="1" applyAlignment="1">
      <alignment horizontal="left" vertical="top" wrapText="1" indent="1"/>
    </xf>
    <xf numFmtId="0" fontId="0" fillId="11" borderId="0" xfId="0" applyFill="1" applyAlignment="1">
      <alignment horizontal="left" vertical="top" indent="1"/>
    </xf>
    <xf numFmtId="0" fontId="0" fillId="11" borderId="0" xfId="0" applyFill="1" applyAlignment="1">
      <alignment horizontal="left" vertical="top" wrapText="1" indent="1"/>
    </xf>
    <xf numFmtId="9" fontId="0" fillId="0" borderId="0" xfId="1" applyFont="1" applyAlignment="1">
      <alignment horizontal="left" vertical="top" indent="1"/>
    </xf>
    <xf numFmtId="0" fontId="0" fillId="12" borderId="0" xfId="0" applyFill="1" applyAlignment="1">
      <alignment horizontal="left" vertical="top" indent="1"/>
    </xf>
    <xf numFmtId="0" fontId="0" fillId="0" borderId="0" xfId="0" quotePrefix="1" applyAlignment="1">
      <alignment vertical="top"/>
    </xf>
    <xf numFmtId="0" fontId="0" fillId="13" borderId="0" xfId="0" applyFill="1" applyAlignment="1">
      <alignment horizontal="left" vertical="top" indent="1"/>
    </xf>
    <xf numFmtId="0" fontId="0" fillId="13" borderId="0" xfId="0" applyFill="1" applyAlignment="1">
      <alignment horizontal="left" vertical="top" wrapText="1" indent="1"/>
    </xf>
    <xf numFmtId="0" fontId="0" fillId="14" borderId="0" xfId="0" applyFill="1" applyAlignment="1">
      <alignment horizontal="left" vertical="top" indent="1"/>
    </xf>
    <xf numFmtId="0" fontId="0" fillId="12" borderId="0" xfId="0" applyFill="1" applyAlignment="1">
      <alignment horizontal="left" vertical="top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indent="1"/>
    </xf>
    <xf numFmtId="9" fontId="0" fillId="0" borderId="0" xfId="1" applyFont="1" applyAlignment="1">
      <alignment horizontal="right" vertical="top" indent="1"/>
    </xf>
    <xf numFmtId="0" fontId="0" fillId="0" borderId="0" xfId="0" applyAlignment="1">
      <alignment horizontal="right" vertical="top" indent="1"/>
    </xf>
    <xf numFmtId="0" fontId="2" fillId="0" borderId="0" xfId="0" applyFont="1" applyAlignment="1">
      <alignment horizontal="right" vertical="top" indent="1"/>
    </xf>
    <xf numFmtId="9" fontId="2" fillId="0" borderId="0" xfId="1" applyFont="1" applyAlignment="1">
      <alignment horizontal="right" vertical="top" indent="1"/>
    </xf>
    <xf numFmtId="10" fontId="0" fillId="0" borderId="0" xfId="1" applyNumberFormat="1" applyFon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1.2238038602275437E-4</c:v>
                </c:pt>
                <c:pt idx="1">
                  <c:v>2.4644383369460396E-4</c:v>
                </c:pt>
                <c:pt idx="2">
                  <c:v>4.768176402929681E-4</c:v>
                </c:pt>
                <c:pt idx="3">
                  <c:v>8.8636968238760153E-4</c:v>
                </c:pt>
                <c:pt idx="4">
                  <c:v>1.5830903165959939E-3</c:v>
                </c:pt>
                <c:pt idx="5">
                  <c:v>2.7165938467371225E-3</c:v>
                </c:pt>
                <c:pt idx="6">
                  <c:v>4.4789060589685804E-3</c:v>
                </c:pt>
                <c:pt idx="7">
                  <c:v>7.0949185692462842E-3</c:v>
                </c:pt>
                <c:pt idx="8">
                  <c:v>1.0798193302637612E-2</c:v>
                </c:pt>
                <c:pt idx="9">
                  <c:v>1.5790031660178828E-2</c:v>
                </c:pt>
                <c:pt idx="10">
                  <c:v>2.2184166935891109E-2</c:v>
                </c:pt>
                <c:pt idx="11">
                  <c:v>2.9945493127148972E-2</c:v>
                </c:pt>
                <c:pt idx="12">
                  <c:v>3.8837210996642592E-2</c:v>
                </c:pt>
                <c:pt idx="13">
                  <c:v>4.8394144903828672E-2</c:v>
                </c:pt>
                <c:pt idx="14">
                  <c:v>5.7938310552296549E-2</c:v>
                </c:pt>
                <c:pt idx="15">
                  <c:v>6.6644920578359926E-2</c:v>
                </c:pt>
                <c:pt idx="16">
                  <c:v>7.3654028060664664E-2</c:v>
                </c:pt>
                <c:pt idx="17">
                  <c:v>7.8208538795091181E-2</c:v>
                </c:pt>
                <c:pt idx="18">
                  <c:v>7.9788456080286549E-2</c:v>
                </c:pt>
                <c:pt idx="19">
                  <c:v>7.8208538795091181E-2</c:v>
                </c:pt>
                <c:pt idx="20">
                  <c:v>7.3654028060664664E-2</c:v>
                </c:pt>
                <c:pt idx="21">
                  <c:v>6.6644920578359926E-2</c:v>
                </c:pt>
                <c:pt idx="22">
                  <c:v>5.7938310552296549E-2</c:v>
                </c:pt>
                <c:pt idx="23">
                  <c:v>4.8394144903828672E-2</c:v>
                </c:pt>
                <c:pt idx="24">
                  <c:v>3.8837210996642592E-2</c:v>
                </c:pt>
                <c:pt idx="25">
                  <c:v>2.9945493127148972E-2</c:v>
                </c:pt>
                <c:pt idx="26">
                  <c:v>2.2184166935891109E-2</c:v>
                </c:pt>
                <c:pt idx="27">
                  <c:v>1.5790031660178828E-2</c:v>
                </c:pt>
                <c:pt idx="28">
                  <c:v>1.0798193302637612E-2</c:v>
                </c:pt>
                <c:pt idx="29">
                  <c:v>7.0949185692462842E-3</c:v>
                </c:pt>
                <c:pt idx="30">
                  <c:v>4.4789060589685804E-3</c:v>
                </c:pt>
                <c:pt idx="31">
                  <c:v>2.7165938467371225E-3</c:v>
                </c:pt>
                <c:pt idx="32">
                  <c:v>1.5830903165959939E-3</c:v>
                </c:pt>
                <c:pt idx="33">
                  <c:v>8.8636968238760153E-4</c:v>
                </c:pt>
                <c:pt idx="34">
                  <c:v>4.768176402929681E-4</c:v>
                </c:pt>
                <c:pt idx="35">
                  <c:v>2.4644383369460396E-4</c:v>
                </c:pt>
                <c:pt idx="36">
                  <c:v>1.2238038602275437E-4</c:v>
                </c:pt>
                <c:pt idx="37">
                  <c:v>5.8389385158292053E-5</c:v>
                </c:pt>
                <c:pt idx="38">
                  <c:v>2.6766045152977071E-5</c:v>
                </c:pt>
                <c:pt idx="39">
                  <c:v>1.1788613551307972E-5</c:v>
                </c:pt>
                <c:pt idx="40">
                  <c:v>4.9884942580107064E-6</c:v>
                </c:pt>
                <c:pt idx="41">
                  <c:v>2.0281704130973521E-6</c:v>
                </c:pt>
                <c:pt idx="42">
                  <c:v>7.922598182064151E-7</c:v>
                </c:pt>
                <c:pt idx="43">
                  <c:v>2.9734390294685955E-7</c:v>
                </c:pt>
                <c:pt idx="44">
                  <c:v>1.0722070689395228E-7</c:v>
                </c:pt>
                <c:pt idx="45">
                  <c:v>3.7147236891105796E-8</c:v>
                </c:pt>
                <c:pt idx="46">
                  <c:v>1.2365241000331714E-8</c:v>
                </c:pt>
                <c:pt idx="47">
                  <c:v>3.9546392812489344E-9</c:v>
                </c:pt>
                <c:pt idx="48">
                  <c:v>1.2151765699646572E-9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8.4993355868494329E-11</c:v>
                </c:pt>
                <c:pt idx="1">
                  <c:v>3.4722760759568421E-10</c:v>
                </c:pt>
                <c:pt idx="2">
                  <c:v>1.3501961888496192E-9</c:v>
                </c:pt>
                <c:pt idx="3">
                  <c:v>4.9972705944367242E-9</c:v>
                </c:pt>
                <c:pt idx="4">
                  <c:v>1.7604439974955947E-8</c:v>
                </c:pt>
                <c:pt idx="5">
                  <c:v>5.902893130048695E-8</c:v>
                </c:pt>
                <c:pt idx="6">
                  <c:v>1.8839136201309044E-7</c:v>
                </c:pt>
                <c:pt idx="7">
                  <c:v>5.7228242699696244E-7</c:v>
                </c:pt>
                <c:pt idx="8">
                  <c:v>1.654676860139998E-6</c:v>
                </c:pt>
                <c:pt idx="9">
                  <c:v>4.5537515881941159E-6</c:v>
                </c:pt>
                <c:pt idx="10">
                  <c:v>1.1928307789399006E-5</c:v>
                </c:pt>
                <c:pt idx="11">
                  <c:v>2.9740050169974528E-5</c:v>
                </c:pt>
                <c:pt idx="12">
                  <c:v>7.0576142245008561E-5</c:v>
                </c:pt>
                <c:pt idx="13">
                  <c:v>1.5941437969317927E-4</c:v>
                </c:pt>
                <c:pt idx="14">
                  <c:v>3.4272866584246785E-4</c:v>
                </c:pt>
                <c:pt idx="15">
                  <c:v>7.0133695920400984E-4</c:v>
                </c:pt>
                <c:pt idx="16">
                  <c:v>1.3660178696914245E-3</c:v>
                </c:pt>
                <c:pt idx="17">
                  <c:v>2.532441338621654E-3</c:v>
                </c:pt>
                <c:pt idx="18">
                  <c:v>4.4686440943527616E-3</c:v>
                </c:pt>
                <c:pt idx="19">
                  <c:v>7.5052557856156964E-3</c:v>
                </c:pt>
                <c:pt idx="20">
                  <c:v>1.1997992558486235E-2</c:v>
                </c:pt>
                <c:pt idx="21">
                  <c:v>1.8255975213867966E-2</c:v>
                </c:pt>
                <c:pt idx="22">
                  <c:v>2.6439597872017006E-2</c:v>
                </c:pt>
                <c:pt idx="23">
                  <c:v>3.6446683261331922E-2</c:v>
                </c:pt>
                <c:pt idx="24">
                  <c:v>4.7820546889562457E-2</c:v>
                </c:pt>
                <c:pt idx="25">
                  <c:v>5.9720635898071993E-2</c:v>
                </c:pt>
                <c:pt idx="26">
                  <c:v>7.0988445671633829E-2</c:v>
                </c:pt>
                <c:pt idx="27">
                  <c:v>8.0316406640609669E-2</c:v>
                </c:pt>
                <c:pt idx="28">
                  <c:v>8.6491659815943631E-2</c:v>
                </c:pt>
                <c:pt idx="29">
                  <c:v>8.8653840089207264E-2</c:v>
                </c:pt>
                <c:pt idx="30">
                  <c:v>8.6491659815943631E-2</c:v>
                </c:pt>
                <c:pt idx="31">
                  <c:v>8.0316406640609669E-2</c:v>
                </c:pt>
                <c:pt idx="32">
                  <c:v>7.0988445671633829E-2</c:v>
                </c:pt>
                <c:pt idx="33">
                  <c:v>5.9720635898071993E-2</c:v>
                </c:pt>
                <c:pt idx="34">
                  <c:v>4.7820546889562457E-2</c:v>
                </c:pt>
                <c:pt idx="35">
                  <c:v>3.6446683261331922E-2</c:v>
                </c:pt>
                <c:pt idx="36">
                  <c:v>2.6439597872017006E-2</c:v>
                </c:pt>
                <c:pt idx="37">
                  <c:v>1.8255975213867966E-2</c:v>
                </c:pt>
                <c:pt idx="38">
                  <c:v>1.1997992558486235E-2</c:v>
                </c:pt>
                <c:pt idx="39">
                  <c:v>7.5052557856156964E-3</c:v>
                </c:pt>
                <c:pt idx="40">
                  <c:v>4.4686440943527616E-3</c:v>
                </c:pt>
                <c:pt idx="41">
                  <c:v>2.532441338621654E-3</c:v>
                </c:pt>
                <c:pt idx="42">
                  <c:v>1.3660178696914245E-3</c:v>
                </c:pt>
                <c:pt idx="43">
                  <c:v>7.0133695920400984E-4</c:v>
                </c:pt>
                <c:pt idx="44">
                  <c:v>3.4272866584246785E-4</c:v>
                </c:pt>
                <c:pt idx="45">
                  <c:v>1.5941437969317927E-4</c:v>
                </c:pt>
                <c:pt idx="46">
                  <c:v>7.0576142245008561E-5</c:v>
                </c:pt>
                <c:pt idx="47">
                  <c:v>2.9740050169974528E-5</c:v>
                </c:pt>
                <c:pt idx="48">
                  <c:v>1.1928307789399006E-5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tickMarkSkip val="5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'Zare Survey'!$B$77:$B$86</c:f>
              <c:strCache>
                <c:ptCount val="10"/>
                <c:pt idx="0">
                  <c:v>BC</c:v>
                </c:pt>
                <c:pt idx="1">
                  <c:v>Maximum Entropy IRL and Relative Entropy IRL</c:v>
                </c:pt>
                <c:pt idx="2">
                  <c:v>IRL others (IRL from Observations, Cross-embodiment IRL)</c:v>
                </c:pt>
                <c:pt idx="3">
                  <c:v>GAIL</c:v>
                </c:pt>
                <c:pt idx="4">
                  <c:v>Imitation from Observation</c:v>
                </c:pt>
                <c:pt idx="5">
                  <c:v>Bayesian IRL</c:v>
                </c:pt>
                <c:pt idx="6">
                  <c:v>Adversarial IRL</c:v>
                </c:pt>
                <c:pt idx="7">
                  <c:v>Maximum-margin IRL</c:v>
                </c:pt>
                <c:pt idx="8">
                  <c:v>Expert Support Estimation</c:v>
                </c:pt>
                <c:pt idx="9">
                  <c:v>Others</c:v>
                </c:pt>
              </c:strCache>
            </c:strRef>
          </c:cat>
          <c:val>
            <c:numRef>
              <c:f>'Zare Survey'!$C$77:$C$86</c:f>
              <c:numCache>
                <c:formatCode>General</c:formatCode>
                <c:ptCount val="10"/>
                <c:pt idx="0">
                  <c:v>17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459D-A348-84FFFE75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626624"/>
        <c:axId val="817619904"/>
      </c:barChart>
      <c:catAx>
        <c:axId val="817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19904"/>
        <c:crosses val="autoZero"/>
        <c:auto val="1"/>
        <c:lblAlgn val="ctr"/>
        <c:lblOffset val="100"/>
        <c:noMultiLvlLbl val="0"/>
      </c:catAx>
      <c:valAx>
        <c:axId val="817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2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Indexed Articles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Indexed Articles</a:t>
          </a:r>
        </a:p>
      </cx:txPr>
    </cx:title>
    <cx:plotArea>
      <cx:plotAreaRegion>
        <cx:series layoutId="funnel" uniqueId="{FCDF329C-42C2-4533-BD20-D709F0DABAE5}">
          <cx:tx>
            <cx:txData>
              <cx:f>_xlchart.v2.1</cx:f>
              <cx:v>Max 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206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0">
                      <a:solidFill>
                        <a:srgbClr val="002060"/>
                      </a:solidFill>
                    </a:defRPr>
                  </a:pPr>
                  <a:r>
                    <a:rPr lang="en-US" sz="20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4,966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0">
                      <a:solidFill>
                        <a:srgbClr val="002060"/>
                      </a:solidFill>
                    </a:defRPr>
                  </a:pPr>
                  <a:r>
                    <a:rPr lang="en-US" sz="16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2,544</a:t>
                  </a:r>
                </a:p>
              </cx:tx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258322" y="1121259"/>
          <a:ext cx="0" cy="2447925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556743</xdr:colOff>
      <xdr:row>5</xdr:row>
      <xdr:rowOff>168759</xdr:rowOff>
    </xdr:from>
    <xdr:to>
      <xdr:col>11</xdr:col>
      <xdr:colOff>556743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575935" y="1121259"/>
          <a:ext cx="0" cy="2443369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402497</xdr:colOff>
      <xdr:row>5</xdr:row>
      <xdr:rowOff>168759</xdr:rowOff>
    </xdr:from>
    <xdr:to>
      <xdr:col>13</xdr:col>
      <xdr:colOff>402497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637959" y="1121259"/>
          <a:ext cx="0" cy="2443369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151088</xdr:colOff>
      <xdr:row>3</xdr:row>
      <xdr:rowOff>149115</xdr:rowOff>
    </xdr:from>
    <xdr:to>
      <xdr:col>15</xdr:col>
      <xdr:colOff>6570</xdr:colOff>
      <xdr:row>18</xdr:row>
      <xdr:rowOff>34815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EFD70A-A24D-4782-A451-41198EBF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9128" y="697755"/>
              <a:ext cx="4732282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164225</xdr:colOff>
      <xdr:row>14</xdr:row>
      <xdr:rowOff>183931</xdr:rowOff>
    </xdr:from>
    <xdr:ext cx="288669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1B29EE-C212-520A-156A-9011CC852BB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  <xdr:oneCellAnchor>
    <xdr:from>
      <xdr:col>13</xdr:col>
      <xdr:colOff>164225</xdr:colOff>
      <xdr:row>40</xdr:row>
      <xdr:rowOff>183931</xdr:rowOff>
    </xdr:from>
    <xdr:ext cx="28866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3ADDC5-A092-43AF-9C49-AFC0A86B9DD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72</xdr:row>
      <xdr:rowOff>121920</xdr:rowOff>
    </xdr:from>
    <xdr:to>
      <xdr:col>15</xdr:col>
      <xdr:colOff>381000</xdr:colOff>
      <xdr:row>89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D5996-90DE-7165-76F3-5C407B4F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 Siraskar" refreshedDate="45552.721379861112" createdVersion="8" refreshedVersion="8" minRefreshableVersion="3" recordCount="88" xr:uid="{C8003C0E-731A-4FEE-A8EB-B1B7A40AE4DE}">
  <cacheSource type="worksheet">
    <worksheetSource ref="A1:A1048576" sheet="Sheet3"/>
  </cacheSource>
  <cacheFields count="1">
    <cacheField name="Application" numFmtId="0">
      <sharedItems containsBlank="1" count="8">
        <s v="Robot"/>
        <s v="Games"/>
        <s v="Autonomous Driving"/>
        <s v="Path Planning and Route planning"/>
        <s v="Autonomous Driving; Robot"/>
        <s v="Games; Robot"/>
        <s v="Control task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</r>
  <r>
    <x v="1"/>
  </r>
  <r>
    <x v="1"/>
  </r>
  <r>
    <x v="2"/>
  </r>
  <r>
    <x v="0"/>
  </r>
  <r>
    <x v="2"/>
  </r>
  <r>
    <x v="2"/>
  </r>
  <r>
    <x v="0"/>
  </r>
  <r>
    <x v="2"/>
  </r>
  <r>
    <x v="3"/>
  </r>
  <r>
    <x v="4"/>
  </r>
  <r>
    <x v="1"/>
  </r>
  <r>
    <x v="2"/>
  </r>
  <r>
    <x v="0"/>
  </r>
  <r>
    <x v="5"/>
  </r>
  <r>
    <x v="0"/>
  </r>
  <r>
    <x v="0"/>
  </r>
  <r>
    <x v="4"/>
  </r>
  <r>
    <x v="0"/>
  </r>
  <r>
    <x v="1"/>
  </r>
  <r>
    <x v="1"/>
  </r>
  <r>
    <x v="2"/>
  </r>
  <r>
    <x v="2"/>
  </r>
  <r>
    <x v="3"/>
  </r>
  <r>
    <x v="2"/>
  </r>
  <r>
    <x v="3"/>
  </r>
  <r>
    <x v="1"/>
  </r>
  <r>
    <x v="6"/>
  </r>
  <r>
    <x v="0"/>
  </r>
  <r>
    <x v="1"/>
  </r>
  <r>
    <x v="1"/>
  </r>
  <r>
    <x v="1"/>
  </r>
  <r>
    <x v="0"/>
  </r>
  <r>
    <x v="6"/>
  </r>
  <r>
    <x v="1"/>
  </r>
  <r>
    <x v="2"/>
  </r>
  <r>
    <x v="1"/>
  </r>
  <r>
    <x v="6"/>
  </r>
  <r>
    <x v="1"/>
  </r>
  <r>
    <x v="1"/>
  </r>
  <r>
    <x v="0"/>
  </r>
  <r>
    <x v="6"/>
  </r>
  <r>
    <x v="6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5"/>
  </r>
  <r>
    <x v="2"/>
  </r>
  <r>
    <x v="0"/>
  </r>
  <r>
    <x v="0"/>
  </r>
  <r>
    <x v="5"/>
  </r>
  <r>
    <x v="0"/>
  </r>
  <r>
    <x v="5"/>
  </r>
  <r>
    <x v="0"/>
  </r>
  <r>
    <x v="7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5120D-FB0C-4965-9573-8437874029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10" firstHeaderRow="1" firstDataRow="1" firstDataCol="1"/>
  <pivotFields count="1">
    <pivotField axis="axisRow" dataField="1" showAll="0">
      <items count="9">
        <item x="2"/>
        <item x="4"/>
        <item x="6"/>
        <item x="1"/>
        <item x="5"/>
        <item x="3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ppli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zoomScale="130" zoomScaleNormal="130" workbookViewId="0">
      <selection activeCell="T6" sqref="T6"/>
    </sheetView>
  </sheetViews>
  <sheetFormatPr defaultRowHeight="14.4" x14ac:dyDescent="0.3"/>
  <cols>
    <col min="2" max="4" width="10.6640625" style="1" bestFit="1" customWidth="1"/>
  </cols>
  <sheetData>
    <row r="1" spans="1:4" x14ac:dyDescent="0.3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>
        <v>0</v>
      </c>
      <c r="B2" s="2">
        <f>_xlfn.NORM.DIST(A2,18,5,FALSE)</f>
        <v>1.2238038602275437E-4</v>
      </c>
      <c r="C2" s="2">
        <f>_xlfn.NORM.DIST($A2,25,3.5,FALSE)</f>
        <v>9.5038846503631718E-13</v>
      </c>
      <c r="D2" s="2">
        <f>_xlfn.NORM.DIST($A2,29,4.5,FALSE)</f>
        <v>8.4993355868494329E-11</v>
      </c>
    </row>
    <row r="3" spans="1:4" x14ac:dyDescent="0.3">
      <c r="A3">
        <v>1</v>
      </c>
      <c r="B3" s="2">
        <f t="shared" ref="B3:B50" si="0">_xlfn.NORM.DIST(A3,18,5,FALSE)</f>
        <v>2.4644383369460396E-4</v>
      </c>
      <c r="C3" s="2">
        <f t="shared" ref="C3:C50" si="1">_xlfn.NORM.DIST($A3,25,3.5,FALSE)</f>
        <v>7.0224736839299658E-12</v>
      </c>
      <c r="D3" s="2">
        <f t="shared" ref="D3:D50" si="2">_xlfn.NORM.DIST($A3,29,4.5,FALSE)</f>
        <v>3.4722760759568421E-10</v>
      </c>
    </row>
    <row r="4" spans="1:4" x14ac:dyDescent="0.3">
      <c r="A4">
        <v>2</v>
      </c>
      <c r="B4" s="2">
        <f t="shared" si="0"/>
        <v>4.768176402929681E-4</v>
      </c>
      <c r="C4" s="2">
        <f t="shared" si="1"/>
        <v>4.7821861071276904E-11</v>
      </c>
      <c r="D4" s="2">
        <f t="shared" si="2"/>
        <v>1.3501961888496192E-9</v>
      </c>
    </row>
    <row r="5" spans="1:4" x14ac:dyDescent="0.3">
      <c r="A5">
        <v>3</v>
      </c>
      <c r="B5" s="2">
        <f t="shared" si="0"/>
        <v>8.8636968238760153E-4</v>
      </c>
      <c r="C5" s="2">
        <f t="shared" si="1"/>
        <v>3.0013055802755235E-10</v>
      </c>
      <c r="D5" s="2">
        <f t="shared" si="2"/>
        <v>4.9972705944367242E-9</v>
      </c>
    </row>
    <row r="6" spans="1:4" x14ac:dyDescent="0.3">
      <c r="A6">
        <v>4</v>
      </c>
      <c r="B6" s="2">
        <f t="shared" si="0"/>
        <v>1.5830903165959939E-3</v>
      </c>
      <c r="C6" s="2">
        <f t="shared" si="1"/>
        <v>1.735966528520939E-9</v>
      </c>
      <c r="D6" s="2">
        <f t="shared" si="2"/>
        <v>1.7604439974955947E-8</v>
      </c>
    </row>
    <row r="7" spans="1:4" x14ac:dyDescent="0.3">
      <c r="A7">
        <v>5</v>
      </c>
      <c r="B7" s="2">
        <f t="shared" si="0"/>
        <v>2.7165938467371225E-3</v>
      </c>
      <c r="C7" s="2">
        <f t="shared" si="1"/>
        <v>9.2537948643828887E-9</v>
      </c>
      <c r="D7" s="2">
        <f t="shared" si="2"/>
        <v>5.902893130048695E-8</v>
      </c>
    </row>
    <row r="8" spans="1:4" x14ac:dyDescent="0.3">
      <c r="A8">
        <v>6</v>
      </c>
      <c r="B8" s="2">
        <f t="shared" si="0"/>
        <v>4.4789060589685804E-3</v>
      </c>
      <c r="C8" s="2">
        <f t="shared" si="1"/>
        <v>4.546171111345977E-8</v>
      </c>
      <c r="D8" s="2">
        <f t="shared" si="2"/>
        <v>1.8839136201309044E-7</v>
      </c>
    </row>
    <row r="9" spans="1:4" x14ac:dyDescent="0.3">
      <c r="A9">
        <v>7</v>
      </c>
      <c r="B9" s="2">
        <f t="shared" si="0"/>
        <v>7.0949185692462842E-3</v>
      </c>
      <c r="C9" s="2">
        <f t="shared" si="1"/>
        <v>2.0583493050204048E-7</v>
      </c>
      <c r="D9" s="2">
        <f t="shared" si="2"/>
        <v>5.7228242699696244E-7</v>
      </c>
    </row>
    <row r="10" spans="1:4" x14ac:dyDescent="0.3">
      <c r="A10">
        <v>8</v>
      </c>
      <c r="B10" s="2">
        <f t="shared" si="0"/>
        <v>1.0798193302637612E-2</v>
      </c>
      <c r="C10" s="2">
        <f t="shared" si="1"/>
        <v>8.588943889339269E-7</v>
      </c>
      <c r="D10" s="2">
        <f t="shared" si="2"/>
        <v>1.654676860139998E-6</v>
      </c>
    </row>
    <row r="11" spans="1:4" x14ac:dyDescent="0.3">
      <c r="A11">
        <v>9</v>
      </c>
      <c r="B11" s="2">
        <f t="shared" si="0"/>
        <v>1.5790031660178828E-2</v>
      </c>
      <c r="C11" s="2">
        <f t="shared" si="1"/>
        <v>3.3029944444209239E-6</v>
      </c>
      <c r="D11" s="2">
        <f t="shared" si="2"/>
        <v>4.5537515881941159E-6</v>
      </c>
    </row>
    <row r="12" spans="1:4" x14ac:dyDescent="0.3">
      <c r="A12">
        <v>10</v>
      </c>
      <c r="B12" s="2">
        <f t="shared" si="0"/>
        <v>2.2184166935891109E-2</v>
      </c>
      <c r="C12" s="2">
        <f t="shared" si="1"/>
        <v>1.1706398666411665E-5</v>
      </c>
      <c r="D12" s="2">
        <f t="shared" si="2"/>
        <v>1.1928307789399006E-5</v>
      </c>
    </row>
    <row r="13" spans="1:4" x14ac:dyDescent="0.3">
      <c r="A13">
        <v>11</v>
      </c>
      <c r="B13" s="2">
        <f t="shared" si="0"/>
        <v>2.9945493127148972E-2</v>
      </c>
      <c r="C13" s="2">
        <f t="shared" si="1"/>
        <v>3.8237207361395815E-5</v>
      </c>
      <c r="D13" s="2">
        <f t="shared" si="2"/>
        <v>2.9740050169974528E-5</v>
      </c>
    </row>
    <row r="14" spans="1:4" x14ac:dyDescent="0.3">
      <c r="A14">
        <v>12</v>
      </c>
      <c r="B14" s="2">
        <f t="shared" si="0"/>
        <v>3.8837210996642592E-2</v>
      </c>
      <c r="C14" s="2">
        <f t="shared" si="1"/>
        <v>1.1510558903061469E-4</v>
      </c>
      <c r="D14" s="2">
        <f t="shared" si="2"/>
        <v>7.0576142245008561E-5</v>
      </c>
    </row>
    <row r="15" spans="1:4" x14ac:dyDescent="0.3">
      <c r="A15">
        <v>13</v>
      </c>
      <c r="B15" s="2">
        <f t="shared" si="0"/>
        <v>4.8394144903828672E-2</v>
      </c>
      <c r="C15" s="2">
        <f t="shared" si="1"/>
        <v>3.1934053328052682E-4</v>
      </c>
      <c r="D15" s="2">
        <f t="shared" si="2"/>
        <v>1.5941437969317927E-4</v>
      </c>
    </row>
    <row r="16" spans="1:4" x14ac:dyDescent="0.3">
      <c r="A16">
        <v>14</v>
      </c>
      <c r="B16" s="2">
        <f t="shared" si="0"/>
        <v>5.7938310552296549E-2</v>
      </c>
      <c r="C16" s="2">
        <f t="shared" si="1"/>
        <v>8.1650541639289003E-4</v>
      </c>
      <c r="D16" s="2">
        <f t="shared" si="2"/>
        <v>3.4272866584246785E-4</v>
      </c>
    </row>
    <row r="17" spans="1:4" x14ac:dyDescent="0.3">
      <c r="A17">
        <v>15</v>
      </c>
      <c r="B17" s="2">
        <f t="shared" si="0"/>
        <v>6.6644920578359926E-2</v>
      </c>
      <c r="C17" s="2">
        <f t="shared" si="1"/>
        <v>1.924028421494355E-3</v>
      </c>
      <c r="D17" s="2">
        <f t="shared" si="2"/>
        <v>7.0133695920400984E-4</v>
      </c>
    </row>
    <row r="18" spans="1:4" x14ac:dyDescent="0.3">
      <c r="A18">
        <v>16</v>
      </c>
      <c r="B18" s="2">
        <f t="shared" si="0"/>
        <v>7.3654028060664664E-2</v>
      </c>
      <c r="C18" s="2">
        <f t="shared" si="1"/>
        <v>4.1784122434091447E-3</v>
      </c>
      <c r="D18" s="2">
        <f t="shared" si="2"/>
        <v>1.3660178696914245E-3</v>
      </c>
    </row>
    <row r="19" spans="1:4" x14ac:dyDescent="0.3">
      <c r="A19">
        <v>17</v>
      </c>
      <c r="B19" s="2">
        <f t="shared" si="0"/>
        <v>7.8208538795091181E-2</v>
      </c>
      <c r="C19" s="2">
        <f t="shared" si="1"/>
        <v>8.3629302940459345E-3</v>
      </c>
      <c r="D19" s="2">
        <f t="shared" si="2"/>
        <v>2.532441338621654E-3</v>
      </c>
    </row>
    <row r="20" spans="1:4" x14ac:dyDescent="0.3">
      <c r="A20">
        <v>18</v>
      </c>
      <c r="B20" s="2">
        <f t="shared" si="0"/>
        <v>7.9788456080286549E-2</v>
      </c>
      <c r="C20" s="2">
        <f t="shared" si="1"/>
        <v>1.5425990432339446E-2</v>
      </c>
      <c r="D20" s="2">
        <f t="shared" si="2"/>
        <v>4.4686440943527616E-3</v>
      </c>
    </row>
    <row r="21" spans="1:4" x14ac:dyDescent="0.3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7.5052557856156964E-3</v>
      </c>
    </row>
    <row r="22" spans="1:4" x14ac:dyDescent="0.3">
      <c r="A22">
        <v>20</v>
      </c>
      <c r="B22" s="2">
        <f t="shared" si="0"/>
        <v>7.3654028060664664E-2</v>
      </c>
      <c r="C22" s="2">
        <f t="shared" si="1"/>
        <v>4.1085103642533781E-2</v>
      </c>
      <c r="D22" s="2">
        <f t="shared" si="2"/>
        <v>1.1997992558486235E-2</v>
      </c>
    </row>
    <row r="23" spans="1:4" x14ac:dyDescent="0.3">
      <c r="A23">
        <v>21</v>
      </c>
      <c r="B23" s="2">
        <f t="shared" si="0"/>
        <v>6.6644920578359926E-2</v>
      </c>
      <c r="C23" s="2">
        <f t="shared" si="1"/>
        <v>5.9322730890057296E-2</v>
      </c>
      <c r="D23" s="2">
        <f t="shared" si="2"/>
        <v>1.8255975213867966E-2</v>
      </c>
    </row>
    <row r="24" spans="1:4" x14ac:dyDescent="0.3">
      <c r="A24">
        <v>22</v>
      </c>
      <c r="B24" s="2">
        <f t="shared" si="0"/>
        <v>5.7938310552296549E-2</v>
      </c>
      <c r="C24" s="2">
        <f t="shared" si="1"/>
        <v>7.894148158128593E-2</v>
      </c>
      <c r="D24" s="2">
        <f t="shared" si="2"/>
        <v>2.6439597872017006E-2</v>
      </c>
    </row>
    <row r="25" spans="1:4" x14ac:dyDescent="0.3">
      <c r="A25">
        <v>23</v>
      </c>
      <c r="B25" s="2">
        <f t="shared" si="0"/>
        <v>4.8394144903828672E-2</v>
      </c>
      <c r="C25" s="2">
        <f t="shared" si="1"/>
        <v>9.6813695930510729E-2</v>
      </c>
      <c r="D25" s="2">
        <f t="shared" si="2"/>
        <v>3.6446683261331922E-2</v>
      </c>
    </row>
    <row r="26" spans="1:4" x14ac:dyDescent="0.3">
      <c r="A26">
        <v>24</v>
      </c>
      <c r="B26" s="2">
        <f t="shared" si="0"/>
        <v>3.8837210996642592E-2</v>
      </c>
      <c r="C26" s="2">
        <f t="shared" si="1"/>
        <v>0.10942478855548919</v>
      </c>
      <c r="D26" s="2">
        <f t="shared" si="2"/>
        <v>4.7820546889562457E-2</v>
      </c>
    </row>
    <row r="27" spans="1:4" x14ac:dyDescent="0.3">
      <c r="A27">
        <v>25</v>
      </c>
      <c r="B27" s="2">
        <f t="shared" si="0"/>
        <v>2.9945493127148972E-2</v>
      </c>
      <c r="C27" s="2">
        <f t="shared" si="1"/>
        <v>0.11398350868612363</v>
      </c>
      <c r="D27" s="2">
        <f t="shared" si="2"/>
        <v>5.9720635898071993E-2</v>
      </c>
    </row>
    <row r="28" spans="1:4" x14ac:dyDescent="0.3">
      <c r="A28">
        <v>26</v>
      </c>
      <c r="B28" s="2">
        <f t="shared" si="0"/>
        <v>2.2184166935891109E-2</v>
      </c>
      <c r="C28" s="2">
        <f t="shared" si="1"/>
        <v>0.10942478855548919</v>
      </c>
      <c r="D28" s="2">
        <f t="shared" si="2"/>
        <v>7.0988445671633829E-2</v>
      </c>
    </row>
    <row r="29" spans="1:4" x14ac:dyDescent="0.3">
      <c r="A29">
        <v>27</v>
      </c>
      <c r="B29" s="2">
        <f t="shared" si="0"/>
        <v>1.5790031660178828E-2</v>
      </c>
      <c r="C29" s="2">
        <f t="shared" si="1"/>
        <v>9.6813695930510729E-2</v>
      </c>
      <c r="D29" s="2">
        <f t="shared" si="2"/>
        <v>8.0316406640609669E-2</v>
      </c>
    </row>
    <row r="30" spans="1:4" x14ac:dyDescent="0.3">
      <c r="A30">
        <v>28</v>
      </c>
      <c r="B30" s="2">
        <f t="shared" si="0"/>
        <v>1.0798193302637612E-2</v>
      </c>
      <c r="C30" s="2">
        <f t="shared" si="1"/>
        <v>7.894148158128593E-2</v>
      </c>
      <c r="D30" s="2">
        <f t="shared" si="2"/>
        <v>8.6491659815943631E-2</v>
      </c>
    </row>
    <row r="31" spans="1:4" x14ac:dyDescent="0.3">
      <c r="A31">
        <v>29</v>
      </c>
      <c r="B31" s="2">
        <f t="shared" si="0"/>
        <v>7.0949185692462842E-3</v>
      </c>
      <c r="C31" s="2">
        <f t="shared" si="1"/>
        <v>5.9322730890057296E-2</v>
      </c>
      <c r="D31" s="2">
        <f t="shared" si="2"/>
        <v>8.8653840089207264E-2</v>
      </c>
    </row>
    <row r="32" spans="1:4" x14ac:dyDescent="0.3">
      <c r="A32">
        <v>30</v>
      </c>
      <c r="B32" s="2">
        <f t="shared" si="0"/>
        <v>4.4789060589685804E-3</v>
      </c>
      <c r="C32" s="2">
        <f t="shared" si="1"/>
        <v>4.1085103642533781E-2</v>
      </c>
      <c r="D32" s="2">
        <f t="shared" si="2"/>
        <v>8.6491659815943631E-2</v>
      </c>
    </row>
    <row r="33" spans="1:4" x14ac:dyDescent="0.3">
      <c r="A33">
        <v>31</v>
      </c>
      <c r="B33" s="2">
        <f t="shared" si="0"/>
        <v>2.7165938467371225E-3</v>
      </c>
      <c r="C33" s="2">
        <f t="shared" si="1"/>
        <v>2.6223763989745161E-2</v>
      </c>
      <c r="D33" s="2">
        <f t="shared" si="2"/>
        <v>8.0316406640609669E-2</v>
      </c>
    </row>
    <row r="34" spans="1:4" x14ac:dyDescent="0.3">
      <c r="A34">
        <v>32</v>
      </c>
      <c r="B34" s="2">
        <f t="shared" si="0"/>
        <v>1.5830903165959939E-3</v>
      </c>
      <c r="C34" s="2">
        <f t="shared" si="1"/>
        <v>1.5425990432339446E-2</v>
      </c>
      <c r="D34" s="2">
        <f t="shared" si="2"/>
        <v>7.0988445671633829E-2</v>
      </c>
    </row>
    <row r="35" spans="1:4" x14ac:dyDescent="0.3">
      <c r="A35">
        <v>33</v>
      </c>
      <c r="B35" s="2">
        <f t="shared" si="0"/>
        <v>8.8636968238760153E-4</v>
      </c>
      <c r="C35" s="2">
        <f t="shared" si="1"/>
        <v>8.3629302940459345E-3</v>
      </c>
      <c r="D35" s="2">
        <f t="shared" si="2"/>
        <v>5.9720635898071993E-2</v>
      </c>
    </row>
    <row r="36" spans="1:4" x14ac:dyDescent="0.3">
      <c r="A36">
        <v>34</v>
      </c>
      <c r="B36" s="2">
        <f t="shared" si="0"/>
        <v>4.768176402929681E-4</v>
      </c>
      <c r="C36" s="2">
        <f t="shared" si="1"/>
        <v>4.1784122434091447E-3</v>
      </c>
      <c r="D36" s="2">
        <f t="shared" si="2"/>
        <v>4.7820546889562457E-2</v>
      </c>
    </row>
    <row r="37" spans="1:4" x14ac:dyDescent="0.3">
      <c r="A37">
        <v>35</v>
      </c>
      <c r="B37" s="2">
        <f t="shared" si="0"/>
        <v>2.4644383369460396E-4</v>
      </c>
      <c r="C37" s="2">
        <f t="shared" si="1"/>
        <v>1.924028421494355E-3</v>
      </c>
      <c r="D37" s="2">
        <f t="shared" si="2"/>
        <v>3.6446683261331922E-2</v>
      </c>
    </row>
    <row r="38" spans="1:4" x14ac:dyDescent="0.3">
      <c r="A38">
        <v>36</v>
      </c>
      <c r="B38" s="2">
        <f t="shared" si="0"/>
        <v>1.2238038602275437E-4</v>
      </c>
      <c r="C38" s="2">
        <f t="shared" si="1"/>
        <v>8.1650541639289003E-4</v>
      </c>
      <c r="D38" s="2">
        <f t="shared" si="2"/>
        <v>2.6439597872017006E-2</v>
      </c>
    </row>
    <row r="39" spans="1:4" x14ac:dyDescent="0.3">
      <c r="A39">
        <v>37</v>
      </c>
      <c r="B39" s="2">
        <f t="shared" si="0"/>
        <v>5.8389385158292053E-5</v>
      </c>
      <c r="C39" s="2">
        <f t="shared" si="1"/>
        <v>3.1934053328052682E-4</v>
      </c>
      <c r="D39" s="2">
        <f t="shared" si="2"/>
        <v>1.8255975213867966E-2</v>
      </c>
    </row>
    <row r="40" spans="1:4" x14ac:dyDescent="0.3">
      <c r="A40">
        <v>38</v>
      </c>
      <c r="B40" s="2">
        <f t="shared" si="0"/>
        <v>2.6766045152977071E-5</v>
      </c>
      <c r="C40" s="2">
        <f t="shared" si="1"/>
        <v>1.1510558903061469E-4</v>
      </c>
      <c r="D40" s="2">
        <f t="shared" si="2"/>
        <v>1.1997992558486235E-2</v>
      </c>
    </row>
    <row r="41" spans="1:4" x14ac:dyDescent="0.3">
      <c r="A41">
        <v>39</v>
      </c>
      <c r="B41" s="2">
        <f t="shared" si="0"/>
        <v>1.1788613551307972E-5</v>
      </c>
      <c r="C41" s="2">
        <f t="shared" si="1"/>
        <v>3.8237207361395815E-5</v>
      </c>
      <c r="D41" s="2">
        <f t="shared" si="2"/>
        <v>7.5052557856156964E-3</v>
      </c>
    </row>
    <row r="42" spans="1:4" x14ac:dyDescent="0.3">
      <c r="A42">
        <v>40</v>
      </c>
      <c r="B42" s="2">
        <f t="shared" si="0"/>
        <v>4.9884942580107064E-6</v>
      </c>
      <c r="C42" s="2">
        <f t="shared" si="1"/>
        <v>1.1706398666411665E-5</v>
      </c>
      <c r="D42" s="2">
        <f t="shared" si="2"/>
        <v>4.4686440943527616E-3</v>
      </c>
    </row>
    <row r="43" spans="1:4" x14ac:dyDescent="0.3">
      <c r="A43">
        <v>41</v>
      </c>
      <c r="B43" s="2">
        <f t="shared" si="0"/>
        <v>2.0281704130973521E-6</v>
      </c>
      <c r="C43" s="2">
        <f t="shared" si="1"/>
        <v>3.3029944444209239E-6</v>
      </c>
      <c r="D43" s="2">
        <f t="shared" si="2"/>
        <v>2.532441338621654E-3</v>
      </c>
    </row>
    <row r="44" spans="1:4" x14ac:dyDescent="0.3">
      <c r="A44">
        <v>42</v>
      </c>
      <c r="B44" s="2">
        <f t="shared" si="0"/>
        <v>7.922598182064151E-7</v>
      </c>
      <c r="C44" s="2">
        <f t="shared" si="1"/>
        <v>8.588943889339269E-7</v>
      </c>
      <c r="D44" s="2">
        <f t="shared" si="2"/>
        <v>1.3660178696914245E-3</v>
      </c>
    </row>
    <row r="45" spans="1:4" x14ac:dyDescent="0.3">
      <c r="A45">
        <v>43</v>
      </c>
      <c r="B45" s="2">
        <f t="shared" si="0"/>
        <v>2.9734390294685955E-7</v>
      </c>
      <c r="C45" s="2">
        <f t="shared" si="1"/>
        <v>2.0583493050204048E-7</v>
      </c>
      <c r="D45" s="2">
        <f t="shared" si="2"/>
        <v>7.0133695920400984E-4</v>
      </c>
    </row>
    <row r="46" spans="1:4" x14ac:dyDescent="0.3">
      <c r="A46">
        <v>44</v>
      </c>
      <c r="B46" s="2">
        <f t="shared" si="0"/>
        <v>1.0722070689395228E-7</v>
      </c>
      <c r="C46" s="2">
        <f t="shared" si="1"/>
        <v>4.546171111345977E-8</v>
      </c>
      <c r="D46" s="2">
        <f t="shared" si="2"/>
        <v>3.4272866584246785E-4</v>
      </c>
    </row>
    <row r="47" spans="1:4" x14ac:dyDescent="0.3">
      <c r="A47">
        <v>45</v>
      </c>
      <c r="B47" s="2">
        <f t="shared" si="0"/>
        <v>3.7147236891105796E-8</v>
      </c>
      <c r="C47" s="2">
        <f t="shared" si="1"/>
        <v>9.2537948643828887E-9</v>
      </c>
      <c r="D47" s="2">
        <f t="shared" si="2"/>
        <v>1.5941437969317927E-4</v>
      </c>
    </row>
    <row r="48" spans="1:4" x14ac:dyDescent="0.3">
      <c r="A48">
        <v>46</v>
      </c>
      <c r="B48" s="2">
        <f t="shared" si="0"/>
        <v>1.2365241000331714E-8</v>
      </c>
      <c r="C48" s="2">
        <f t="shared" si="1"/>
        <v>1.735966528520939E-9</v>
      </c>
      <c r="D48" s="2">
        <f t="shared" si="2"/>
        <v>7.0576142245008561E-5</v>
      </c>
    </row>
    <row r="49" spans="1:4" x14ac:dyDescent="0.3">
      <c r="A49">
        <v>47</v>
      </c>
      <c r="B49" s="2">
        <f t="shared" si="0"/>
        <v>3.9546392812489344E-9</v>
      </c>
      <c r="C49" s="2">
        <f t="shared" si="1"/>
        <v>3.0013055802755235E-10</v>
      </c>
      <c r="D49" s="2">
        <f t="shared" si="2"/>
        <v>2.9740050169974528E-5</v>
      </c>
    </row>
    <row r="50" spans="1:4" x14ac:dyDescent="0.3">
      <c r="A50">
        <v>48</v>
      </c>
      <c r="B50" s="2">
        <f t="shared" si="0"/>
        <v>1.2151765699646572E-9</v>
      </c>
      <c r="C50" s="2">
        <f t="shared" si="1"/>
        <v>4.7821861071276904E-11</v>
      </c>
      <c r="D50" s="2">
        <f t="shared" si="2"/>
        <v>1.1928307789399006E-5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7C0-7683-4CE7-96E4-3D398226135C}">
  <dimension ref="B5:H47"/>
  <sheetViews>
    <sheetView showGridLines="0" tabSelected="1" zoomScale="115" zoomScaleNormal="115" workbookViewId="0">
      <selection activeCell="E19" sqref="E19"/>
    </sheetView>
  </sheetViews>
  <sheetFormatPr defaultRowHeight="14.4" x14ac:dyDescent="0.3"/>
  <cols>
    <col min="4" max="4" width="24.33203125" style="3" customWidth="1"/>
    <col min="5" max="5" width="23.44140625" customWidth="1"/>
    <col min="6" max="7" width="15.109375" bestFit="1" customWidth="1"/>
  </cols>
  <sheetData>
    <row r="5" spans="2:6" x14ac:dyDescent="0.3">
      <c r="D5" s="4"/>
      <c r="E5" s="5"/>
      <c r="F5" s="5"/>
    </row>
    <row r="6" spans="2:6" x14ac:dyDescent="0.3">
      <c r="D6" s="4"/>
      <c r="E6" s="6" t="s">
        <v>16</v>
      </c>
      <c r="F6" s="6"/>
    </row>
    <row r="7" spans="2:6" x14ac:dyDescent="0.3">
      <c r="B7" s="8" t="s">
        <v>6</v>
      </c>
      <c r="D7" s="8" t="s">
        <v>9</v>
      </c>
      <c r="E7" s="7">
        <f>MAX(F32:H32)</f>
        <v>4966</v>
      </c>
      <c r="F7" s="43"/>
    </row>
    <row r="8" spans="2:6" x14ac:dyDescent="0.3">
      <c r="B8" s="8" t="s">
        <v>7</v>
      </c>
      <c r="D8" s="4" t="s">
        <v>7</v>
      </c>
      <c r="E8" s="7">
        <f>MAX(F33:H33)</f>
        <v>2544</v>
      </c>
      <c r="F8" s="43">
        <f>E8/$E$7</f>
        <v>0.51228352799033428</v>
      </c>
    </row>
    <row r="9" spans="2:6" x14ac:dyDescent="0.3">
      <c r="D9" s="8" t="s">
        <v>18</v>
      </c>
      <c r="E9" s="7">
        <f>MAX(F34:H34)</f>
        <v>754</v>
      </c>
      <c r="F9" s="43">
        <f>E9/$E$7</f>
        <v>0.15183246073298429</v>
      </c>
    </row>
    <row r="10" spans="2:6" x14ac:dyDescent="0.3">
      <c r="B10" s="8" t="s">
        <v>8</v>
      </c>
      <c r="D10" s="8" t="s">
        <v>10</v>
      </c>
      <c r="E10" s="7">
        <f>MAX(F35:H35)</f>
        <v>3</v>
      </c>
      <c r="F10" s="43">
        <f>E10/$E$7</f>
        <v>6.0410793395086586E-4</v>
      </c>
    </row>
    <row r="28" spans="3:8" x14ac:dyDescent="0.3">
      <c r="D28" s="11" t="s">
        <v>14</v>
      </c>
      <c r="E28" s="3"/>
    </row>
    <row r="29" spans="3:8" x14ac:dyDescent="0.3">
      <c r="D29"/>
      <c r="E29" s="3"/>
    </row>
    <row r="30" spans="3:8" x14ac:dyDescent="0.3">
      <c r="D30"/>
      <c r="E30" s="4"/>
      <c r="F30" s="5"/>
      <c r="G30" s="5"/>
    </row>
    <row r="31" spans="3:8" x14ac:dyDescent="0.3">
      <c r="D31"/>
      <c r="E31" s="4"/>
      <c r="F31" s="6" t="s">
        <v>4</v>
      </c>
      <c r="G31" s="6" t="s">
        <v>5</v>
      </c>
      <c r="H31" s="6" t="s">
        <v>15</v>
      </c>
    </row>
    <row r="32" spans="3:8" x14ac:dyDescent="0.3">
      <c r="C32" s="8" t="s">
        <v>6</v>
      </c>
      <c r="D32"/>
      <c r="E32" s="9" t="s">
        <v>13</v>
      </c>
      <c r="F32" s="7">
        <v>4966</v>
      </c>
      <c r="G32" s="7">
        <f>3516</f>
        <v>3516</v>
      </c>
      <c r="H32" s="7">
        <f>4679</f>
        <v>4679</v>
      </c>
    </row>
    <row r="33" spans="2:8" x14ac:dyDescent="0.3">
      <c r="C33" s="8" t="s">
        <v>7</v>
      </c>
      <c r="D33"/>
      <c r="E33" s="10" t="s">
        <v>11</v>
      </c>
      <c r="F33" s="7">
        <f>1632</f>
        <v>1632</v>
      </c>
      <c r="G33" s="7">
        <v>1430</v>
      </c>
      <c r="H33" s="7">
        <f>2544</f>
        <v>2544</v>
      </c>
    </row>
    <row r="34" spans="2:8" x14ac:dyDescent="0.3">
      <c r="C34" s="8" t="s">
        <v>18</v>
      </c>
      <c r="D34"/>
      <c r="E34" s="9" t="s">
        <v>19</v>
      </c>
      <c r="F34" s="7">
        <v>516</v>
      </c>
      <c r="G34" s="7">
        <v>322</v>
      </c>
      <c r="H34" s="7">
        <v>754</v>
      </c>
    </row>
    <row r="35" spans="2:8" x14ac:dyDescent="0.3">
      <c r="C35" s="8" t="s">
        <v>8</v>
      </c>
      <c r="D35"/>
      <c r="E35" s="9" t="s">
        <v>12</v>
      </c>
      <c r="F35" s="7">
        <v>3</v>
      </c>
      <c r="G35" s="7">
        <v>1</v>
      </c>
      <c r="H35" s="7">
        <v>2</v>
      </c>
    </row>
    <row r="36" spans="2:8" x14ac:dyDescent="0.3">
      <c r="D36"/>
      <c r="E36" s="3"/>
    </row>
    <row r="37" spans="2:8" x14ac:dyDescent="0.3">
      <c r="D37"/>
      <c r="E37" s="3"/>
    </row>
    <row r="38" spans="2:8" x14ac:dyDescent="0.3">
      <c r="D38"/>
      <c r="E38" s="3"/>
    </row>
    <row r="39" spans="2:8" x14ac:dyDescent="0.3">
      <c r="D39"/>
      <c r="E39" s="3"/>
    </row>
    <row r="40" spans="2:8" x14ac:dyDescent="0.3">
      <c r="D40"/>
      <c r="E40" s="3"/>
    </row>
    <row r="41" spans="2:8" x14ac:dyDescent="0.3">
      <c r="D41"/>
      <c r="E41" s="3"/>
    </row>
    <row r="42" spans="2:8" x14ac:dyDescent="0.3">
      <c r="B42" s="11" t="s">
        <v>17</v>
      </c>
      <c r="D42"/>
      <c r="E42" s="3"/>
    </row>
    <row r="43" spans="2:8" x14ac:dyDescent="0.3">
      <c r="D43"/>
      <c r="E43" s="3"/>
    </row>
    <row r="44" spans="2:8" x14ac:dyDescent="0.3">
      <c r="D44"/>
      <c r="E44" s="3"/>
    </row>
    <row r="45" spans="2:8" x14ac:dyDescent="0.3">
      <c r="D45"/>
      <c r="E45" s="3"/>
    </row>
    <row r="46" spans="2:8" x14ac:dyDescent="0.3">
      <c r="D46"/>
      <c r="E46" s="3"/>
    </row>
    <row r="47" spans="2:8" x14ac:dyDescent="0.3">
      <c r="D47"/>
      <c r="E4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FA80-FD93-4C2C-B44E-DBC3C8F3DE31}">
  <dimension ref="A1:L118"/>
  <sheetViews>
    <sheetView topLeftCell="D10" workbookViewId="0">
      <selection activeCell="J2" sqref="J2"/>
    </sheetView>
  </sheetViews>
  <sheetFormatPr defaultRowHeight="14.4" x14ac:dyDescent="0.3"/>
  <cols>
    <col min="1" max="1" width="8.88671875" style="5"/>
    <col min="2" max="2" width="19.5546875" style="5" customWidth="1"/>
    <col min="3" max="3" width="11.21875" style="5" bestFit="1" customWidth="1"/>
    <col min="4" max="4" width="44.6640625" style="9" customWidth="1"/>
    <col min="5" max="5" width="50.6640625" style="5" bestFit="1" customWidth="1"/>
    <col min="6" max="6" width="8.88671875" style="5"/>
    <col min="7" max="7" width="9.33203125" style="9" customWidth="1"/>
    <col min="8" max="8" width="28.33203125" bestFit="1" customWidth="1"/>
    <col min="10" max="10" width="23.109375" style="5" customWidth="1"/>
  </cols>
  <sheetData>
    <row r="1" spans="1:12" x14ac:dyDescent="0.3">
      <c r="A1" s="12" t="s">
        <v>20</v>
      </c>
      <c r="B1" s="12" t="s">
        <v>21</v>
      </c>
      <c r="C1" s="12" t="s">
        <v>22</v>
      </c>
      <c r="D1" s="13" t="s">
        <v>23</v>
      </c>
      <c r="E1" s="12" t="s">
        <v>25</v>
      </c>
      <c r="F1" s="12" t="s">
        <v>26</v>
      </c>
      <c r="G1" s="13" t="s">
        <v>27</v>
      </c>
      <c r="H1" s="12" t="s">
        <v>27</v>
      </c>
      <c r="J1" s="12" t="s">
        <v>24</v>
      </c>
      <c r="K1" t="s">
        <v>85</v>
      </c>
      <c r="L1">
        <v>19</v>
      </c>
    </row>
    <row r="2" spans="1:12" x14ac:dyDescent="0.3">
      <c r="A2" s="5" t="s">
        <v>28</v>
      </c>
      <c r="B2" s="5" t="s">
        <v>29</v>
      </c>
      <c r="C2" s="5" t="s">
        <v>30</v>
      </c>
      <c r="D2" s="27" t="s">
        <v>31</v>
      </c>
      <c r="E2" s="5" t="s">
        <v>32</v>
      </c>
      <c r="F2" s="5" t="s">
        <v>33</v>
      </c>
      <c r="G2" s="32" t="s">
        <v>34</v>
      </c>
      <c r="H2" s="5" t="s">
        <v>199</v>
      </c>
      <c r="J2" s="5" t="s">
        <v>31</v>
      </c>
    </row>
    <row r="3" spans="1:12" x14ac:dyDescent="0.3">
      <c r="A3" s="5" t="s">
        <v>35</v>
      </c>
      <c r="B3" s="5" t="s">
        <v>29</v>
      </c>
      <c r="C3" s="5" t="s">
        <v>36</v>
      </c>
      <c r="D3" s="17" t="s">
        <v>37</v>
      </c>
      <c r="E3" s="5" t="s">
        <v>32</v>
      </c>
      <c r="F3" s="5" t="s">
        <v>38</v>
      </c>
      <c r="G3" s="17" t="s">
        <v>39</v>
      </c>
      <c r="H3" s="5" t="s">
        <v>198</v>
      </c>
      <c r="J3" s="5" t="s">
        <v>37</v>
      </c>
    </row>
    <row r="4" spans="1:12" x14ac:dyDescent="0.3">
      <c r="A4" s="5" t="s">
        <v>40</v>
      </c>
      <c r="B4" s="5" t="s">
        <v>29</v>
      </c>
      <c r="C4" s="5" t="s">
        <v>36</v>
      </c>
      <c r="D4" s="17" t="s">
        <v>41</v>
      </c>
      <c r="E4" s="5" t="s">
        <v>32</v>
      </c>
      <c r="F4" s="5" t="s">
        <v>33</v>
      </c>
      <c r="G4" s="17" t="s">
        <v>42</v>
      </c>
      <c r="H4" s="5" t="s">
        <v>198</v>
      </c>
      <c r="J4" s="5" t="s">
        <v>41</v>
      </c>
    </row>
    <row r="5" spans="1:12" x14ac:dyDescent="0.3">
      <c r="A5" s="5" t="s">
        <v>43</v>
      </c>
      <c r="B5" s="5" t="s">
        <v>44</v>
      </c>
      <c r="C5" s="5" t="s">
        <v>45</v>
      </c>
      <c r="D5" s="17" t="s">
        <v>46</v>
      </c>
      <c r="E5" s="5" t="s">
        <v>32</v>
      </c>
      <c r="F5" s="5" t="s">
        <v>33</v>
      </c>
      <c r="G5" s="34" t="s">
        <v>47</v>
      </c>
      <c r="H5" t="s">
        <v>47</v>
      </c>
      <c r="J5" s="5" t="s">
        <v>46</v>
      </c>
    </row>
    <row r="6" spans="1:12" x14ac:dyDescent="0.3">
      <c r="A6" s="5" t="s">
        <v>48</v>
      </c>
      <c r="B6" s="5" t="s">
        <v>29</v>
      </c>
      <c r="C6" s="5" t="s">
        <v>45</v>
      </c>
      <c r="D6" s="17" t="s">
        <v>49</v>
      </c>
      <c r="E6" s="5" t="s">
        <v>32</v>
      </c>
      <c r="F6" s="5" t="s">
        <v>33</v>
      </c>
      <c r="G6" s="32" t="s">
        <v>50</v>
      </c>
      <c r="H6" s="5" t="s">
        <v>199</v>
      </c>
      <c r="J6" s="5" t="s">
        <v>49</v>
      </c>
    </row>
    <row r="7" spans="1:12" x14ac:dyDescent="0.3">
      <c r="A7" s="5" t="s">
        <v>51</v>
      </c>
      <c r="B7" s="5" t="s">
        <v>29</v>
      </c>
      <c r="C7" s="5" t="s">
        <v>45</v>
      </c>
      <c r="D7" s="27" t="s">
        <v>52</v>
      </c>
      <c r="E7" s="5" t="s">
        <v>32</v>
      </c>
      <c r="F7" s="5" t="s">
        <v>33</v>
      </c>
      <c r="G7" s="34" t="s">
        <v>47</v>
      </c>
      <c r="H7" t="s">
        <v>47</v>
      </c>
      <c r="J7" s="5" t="s">
        <v>52</v>
      </c>
    </row>
    <row r="8" spans="1:12" x14ac:dyDescent="0.3">
      <c r="A8" s="5" t="s">
        <v>53</v>
      </c>
      <c r="B8" s="5" t="s">
        <v>29</v>
      </c>
      <c r="C8" s="5" t="s">
        <v>54</v>
      </c>
      <c r="D8" s="17" t="s">
        <v>55</v>
      </c>
      <c r="E8" s="5" t="s">
        <v>32</v>
      </c>
      <c r="F8" s="5" t="s">
        <v>33</v>
      </c>
      <c r="G8" s="34" t="s">
        <v>47</v>
      </c>
      <c r="H8" t="s">
        <v>47</v>
      </c>
      <c r="J8" s="5" t="s">
        <v>55</v>
      </c>
    </row>
    <row r="9" spans="1:12" x14ac:dyDescent="0.3">
      <c r="A9" s="5" t="s">
        <v>56</v>
      </c>
      <c r="B9" s="5" t="s">
        <v>44</v>
      </c>
      <c r="C9" s="5" t="s">
        <v>36</v>
      </c>
      <c r="D9" s="17" t="s">
        <v>57</v>
      </c>
      <c r="E9" s="5" t="s">
        <v>32</v>
      </c>
      <c r="F9" s="5" t="s">
        <v>33</v>
      </c>
      <c r="G9" s="32" t="s">
        <v>58</v>
      </c>
      <c r="H9" s="5" t="s">
        <v>199</v>
      </c>
      <c r="J9" s="5" t="s">
        <v>57</v>
      </c>
    </row>
    <row r="10" spans="1:12" x14ac:dyDescent="0.3">
      <c r="A10" s="5" t="s">
        <v>59</v>
      </c>
      <c r="B10" s="5" t="s">
        <v>60</v>
      </c>
      <c r="C10" s="5" t="s">
        <v>61</v>
      </c>
      <c r="D10" s="17" t="s">
        <v>62</v>
      </c>
      <c r="E10" s="5" t="s">
        <v>63</v>
      </c>
      <c r="F10" s="5" t="s">
        <v>64</v>
      </c>
      <c r="G10" s="9" t="s">
        <v>200</v>
      </c>
      <c r="H10" t="s">
        <v>47</v>
      </c>
      <c r="J10" s="5" t="s">
        <v>62</v>
      </c>
    </row>
    <row r="11" spans="1:12" x14ac:dyDescent="0.3">
      <c r="A11" s="5" t="s">
        <v>65</v>
      </c>
      <c r="B11" s="5" t="s">
        <v>44</v>
      </c>
      <c r="C11" s="5" t="s">
        <v>36</v>
      </c>
      <c r="D11" s="17" t="s">
        <v>66</v>
      </c>
      <c r="E11" s="5" t="s">
        <v>32</v>
      </c>
      <c r="F11" s="5" t="s">
        <v>33</v>
      </c>
      <c r="G11" s="30" t="s">
        <v>67</v>
      </c>
      <c r="H11" t="s">
        <v>202</v>
      </c>
      <c r="J11" s="5" t="s">
        <v>66</v>
      </c>
    </row>
    <row r="12" spans="1:12" x14ac:dyDescent="0.3">
      <c r="A12" s="5" t="s">
        <v>68</v>
      </c>
      <c r="B12" s="5" t="s">
        <v>29</v>
      </c>
      <c r="C12" s="5" t="s">
        <v>45</v>
      </c>
      <c r="D12" s="19" t="s">
        <v>194</v>
      </c>
      <c r="E12" s="5" t="s">
        <v>32</v>
      </c>
      <c r="F12" s="5" t="s">
        <v>38</v>
      </c>
      <c r="G12" s="32" t="s">
        <v>195</v>
      </c>
      <c r="H12" t="s">
        <v>206</v>
      </c>
      <c r="J12" s="5" t="s">
        <v>69</v>
      </c>
    </row>
    <row r="13" spans="1:12" x14ac:dyDescent="0.3">
      <c r="A13" s="5" t="s">
        <v>70</v>
      </c>
      <c r="B13" s="5" t="s">
        <v>29</v>
      </c>
      <c r="C13" s="5" t="s">
        <v>36</v>
      </c>
      <c r="D13" s="19" t="s">
        <v>194</v>
      </c>
      <c r="E13" s="5" t="s">
        <v>32</v>
      </c>
      <c r="F13" s="5" t="s">
        <v>38</v>
      </c>
      <c r="G13" s="17" t="s">
        <v>71</v>
      </c>
      <c r="H13" s="5" t="s">
        <v>198</v>
      </c>
      <c r="J13" s="5" t="s">
        <v>69</v>
      </c>
    </row>
    <row r="14" spans="1:12" x14ac:dyDescent="0.3">
      <c r="A14" s="5" t="s">
        <v>72</v>
      </c>
      <c r="B14" s="5" t="s">
        <v>44</v>
      </c>
      <c r="C14" s="5" t="s">
        <v>45</v>
      </c>
      <c r="D14" s="19" t="s">
        <v>73</v>
      </c>
      <c r="E14" s="5" t="s">
        <v>32</v>
      </c>
      <c r="F14" s="5" t="s">
        <v>38</v>
      </c>
      <c r="G14" s="34" t="s">
        <v>47</v>
      </c>
      <c r="H14" t="s">
        <v>47</v>
      </c>
      <c r="J14" s="5" t="s">
        <v>74</v>
      </c>
    </row>
    <row r="15" spans="1:12" x14ac:dyDescent="0.3">
      <c r="A15" s="5" t="s">
        <v>75</v>
      </c>
      <c r="B15" s="5" t="s">
        <v>29</v>
      </c>
      <c r="C15" s="5" t="s">
        <v>45</v>
      </c>
      <c r="D15" s="27" t="s">
        <v>76</v>
      </c>
      <c r="E15" s="5" t="s">
        <v>77</v>
      </c>
      <c r="F15" s="5" t="s">
        <v>38</v>
      </c>
      <c r="G15" s="32" t="s">
        <v>78</v>
      </c>
      <c r="H15" s="5" t="s">
        <v>199</v>
      </c>
      <c r="J15" s="5" t="s">
        <v>76</v>
      </c>
    </row>
    <row r="16" spans="1:12" x14ac:dyDescent="0.3">
      <c r="A16" s="5" t="s">
        <v>79</v>
      </c>
      <c r="B16" s="5" t="s">
        <v>29</v>
      </c>
      <c r="C16" s="5" t="s">
        <v>45</v>
      </c>
      <c r="D16" s="27" t="s">
        <v>80</v>
      </c>
      <c r="E16" s="5" t="s">
        <v>32</v>
      </c>
      <c r="F16" s="5" t="s">
        <v>33</v>
      </c>
      <c r="G16" s="32" t="s">
        <v>82</v>
      </c>
      <c r="H16" s="5" t="s">
        <v>207</v>
      </c>
      <c r="J16" s="5" t="s">
        <v>81</v>
      </c>
    </row>
    <row r="17" spans="1:10" x14ac:dyDescent="0.3">
      <c r="A17" s="5" t="s">
        <v>79</v>
      </c>
      <c r="B17" s="5" t="s">
        <v>29</v>
      </c>
      <c r="C17" s="5" t="s">
        <v>45</v>
      </c>
      <c r="D17" s="27" t="s">
        <v>83</v>
      </c>
      <c r="E17" s="5" t="s">
        <v>32</v>
      </c>
      <c r="F17" s="5" t="s">
        <v>33</v>
      </c>
      <c r="G17" s="32" t="s">
        <v>78</v>
      </c>
      <c r="H17" s="5" t="s">
        <v>199</v>
      </c>
      <c r="J17" s="5" t="s">
        <v>83</v>
      </c>
    </row>
    <row r="18" spans="1:10" x14ac:dyDescent="0.3">
      <c r="A18" s="5" t="s">
        <v>84</v>
      </c>
      <c r="B18" s="5" t="s">
        <v>29</v>
      </c>
      <c r="C18" s="5" t="s">
        <v>45</v>
      </c>
      <c r="D18" s="17" t="s">
        <v>85</v>
      </c>
      <c r="E18" s="5" t="s">
        <v>77</v>
      </c>
      <c r="F18" s="5" t="s">
        <v>38</v>
      </c>
      <c r="G18" s="32" t="s">
        <v>78</v>
      </c>
      <c r="H18" s="5" t="s">
        <v>199</v>
      </c>
      <c r="J18" s="5" t="s">
        <v>85</v>
      </c>
    </row>
    <row r="19" spans="1:10" x14ac:dyDescent="0.3">
      <c r="A19" s="5" t="s">
        <v>86</v>
      </c>
      <c r="B19" s="5" t="s">
        <v>29</v>
      </c>
      <c r="C19" s="5" t="s">
        <v>30</v>
      </c>
      <c r="D19" s="17" t="s">
        <v>85</v>
      </c>
      <c r="E19" s="5" t="s">
        <v>77</v>
      </c>
      <c r="F19" s="5" t="s">
        <v>38</v>
      </c>
      <c r="G19" s="32" t="s">
        <v>87</v>
      </c>
      <c r="H19" t="s">
        <v>206</v>
      </c>
      <c r="J19" s="5" t="s">
        <v>85</v>
      </c>
    </row>
    <row r="20" spans="1:10" x14ac:dyDescent="0.3">
      <c r="A20" s="5" t="s">
        <v>88</v>
      </c>
      <c r="B20" s="5" t="s">
        <v>44</v>
      </c>
      <c r="C20" s="5" t="s">
        <v>30</v>
      </c>
      <c r="D20" s="17" t="s">
        <v>89</v>
      </c>
      <c r="E20" s="5" t="s">
        <v>77</v>
      </c>
      <c r="F20" s="5" t="s">
        <v>38</v>
      </c>
      <c r="G20" s="32" t="s">
        <v>50</v>
      </c>
      <c r="H20" s="5" t="s">
        <v>199</v>
      </c>
      <c r="J20" s="5" t="s">
        <v>89</v>
      </c>
    </row>
    <row r="21" spans="1:10" x14ac:dyDescent="0.3">
      <c r="A21" s="5" t="s">
        <v>90</v>
      </c>
      <c r="B21" s="5" t="s">
        <v>44</v>
      </c>
      <c r="C21" s="5" t="s">
        <v>45</v>
      </c>
      <c r="D21" s="18" t="s">
        <v>91</v>
      </c>
      <c r="E21" s="5" t="s">
        <v>32</v>
      </c>
      <c r="F21" s="5" t="s">
        <v>38</v>
      </c>
      <c r="G21" s="30" t="s">
        <v>92</v>
      </c>
      <c r="H21" s="5" t="s">
        <v>198</v>
      </c>
      <c r="J21" s="5" t="s">
        <v>91</v>
      </c>
    </row>
    <row r="22" spans="1:10" x14ac:dyDescent="0.3">
      <c r="A22" s="5" t="s">
        <v>90</v>
      </c>
      <c r="B22" s="5" t="s">
        <v>44</v>
      </c>
      <c r="C22" s="5" t="s">
        <v>45</v>
      </c>
      <c r="D22" s="18" t="s">
        <v>91</v>
      </c>
      <c r="E22" s="5" t="s">
        <v>32</v>
      </c>
      <c r="F22" s="5" t="s">
        <v>38</v>
      </c>
      <c r="G22" s="30" t="s">
        <v>92</v>
      </c>
      <c r="H22" s="5" t="s">
        <v>198</v>
      </c>
      <c r="J22" s="5" t="s">
        <v>91</v>
      </c>
    </row>
    <row r="23" spans="1:10" x14ac:dyDescent="0.3">
      <c r="A23" s="5" t="s">
        <v>93</v>
      </c>
      <c r="B23" s="5" t="s">
        <v>29</v>
      </c>
      <c r="C23" s="5" t="s">
        <v>45</v>
      </c>
      <c r="D23" s="24" t="s">
        <v>94</v>
      </c>
      <c r="E23" s="5" t="s">
        <v>32</v>
      </c>
      <c r="F23" s="5" t="s">
        <v>38</v>
      </c>
      <c r="G23" s="34" t="s">
        <v>95</v>
      </c>
      <c r="H23" t="s">
        <v>47</v>
      </c>
      <c r="J23" s="5" t="s">
        <v>94</v>
      </c>
    </row>
    <row r="24" spans="1:10" x14ac:dyDescent="0.3">
      <c r="A24" s="5" t="s">
        <v>96</v>
      </c>
      <c r="B24" s="5" t="s">
        <v>97</v>
      </c>
      <c r="C24" s="5" t="s">
        <v>45</v>
      </c>
      <c r="D24" s="18" t="s">
        <v>91</v>
      </c>
      <c r="E24" s="5" t="s">
        <v>32</v>
      </c>
      <c r="F24" s="5" t="s">
        <v>38</v>
      </c>
      <c r="G24" s="30" t="s">
        <v>205</v>
      </c>
      <c r="H24" t="s">
        <v>47</v>
      </c>
      <c r="J24" s="5" t="s">
        <v>91</v>
      </c>
    </row>
    <row r="25" spans="1:10" x14ac:dyDescent="0.3">
      <c r="A25" s="5" t="s">
        <v>98</v>
      </c>
      <c r="B25" s="5" t="s">
        <v>97</v>
      </c>
      <c r="C25" s="5" t="s">
        <v>45</v>
      </c>
      <c r="D25" s="19" t="s">
        <v>99</v>
      </c>
      <c r="E25" s="5" t="s">
        <v>32</v>
      </c>
      <c r="F25" s="5" t="s">
        <v>38</v>
      </c>
      <c r="G25" s="30" t="s">
        <v>201</v>
      </c>
      <c r="H25" t="s">
        <v>202</v>
      </c>
      <c r="J25" s="5" t="s">
        <v>99</v>
      </c>
    </row>
    <row r="26" spans="1:10" ht="28.8" x14ac:dyDescent="0.3">
      <c r="A26" s="5" t="s">
        <v>100</v>
      </c>
      <c r="B26" s="5" t="s">
        <v>44</v>
      </c>
      <c r="C26" s="5" t="s">
        <v>36</v>
      </c>
      <c r="D26" s="20" t="s">
        <v>101</v>
      </c>
      <c r="E26" s="5" t="s">
        <v>32</v>
      </c>
      <c r="F26" s="5" t="s">
        <v>38</v>
      </c>
      <c r="G26" s="35" t="s">
        <v>102</v>
      </c>
      <c r="H26" t="s">
        <v>47</v>
      </c>
      <c r="J26" s="5" t="s">
        <v>101</v>
      </c>
    </row>
    <row r="27" spans="1:10" x14ac:dyDescent="0.3">
      <c r="A27" s="5" t="s">
        <v>103</v>
      </c>
      <c r="B27" s="5" t="s">
        <v>44</v>
      </c>
      <c r="C27" s="5" t="s">
        <v>36</v>
      </c>
      <c r="D27" s="19" t="s">
        <v>99</v>
      </c>
      <c r="E27" s="5" t="s">
        <v>32</v>
      </c>
      <c r="F27" s="5" t="s">
        <v>38</v>
      </c>
      <c r="G27" s="30" t="s">
        <v>203</v>
      </c>
      <c r="H27" t="s">
        <v>202</v>
      </c>
      <c r="J27" s="5" t="s">
        <v>99</v>
      </c>
    </row>
    <row r="28" spans="1:10" x14ac:dyDescent="0.3">
      <c r="A28" s="5" t="s">
        <v>104</v>
      </c>
      <c r="B28" s="5" t="s">
        <v>29</v>
      </c>
      <c r="C28" s="5" t="s">
        <v>45</v>
      </c>
      <c r="D28" s="19" t="s">
        <v>99</v>
      </c>
      <c r="E28" s="5" t="s">
        <v>32</v>
      </c>
      <c r="F28" s="5" t="s">
        <v>38</v>
      </c>
      <c r="G28" s="17" t="s">
        <v>105</v>
      </c>
      <c r="H28" s="5" t="s">
        <v>198</v>
      </c>
      <c r="J28" s="5" t="s">
        <v>99</v>
      </c>
    </row>
    <row r="29" spans="1:10" x14ac:dyDescent="0.3">
      <c r="A29" s="5" t="s">
        <v>106</v>
      </c>
      <c r="B29" s="5" t="s">
        <v>29</v>
      </c>
      <c r="C29" s="5" t="s">
        <v>45</v>
      </c>
      <c r="D29" s="18" t="s">
        <v>91</v>
      </c>
      <c r="E29" s="5" t="s">
        <v>32</v>
      </c>
      <c r="F29" s="5" t="s">
        <v>38</v>
      </c>
      <c r="G29" s="9" t="s">
        <v>107</v>
      </c>
      <c r="H29" s="5" t="s">
        <v>209</v>
      </c>
      <c r="J29" s="5" t="s">
        <v>91</v>
      </c>
    </row>
    <row r="30" spans="1:10" x14ac:dyDescent="0.3">
      <c r="A30" s="5" t="s">
        <v>108</v>
      </c>
      <c r="B30" s="5" t="s">
        <v>97</v>
      </c>
      <c r="C30" s="5" t="s">
        <v>45</v>
      </c>
      <c r="D30" s="18" t="s">
        <v>91</v>
      </c>
      <c r="E30" s="5" t="s">
        <v>32</v>
      </c>
      <c r="F30" s="5" t="s">
        <v>38</v>
      </c>
      <c r="G30" s="33" t="s">
        <v>50</v>
      </c>
      <c r="H30" s="5" t="s">
        <v>199</v>
      </c>
      <c r="J30" s="5" t="s">
        <v>91</v>
      </c>
    </row>
    <row r="31" spans="1:10" x14ac:dyDescent="0.3">
      <c r="A31" s="5" t="s">
        <v>109</v>
      </c>
      <c r="B31" s="5" t="s">
        <v>29</v>
      </c>
      <c r="C31" s="5" t="s">
        <v>45</v>
      </c>
      <c r="D31" s="18" t="s">
        <v>110</v>
      </c>
      <c r="E31" s="5" t="s">
        <v>32</v>
      </c>
      <c r="F31" s="5" t="s">
        <v>38</v>
      </c>
      <c r="G31" s="17" t="s">
        <v>111</v>
      </c>
      <c r="H31" s="5" t="s">
        <v>198</v>
      </c>
      <c r="J31" s="5" t="s">
        <v>110</v>
      </c>
    </row>
    <row r="32" spans="1:10" x14ac:dyDescent="0.3">
      <c r="A32" s="5" t="s">
        <v>109</v>
      </c>
      <c r="B32" s="5" t="s">
        <v>29</v>
      </c>
      <c r="C32" s="5" t="s">
        <v>45</v>
      </c>
      <c r="D32" s="18" t="s">
        <v>110</v>
      </c>
      <c r="E32" s="5" t="s">
        <v>32</v>
      </c>
      <c r="F32" s="5" t="s">
        <v>38</v>
      </c>
      <c r="G32" s="17" t="s">
        <v>111</v>
      </c>
      <c r="H32" s="5" t="s">
        <v>198</v>
      </c>
      <c r="J32" s="5" t="s">
        <v>110</v>
      </c>
    </row>
    <row r="33" spans="1:10" x14ac:dyDescent="0.3">
      <c r="A33" s="5" t="s">
        <v>112</v>
      </c>
      <c r="B33" s="5" t="s">
        <v>29</v>
      </c>
      <c r="C33" s="5" t="s">
        <v>45</v>
      </c>
      <c r="D33" s="18" t="s">
        <v>113</v>
      </c>
      <c r="E33" s="5" t="s">
        <v>32</v>
      </c>
      <c r="F33" s="5" t="s">
        <v>38</v>
      </c>
      <c r="G33" s="9" t="s">
        <v>115</v>
      </c>
      <c r="H33" s="5" t="s">
        <v>198</v>
      </c>
      <c r="J33" s="5" t="s">
        <v>114</v>
      </c>
    </row>
    <row r="34" spans="1:10" x14ac:dyDescent="0.3">
      <c r="A34" s="5" t="s">
        <v>116</v>
      </c>
      <c r="B34" s="5" t="s">
        <v>44</v>
      </c>
      <c r="C34" s="5" t="s">
        <v>45</v>
      </c>
      <c r="D34" s="18" t="s">
        <v>91</v>
      </c>
      <c r="E34" s="5" t="s">
        <v>32</v>
      </c>
      <c r="F34" s="5" t="s">
        <v>38</v>
      </c>
      <c r="G34" s="32" t="s">
        <v>50</v>
      </c>
      <c r="H34" s="5" t="s">
        <v>199</v>
      </c>
      <c r="J34" s="5" t="s">
        <v>91</v>
      </c>
    </row>
    <row r="35" spans="1:10" x14ac:dyDescent="0.3">
      <c r="A35" s="5" t="s">
        <v>117</v>
      </c>
      <c r="B35" s="5" t="s">
        <v>29</v>
      </c>
      <c r="C35" s="5" t="s">
        <v>45</v>
      </c>
      <c r="D35" s="21" t="s">
        <v>118</v>
      </c>
      <c r="E35" s="5" t="s">
        <v>32</v>
      </c>
      <c r="F35" s="5" t="s">
        <v>38</v>
      </c>
      <c r="G35" s="30" t="s">
        <v>119</v>
      </c>
      <c r="H35" s="5" t="s">
        <v>209</v>
      </c>
      <c r="J35" s="5" t="s">
        <v>118</v>
      </c>
    </row>
    <row r="36" spans="1:10" x14ac:dyDescent="0.3">
      <c r="A36" s="5" t="s">
        <v>120</v>
      </c>
      <c r="B36" s="5" t="s">
        <v>29</v>
      </c>
      <c r="C36" s="5" t="s">
        <v>45</v>
      </c>
      <c r="D36" s="21" t="s">
        <v>121</v>
      </c>
      <c r="E36" s="5" t="s">
        <v>32</v>
      </c>
      <c r="F36" s="5" t="s">
        <v>38</v>
      </c>
      <c r="G36" s="9" t="s">
        <v>122</v>
      </c>
      <c r="H36" s="5" t="s">
        <v>198</v>
      </c>
      <c r="J36" s="5" t="s">
        <v>121</v>
      </c>
    </row>
    <row r="37" spans="1:10" x14ac:dyDescent="0.3">
      <c r="A37" s="5" t="s">
        <v>123</v>
      </c>
      <c r="B37" s="5" t="s">
        <v>29</v>
      </c>
      <c r="C37" s="5" t="s">
        <v>45</v>
      </c>
      <c r="D37" s="21" t="s">
        <v>124</v>
      </c>
      <c r="G37" s="34" t="s">
        <v>125</v>
      </c>
      <c r="H37" t="s">
        <v>47</v>
      </c>
      <c r="J37" s="5" t="s">
        <v>32</v>
      </c>
    </row>
    <row r="38" spans="1:10" x14ac:dyDescent="0.3">
      <c r="A38" s="5" t="s">
        <v>126</v>
      </c>
      <c r="B38" s="5" t="s">
        <v>29</v>
      </c>
      <c r="C38" s="5" t="s">
        <v>54</v>
      </c>
      <c r="D38" s="21" t="s">
        <v>118</v>
      </c>
      <c r="G38" s="17" t="s">
        <v>127</v>
      </c>
      <c r="H38" s="5" t="s">
        <v>198</v>
      </c>
      <c r="J38" s="5" t="s">
        <v>32</v>
      </c>
    </row>
    <row r="39" spans="1:10" x14ac:dyDescent="0.3">
      <c r="A39" s="5" t="s">
        <v>128</v>
      </c>
      <c r="B39" s="5" t="s">
        <v>44</v>
      </c>
      <c r="C39" s="5" t="s">
        <v>45</v>
      </c>
      <c r="D39" s="21" t="s">
        <v>118</v>
      </c>
      <c r="G39" s="9" t="s">
        <v>129</v>
      </c>
      <c r="H39" s="5" t="s">
        <v>209</v>
      </c>
      <c r="J39" s="5" t="s">
        <v>77</v>
      </c>
    </row>
    <row r="40" spans="1:10" x14ac:dyDescent="0.3">
      <c r="A40" s="5" t="s">
        <v>130</v>
      </c>
      <c r="B40" s="5" t="s">
        <v>29</v>
      </c>
      <c r="C40" s="5" t="s">
        <v>54</v>
      </c>
      <c r="D40" s="24" t="s">
        <v>131</v>
      </c>
      <c r="G40" s="9" t="s">
        <v>132</v>
      </c>
      <c r="H40" s="5" t="s">
        <v>198</v>
      </c>
      <c r="J40" s="5" t="s">
        <v>32</v>
      </c>
    </row>
    <row r="41" spans="1:10" x14ac:dyDescent="0.3">
      <c r="A41" s="5" t="s">
        <v>133</v>
      </c>
      <c r="B41" s="5" t="s">
        <v>29</v>
      </c>
      <c r="C41" s="5" t="s">
        <v>45</v>
      </c>
      <c r="D41" s="24" t="s">
        <v>134</v>
      </c>
      <c r="G41" s="9" t="s">
        <v>135</v>
      </c>
      <c r="H41" s="5" t="s">
        <v>198</v>
      </c>
      <c r="J41" s="5" t="s">
        <v>32</v>
      </c>
    </row>
    <row r="42" spans="1:10" x14ac:dyDescent="0.3">
      <c r="A42" s="5" t="s">
        <v>136</v>
      </c>
      <c r="B42" s="5" t="s">
        <v>29</v>
      </c>
      <c r="C42" s="5" t="s">
        <v>45</v>
      </c>
      <c r="D42" s="22" t="s">
        <v>137</v>
      </c>
      <c r="G42" s="32" t="s">
        <v>138</v>
      </c>
      <c r="H42" s="5" t="s">
        <v>199</v>
      </c>
      <c r="J42" s="5" t="s">
        <v>32</v>
      </c>
    </row>
    <row r="43" spans="1:10" x14ac:dyDescent="0.3">
      <c r="A43" s="5" t="s">
        <v>139</v>
      </c>
      <c r="B43" s="5" t="s">
        <v>29</v>
      </c>
      <c r="C43" s="5" t="s">
        <v>45</v>
      </c>
      <c r="D43" s="23" t="s">
        <v>140</v>
      </c>
      <c r="G43" s="9" t="s">
        <v>141</v>
      </c>
      <c r="H43" s="5" t="s">
        <v>209</v>
      </c>
      <c r="J43" s="5" t="s">
        <v>32</v>
      </c>
    </row>
    <row r="44" spans="1:10" x14ac:dyDescent="0.3">
      <c r="A44" s="5" t="s">
        <v>139</v>
      </c>
      <c r="B44" s="5" t="s">
        <v>29</v>
      </c>
      <c r="C44" s="5" t="s">
        <v>45</v>
      </c>
      <c r="D44" s="23" t="s">
        <v>140</v>
      </c>
      <c r="G44" s="9" t="s">
        <v>142</v>
      </c>
      <c r="H44" s="5" t="s">
        <v>209</v>
      </c>
      <c r="J44" s="5" t="s">
        <v>32</v>
      </c>
    </row>
    <row r="45" spans="1:10" x14ac:dyDescent="0.3">
      <c r="A45" s="5" t="s">
        <v>143</v>
      </c>
      <c r="B45" s="5" t="s">
        <v>29</v>
      </c>
      <c r="C45" s="5" t="s">
        <v>45</v>
      </c>
      <c r="D45" s="23" t="s">
        <v>140</v>
      </c>
      <c r="G45" s="32" t="s">
        <v>144</v>
      </c>
      <c r="H45" s="5" t="s">
        <v>199</v>
      </c>
      <c r="J45" s="5" t="s">
        <v>32</v>
      </c>
    </row>
    <row r="46" spans="1:10" x14ac:dyDescent="0.3">
      <c r="A46" s="5" t="s">
        <v>145</v>
      </c>
      <c r="B46" s="5" t="s">
        <v>29</v>
      </c>
      <c r="C46" s="5" t="s">
        <v>45</v>
      </c>
      <c r="D46" s="24" t="s">
        <v>131</v>
      </c>
      <c r="G46" s="32" t="s">
        <v>78</v>
      </c>
      <c r="H46" s="5" t="s">
        <v>199</v>
      </c>
      <c r="J46" s="5" t="s">
        <v>32</v>
      </c>
    </row>
    <row r="47" spans="1:10" x14ac:dyDescent="0.3">
      <c r="A47" s="5" t="s">
        <v>145</v>
      </c>
      <c r="B47" s="5" t="s">
        <v>29</v>
      </c>
      <c r="C47" s="5" t="s">
        <v>45</v>
      </c>
      <c r="D47" s="24" t="s">
        <v>131</v>
      </c>
      <c r="G47" s="32" t="s">
        <v>78</v>
      </c>
      <c r="H47" s="5" t="s">
        <v>199</v>
      </c>
      <c r="J47" s="5" t="s">
        <v>32</v>
      </c>
    </row>
    <row r="48" spans="1:10" x14ac:dyDescent="0.3">
      <c r="A48" s="5" t="s">
        <v>146</v>
      </c>
      <c r="B48" s="5" t="s">
        <v>29</v>
      </c>
      <c r="C48" s="5" t="s">
        <v>30</v>
      </c>
      <c r="D48" s="23" t="s">
        <v>140</v>
      </c>
      <c r="G48" s="32" t="s">
        <v>147</v>
      </c>
      <c r="H48" s="5" t="s">
        <v>199</v>
      </c>
      <c r="J48" s="5" t="s">
        <v>32</v>
      </c>
    </row>
    <row r="49" spans="1:10" x14ac:dyDescent="0.3">
      <c r="A49" s="5" t="s">
        <v>148</v>
      </c>
      <c r="B49" s="5" t="s">
        <v>29</v>
      </c>
      <c r="C49" s="5" t="s">
        <v>30</v>
      </c>
      <c r="D49" s="22" t="s">
        <v>192</v>
      </c>
      <c r="G49" s="34" t="s">
        <v>149</v>
      </c>
      <c r="H49" t="s">
        <v>47</v>
      </c>
      <c r="J49" s="5" t="s">
        <v>32</v>
      </c>
    </row>
    <row r="50" spans="1:10" x14ac:dyDescent="0.3">
      <c r="A50" s="5" t="s">
        <v>150</v>
      </c>
      <c r="B50" s="5" t="s">
        <v>44</v>
      </c>
      <c r="C50" s="5" t="s">
        <v>54</v>
      </c>
      <c r="D50" s="25" t="s">
        <v>151</v>
      </c>
      <c r="G50" s="32" t="s">
        <v>50</v>
      </c>
      <c r="H50" s="5" t="s">
        <v>199</v>
      </c>
      <c r="J50" s="5" t="s">
        <v>32</v>
      </c>
    </row>
    <row r="51" spans="1:10" x14ac:dyDescent="0.3">
      <c r="A51" s="5" t="s">
        <v>152</v>
      </c>
      <c r="B51" s="5" t="s">
        <v>44</v>
      </c>
      <c r="C51" s="5" t="s">
        <v>54</v>
      </c>
      <c r="D51" s="27" t="s">
        <v>153</v>
      </c>
      <c r="G51" s="32" t="s">
        <v>154</v>
      </c>
      <c r="H51" s="5" t="s">
        <v>199</v>
      </c>
      <c r="J51" s="5" t="s">
        <v>32</v>
      </c>
    </row>
    <row r="52" spans="1:10" x14ac:dyDescent="0.3">
      <c r="A52" s="5" t="s">
        <v>155</v>
      </c>
      <c r="B52" s="5" t="s">
        <v>29</v>
      </c>
      <c r="C52" s="5" t="s">
        <v>45</v>
      </c>
      <c r="D52" s="17" t="s">
        <v>156</v>
      </c>
      <c r="G52" s="32" t="s">
        <v>157</v>
      </c>
      <c r="H52" s="5" t="s">
        <v>199</v>
      </c>
      <c r="J52" s="5" t="s">
        <v>32</v>
      </c>
    </row>
    <row r="53" spans="1:10" x14ac:dyDescent="0.3">
      <c r="A53" s="5" t="s">
        <v>155</v>
      </c>
      <c r="B53" s="5" t="s">
        <v>29</v>
      </c>
      <c r="C53" s="5" t="s">
        <v>45</v>
      </c>
      <c r="D53" s="17" t="s">
        <v>156</v>
      </c>
      <c r="G53" s="32" t="s">
        <v>157</v>
      </c>
      <c r="H53" s="5" t="s">
        <v>199</v>
      </c>
      <c r="J53" s="5" t="s">
        <v>32</v>
      </c>
    </row>
    <row r="54" spans="1:10" x14ac:dyDescent="0.3">
      <c r="A54" s="5" t="s">
        <v>158</v>
      </c>
      <c r="B54" s="5" t="s">
        <v>29</v>
      </c>
      <c r="C54" s="5" t="s">
        <v>36</v>
      </c>
      <c r="D54" s="26" t="s">
        <v>151</v>
      </c>
      <c r="G54" s="17" t="s">
        <v>208</v>
      </c>
      <c r="H54" s="5" t="s">
        <v>198</v>
      </c>
      <c r="J54" s="5" t="s">
        <v>32</v>
      </c>
    </row>
    <row r="55" spans="1:10" x14ac:dyDescent="0.3">
      <c r="A55" s="5" t="s">
        <v>159</v>
      </c>
      <c r="B55" s="5" t="s">
        <v>29</v>
      </c>
      <c r="C55" s="5" t="s">
        <v>36</v>
      </c>
      <c r="D55" s="22" t="s">
        <v>190</v>
      </c>
      <c r="G55" s="32" t="s">
        <v>157</v>
      </c>
      <c r="H55" s="5" t="s">
        <v>199</v>
      </c>
      <c r="J55" s="5" t="s">
        <v>32</v>
      </c>
    </row>
    <row r="56" spans="1:10" x14ac:dyDescent="0.3">
      <c r="A56" s="5" t="s">
        <v>160</v>
      </c>
      <c r="B56" s="5" t="s">
        <v>29</v>
      </c>
      <c r="C56" s="5" t="s">
        <v>45</v>
      </c>
      <c r="D56" s="25" t="s">
        <v>151</v>
      </c>
      <c r="G56" s="32" t="s">
        <v>78</v>
      </c>
      <c r="H56" s="5" t="s">
        <v>199</v>
      </c>
      <c r="J56" s="5" t="s">
        <v>32</v>
      </c>
    </row>
    <row r="57" spans="1:10" x14ac:dyDescent="0.3">
      <c r="A57" s="5" t="s">
        <v>161</v>
      </c>
      <c r="B57" s="5" t="s">
        <v>29</v>
      </c>
      <c r="C57" s="5" t="s">
        <v>45</v>
      </c>
      <c r="D57" s="24" t="s">
        <v>162</v>
      </c>
      <c r="G57" s="32" t="s">
        <v>78</v>
      </c>
      <c r="H57" s="5" t="s">
        <v>199</v>
      </c>
      <c r="J57" s="5" t="s">
        <v>32</v>
      </c>
    </row>
    <row r="58" spans="1:10" x14ac:dyDescent="0.3">
      <c r="A58" s="5" t="s">
        <v>163</v>
      </c>
      <c r="B58" s="5" t="s">
        <v>29</v>
      </c>
      <c r="C58" s="5" t="s">
        <v>45</v>
      </c>
      <c r="D58" s="25" t="s">
        <v>164</v>
      </c>
      <c r="G58" s="32" t="s">
        <v>138</v>
      </c>
      <c r="H58" s="5" t="s">
        <v>199</v>
      </c>
      <c r="J58" s="5" t="s">
        <v>77</v>
      </c>
    </row>
    <row r="59" spans="1:10" x14ac:dyDescent="0.3">
      <c r="A59" s="5" t="s">
        <v>165</v>
      </c>
      <c r="B59" s="5" t="s">
        <v>29</v>
      </c>
      <c r="C59" s="5" t="s">
        <v>54</v>
      </c>
      <c r="D59" s="25" t="s">
        <v>151</v>
      </c>
      <c r="G59" s="17" t="s">
        <v>127</v>
      </c>
      <c r="H59" s="5" t="s">
        <v>198</v>
      </c>
      <c r="J59" s="5" t="s">
        <v>32</v>
      </c>
    </row>
    <row r="60" spans="1:10" x14ac:dyDescent="0.3">
      <c r="A60" s="5" t="s">
        <v>166</v>
      </c>
      <c r="B60" s="5" t="s">
        <v>29</v>
      </c>
      <c r="C60" s="5" t="s">
        <v>36</v>
      </c>
      <c r="D60" s="24" t="s">
        <v>162</v>
      </c>
      <c r="G60" s="32" t="s">
        <v>167</v>
      </c>
      <c r="H60" s="5" t="s">
        <v>207</v>
      </c>
      <c r="J60" s="5" t="s">
        <v>32</v>
      </c>
    </row>
    <row r="61" spans="1:10" x14ac:dyDescent="0.3">
      <c r="A61" s="5" t="s">
        <v>168</v>
      </c>
      <c r="B61" s="5" t="s">
        <v>44</v>
      </c>
      <c r="C61" s="5" t="s">
        <v>54</v>
      </c>
      <c r="D61" s="25" t="s">
        <v>169</v>
      </c>
      <c r="G61" s="34" t="s">
        <v>47</v>
      </c>
      <c r="H61" t="s">
        <v>47</v>
      </c>
      <c r="J61" s="5" t="s">
        <v>77</v>
      </c>
    </row>
    <row r="62" spans="1:10" x14ac:dyDescent="0.3">
      <c r="A62" s="5" t="s">
        <v>170</v>
      </c>
      <c r="B62" s="5" t="s">
        <v>29</v>
      </c>
      <c r="C62" s="5" t="s">
        <v>45</v>
      </c>
      <c r="D62" s="22" t="s">
        <v>191</v>
      </c>
      <c r="G62" s="32" t="s">
        <v>78</v>
      </c>
      <c r="H62" s="5" t="s">
        <v>199</v>
      </c>
      <c r="J62" s="5" t="s">
        <v>32</v>
      </c>
    </row>
    <row r="63" spans="1:10" x14ac:dyDescent="0.3">
      <c r="A63" s="5" t="s">
        <v>171</v>
      </c>
      <c r="B63" s="5" t="s">
        <v>29</v>
      </c>
      <c r="C63" s="5" t="s">
        <v>45</v>
      </c>
      <c r="D63" s="17" t="s">
        <v>172</v>
      </c>
      <c r="G63" s="32" t="s">
        <v>78</v>
      </c>
      <c r="H63" s="5" t="s">
        <v>199</v>
      </c>
      <c r="J63" s="5" t="s">
        <v>77</v>
      </c>
    </row>
    <row r="64" spans="1:10" x14ac:dyDescent="0.3">
      <c r="A64" s="5" t="s">
        <v>173</v>
      </c>
      <c r="B64" s="5" t="s">
        <v>29</v>
      </c>
      <c r="C64" s="5" t="s">
        <v>36</v>
      </c>
      <c r="D64" s="22" t="s">
        <v>174</v>
      </c>
      <c r="G64" s="32" t="s">
        <v>167</v>
      </c>
      <c r="H64" s="5" t="s">
        <v>207</v>
      </c>
      <c r="J64" s="5" t="s">
        <v>32</v>
      </c>
    </row>
    <row r="65" spans="1:10" x14ac:dyDescent="0.3">
      <c r="A65" s="5" t="s">
        <v>175</v>
      </c>
      <c r="B65" s="5" t="s">
        <v>29</v>
      </c>
      <c r="C65" s="5" t="s">
        <v>45</v>
      </c>
      <c r="D65" s="17" t="s">
        <v>176</v>
      </c>
      <c r="G65" s="32" t="s">
        <v>78</v>
      </c>
      <c r="H65" s="5" t="s">
        <v>199</v>
      </c>
      <c r="J65" s="5" t="s">
        <v>77</v>
      </c>
    </row>
    <row r="66" spans="1:10" x14ac:dyDescent="0.3">
      <c r="A66" s="5" t="s">
        <v>177</v>
      </c>
      <c r="B66" s="5" t="s">
        <v>29</v>
      </c>
      <c r="C66" s="5" t="s">
        <v>45</v>
      </c>
      <c r="D66" s="17" t="s">
        <v>85</v>
      </c>
      <c r="G66" s="32" t="s">
        <v>204</v>
      </c>
      <c r="H66" s="5" t="s">
        <v>207</v>
      </c>
      <c r="J66" s="5" t="s">
        <v>77</v>
      </c>
    </row>
    <row r="67" spans="1:10" x14ac:dyDescent="0.3">
      <c r="A67" s="5" t="s">
        <v>178</v>
      </c>
      <c r="B67" s="5" t="s">
        <v>29</v>
      </c>
      <c r="C67" s="5" t="s">
        <v>45</v>
      </c>
      <c r="D67" s="22" t="s">
        <v>179</v>
      </c>
      <c r="G67" s="32" t="s">
        <v>78</v>
      </c>
      <c r="H67" s="5" t="s">
        <v>199</v>
      </c>
      <c r="J67" s="5" t="s">
        <v>32</v>
      </c>
    </row>
    <row r="68" spans="1:10" x14ac:dyDescent="0.3">
      <c r="A68" s="5" t="s">
        <v>181</v>
      </c>
      <c r="B68" s="5" t="s">
        <v>29</v>
      </c>
      <c r="C68" s="5" t="s">
        <v>45</v>
      </c>
      <c r="D68" s="22" t="s">
        <v>182</v>
      </c>
      <c r="G68" s="9" t="s">
        <v>180</v>
      </c>
      <c r="J68" s="5" t="s">
        <v>32</v>
      </c>
    </row>
    <row r="69" spans="1:10" x14ac:dyDescent="0.3">
      <c r="A69" s="5" t="s">
        <v>183</v>
      </c>
      <c r="B69" s="5" t="s">
        <v>44</v>
      </c>
      <c r="C69" s="5" t="s">
        <v>54</v>
      </c>
      <c r="D69" s="24" t="s">
        <v>184</v>
      </c>
      <c r="G69" s="32" t="s">
        <v>50</v>
      </c>
      <c r="H69" s="5" t="s">
        <v>199</v>
      </c>
      <c r="J69" s="5" t="s">
        <v>32</v>
      </c>
    </row>
    <row r="70" spans="1:10" x14ac:dyDescent="0.3">
      <c r="A70" s="5" t="s">
        <v>187</v>
      </c>
      <c r="B70" s="5" t="s">
        <v>29</v>
      </c>
      <c r="C70" s="5" t="s">
        <v>45</v>
      </c>
      <c r="D70" s="28" t="s">
        <v>188</v>
      </c>
      <c r="G70" s="32" t="s">
        <v>138</v>
      </c>
      <c r="H70" s="5" t="s">
        <v>199</v>
      </c>
      <c r="J70" s="5" t="s">
        <v>32</v>
      </c>
    </row>
    <row r="71" spans="1:10" x14ac:dyDescent="0.3">
      <c r="A71" s="5" t="s">
        <v>185</v>
      </c>
      <c r="B71" s="5" t="s">
        <v>29</v>
      </c>
      <c r="C71" s="5" t="s">
        <v>45</v>
      </c>
      <c r="D71" s="17" t="s">
        <v>85</v>
      </c>
      <c r="G71" s="32" t="s">
        <v>186</v>
      </c>
      <c r="H71" s="5" t="s">
        <v>199</v>
      </c>
      <c r="J71" s="5" t="s">
        <v>77</v>
      </c>
    </row>
    <row r="74" spans="1:10" x14ac:dyDescent="0.3">
      <c r="F74" s="5">
        <f>SUM(F75:F80)</f>
        <v>77</v>
      </c>
    </row>
    <row r="76" spans="1:10" x14ac:dyDescent="0.3">
      <c r="B76" s="5" t="s">
        <v>189</v>
      </c>
      <c r="C76" s="14"/>
      <c r="E76" s="5" t="s">
        <v>199</v>
      </c>
      <c r="F76" s="5">
        <v>35</v>
      </c>
      <c r="G76" s="29">
        <f>F76/$F$74</f>
        <v>0.45454545454545453</v>
      </c>
    </row>
    <row r="77" spans="1:10" x14ac:dyDescent="0.3">
      <c r="B77" s="17" t="s">
        <v>85</v>
      </c>
      <c r="C77" s="5">
        <v>17</v>
      </c>
      <c r="D77" s="29">
        <f>C77/$C$88</f>
        <v>0.24285714285714285</v>
      </c>
      <c r="E77" s="9" t="s">
        <v>47</v>
      </c>
      <c r="F77" s="5">
        <v>13</v>
      </c>
      <c r="G77" s="29">
        <f>F77/$F$74</f>
        <v>0.16883116883116883</v>
      </c>
    </row>
    <row r="78" spans="1:10" x14ac:dyDescent="0.3">
      <c r="B78" s="15" t="s">
        <v>193</v>
      </c>
      <c r="C78" s="5">
        <v>9</v>
      </c>
      <c r="D78" s="29">
        <f t="shared" ref="D78:D86" si="0">C78/$C$88</f>
        <v>0.12857142857142856</v>
      </c>
      <c r="E78" s="5" t="s">
        <v>198</v>
      </c>
      <c r="F78" s="5">
        <v>14</v>
      </c>
      <c r="G78" s="29">
        <f>F78/$F$74</f>
        <v>0.18181818181818182</v>
      </c>
    </row>
    <row r="79" spans="1:10" x14ac:dyDescent="0.3">
      <c r="B79" s="24" t="s">
        <v>196</v>
      </c>
      <c r="C79" s="5">
        <v>8</v>
      </c>
      <c r="D79" s="29">
        <f t="shared" si="0"/>
        <v>0.11428571428571428</v>
      </c>
      <c r="E79" s="5" t="s">
        <v>202</v>
      </c>
      <c r="F79" s="5">
        <v>5</v>
      </c>
      <c r="G79" s="29">
        <f>F79/$F$74</f>
        <v>6.4935064935064929E-2</v>
      </c>
    </row>
    <row r="80" spans="1:10" x14ac:dyDescent="0.3">
      <c r="B80" s="22" t="s">
        <v>182</v>
      </c>
      <c r="C80" s="5">
        <v>7</v>
      </c>
      <c r="D80" s="29">
        <f t="shared" si="0"/>
        <v>0.1</v>
      </c>
      <c r="E80" s="31" t="s">
        <v>197</v>
      </c>
      <c r="F80" s="5">
        <v>10</v>
      </c>
      <c r="G80" s="29">
        <f>F80/$F$74</f>
        <v>0.12987012987012986</v>
      </c>
    </row>
    <row r="81" spans="2:9" x14ac:dyDescent="0.3">
      <c r="B81" s="25" t="s">
        <v>151</v>
      </c>
      <c r="C81" s="5">
        <v>6</v>
      </c>
      <c r="D81" s="29">
        <f t="shared" si="0"/>
        <v>8.5714285714285715E-2</v>
      </c>
      <c r="G81" s="29"/>
    </row>
    <row r="82" spans="2:9" x14ac:dyDescent="0.3">
      <c r="B82" s="21" t="s">
        <v>118</v>
      </c>
      <c r="C82" s="5">
        <v>5</v>
      </c>
      <c r="D82" s="29">
        <f t="shared" si="0"/>
        <v>7.1428571428571425E-2</v>
      </c>
      <c r="G82" s="29"/>
    </row>
    <row r="83" spans="2:9" x14ac:dyDescent="0.3">
      <c r="B83" s="23" t="s">
        <v>140</v>
      </c>
      <c r="C83" s="5">
        <v>4</v>
      </c>
      <c r="D83" s="29">
        <f t="shared" si="0"/>
        <v>5.7142857142857141E-2</v>
      </c>
      <c r="E83" s="5" t="s">
        <v>215</v>
      </c>
      <c r="F83" s="5" t="s">
        <v>214</v>
      </c>
      <c r="G83" s="29"/>
    </row>
    <row r="84" spans="2:9" x14ac:dyDescent="0.3">
      <c r="B84" s="16" t="s">
        <v>99</v>
      </c>
      <c r="C84" s="5">
        <v>4</v>
      </c>
      <c r="D84" s="29">
        <f t="shared" si="0"/>
        <v>5.7142857142857141E-2</v>
      </c>
      <c r="E84" s="5" t="s">
        <v>199</v>
      </c>
      <c r="F84" s="5">
        <v>29</v>
      </c>
    </row>
    <row r="85" spans="2:9" x14ac:dyDescent="0.3">
      <c r="B85" s="19" t="s">
        <v>73</v>
      </c>
      <c r="C85" s="5">
        <v>3</v>
      </c>
      <c r="D85" s="29">
        <f t="shared" si="0"/>
        <v>4.2857142857142858E-2</v>
      </c>
      <c r="E85" s="5" t="s">
        <v>198</v>
      </c>
      <c r="F85" s="5">
        <v>15</v>
      </c>
    </row>
    <row r="86" spans="2:9" x14ac:dyDescent="0.3">
      <c r="B86" s="27" t="s">
        <v>197</v>
      </c>
      <c r="C86" s="5">
        <v>7</v>
      </c>
      <c r="D86" s="29">
        <f t="shared" si="0"/>
        <v>0.1</v>
      </c>
      <c r="E86" s="5" t="s">
        <v>47</v>
      </c>
      <c r="F86" s="5">
        <v>11</v>
      </c>
    </row>
    <row r="87" spans="2:9" x14ac:dyDescent="0.3">
      <c r="E87" s="5" t="s">
        <v>209</v>
      </c>
      <c r="F87" s="5">
        <v>5</v>
      </c>
    </row>
    <row r="88" spans="2:9" x14ac:dyDescent="0.3">
      <c r="C88" s="5">
        <f>SUM(C77:C86)</f>
        <v>70</v>
      </c>
      <c r="E88" s="5" t="s">
        <v>207</v>
      </c>
      <c r="F88" s="5">
        <v>4</v>
      </c>
    </row>
    <row r="89" spans="2:9" x14ac:dyDescent="0.3">
      <c r="E89" s="5" t="s">
        <v>202</v>
      </c>
      <c r="F89" s="5">
        <v>3</v>
      </c>
    </row>
    <row r="90" spans="2:9" x14ac:dyDescent="0.3">
      <c r="E90" s="5" t="s">
        <v>206</v>
      </c>
      <c r="F90" s="5">
        <v>2</v>
      </c>
    </row>
    <row r="92" spans="2:9" x14ac:dyDescent="0.3">
      <c r="E92" s="5" t="s">
        <v>212</v>
      </c>
      <c r="F92" s="5">
        <v>69</v>
      </c>
    </row>
    <row r="95" spans="2:9" x14ac:dyDescent="0.3">
      <c r="E95" s="38" t="s">
        <v>27</v>
      </c>
      <c r="F95" s="6" t="s">
        <v>216</v>
      </c>
      <c r="G95" s="39" t="s">
        <v>220</v>
      </c>
      <c r="H95" t="str">
        <f>_xlfn.CONCAT(E95," &amp; ",TEXT(F95,0)," &amp; ",TEXT(G95,".00%"), "\\")</f>
        <v>Application &amp; Articles &amp; %\\</v>
      </c>
      <c r="I95" t="s">
        <v>222</v>
      </c>
    </row>
    <row r="96" spans="2:9" x14ac:dyDescent="0.3">
      <c r="E96" s="9" t="s">
        <v>217</v>
      </c>
      <c r="F96" s="40">
        <f>29+4+2</f>
        <v>35</v>
      </c>
      <c r="G96" s="39">
        <f>F96/$F$103</f>
        <v>0.46666666666666667</v>
      </c>
      <c r="H96" t="str">
        <f t="shared" ref="H96:H101" si="1">_xlfn.CONCAT(E96," &amp; ",TEXT(F96,0)," &amp; ",TEXT(G96,".00%"), "\\")</f>
        <v>Robotics &amp; 35 &amp; 46.67%\\</v>
      </c>
      <c r="I96" t="s">
        <v>223</v>
      </c>
    </row>
    <row r="97" spans="5:9" x14ac:dyDescent="0.3">
      <c r="E97" s="9" t="s">
        <v>198</v>
      </c>
      <c r="F97" s="40">
        <v>15</v>
      </c>
      <c r="G97" s="39">
        <f t="shared" ref="G97:G101" si="2">F97/$F$103</f>
        <v>0.2</v>
      </c>
      <c r="H97" t="str">
        <f t="shared" si="1"/>
        <v>Games &amp; 15 &amp; 20.00%\\</v>
      </c>
      <c r="I97" t="s">
        <v>224</v>
      </c>
    </row>
    <row r="98" spans="5:9" x14ac:dyDescent="0.3">
      <c r="E98" s="9" t="s">
        <v>218</v>
      </c>
      <c r="F98" s="40">
        <f>11+2</f>
        <v>13</v>
      </c>
      <c r="G98" s="39">
        <f t="shared" si="2"/>
        <v>0.17333333333333334</v>
      </c>
      <c r="H98" t="str">
        <f t="shared" si="1"/>
        <v>Autonomous driving &amp; 13 &amp; 17.33%\\</v>
      </c>
      <c r="I98" t="s">
        <v>225</v>
      </c>
    </row>
    <row r="99" spans="5:9" x14ac:dyDescent="0.3">
      <c r="E99" s="9" t="s">
        <v>209</v>
      </c>
      <c r="F99" s="40">
        <v>5</v>
      </c>
      <c r="G99" s="39">
        <f t="shared" si="2"/>
        <v>6.6666666666666666E-2</v>
      </c>
      <c r="H99" t="str">
        <f t="shared" si="1"/>
        <v>Control tasks &amp; 5 &amp; 6.67%\\</v>
      </c>
      <c r="I99" t="s">
        <v>226</v>
      </c>
    </row>
    <row r="100" spans="5:9" x14ac:dyDescent="0.3">
      <c r="E100" s="9" t="s">
        <v>198</v>
      </c>
      <c r="F100" s="40">
        <v>4</v>
      </c>
      <c r="G100" s="39">
        <f t="shared" si="2"/>
        <v>5.3333333333333337E-2</v>
      </c>
      <c r="H100" t="str">
        <f t="shared" si="1"/>
        <v>Games &amp; 4 &amp; 5.33%\\</v>
      </c>
      <c r="I100" t="s">
        <v>227</v>
      </c>
    </row>
    <row r="101" spans="5:9" x14ac:dyDescent="0.3">
      <c r="E101" s="9" t="s">
        <v>202</v>
      </c>
      <c r="F101" s="40">
        <v>3</v>
      </c>
      <c r="G101" s="39">
        <f t="shared" si="2"/>
        <v>0.04</v>
      </c>
      <c r="H101" t="str">
        <f t="shared" si="1"/>
        <v>Path Planning and Route planning &amp; 3 &amp; 4.00%\\</v>
      </c>
      <c r="I101" t="s">
        <v>228</v>
      </c>
    </row>
    <row r="102" spans="5:9" x14ac:dyDescent="0.3">
      <c r="F102" s="40"/>
      <c r="G102" s="39"/>
    </row>
    <row r="103" spans="5:9" x14ac:dyDescent="0.3">
      <c r="F103" s="40">
        <f>SUM(F96:F101)</f>
        <v>75</v>
      </c>
      <c r="G103" s="39"/>
    </row>
    <row r="104" spans="5:9" x14ac:dyDescent="0.3">
      <c r="F104" s="40"/>
      <c r="G104" s="39"/>
    </row>
    <row r="105" spans="5:9" x14ac:dyDescent="0.3">
      <c r="F105" s="40"/>
      <c r="G105" s="39"/>
    </row>
    <row r="106" spans="5:9" x14ac:dyDescent="0.3">
      <c r="E106" s="38" t="s">
        <v>219</v>
      </c>
      <c r="F106" s="41" t="s">
        <v>216</v>
      </c>
      <c r="G106" s="42" t="s">
        <v>220</v>
      </c>
      <c r="H106" t="str">
        <f t="shared" ref="H106:H116" si="3">_xlfn.CONCAT(E106," &amp; ",TEXT(F106,0)," &amp; ",TEXT(G106,".00%"), "\\")</f>
        <v>IL Algorithm &amp; Articles &amp; %\\</v>
      </c>
      <c r="I106" t="s">
        <v>229</v>
      </c>
    </row>
    <row r="107" spans="5:9" x14ac:dyDescent="0.3">
      <c r="E107" s="9" t="s">
        <v>221</v>
      </c>
      <c r="F107" s="40">
        <v>17</v>
      </c>
      <c r="G107" s="39">
        <f>F107/$F$118</f>
        <v>0.24285714285714285</v>
      </c>
      <c r="H107" t="str">
        <f t="shared" si="3"/>
        <v>Behavioral Cloning &amp; 17 &amp; 24.29%\\</v>
      </c>
      <c r="I107" t="s">
        <v>230</v>
      </c>
    </row>
    <row r="108" spans="5:9" x14ac:dyDescent="0.3">
      <c r="E108" s="9" t="s">
        <v>193</v>
      </c>
      <c r="F108" s="40">
        <v>9</v>
      </c>
      <c r="G108" s="39">
        <f t="shared" ref="G108:G116" si="4">F108/$F$118</f>
        <v>0.12857142857142856</v>
      </c>
      <c r="H108" t="str">
        <f t="shared" si="3"/>
        <v>Maximum Entropy IRL and Relative Entropy IRL &amp; 9 &amp; 12.86%\\</v>
      </c>
      <c r="I108" t="s">
        <v>231</v>
      </c>
    </row>
    <row r="109" spans="5:9" x14ac:dyDescent="0.3">
      <c r="E109" s="9" t="s">
        <v>196</v>
      </c>
      <c r="F109" s="40">
        <v>8</v>
      </c>
      <c r="G109" s="39">
        <f t="shared" si="4"/>
        <v>0.11428571428571428</v>
      </c>
      <c r="H109" t="str">
        <f t="shared" si="3"/>
        <v>IRL others (IRL from Observations, Cross-embodiment IRL) &amp; 8 &amp; 11.43%\\</v>
      </c>
      <c r="I109" t="s">
        <v>232</v>
      </c>
    </row>
    <row r="110" spans="5:9" x14ac:dyDescent="0.3">
      <c r="E110" s="9" t="s">
        <v>182</v>
      </c>
      <c r="F110" s="40">
        <v>7</v>
      </c>
      <c r="G110" s="39">
        <f t="shared" si="4"/>
        <v>0.1</v>
      </c>
      <c r="H110" t="str">
        <f t="shared" si="3"/>
        <v>GAIL &amp; 7 &amp; 10.00%\\</v>
      </c>
      <c r="I110" t="s">
        <v>233</v>
      </c>
    </row>
    <row r="111" spans="5:9" x14ac:dyDescent="0.3">
      <c r="E111" s="9" t="s">
        <v>151</v>
      </c>
      <c r="F111" s="40">
        <v>6</v>
      </c>
      <c r="G111" s="39">
        <f t="shared" si="4"/>
        <v>8.5714285714285715E-2</v>
      </c>
      <c r="H111" t="str">
        <f t="shared" si="3"/>
        <v>Imitation from Observation &amp; 6 &amp; 8.57%\\</v>
      </c>
      <c r="I111" t="s">
        <v>234</v>
      </c>
    </row>
    <row r="112" spans="5:9" x14ac:dyDescent="0.3">
      <c r="E112" s="9" t="s">
        <v>118</v>
      </c>
      <c r="F112" s="40">
        <v>5</v>
      </c>
      <c r="G112" s="39">
        <f t="shared" si="4"/>
        <v>7.1428571428571425E-2</v>
      </c>
      <c r="H112" t="str">
        <f t="shared" si="3"/>
        <v>Bayesian IRL &amp; 5 &amp; 7.14%\\</v>
      </c>
      <c r="I112" t="s">
        <v>235</v>
      </c>
    </row>
    <row r="113" spans="5:9" x14ac:dyDescent="0.3">
      <c r="E113" s="9" t="s">
        <v>140</v>
      </c>
      <c r="F113" s="40">
        <v>4</v>
      </c>
      <c r="G113" s="39">
        <f t="shared" si="4"/>
        <v>5.7142857142857141E-2</v>
      </c>
      <c r="H113" t="str">
        <f t="shared" si="3"/>
        <v>Adversarial IRL &amp; 4 &amp; 5.71%\\</v>
      </c>
      <c r="I113" t="s">
        <v>236</v>
      </c>
    </row>
    <row r="114" spans="5:9" x14ac:dyDescent="0.3">
      <c r="E114" s="9" t="s">
        <v>99</v>
      </c>
      <c r="F114" s="40">
        <v>4</v>
      </c>
      <c r="G114" s="39">
        <f t="shared" si="4"/>
        <v>5.7142857142857141E-2</v>
      </c>
      <c r="H114" t="str">
        <f t="shared" si="3"/>
        <v>Maximum-margin IRL &amp; 4 &amp; 5.71%\\</v>
      </c>
      <c r="I114" t="s">
        <v>237</v>
      </c>
    </row>
    <row r="115" spans="5:9" x14ac:dyDescent="0.3">
      <c r="E115" s="9" t="s">
        <v>73</v>
      </c>
      <c r="F115" s="40">
        <v>3</v>
      </c>
      <c r="G115" s="39">
        <f t="shared" si="4"/>
        <v>4.2857142857142858E-2</v>
      </c>
      <c r="H115" t="str">
        <f t="shared" si="3"/>
        <v>Expert Support Estimation &amp; 3 &amp; 4.29%\\</v>
      </c>
      <c r="I115" t="s">
        <v>238</v>
      </c>
    </row>
    <row r="116" spans="5:9" x14ac:dyDescent="0.3">
      <c r="E116" s="9" t="s">
        <v>197</v>
      </c>
      <c r="F116" s="40">
        <v>7</v>
      </c>
      <c r="G116" s="39">
        <f t="shared" si="4"/>
        <v>0.1</v>
      </c>
      <c r="H116" t="str">
        <f t="shared" si="3"/>
        <v>Others &amp; 7 &amp; 10.00%\\</v>
      </c>
      <c r="I116" t="s">
        <v>239</v>
      </c>
    </row>
    <row r="118" spans="5:9" x14ac:dyDescent="0.3">
      <c r="F118" s="5">
        <f>SUM(F107:F116)</f>
        <v>70</v>
      </c>
    </row>
  </sheetData>
  <autoFilter ref="A1:L71" xr:uid="{5103FA80-FD93-4C2C-B44E-DBC3C8F3DE31}"/>
  <sortState xmlns:xlrd2="http://schemas.microsoft.com/office/spreadsheetml/2017/richdata2" ref="E84:F90">
    <sortCondition descending="1" ref="F84:F90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31AB-FFF0-4F7A-8CD6-E5FF36A61AAF}">
  <dimension ref="A1:J71"/>
  <sheetViews>
    <sheetView workbookViewId="0">
      <selection activeCell="I1" sqref="I1:J10"/>
    </sheetView>
  </sheetViews>
  <sheetFormatPr defaultRowHeight="14.4" x14ac:dyDescent="0.3"/>
  <cols>
    <col min="9" max="9" width="28.33203125" bestFit="1" customWidth="1"/>
    <col min="10" max="10" width="18.5546875" bestFit="1" customWidth="1"/>
  </cols>
  <sheetData>
    <row r="1" spans="1:10" x14ac:dyDescent="0.3">
      <c r="A1" s="12" t="s">
        <v>27</v>
      </c>
      <c r="I1" s="36" t="s">
        <v>210</v>
      </c>
      <c r="J1" t="s">
        <v>213</v>
      </c>
    </row>
    <row r="2" spans="1:10" x14ac:dyDescent="0.3">
      <c r="A2" s="5" t="s">
        <v>199</v>
      </c>
      <c r="I2" s="37" t="s">
        <v>47</v>
      </c>
      <c r="J2">
        <v>11</v>
      </c>
    </row>
    <row r="3" spans="1:10" x14ac:dyDescent="0.3">
      <c r="A3" s="5" t="s">
        <v>198</v>
      </c>
      <c r="I3" s="37" t="s">
        <v>206</v>
      </c>
      <c r="J3">
        <v>2</v>
      </c>
    </row>
    <row r="4" spans="1:10" x14ac:dyDescent="0.3">
      <c r="A4" s="5" t="s">
        <v>198</v>
      </c>
      <c r="I4" s="37" t="s">
        <v>209</v>
      </c>
      <c r="J4">
        <v>5</v>
      </c>
    </row>
    <row r="5" spans="1:10" x14ac:dyDescent="0.3">
      <c r="A5" t="s">
        <v>47</v>
      </c>
      <c r="I5" s="37" t="s">
        <v>198</v>
      </c>
      <c r="J5">
        <v>15</v>
      </c>
    </row>
    <row r="6" spans="1:10" x14ac:dyDescent="0.3">
      <c r="A6" s="5" t="s">
        <v>199</v>
      </c>
      <c r="I6" s="37" t="s">
        <v>207</v>
      </c>
      <c r="J6">
        <v>4</v>
      </c>
    </row>
    <row r="7" spans="1:10" x14ac:dyDescent="0.3">
      <c r="A7" t="s">
        <v>47</v>
      </c>
      <c r="I7" s="37" t="s">
        <v>202</v>
      </c>
      <c r="J7">
        <v>3</v>
      </c>
    </row>
    <row r="8" spans="1:10" x14ac:dyDescent="0.3">
      <c r="A8" t="s">
        <v>47</v>
      </c>
      <c r="I8" s="37" t="s">
        <v>199</v>
      </c>
      <c r="J8">
        <v>29</v>
      </c>
    </row>
    <row r="9" spans="1:10" x14ac:dyDescent="0.3">
      <c r="A9" s="5" t="s">
        <v>199</v>
      </c>
      <c r="I9" s="37" t="s">
        <v>211</v>
      </c>
    </row>
    <row r="10" spans="1:10" x14ac:dyDescent="0.3">
      <c r="A10" t="s">
        <v>47</v>
      </c>
      <c r="I10" s="37" t="s">
        <v>212</v>
      </c>
      <c r="J10">
        <v>69</v>
      </c>
    </row>
    <row r="11" spans="1:10" x14ac:dyDescent="0.3">
      <c r="A11" t="s">
        <v>202</v>
      </c>
    </row>
    <row r="12" spans="1:10" x14ac:dyDescent="0.3">
      <c r="A12" t="s">
        <v>206</v>
      </c>
    </row>
    <row r="13" spans="1:10" x14ac:dyDescent="0.3">
      <c r="A13" s="5" t="s">
        <v>198</v>
      </c>
    </row>
    <row r="14" spans="1:10" x14ac:dyDescent="0.3">
      <c r="A14" t="s">
        <v>47</v>
      </c>
    </row>
    <row r="15" spans="1:10" x14ac:dyDescent="0.3">
      <c r="A15" s="5" t="s">
        <v>199</v>
      </c>
    </row>
    <row r="16" spans="1:10" x14ac:dyDescent="0.3">
      <c r="A16" s="5" t="s">
        <v>207</v>
      </c>
    </row>
    <row r="17" spans="1:1" x14ac:dyDescent="0.3">
      <c r="A17" s="5" t="s">
        <v>199</v>
      </c>
    </row>
    <row r="18" spans="1:1" x14ac:dyDescent="0.3">
      <c r="A18" s="5" t="s">
        <v>199</v>
      </c>
    </row>
    <row r="19" spans="1:1" x14ac:dyDescent="0.3">
      <c r="A19" t="s">
        <v>206</v>
      </c>
    </row>
    <row r="20" spans="1:1" x14ac:dyDescent="0.3">
      <c r="A20" s="5" t="s">
        <v>199</v>
      </c>
    </row>
    <row r="21" spans="1:1" x14ac:dyDescent="0.3">
      <c r="A21" s="5" t="s">
        <v>198</v>
      </c>
    </row>
    <row r="22" spans="1:1" x14ac:dyDescent="0.3">
      <c r="A22" s="5" t="s">
        <v>198</v>
      </c>
    </row>
    <row r="23" spans="1:1" x14ac:dyDescent="0.3">
      <c r="A23" t="s">
        <v>47</v>
      </c>
    </row>
    <row r="24" spans="1:1" x14ac:dyDescent="0.3">
      <c r="A24" t="s">
        <v>47</v>
      </c>
    </row>
    <row r="25" spans="1:1" x14ac:dyDescent="0.3">
      <c r="A25" t="s">
        <v>202</v>
      </c>
    </row>
    <row r="26" spans="1:1" x14ac:dyDescent="0.3">
      <c r="A26" t="s">
        <v>47</v>
      </c>
    </row>
    <row r="27" spans="1:1" x14ac:dyDescent="0.3">
      <c r="A27" t="s">
        <v>202</v>
      </c>
    </row>
    <row r="28" spans="1:1" x14ac:dyDescent="0.3">
      <c r="A28" s="5" t="s">
        <v>198</v>
      </c>
    </row>
    <row r="29" spans="1:1" x14ac:dyDescent="0.3">
      <c r="A29" s="5" t="s">
        <v>209</v>
      </c>
    </row>
    <row r="30" spans="1:1" x14ac:dyDescent="0.3">
      <c r="A30" s="5" t="s">
        <v>199</v>
      </c>
    </row>
    <row r="31" spans="1:1" x14ac:dyDescent="0.3">
      <c r="A31" s="5" t="s">
        <v>198</v>
      </c>
    </row>
    <row r="32" spans="1:1" x14ac:dyDescent="0.3">
      <c r="A32" s="5" t="s">
        <v>198</v>
      </c>
    </row>
    <row r="33" spans="1:1" x14ac:dyDescent="0.3">
      <c r="A33" s="5" t="s">
        <v>198</v>
      </c>
    </row>
    <row r="34" spans="1:1" x14ac:dyDescent="0.3">
      <c r="A34" s="5" t="s">
        <v>199</v>
      </c>
    </row>
    <row r="35" spans="1:1" x14ac:dyDescent="0.3">
      <c r="A35" s="5" t="s">
        <v>209</v>
      </c>
    </row>
    <row r="36" spans="1:1" x14ac:dyDescent="0.3">
      <c r="A36" s="5" t="s">
        <v>198</v>
      </c>
    </row>
    <row r="37" spans="1:1" x14ac:dyDescent="0.3">
      <c r="A37" t="s">
        <v>47</v>
      </c>
    </row>
    <row r="38" spans="1:1" x14ac:dyDescent="0.3">
      <c r="A38" s="5" t="s">
        <v>198</v>
      </c>
    </row>
    <row r="39" spans="1:1" x14ac:dyDescent="0.3">
      <c r="A39" s="5" t="s">
        <v>209</v>
      </c>
    </row>
    <row r="40" spans="1:1" x14ac:dyDescent="0.3">
      <c r="A40" s="5" t="s">
        <v>198</v>
      </c>
    </row>
    <row r="41" spans="1:1" x14ac:dyDescent="0.3">
      <c r="A41" s="5" t="s">
        <v>198</v>
      </c>
    </row>
    <row r="42" spans="1:1" x14ac:dyDescent="0.3">
      <c r="A42" s="5" t="s">
        <v>199</v>
      </c>
    </row>
    <row r="43" spans="1:1" x14ac:dyDescent="0.3">
      <c r="A43" s="5" t="s">
        <v>209</v>
      </c>
    </row>
    <row r="44" spans="1:1" x14ac:dyDescent="0.3">
      <c r="A44" s="5" t="s">
        <v>209</v>
      </c>
    </row>
    <row r="45" spans="1:1" x14ac:dyDescent="0.3">
      <c r="A45" s="5" t="s">
        <v>199</v>
      </c>
    </row>
    <row r="46" spans="1:1" x14ac:dyDescent="0.3">
      <c r="A46" s="5" t="s">
        <v>199</v>
      </c>
    </row>
    <row r="47" spans="1:1" x14ac:dyDescent="0.3">
      <c r="A47" s="5" t="s">
        <v>199</v>
      </c>
    </row>
    <row r="48" spans="1:1" x14ac:dyDescent="0.3">
      <c r="A48" s="5" t="s">
        <v>199</v>
      </c>
    </row>
    <row r="49" spans="1:1" x14ac:dyDescent="0.3">
      <c r="A49" t="s">
        <v>47</v>
      </c>
    </row>
    <row r="50" spans="1:1" x14ac:dyDescent="0.3">
      <c r="A50" s="5" t="s">
        <v>199</v>
      </c>
    </row>
    <row r="51" spans="1:1" x14ac:dyDescent="0.3">
      <c r="A51" s="5" t="s">
        <v>199</v>
      </c>
    </row>
    <row r="52" spans="1:1" x14ac:dyDescent="0.3">
      <c r="A52" s="5" t="s">
        <v>199</v>
      </c>
    </row>
    <row r="53" spans="1:1" x14ac:dyDescent="0.3">
      <c r="A53" s="5" t="s">
        <v>199</v>
      </c>
    </row>
    <row r="54" spans="1:1" x14ac:dyDescent="0.3">
      <c r="A54" s="5" t="s">
        <v>198</v>
      </c>
    </row>
    <row r="55" spans="1:1" x14ac:dyDescent="0.3">
      <c r="A55" s="5" t="s">
        <v>199</v>
      </c>
    </row>
    <row r="56" spans="1:1" x14ac:dyDescent="0.3">
      <c r="A56" s="5" t="s">
        <v>199</v>
      </c>
    </row>
    <row r="57" spans="1:1" x14ac:dyDescent="0.3">
      <c r="A57" s="5" t="s">
        <v>199</v>
      </c>
    </row>
    <row r="58" spans="1:1" x14ac:dyDescent="0.3">
      <c r="A58" s="5" t="s">
        <v>199</v>
      </c>
    </row>
    <row r="59" spans="1:1" x14ac:dyDescent="0.3">
      <c r="A59" s="5" t="s">
        <v>198</v>
      </c>
    </row>
    <row r="60" spans="1:1" x14ac:dyDescent="0.3">
      <c r="A60" s="5" t="s">
        <v>207</v>
      </c>
    </row>
    <row r="61" spans="1:1" x14ac:dyDescent="0.3">
      <c r="A61" t="s">
        <v>47</v>
      </c>
    </row>
    <row r="62" spans="1:1" x14ac:dyDescent="0.3">
      <c r="A62" s="5" t="s">
        <v>199</v>
      </c>
    </row>
    <row r="63" spans="1:1" x14ac:dyDescent="0.3">
      <c r="A63" s="5" t="s">
        <v>199</v>
      </c>
    </row>
    <row r="64" spans="1:1" x14ac:dyDescent="0.3">
      <c r="A64" s="5" t="s">
        <v>207</v>
      </c>
    </row>
    <row r="65" spans="1:1" x14ac:dyDescent="0.3">
      <c r="A65" s="5" t="s">
        <v>199</v>
      </c>
    </row>
    <row r="66" spans="1:1" x14ac:dyDescent="0.3">
      <c r="A66" s="5" t="s">
        <v>207</v>
      </c>
    </row>
    <row r="67" spans="1:1" x14ac:dyDescent="0.3">
      <c r="A67" s="5" t="s">
        <v>199</v>
      </c>
    </row>
    <row r="69" spans="1:1" x14ac:dyDescent="0.3">
      <c r="A69" s="5" t="s">
        <v>199</v>
      </c>
    </row>
    <row r="70" spans="1:1" x14ac:dyDescent="0.3">
      <c r="A70" s="5" t="s">
        <v>199</v>
      </c>
    </row>
    <row r="71" spans="1:1" x14ac:dyDescent="0.3">
      <c r="A71" s="5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Zare Survey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2024-09-18T03:12:41Z</dcterms:modified>
</cp:coreProperties>
</file>