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PhD\Publications\Article_Empirical_Study\"/>
    </mc:Choice>
  </mc:AlternateContent>
  <xr:revisionPtr revIDLastSave="0" documentId="13_ncr:1_{C04E33D1-2ABF-4E21-8061-F33939347DCB}" xr6:coauthVersionLast="47" xr6:coauthVersionMax="47" xr10:uidLastSave="{00000000-0000-0000-0000-000000000000}"/>
  <bookViews>
    <workbookView xWindow="-120" yWindow="-120" windowWidth="29040" windowHeight="15720" tabRatio="414" activeTab="2" xr2:uid="{00000000-000D-0000-FFFF-FFFF00000000}"/>
  </bookViews>
  <sheets>
    <sheet name="Summary" sheetId="6" r:id="rId1"/>
    <sheet name="R1-Responses" sheetId="8" r:id="rId2"/>
    <sheet name="R2-Responses" sheetId="3" r:id="rId3"/>
    <sheet name="working_notes" sheetId="7" r:id="rId4"/>
    <sheet name="Comments" sheetId="2" r:id="rId5"/>
    <sheet name="Safe_All_Comments" sheetId="5" r:id="rId6"/>
    <sheet name="XXXX" sheetId="4" r:id="rId7"/>
  </sheets>
  <definedNames>
    <definedName name="_xlnm._FilterDatabase" localSheetId="0" hidden="1">Summary!$A$1:$H$23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5" i="6" l="1"/>
  <c r="M14" i="6"/>
  <c r="L15" i="6"/>
  <c r="L14" i="6"/>
  <c r="K15" i="6"/>
  <c r="K14" i="6"/>
  <c r="K13" i="6"/>
  <c r="K16" i="6" s="1"/>
  <c r="K4" i="6"/>
  <c r="K3" i="6"/>
  <c r="K2" i="6"/>
  <c r="M4" i="6"/>
  <c r="M3" i="6"/>
  <c r="L4" i="6"/>
  <c r="L3" i="6"/>
  <c r="N22" i="6"/>
  <c r="M22" i="6"/>
  <c r="L22" i="6"/>
  <c r="K22" i="6"/>
  <c r="N15" i="6" l="1"/>
  <c r="M16" i="6"/>
  <c r="N14" i="6"/>
  <c r="L16" i="6"/>
  <c r="L17" i="6" s="1"/>
  <c r="N13" i="6"/>
  <c r="L5" i="6"/>
  <c r="M5" i="6"/>
  <c r="K8" i="6"/>
  <c r="K9" i="6" s="1"/>
  <c r="N4" i="6"/>
  <c r="N3" i="6"/>
  <c r="N2" i="6"/>
  <c r="K3" i="5"/>
  <c r="I3" i="5"/>
  <c r="K2" i="5"/>
  <c r="I2" i="5"/>
  <c r="E1" i="5"/>
  <c r="C1" i="5"/>
  <c r="E1" i="2"/>
  <c r="C1" i="2"/>
  <c r="K3" i="2"/>
  <c r="I3" i="2"/>
  <c r="K2" i="2"/>
  <c r="I2" i="2"/>
  <c r="N16" i="6" l="1"/>
  <c r="N17" i="6" s="1"/>
  <c r="M17" i="6"/>
  <c r="N7" i="6"/>
  <c r="K5" i="6"/>
  <c r="N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Rajesh Siraskar</author>
  </authors>
  <commentList>
    <comment ref="D6" authorId="0" shapeId="0" xr:uid="{85667D5C-3E9E-46C4-B7ED-3352AF43AABB}">
      <text>
        <r>
          <rPr>
            <sz val="9"/>
            <color indexed="81"/>
            <rFont val="Tahoma"/>
            <family val="2"/>
          </rPr>
          <t>"The recall is critical in industrial maintenance tasks because failing to replace a tool at the right time can lead to catastrophic failure or significant downtime. Therefore, this poses a risk to reliability in high-stakes environments."</t>
        </r>
      </text>
    </comment>
    <comment ref="H10" authorId="0" shapeId="0" xr:uid="{2A6FEC64-4480-427D-8954-529C95993DC6}">
      <text>
        <r>
          <rPr>
            <b/>
            <sz val="9"/>
            <color indexed="81"/>
            <rFont val="Tahoma"/>
            <family val="2"/>
          </rPr>
          <t>Rajesh Siraskar:</t>
        </r>
        <r>
          <rPr>
            <sz val="9"/>
            <color indexed="81"/>
            <rFont val="Tahoma"/>
            <family val="2"/>
          </rPr>
          <t xml:space="preserve">
1. Simpler: Compute ONLY for overall? And mention in text - embedded - without modifying the tables
2. Harder: Show at least in summary and super models tables</t>
        </r>
      </text>
    </comment>
  </commentList>
</comments>
</file>

<file path=xl/sharedStrings.xml><?xml version="1.0" encoding="utf-8"?>
<sst xmlns="http://schemas.openxmlformats.org/spreadsheetml/2006/main" count="607" uniqueCount="266">
  <si>
    <t>Reviewer 1</t>
  </si>
  <si>
    <t>The paper conducts an empirical analysis of the REINFORCE reinforcement learning (RL) algorithm to evaluate its effectiveness in predictive maintenance applications for milling machines. This study presents a novel perspective by focusing on untuned RL models and exploring their potential in industrial applications without significant preprocessing or hyperparameter adjustment.</t>
  </si>
  <si>
    <t>The research has several strength points such as:</t>
  </si>
  <si>
    <t>1- choosing REINFORCE, a relatively underappreciated RL algorithm, in contrast to well-known advanced algorithms such as DQN, A2C, and PPO, challenges established notions.</t>
  </si>
  <si>
    <t>2- the research presents detailed statistical tests providing a strong quantitative foundation for the findings.</t>
  </si>
  <si>
    <t>3- The paper targets practitioners unfamiliar with RL tuning, and bridges the gap between research-centric RL approaches and real-world application needs.</t>
  </si>
  <si>
    <t>However, several areas should be addressed before publication:</t>
  </si>
  <si>
    <t>1. Please include the stats of the paper found and also the methodology employed in this paper.</t>
  </si>
  <si>
    <t>4. Neither the novelty nor the uniqueness of the research is established.</t>
  </si>
  <si>
    <t xml:space="preserve">5. Authors need to add more latest references from the years 2022 and 2024. </t>
  </si>
  <si>
    <t>6. Abstract needs to relook and highlight the scope and then add what is the aim/Objective of the paper, also highlight the numerical Findings and compared to existing works to justify that the training set model works better and what is the overall analysis.</t>
  </si>
  <si>
    <r>
      <t>7. Suggested to relook the conclusion section and highlight the open issue for further research contribution.</t>
    </r>
    <r>
      <rPr>
        <sz val="11"/>
        <rFont val="Calibri"/>
        <family val="2"/>
        <scheme val="minor"/>
      </rPr>
      <t xml:space="preserve"> </t>
    </r>
    <r>
      <rPr>
        <sz val="11"/>
        <color rgb="FF222222"/>
        <rFont val="Times New Roman"/>
        <family val="1"/>
      </rPr>
      <t xml:space="preserve">The quality of the figures and tables need to be checked. </t>
    </r>
  </si>
  <si>
    <t>8. The technical contribution of this research is not adequately described in the abstract. I advise rewriting it.</t>
  </si>
  <si>
    <t>Reviewer 2</t>
  </si>
  <si>
    <t>R-1</t>
  </si>
  <si>
    <t>Comments</t>
  </si>
  <si>
    <t>Type</t>
  </si>
  <si>
    <t>Section</t>
  </si>
  <si>
    <r>
      <t>This study </t>
    </r>
    <r>
      <rPr>
        <sz val="11"/>
        <color rgb="FF0000FF"/>
        <rFont val="Aptos Display"/>
        <family val="2"/>
      </rPr>
      <t>presents a novel perspective by focusing on untuned RL models and exploring their potential in industrial applications without significant preprocessing or hyperparameter adjustment</t>
    </r>
    <r>
      <rPr>
        <sz val="11"/>
        <color theme="1"/>
        <rFont val="Aptos Display"/>
        <family val="2"/>
      </rPr>
      <t>.</t>
    </r>
  </si>
  <si>
    <t>P</t>
  </si>
  <si>
    <r>
      <t>choosing REINFORCE, a </t>
    </r>
    <r>
      <rPr>
        <sz val="11"/>
        <color rgb="FF0000FF"/>
        <rFont val="Aptos Display"/>
        <family val="2"/>
      </rPr>
      <t>relatively underappreciated RL algorithm</t>
    </r>
    <r>
      <rPr>
        <sz val="11"/>
        <color theme="1"/>
        <rFont val="Aptos Display"/>
        <family val="2"/>
      </rPr>
      <t>, in contrast to well-known advanced algorithms such as DQN, A2C, and PPO, challenges established notions.</t>
    </r>
  </si>
  <si>
    <r>
      <t>the research presents </t>
    </r>
    <r>
      <rPr>
        <sz val="11"/>
        <color rgb="FF0000FF"/>
        <rFont val="Aptos Display"/>
        <family val="2"/>
      </rPr>
      <t>detailed statistical tests providing a strong quantitative foundation for the findings</t>
    </r>
    <r>
      <rPr>
        <sz val="11"/>
        <color theme="1"/>
        <rFont val="Aptos Display"/>
        <family val="2"/>
      </rPr>
      <t>.</t>
    </r>
  </si>
  <si>
    <t>The paper targets practitioners unfamiliar with RL tuning, and bridges the gap between research-centric RL approaches and real-world application needs.</t>
  </si>
  <si>
    <t>Editor</t>
  </si>
  <si>
    <r>
      <t>Three</t>
    </r>
    <r>
      <rPr>
        <sz val="11"/>
        <color theme="1"/>
        <rFont val="Aptos Display"/>
        <family val="2"/>
      </rPr>
      <t> short bullet points (</t>
    </r>
    <r>
      <rPr>
        <sz val="11"/>
        <color rgb="FF0000FF"/>
        <rFont val="Aptos Display"/>
        <family val="2"/>
      </rPr>
      <t>120 characters</t>
    </r>
    <r>
      <rPr>
        <sz val="11"/>
        <color theme="1"/>
        <rFont val="Aptos Display"/>
        <family val="2"/>
      </rPr>
      <t> each) summarizing the key findings and implications of the paper. These should be presented in </t>
    </r>
    <r>
      <rPr>
        <sz val="11"/>
        <color rgb="FF0000FF"/>
        <rFont val="Aptos Display"/>
        <family val="2"/>
      </rPr>
      <t>non-technical</t>
    </r>
    <r>
      <rPr>
        <sz val="11"/>
        <color theme="1"/>
        <rFont val="Aptos Display"/>
        <family val="2"/>
      </rPr>
      <t> language and not repeat verbatim text found in the abstract. They should be placed </t>
    </r>
    <r>
      <rPr>
        <sz val="11"/>
        <color rgb="FF0000FF"/>
        <rFont val="Aptos Display"/>
        <family val="2"/>
      </rPr>
      <t>beneath the abstract</t>
    </r>
    <r>
      <rPr>
        <sz val="11"/>
        <color theme="1"/>
        <rFont val="Aptos Display"/>
        <family val="2"/>
      </rPr>
      <t> under the heading of ‘</t>
    </r>
    <r>
      <rPr>
        <sz val="11"/>
        <color rgb="FF0000FF"/>
        <rFont val="Aptos Display"/>
        <family val="2"/>
      </rPr>
      <t>Article Highlights</t>
    </r>
    <r>
      <rPr>
        <sz val="11"/>
        <color theme="1"/>
        <rFont val="Aptos Display"/>
        <family val="2"/>
      </rPr>
      <t>’.</t>
    </r>
  </si>
  <si>
    <t>WIP</t>
  </si>
  <si>
    <t>Abstract</t>
  </si>
  <si>
    <r>
      <t>While the study’s focus on “untuned” RL models is its core premise, </t>
    </r>
    <r>
      <rPr>
        <sz val="11"/>
        <color rgb="FF0000FF"/>
        <rFont val="Aptos Display"/>
        <family val="2"/>
      </rPr>
      <t>exploring minor variations in key hyperparameters could provide richer insights</t>
    </r>
    <r>
      <rPr>
        <sz val="11"/>
        <color theme="1"/>
        <rFont val="Aptos Display"/>
        <family val="2"/>
      </rPr>
      <t>. For instance, a broader evaluation of </t>
    </r>
    <r>
      <rPr>
        <sz val="11"/>
        <color rgb="FF0000FF"/>
        <rFont val="Aptos Display"/>
        <family val="2"/>
      </rPr>
      <t>learning rates for REINFORCE may clarify whether its exceptional performance stems from unique dynamics or optimal settings</t>
    </r>
    <r>
      <rPr>
        <sz val="11"/>
        <color theme="1"/>
        <rFont val="Aptos Display"/>
        <family val="2"/>
      </rPr>
      <t>.</t>
    </r>
  </si>
  <si>
    <t>B</t>
  </si>
  <si>
    <t>Code</t>
  </si>
  <si>
    <t>Evaluate REINFORCE for sensitivity to KEY hyper-parameters</t>
  </si>
  <si>
    <t>(1) Learning Rates</t>
  </si>
  <si>
    <r>
      <t>REINFORCE’s training time is reported as significantly longer than the other algorithms, with considerable variance. However, there is </t>
    </r>
    <r>
      <rPr>
        <sz val="11"/>
        <color rgb="FF0000FF"/>
        <rFont val="Aptos Display"/>
        <family val="2"/>
      </rPr>
      <t>no discussion of strategies to reduce its training time</t>
    </r>
    <r>
      <rPr>
        <sz val="11"/>
        <color theme="1"/>
        <rFont val="Aptos Display"/>
        <family val="2"/>
      </rPr>
      <t>. I suggest adding a </t>
    </r>
    <r>
      <rPr>
        <sz val="11"/>
        <color rgb="FF0000FF"/>
        <rFont val="Aptos Display"/>
        <family val="2"/>
      </rPr>
      <t>cost-benefit analysis comparing training time to achieve precision or recall</t>
    </r>
    <r>
      <rPr>
        <sz val="11"/>
        <color theme="1"/>
        <rFont val="Aptos Display"/>
        <family val="2"/>
      </rPr>
      <t>.</t>
    </r>
  </si>
  <si>
    <r>
      <t>Training time </t>
    </r>
    <r>
      <rPr>
        <sz val="11"/>
        <color rgb="FFC00000"/>
        <rFont val="Aptos Display"/>
        <family val="2"/>
      </rPr>
      <t>cost-benefit analysis</t>
    </r>
    <r>
      <rPr>
        <sz val="11"/>
        <color rgb="FF000000"/>
        <rFont val="Aptos Display"/>
        <family val="2"/>
      </rPr>
      <t> </t>
    </r>
  </si>
  <si>
    <r>
      <t>The REINFORCE algorithm reported pool recall, especially in complex multivariate states' experiments. The </t>
    </r>
    <r>
      <rPr>
        <sz val="11"/>
        <color rgb="FF0000FF"/>
        <rFont val="Aptos Display"/>
        <family val="2"/>
      </rPr>
      <t>recall is critical in industrial maintenance tasks because failing to replace a tool at the right time can lead to catastrophic failure or significant downtime. Therefore, this poses a risk to reliability in high-stakes environments</t>
    </r>
    <r>
      <rPr>
        <sz val="11"/>
        <color theme="1"/>
        <rFont val="Aptos Display"/>
        <family val="2"/>
      </rPr>
      <t>.</t>
    </r>
  </si>
  <si>
    <t>M</t>
  </si>
  <si>
    <t>Abstract, Methodology, Results, Conclusion</t>
  </si>
  <si>
    <t>Change abstract to show RECALL instead? Also helps "rewrite abstract R.2.6 and R.2.8. Add as Discussion?</t>
  </si>
  <si>
    <r>
      <t>Just acknowledge and state </t>
    </r>
    <r>
      <rPr>
        <i/>
        <sz val="11"/>
        <color rgb="FF000000"/>
        <rFont val="Aptos Display"/>
        <family val="2"/>
      </rPr>
      <t>"Recall impact on high-stake env."</t>
    </r>
    <r>
      <rPr>
        <sz val="11"/>
        <color rgb="FF000000"/>
        <rFont val="Aptos Display"/>
        <family val="2"/>
      </rPr>
      <t>?  Include LRs</t>
    </r>
  </si>
  <si>
    <r>
      <t>While the concept of testing untuned models makes the results more accessible to practitioners, it also</t>
    </r>
    <r>
      <rPr>
        <sz val="11"/>
        <color rgb="FF0000FF"/>
        <rFont val="Aptos Display"/>
        <family val="2"/>
      </rPr>
      <t> limits the study’s depth</t>
    </r>
    <r>
      <rPr>
        <sz val="11"/>
        <color theme="1"/>
        <rFont val="Aptos Display"/>
        <family val="2"/>
      </rPr>
      <t>. Practically tuned models are preferred for deployment. Also, comparing </t>
    </r>
    <r>
      <rPr>
        <sz val="11"/>
        <color rgb="FF0000FF"/>
        <rFont val="Aptos Display"/>
        <family val="2"/>
      </rPr>
      <t>untuned versions ignores the fact that other algorithms (e.g., PPO or DQN) might outperform REINFORCE when tuned</t>
    </r>
    <r>
      <rPr>
        <sz val="11"/>
        <color theme="1"/>
        <rFont val="Aptos Display"/>
        <family val="2"/>
      </rPr>
      <t>.</t>
    </r>
  </si>
  <si>
    <t>Discussion, Conclusion</t>
  </si>
  <si>
    <t>Not clear. Add as Discussion?</t>
  </si>
  <si>
    <r>
      <t>Just acknowledge and state "</t>
    </r>
    <r>
      <rPr>
        <i/>
        <sz val="11"/>
        <color rgb="FF000000"/>
        <rFont val="Aptos Display"/>
        <family val="2"/>
      </rPr>
      <t>impact of tuning adv. Algos"</t>
    </r>
    <r>
      <rPr>
        <sz val="11"/>
        <color rgb="FF000000"/>
        <rFont val="Aptos Display"/>
        <family val="2"/>
      </rPr>
      <t>? Can include LRs</t>
    </r>
  </si>
  <si>
    <r>
      <t>The paper attributes REINFORCE’s surprising performance to factors like activation functions (ReLU vs. Tanh) and learning rate. Still, there is </t>
    </r>
    <r>
      <rPr>
        <sz val="11"/>
        <color rgb="FF0000FF"/>
        <rFont val="Aptos Display"/>
        <family val="2"/>
      </rPr>
      <t>no discussion of architectural simplicity</t>
    </r>
    <r>
      <rPr>
        <sz val="11"/>
        <color theme="1"/>
        <rFont val="Aptos Display"/>
        <family val="2"/>
      </rPr>
      <t> as a driver for better performance in </t>
    </r>
    <r>
      <rPr>
        <sz val="11"/>
        <color rgb="FF0000FF"/>
        <rFont val="Aptos Display"/>
        <family val="2"/>
      </rPr>
      <t>smaller data environments</t>
    </r>
    <r>
      <rPr>
        <sz val="11"/>
        <color theme="1"/>
        <rFont val="Aptos Display"/>
        <family val="2"/>
      </rPr>
      <t>. I </t>
    </r>
    <r>
      <rPr>
        <sz val="11"/>
        <color rgb="FF0000FF"/>
        <rFont val="Aptos Display"/>
        <family val="2"/>
      </rPr>
      <t>suggest including baseline comparisons against simpler supervised learning models to contextualize the value of RL</t>
    </r>
    <r>
      <rPr>
        <sz val="11"/>
        <color theme="1"/>
        <rFont val="Aptos Display"/>
        <family val="2"/>
      </rPr>
      <t>.</t>
    </r>
  </si>
  <si>
    <t>Discussion</t>
  </si>
  <si>
    <t>Pick from Method-X?</t>
  </si>
  <si>
    <t>Add as Discussion?</t>
  </si>
  <si>
    <r>
      <t>Although statistical metrics and tests are provided, the paper </t>
    </r>
    <r>
      <rPr>
        <sz val="11"/>
        <color rgb="FF0000FF"/>
        <rFont val="Aptos Display"/>
        <family val="2"/>
      </rPr>
      <t>does not offer confidence intervals</t>
    </r>
    <r>
      <rPr>
        <sz val="11"/>
        <color theme="1"/>
        <rFont val="Aptos Display"/>
        <family val="2"/>
      </rPr>
      <t> for most metrics,</t>
    </r>
    <r>
      <rPr>
        <sz val="11"/>
        <color rgb="FF0000FF"/>
        <rFont val="Aptos Display"/>
        <family val="2"/>
      </rPr>
      <t> limiting interpretation of results’ robustness</t>
    </r>
    <r>
      <rPr>
        <sz val="11"/>
        <color theme="1"/>
        <rFont val="Aptos Display"/>
        <family val="2"/>
      </rPr>
      <t>. Also,</t>
    </r>
    <r>
      <rPr>
        <sz val="11"/>
        <color rgb="FF0000FF"/>
        <rFont val="Aptos Display"/>
        <family val="2"/>
      </rPr>
      <t> variability in performance across datasets is not well analyzed or explained</t>
    </r>
    <r>
      <rPr>
        <sz val="11"/>
        <color theme="1"/>
        <rFont val="Aptos Display"/>
        <family val="2"/>
      </rPr>
      <t>.</t>
    </r>
  </si>
  <si>
    <t>1. Confidence intervals</t>
  </si>
  <si>
    <t>2. Variability performance across data-sets</t>
  </si>
  <si>
    <t>R-2</t>
  </si>
  <si>
    <r>
      <t>Please include the </t>
    </r>
    <r>
      <rPr>
        <sz val="11"/>
        <color rgb="FF0000FF"/>
        <rFont val="Aptos Display"/>
        <family val="2"/>
      </rPr>
      <t>stats of the paper found</t>
    </r>
    <r>
      <rPr>
        <sz val="11"/>
        <color theme="1"/>
        <rFont val="Aptos Display"/>
        <family val="2"/>
      </rPr>
      <t> and also </t>
    </r>
    <r>
      <rPr>
        <sz val="11"/>
        <color rgb="FF0000FF"/>
        <rFont val="Aptos Display"/>
        <family val="2"/>
      </rPr>
      <t>the methodology employed in this paper</t>
    </r>
    <r>
      <rPr>
        <sz val="11"/>
        <color theme="1"/>
        <rFont val="Aptos Display"/>
        <family val="2"/>
      </rPr>
      <t>.</t>
    </r>
  </si>
  <si>
    <t>?</t>
  </si>
  <si>
    <t>???</t>
  </si>
  <si>
    <t>Stats of which paper?</t>
  </si>
  <si>
    <r>
      <t>There is no discussion on the </t>
    </r>
    <r>
      <rPr>
        <sz val="11"/>
        <color rgb="FF0000FF"/>
        <rFont val="Aptos Display"/>
        <family val="2"/>
      </rPr>
      <t>cost effectiveness</t>
    </r>
    <r>
      <rPr>
        <sz val="11"/>
        <color theme="1"/>
        <rFont val="Aptos Display"/>
        <family val="2"/>
      </rPr>
      <t> of the method. What is the </t>
    </r>
    <r>
      <rPr>
        <sz val="11"/>
        <color rgb="FF0000FF"/>
        <rFont val="Aptos Display"/>
        <family val="2"/>
      </rPr>
      <t>computational complexity</t>
    </r>
    <r>
      <rPr>
        <sz val="11"/>
        <color theme="1"/>
        <rFont val="Aptos Display"/>
        <family val="2"/>
      </rPr>
      <t>? What is the </t>
    </r>
    <r>
      <rPr>
        <sz val="11"/>
        <color rgb="FF0000FF"/>
        <rFont val="Aptos Display"/>
        <family val="2"/>
      </rPr>
      <t>runtime</t>
    </r>
    <r>
      <rPr>
        <sz val="11"/>
        <color theme="1"/>
        <rFont val="Aptos Display"/>
        <family val="2"/>
      </rPr>
      <t>? Please include such discussions.</t>
    </r>
  </si>
  <si>
    <r>
      <t>Add as Discussion</t>
    </r>
    <r>
      <rPr>
        <sz val="11"/>
        <color rgb="FF000000"/>
        <rFont val="Aptos Display"/>
        <family val="2"/>
      </rPr>
      <t>: Cost, computational complexity etc</t>
    </r>
  </si>
  <si>
    <r>
      <t>To have an unbiased view in the paper, there should be some discussions on the </t>
    </r>
    <r>
      <rPr>
        <sz val="11"/>
        <color rgb="FF0000FF"/>
        <rFont val="Aptos Display"/>
        <family val="2"/>
      </rPr>
      <t>limitations of the method</t>
    </r>
    <r>
      <rPr>
        <sz val="11"/>
        <color theme="1"/>
        <rFont val="Aptos Display"/>
        <family val="2"/>
      </rPr>
      <t>.</t>
    </r>
  </si>
  <si>
    <r>
      <t>Add as Discussion</t>
    </r>
    <r>
      <rPr>
        <sz val="11"/>
        <color rgb="FF000000"/>
        <rFont val="Aptos Display"/>
        <family val="2"/>
      </rPr>
      <t>: Limitations of method</t>
    </r>
  </si>
  <si>
    <r>
      <t>Neither the </t>
    </r>
    <r>
      <rPr>
        <sz val="11"/>
        <color rgb="FF0000FF"/>
        <rFont val="Aptos Display"/>
        <family val="2"/>
      </rPr>
      <t>novelty nor the uniqueness of the research is established</t>
    </r>
    <r>
      <rPr>
        <sz val="11"/>
        <color theme="1"/>
        <rFont val="Aptos Display"/>
        <family val="2"/>
      </rPr>
      <t>.</t>
    </r>
  </si>
  <si>
    <t>Introduction</t>
  </si>
  <si>
    <t>Conflict with R-1</t>
  </si>
  <si>
    <r>
      <t>Authors need to add more </t>
    </r>
    <r>
      <rPr>
        <sz val="11"/>
        <color rgb="FF0000FF"/>
        <rFont val="Aptos Display"/>
        <family val="2"/>
      </rPr>
      <t>latest references</t>
    </r>
    <r>
      <rPr>
        <sz val="11"/>
        <color theme="1"/>
        <rFont val="Aptos Display"/>
        <family val="2"/>
      </rPr>
      <t> from the years 2022 and 2024. </t>
    </r>
  </si>
  <si>
    <t>Background</t>
  </si>
  <si>
    <t>Add LRs - 2022-2024</t>
  </si>
  <si>
    <r>
      <t>Abstract</t>
    </r>
    <r>
      <rPr>
        <sz val="11"/>
        <color theme="1"/>
        <rFont val="Aptos Display"/>
        <family val="2"/>
      </rPr>
      <t> needs to relook and highlight the scope and then add what is the aim/Objective of the paper, also highlight the numerical Findings and compared to existing works to justify that the training set model works better and what is the overall analysis.</t>
    </r>
  </si>
  <si>
    <t>Change Abstract</t>
  </si>
  <si>
    <r>
      <t>Suggested to relook the </t>
    </r>
    <r>
      <rPr>
        <sz val="11"/>
        <color rgb="FF0000FF"/>
        <rFont val="Aptos Display"/>
        <family val="2"/>
      </rPr>
      <t>conclusion section</t>
    </r>
    <r>
      <rPr>
        <sz val="11"/>
        <color theme="1"/>
        <rFont val="Aptos Display"/>
        <family val="2"/>
      </rPr>
      <t> and highlight the open issue for further research contribution.</t>
    </r>
    <r>
      <rPr>
        <sz val="11"/>
        <rFont val="Aptos Display"/>
        <family val="2"/>
      </rPr>
      <t> </t>
    </r>
    <r>
      <rPr>
        <sz val="11"/>
        <color theme="1"/>
        <rFont val="Aptos Display"/>
        <family val="2"/>
      </rPr>
      <t>The quality of the figures and tables need to be checked. </t>
    </r>
  </si>
  <si>
    <t>Conclusion</t>
  </si>
  <si>
    <t>Change Conclusion section</t>
  </si>
  <si>
    <r>
      <t>The technical contribution of this research is not adequately </t>
    </r>
    <r>
      <rPr>
        <sz val="11"/>
        <color rgb="FF0000FF"/>
        <rFont val="Aptos Display"/>
        <family val="2"/>
      </rPr>
      <t>described in the abstract</t>
    </r>
    <r>
      <rPr>
        <sz val="11"/>
        <color theme="1"/>
        <rFont val="Aptos Display"/>
        <family val="2"/>
      </rPr>
      <t>. I advise rewriting it.</t>
    </r>
  </si>
  <si>
    <t>Change Abstract - Re-write</t>
  </si>
  <si>
    <r>
      <t>The methods part is poorly designed and needs improvement to</t>
    </r>
    <r>
      <rPr>
        <sz val="11"/>
        <color rgb="FF0000FF"/>
        <rFont val="Aptos Display"/>
        <family val="2"/>
      </rPr>
      <t> include more evidence on the adequacy of the research procedure</t>
    </r>
    <r>
      <rPr>
        <sz val="11"/>
        <color theme="1"/>
        <rFont val="Aptos Display"/>
        <family val="2"/>
      </rPr>
      <t>.</t>
    </r>
  </si>
  <si>
    <t>Methods</t>
  </si>
  <si>
    <r>
      <t>Methods section: Include </t>
    </r>
    <r>
      <rPr>
        <b/>
        <sz val="11"/>
        <color rgb="FF000000"/>
        <rFont val="Aptos Display"/>
        <family val="2"/>
      </rPr>
      <t>evidence</t>
    </r>
    <r>
      <rPr>
        <sz val="11"/>
        <color rgb="FF000000"/>
        <rFont val="Aptos Display"/>
        <family val="2"/>
      </rPr>
      <t> on the </t>
    </r>
    <r>
      <rPr>
        <b/>
        <sz val="11"/>
        <color rgb="FF000000"/>
        <rFont val="Aptos Display"/>
        <family val="2"/>
      </rPr>
      <t>adequacy of the research procedure</t>
    </r>
  </si>
  <si>
    <t>Editor comment</t>
  </si>
  <si>
    <t>Contributes to the broader goal of AutoML and AutoRL for Predictive Maintenance</t>
  </si>
  <si>
    <t>Research aimed at practitioners unfamiliar with RL tuning and works toward real-world application needs</t>
  </si>
  <si>
    <r>
      <t>The simple REINFORCE algorithm demonstrated higher tool replacement precision and F1 and lower variability </t>
    </r>
    <r>
      <rPr>
        <sz val="11"/>
        <color rgb="FFC00000"/>
        <rFont val="Aptos Display"/>
        <family val="2"/>
      </rPr>
      <t>add numbers</t>
    </r>
  </si>
  <si>
    <t>Type B/M/S/P</t>
  </si>
  <si>
    <t>Total</t>
  </si>
  <si>
    <t>Edtr.</t>
  </si>
  <si>
    <r>
      <t xml:space="preserve">Include the Stats of papers in LR section.
Add </t>
    </r>
    <r>
      <rPr>
        <b/>
        <sz val="11"/>
        <color rgb="FF000000"/>
        <rFont val="Aptos Display"/>
        <family val="2"/>
      </rPr>
      <t xml:space="preserve">table: </t>
    </r>
    <r>
      <rPr>
        <sz val="11"/>
        <color rgb="FF000000"/>
        <rFont val="Aptos Display"/>
        <family val="2"/>
      </rPr>
      <t xml:space="preserve">Paper | Method | Accuracy etc.
Here include ML supervised + RL !!! And therefore tie to  </t>
    </r>
  </si>
  <si>
    <t>Cross-Refs</t>
  </si>
  <si>
    <r>
      <t xml:space="preserve">Change abstract to show RECALL instead? Also helps "rewrite abstract R.2.6 and R.2.8. Add as Discussion? </t>
    </r>
    <r>
      <rPr>
        <sz val="11"/>
        <rFont val="Aptos Display"/>
        <family val="2"/>
      </rPr>
      <t>Just acknowledge and state "Recall impact on high-stake env."?  Include LRs</t>
    </r>
  </si>
  <si>
    <t>R.2 #1</t>
  </si>
  <si>
    <t>R.2 #6, #8</t>
  </si>
  <si>
    <t>Days</t>
  </si>
  <si>
    <t>R-1 positives</t>
  </si>
  <si>
    <t>R.2 #2</t>
  </si>
  <si>
    <r>
      <t xml:space="preserve">Not clear. Add as Discussion? </t>
    </r>
    <r>
      <rPr>
        <sz val="11"/>
        <rFont val="Aptos Display"/>
        <family val="2"/>
      </rPr>
      <t>Just acknowledge and state "impact of tuning adv. Algos"? Can include LRs</t>
    </r>
  </si>
  <si>
    <t>Pick from Method-X? Add as Discussion?</t>
  </si>
  <si>
    <t>1. Confidence intervals
2. Variability performance across data-sets</t>
  </si>
  <si>
    <t>Evaluate REINFORCE for sensitivity to KEY hyper-parameters
(1) Learning Rates</t>
  </si>
  <si>
    <r>
      <t>* Contributes to the broader goal of AutoML and AutoRL for Predictive Maintenance
* Research aimed at practitioners unfamiliar with RL tuning and works toward real-world application needs
* The simple REINFORCE algorithm demonstrated higher tool replacement precision and F1 and lower variability </t>
    </r>
    <r>
      <rPr>
        <b/>
        <u/>
        <sz val="11"/>
        <color rgb="FF000000"/>
        <rFont val="Aptos Display"/>
        <family val="2"/>
      </rPr>
      <t>add numbers</t>
    </r>
  </si>
  <si>
    <t>S</t>
  </si>
  <si>
    <t>Ed.</t>
  </si>
  <si>
    <t>REINFORCE: Strategies to reduce training time.</t>
  </si>
  <si>
    <t>Add cost-benefit analysis comparing training time to achieve precision or recall.</t>
  </si>
  <si>
    <t>Recall is more important -- Modify stand in various sections.</t>
  </si>
  <si>
    <t>Sensitivity analysis on REINFORCE: Learning rates &amp; Activations. Others?</t>
  </si>
  <si>
    <t>Mention: In reality always tuned models preferred + PPO etc may outperform when tuned.</t>
  </si>
  <si>
    <t>Add confidence intervals for metrics</t>
  </si>
  <si>
    <t>LR: Add Table. Stats of papers found and methodology employed.</t>
  </si>
  <si>
    <t>Novelty of the research - Not established</t>
  </si>
  <si>
    <t>LR: Add latest refs. 2022-2024. </t>
  </si>
  <si>
    <t>Discuss: Cost effectiveness</t>
  </si>
  <si>
    <t>Discuss: Computational complexity</t>
  </si>
  <si>
    <t>Conclusion: Open issues for further research. </t>
  </si>
  <si>
    <t>Quality of the figures and tables - check</t>
  </si>
  <si>
    <t>Abstract: Technical contribution</t>
  </si>
  <si>
    <t>Mention: Architectural simplicity = better performance in smaller data environments.</t>
  </si>
  <si>
    <t>Add baseline comparison with ML/SL to contextualize the value of RL.</t>
  </si>
  <si>
    <r>
      <t xml:space="preserve">Abstract: Highlight scope/aim/objective + numerical findings + compare </t>
    </r>
    <r>
      <rPr>
        <u/>
        <sz val="11"/>
        <color theme="1"/>
        <rFont val="Aptos Display"/>
        <family val="2"/>
      </rPr>
      <t>existing</t>
    </r>
    <r>
      <rPr>
        <sz val="11"/>
        <color theme="1"/>
        <rFont val="Aptos Display"/>
        <family val="2"/>
      </rPr>
      <t xml:space="preserve"> work + overall analysis</t>
    </r>
  </si>
  <si>
    <t>R.2 #2 (12)</t>
  </si>
  <si>
    <t>R-1-Positives, R.1 #5 (8)</t>
  </si>
  <si>
    <t>Ed</t>
  </si>
  <si>
    <t>Done</t>
  </si>
  <si>
    <t>Due</t>
  </si>
  <si>
    <t>Today</t>
  </si>
  <si>
    <t>Highlights - 3 x 120</t>
  </si>
  <si>
    <t>R-1: 6 - 9</t>
  </si>
  <si>
    <t>Cross-Refs and Notes</t>
  </si>
  <si>
    <r>
      <t xml:space="preserve">CI = µ </t>
    </r>
    <r>
      <rPr>
        <b/>
        <u/>
        <sz val="11"/>
        <color rgb="FF0000FF"/>
        <rFont val="Aptos Display"/>
        <family val="2"/>
      </rPr>
      <t>+</t>
    </r>
    <r>
      <rPr>
        <b/>
        <sz val="11"/>
        <color rgb="FF0000FF"/>
        <rFont val="Aptos Display"/>
        <family val="2"/>
      </rPr>
      <t xml:space="preserve"> σ / </t>
    </r>
    <r>
      <rPr>
        <b/>
        <sz val="11"/>
        <color rgb="FF0000FF"/>
        <rFont val="Symbol"/>
        <family val="1"/>
        <charset val="2"/>
      </rPr>
      <t>Ö</t>
    </r>
    <r>
      <rPr>
        <b/>
        <sz val="11"/>
        <color rgb="FF0000FF"/>
        <rFont val="Aptos Display"/>
        <family val="2"/>
      </rPr>
      <t>n</t>
    </r>
  </si>
  <si>
    <t>See .jpg: 100%-1200% zoom. Maintains clarity</t>
  </si>
  <si>
    <t>To-do</t>
  </si>
  <si>
    <r>
      <t xml:space="preserve">For 95% confidence, z* = 1.96. CI = mean </t>
    </r>
    <r>
      <rPr>
        <u/>
        <sz val="11"/>
        <color theme="1"/>
        <rFont val="Calibri"/>
        <family val="2"/>
        <scheme val="minor"/>
      </rPr>
      <t>+</t>
    </r>
    <r>
      <rPr>
        <sz val="11"/>
        <color theme="1"/>
        <rFont val="Calibri"/>
        <family val="2"/>
        <scheme val="minor"/>
      </rPr>
      <t xml:space="preserve"> ME. ME = z* . </t>
    </r>
    <r>
      <rPr>
        <sz val="11"/>
        <color theme="1"/>
        <rFont val="Aptos Display"/>
        <family val="2"/>
      </rPr>
      <t xml:space="preserve">σ / </t>
    </r>
    <r>
      <rPr>
        <sz val="11"/>
        <color theme="1"/>
        <rFont val="Symbol"/>
        <family val="1"/>
        <charset val="2"/>
      </rPr>
      <t>Ö</t>
    </r>
    <r>
      <rPr>
        <sz val="11"/>
        <color theme="1"/>
        <rFont val="Calibri"/>
        <family val="2"/>
        <scheme val="minor"/>
      </rPr>
      <t>n .</t>
    </r>
  </si>
  <si>
    <t>Scopus and WoS = 0 for Auto RL</t>
  </si>
  <si>
    <t>( "automated reinforcement learning" OR "auto RL" OR "AutoRL" OR "Auto RL" ) AND ( "predictive maintenance" )</t>
  </si>
  <si>
    <t>( "automated machine learning" OR "auto ML" ) AND ( "predictive maintenance" )</t>
  </si>
  <si>
    <t>Conference Paper: 14
Article: 7</t>
  </si>
  <si>
    <t>Stats</t>
  </si>
  <si>
    <t>Scopus: 21 and WoS: 13 for Auto ML</t>
  </si>
  <si>
    <t>Year </t>
  </si>
  <si>
    <t>Documents </t>
  </si>
  <si>
    <t>Pick from MethodsX + REVIEW article</t>
  </si>
  <si>
    <r>
      <t xml:space="preserve">Defence: CI now added. We eralier represented it as </t>
    </r>
    <r>
      <rPr>
        <u/>
        <sz val="10"/>
        <color rgb="FF000000"/>
        <rFont val="Aptos Display"/>
        <family val="2"/>
      </rPr>
      <t xml:space="preserve">Err bars </t>
    </r>
    <r>
      <rPr>
        <sz val="10"/>
        <color rgb="FF000000"/>
        <rFont val="Aptos Display"/>
        <family val="2"/>
      </rPr>
      <t xml:space="preserve">added to all plots. And mentioned on pg.18 and 22. </t>
    </r>
    <r>
      <rPr>
        <b/>
        <sz val="10"/>
        <color rgb="FF000000"/>
        <rFont val="Aptos Display"/>
        <family val="2"/>
      </rPr>
      <t xml:space="preserve">Tables: 4, 5, 6, 7 and 8: </t>
    </r>
    <r>
      <rPr>
        <sz val="10"/>
        <color rgb="FF000000"/>
        <rFont val="Aptos Display"/>
        <family val="2"/>
      </rPr>
      <t>n=900. 3 datasets × 10 training rounds × 10 test
rounds × 3 noise settings = 900 sample points
Pg.18 The error-bars are also pretty small, indicating lower uncertainty.
'</t>
    </r>
    <r>
      <rPr>
        <b/>
        <sz val="10"/>
        <color rgb="FF000000"/>
        <rFont val="Aptos Display"/>
        <family val="2"/>
      </rPr>
      <t>Simple</t>
    </r>
    <r>
      <rPr>
        <sz val="10"/>
        <color rgb="FF000000"/>
        <rFont val="Aptos Display"/>
        <family val="2"/>
      </rPr>
      <t xml:space="preserve">: Overall/Super CI in text. </t>
    </r>
    <r>
      <rPr>
        <b/>
        <sz val="10"/>
        <color rgb="FF000000"/>
        <rFont val="Aptos Display"/>
        <family val="2"/>
      </rPr>
      <t>Hard</t>
    </r>
    <r>
      <rPr>
        <sz val="10"/>
        <color rgb="FF000000"/>
        <rFont val="Aptos Display"/>
        <family val="2"/>
      </rPr>
      <t>: Add to tables
1. Simpler: Compute ONLY for overall? And mention in text - embedded - without modifying the tables
2. Harder: Show at least in summary and super models tables</t>
    </r>
  </si>
  <si>
    <t>A typical AutoML - such DataRobot (Krzywanski, 2024)</t>
  </si>
  <si>
    <r>
      <rPr>
        <sz val="11"/>
        <color rgb="FF0000FF"/>
        <rFont val="Calibri"/>
        <family val="2"/>
        <scheme val="minor"/>
      </rPr>
      <t>O'Leary 2023</t>
    </r>
    <r>
      <rPr>
        <sz val="11"/>
        <color theme="1"/>
        <rFont val="Calibri"/>
        <family val="2"/>
        <scheme val="minor"/>
      </rPr>
      <t xml:space="preserve">  - conducts a comprehensive </t>
    </r>
    <r>
      <rPr>
        <b/>
        <u/>
        <sz val="11"/>
        <color rgb="FF0000FF"/>
        <rFont val="Calibri"/>
        <family val="2"/>
        <scheme val="minor"/>
      </rPr>
      <t>review</t>
    </r>
    <r>
      <rPr>
        <sz val="11"/>
        <color theme="1"/>
        <rFont val="Calibri"/>
        <family val="2"/>
        <scheme val="minor"/>
      </rPr>
      <t xml:space="preserve"> on AutoML of </t>
    </r>
    <r>
      <rPr>
        <sz val="11"/>
        <color rgb="FF0000FF"/>
        <rFont val="Calibri"/>
        <family val="2"/>
        <scheme val="minor"/>
      </rPr>
      <t>22 libraries</t>
    </r>
    <r>
      <rPr>
        <sz val="11"/>
        <color theme="1"/>
        <rFont val="Calibri"/>
        <family val="2"/>
        <scheme val="minor"/>
      </rPr>
      <t xml:space="preserve">. The number of academic citations relating to a project may be a useful metric for future works, although this is limited to measuring the activity of publishing researchers and may exclude </t>
    </r>
    <r>
      <rPr>
        <sz val="11"/>
        <color rgb="FF0000FF"/>
        <rFont val="Calibri"/>
        <family val="2"/>
        <scheme val="minor"/>
      </rPr>
      <t>many industry-based practitioners</t>
    </r>
  </si>
  <si>
    <t>PUNCH STATEMENT</t>
  </si>
  <si>
    <t>AutoML systems tend to be highly configurable, although increased configuration can be overwhelming for some practitioners (Thessen, 2016).</t>
  </si>
  <si>
    <t>support for methodology</t>
  </si>
  <si>
    <t xml:space="preserve">original Bahri et al., 2022  (in O'Leary 2023) " AutoML can incorporate many phases of a typical ML pipeline including data cleaning, data augmentation, feature selection, model training, HYPERPARAMETER optimization and Architecture Optimization, </t>
  </si>
  <si>
    <t>\cite
{OLeary2023}
{Thessen2016}</t>
  </si>
  <si>
    <t>{krzywanski2024}</t>
  </si>
  <si>
    <t>R.2 #2 (14). {Ganeshkumar2020}</t>
  </si>
  <si>
    <t>Research</t>
  </si>
  <si>
    <t>LaTex</t>
  </si>
  <si>
    <t>Response</t>
  </si>
  <si>
    <t xml:space="preserve">While RL as a field has seen many innovations in the last years, small changes to the algorithm or its implementation can have a big impact on its results (Henderson et al., 2018; Andrychowicz et al., 2021; Engstrom et al., 2020). </t>
  </si>
  <si>
    <t>ParkerHolder2022AutoRL</t>
  </si>
  <si>
    <r>
      <t xml:space="preserve">Say in text </t>
    </r>
    <r>
      <rPr>
        <sz val="11"/>
        <color rgb="FF0000FF"/>
        <rFont val="Calibri"/>
        <family val="2"/>
        <scheme val="minor"/>
      </rPr>
      <t xml:space="preserve">\cite{ParkerHolder2022AutoRL} -- </t>
    </r>
    <r>
      <rPr>
        <sz val="11"/>
        <color theme="1"/>
        <rFont val="Calibri"/>
        <family val="2"/>
        <scheme val="minor"/>
      </rPr>
      <t xml:space="preserve">The most authoratiative survey </t>
    </r>
    <r>
      <rPr>
        <i/>
        <sz val="11"/>
        <color theme="1"/>
        <rFont val="Calibri"/>
        <family val="2"/>
        <scheme val="minor"/>
      </rPr>
      <t xml:space="preserve">\footnote{Researchers from Universities - Oxford, Leibniz, Freiburg and from Google, Meta and Amazon}. </t>
    </r>
  </si>
  <si>
    <t>does not cover  predictive moantenance</t>
  </si>
  <si>
    <t>WIP+done Coverage</t>
  </si>
  <si>
    <t>{Ganeshkumar2020} - Minimising Processing Time when Training Deep Reinforcement Learning Models
{Anderlini2019} - MATLAB suggestions
1) increase sample time, 2) reduce episode duration and 3) reduce size of mini-batch.
One additional thing to try is to parallelize training. You can use Parallel Computing Toolbox for that, and to set this up, you pretty much need to set a flag in training options (see e.g. here).
We are also working on adding more training algorithms for continuous action spaces that are more sample efficient, so I would check back when R2020a goes live.
{ParkerHolder2022AutoRL}:  "In fact, existing optimization experiments have observed that dynamically adapting learning rates is also beneficial for model-free and model-based RL"
{Yang2023ReducingTime} - JUST QUOTE!</t>
  </si>
  <si>
    <t>Talks abt domain dependence - See Intro!! SEE ALL PURPLE - PINK HIGHLIGHTS</t>
  </si>
  <si>
    <t>R-2-4-16: Novelty</t>
  </si>
  <si>
    <r>
      <rPr>
        <u/>
        <sz val="11"/>
        <color theme="1"/>
        <rFont val="Calibri"/>
        <family val="2"/>
        <scheme val="minor"/>
      </rPr>
      <t>Eimer2023AutoRL</t>
    </r>
    <r>
      <rPr>
        <sz val="11"/>
        <color theme="1"/>
        <rFont val="Calibri"/>
        <family val="2"/>
        <scheme val="minor"/>
      </rPr>
      <t xml:space="preserve"> -- This is especially important for as-of-yet unexplored domains, as pointed out by Zhang et al. (2021a).</t>
    </r>
  </si>
  <si>
    <t>R-1-5-7: Acrchitecture</t>
  </si>
  <si>
    <r>
      <rPr>
        <u/>
        <sz val="11"/>
        <color theme="1"/>
        <rFont val="Calibri"/>
        <family val="2"/>
        <scheme val="minor"/>
      </rPr>
      <t>ParkerHolder2022AutoRL</t>
    </r>
    <r>
      <rPr>
        <sz val="11"/>
        <color theme="1"/>
        <rFont val="Calibri"/>
        <family val="2"/>
        <scheme val="minor"/>
      </rPr>
      <t xml:space="preserve"> : very little attention has been paid to the design of neural architectures in RL</t>
    </r>
  </si>
  <si>
    <r>
      <rPr>
        <u/>
        <sz val="11"/>
        <color theme="1"/>
        <rFont val="Calibri"/>
        <family val="2"/>
        <scheme val="minor"/>
      </rPr>
      <t>ParkerHolder2022AutoRL</t>
    </r>
    <r>
      <rPr>
        <sz val="11"/>
        <color theme="1"/>
        <rFont val="Calibri"/>
        <family val="2"/>
        <scheme val="minor"/>
      </rPr>
      <t>: In general, there remains little conceptual understanding (and uptake) on architectural design choices and their benefit</t>
    </r>
  </si>
  <si>
    <t xml:space="preserve">for image related RL: there has been little research into alternatives, still using from original DQN paper </t>
  </si>
  <si>
    <r>
      <t>it is common to use</t>
    </r>
    <r>
      <rPr>
        <b/>
        <u/>
        <sz val="11"/>
        <color rgb="FF0000FF"/>
        <rFont val="Calibri"/>
        <family val="2"/>
        <scheme val="minor"/>
      </rPr>
      <t xml:space="preserve"> two or three hidden layer feedforward MLPs</t>
    </r>
  </si>
  <si>
    <r>
      <rPr>
        <u/>
        <sz val="11"/>
        <color theme="1"/>
        <rFont val="Calibri"/>
        <family val="2"/>
        <scheme val="minor"/>
      </rPr>
      <t>ParkerHolder2022AutoRL</t>
    </r>
    <r>
      <rPr>
        <sz val="11"/>
        <color theme="1"/>
        <rFont val="Calibri"/>
        <family val="2"/>
        <scheme val="minor"/>
      </rPr>
      <t>: Looking at specific algorithms, Andrychowicz et al. (2021) conducted an extensive
investigation into design choices for on-policy actor critic algorithms. They found significant
differences in performance across loss functions, architectures and even initialization schemes,
with significant dependence between these choices</t>
    </r>
  </si>
  <si>
    <t>Finally, beyond the well-flagged hyperparameters, there are even significant code level
implementation details. Henderson et al. (2018) identified this and showed that differen
codebases for the same algorithm produced markedly different results</t>
  </si>
  <si>
    <t>In conclusion - mention ParkerHolder2022AutoRL</t>
  </si>
  <si>
    <t>Issues with HP</t>
  </si>
  <si>
    <r>
      <rPr>
        <u/>
        <sz val="11"/>
        <color theme="1"/>
        <rFont val="Calibri"/>
        <family val="2"/>
        <scheme val="minor"/>
      </rPr>
      <t>ParkerHolder2022AutoRL</t>
    </r>
    <r>
      <rPr>
        <sz val="11"/>
        <color theme="1"/>
        <rFont val="Calibri"/>
        <family val="2"/>
        <scheme val="minor"/>
      </rPr>
      <t>: Henderson et al. (2018) found that many of the most successful recent algorithms
were brittle with respect to hyperparameters</t>
    </r>
  </si>
  <si>
    <r>
      <rPr>
        <u/>
        <sz val="11"/>
        <color theme="1"/>
        <rFont val="Calibri"/>
        <family val="2"/>
        <scheme val="minor"/>
      </rPr>
      <t>ParkerHolder2022AutoRL</t>
    </r>
    <r>
      <rPr>
        <sz val="11"/>
        <color theme="1"/>
        <rFont val="Calibri"/>
        <family val="2"/>
        <scheme val="minor"/>
      </rPr>
      <t>: The non-stationarity of the AutoRL problem poses new challenges for classical
(hyperparameter) optimization methods</t>
    </r>
  </si>
  <si>
    <t>Holder provides "TABLE.3. High level summary of each class of AutoRL algorithms"</t>
  </si>
  <si>
    <r>
      <rPr>
        <u/>
        <sz val="11"/>
        <color theme="1"/>
        <rFont val="Calibri"/>
        <family val="2"/>
        <scheme val="minor"/>
      </rPr>
      <t>ParkerHolder2022AutoRL</t>
    </r>
    <r>
      <rPr>
        <sz val="11"/>
        <color theme="1"/>
        <rFont val="Calibri"/>
        <family val="2"/>
        <scheme val="minor"/>
      </rPr>
      <t>:: "it is to be expected that the discovered settings are not transferable to other environments" - HENCE tested on untuned</t>
    </r>
  </si>
  <si>
    <r>
      <t xml:space="preserve">ParkerHolder2022AutoRL: why empiricla study of different algos-- because </t>
    </r>
    <r>
      <rPr>
        <i/>
        <sz val="11"/>
        <color theme="1"/>
        <rFont val="Calibri"/>
        <family val="2"/>
        <scheme val="minor"/>
      </rPr>
      <t>"To the best of our knowledge, so far no AutoRL approach has explored the intersection of algorithm selection and algorithm configuration"</t>
    </r>
  </si>
  <si>
    <t>R2-7-19: Future aras!</t>
  </si>
  <si>
    <t>R-1: 2.3; time</t>
  </si>
  <si>
    <t>PARKER HOLDER: strategy = Multi-Objective Reinforcement Learning (MORL) ; minimizing the memory usage of an algorithm and/or the wall-clock time - IN ADDITION TO base obj (i.e. optimize max reward ), may be important considerations in choosing the algorithm</t>
  </si>
  <si>
    <r>
      <t xml:space="preserve">parker-holder - (1) RL is a complete closed-loop system. As such, it is likely each of the components
discussed has an influence on others, 
(2) </t>
    </r>
    <r>
      <rPr>
        <u/>
        <sz val="11"/>
        <color theme="1"/>
        <rFont val="Calibri"/>
        <family val="2"/>
        <scheme val="minor"/>
      </rPr>
      <t>The challenge is compounded</t>
    </r>
    <r>
      <rPr>
        <sz val="11"/>
        <color theme="1"/>
        <rFont val="Calibri"/>
        <family val="2"/>
        <scheme val="minor"/>
      </rPr>
      <t xml:space="preserve"> in RL since evaluations in RL are almost always necessarily stochastic and much more noisy than in supervised learning, due to various sources (e.g. policy, environment), which can be a challenge for any form of automatic tuning.</t>
    </r>
  </si>
  <si>
    <t>R-2: 5 - 17: Latest LR</t>
  </si>
  <si>
    <r>
      <t xml:space="preserve">Tornede2020AutoML - ML-Plan-RUL
- Claims </t>
    </r>
    <r>
      <rPr>
        <sz val="11"/>
        <color rgb="FF0000FF"/>
        <rFont val="Calibri"/>
        <family val="2"/>
        <scheme val="minor"/>
      </rPr>
      <t>NO available Auto ML for timeseries</t>
    </r>
    <r>
      <rPr>
        <sz val="11"/>
        <color theme="1"/>
        <rFont val="Calibri"/>
        <family val="2"/>
        <scheme val="minor"/>
      </rPr>
      <t xml:space="preserve">
- Issue with standard algos: </t>
    </r>
    <r>
      <rPr>
        <sz val="11"/>
        <color rgb="FF0000FF"/>
        <rFont val="Calibri"/>
        <family val="2"/>
        <scheme val="minor"/>
      </rPr>
      <t>Timeseries RUL prob has varying length of time - so converts to fixed length</t>
    </r>
  </si>
  <si>
    <t>Major</t>
  </si>
  <si>
    <t>Eimer 2023, Parker-Holder 2022, many downloaded: 23-24 - add in various sections</t>
  </si>
  <si>
    <t>4 add: Multi-agent, Multi-obj and Offline RL and Meta-RL (learning to learn)</t>
  </si>
  <si>
    <r>
      <t xml:space="preserve">4 add: Multi-agent, Multi-obj and Offline RL and Meta-RL (learning to learn): 
In addition to the discussion so far, the majority of the work in this survey addresses </t>
    </r>
    <r>
      <rPr>
        <b/>
        <u/>
        <sz val="11"/>
        <color theme="1"/>
        <rFont val="Calibri"/>
        <family val="2"/>
        <scheme val="minor"/>
      </rPr>
      <t>single
agent RL.</t>
    </r>
    <r>
      <rPr>
        <sz val="11"/>
        <color theme="1"/>
        <rFont val="Calibri"/>
        <family val="2"/>
        <scheme val="minor"/>
      </rPr>
      <t xml:space="preserve"> </t>
    </r>
    <r>
      <rPr>
        <b/>
        <sz val="11"/>
        <color theme="1"/>
        <rFont val="Calibri"/>
        <family val="2"/>
        <scheme val="minor"/>
      </rPr>
      <t xml:space="preserve">Multi- Objective </t>
    </r>
    <r>
      <rPr>
        <sz val="11"/>
        <color theme="1"/>
        <rFont val="Calibri"/>
        <family val="2"/>
        <scheme val="minor"/>
      </rPr>
      <t xml:space="preserve">Reinforcement Learning (MORL), (3) </t>
    </r>
    <r>
      <rPr>
        <b/>
        <u/>
        <sz val="11"/>
        <color theme="1"/>
        <rFont val="Calibri"/>
        <family val="2"/>
        <scheme val="minor"/>
      </rPr>
      <t>offline RL</t>
    </r>
    <r>
      <rPr>
        <sz val="11"/>
        <color theme="1"/>
        <rFont val="Calibri"/>
        <family val="2"/>
        <scheme val="minor"/>
      </rPr>
      <t xml:space="preserve">, where agents must </t>
    </r>
    <r>
      <rPr>
        <u/>
        <sz val="11"/>
        <color theme="1"/>
        <rFont val="Calibri"/>
        <family val="2"/>
        <scheme val="minor"/>
      </rPr>
      <t>generalize</t>
    </r>
    <r>
      <rPr>
        <sz val="11"/>
        <color theme="1"/>
        <rFont val="Calibri"/>
        <family val="2"/>
        <scheme val="minor"/>
      </rPr>
      <t xml:space="preserve"> to an </t>
    </r>
    <r>
      <rPr>
        <u/>
        <sz val="11"/>
        <color theme="1"/>
        <rFont val="Calibri"/>
        <family val="2"/>
        <scheme val="minor"/>
      </rPr>
      <t xml:space="preserve">real world environment </t>
    </r>
    <r>
      <rPr>
        <sz val="11"/>
        <color theme="1"/>
        <rFont val="Calibri"/>
        <family val="2"/>
        <scheme val="minor"/>
      </rPr>
      <t xml:space="preserve">from a </t>
    </r>
    <r>
      <rPr>
        <u/>
        <sz val="11"/>
        <color theme="1"/>
        <rFont val="Calibri"/>
        <family val="2"/>
        <scheme val="minor"/>
      </rPr>
      <t>static</t>
    </r>
    <r>
      <rPr>
        <sz val="11"/>
        <color theme="1"/>
        <rFont val="Calibri"/>
        <family val="2"/>
        <scheme val="minor"/>
      </rPr>
      <t xml:space="preserve"> dataset of experiences ie PHM datasets</t>
    </r>
  </si>
  <si>
    <t>Point-by-Point</t>
  </si>
  <si>
    <t>R-2-13</t>
  </si>
  <si>
    <t>Ref: Nikolai_Matni_2019_REINFORCE_lecture</t>
  </si>
  <si>
    <t>direct policy search, derivative-free, can solve "unconstrained optimization problems through function evaluations."</t>
  </si>
  <si>
    <t>If you can sample efficiently from p(z; theta), then you can run the algorithm on essentially any problem.</t>
  </si>
  <si>
    <t>using a derivative-free optimization method, and can not achieve the same perfor-
mance as methods that compute actual gradients. This performance gap is exacerbated when the function
evaluations are noisy. Another drawback to this approach is that our choice of probability distribution can
lead to high variance of stochastic gradients. High variance requires more samples to be drawn in order to
_x000C_nd a minima or maxima. In other words, sample complexity increases.</t>
  </si>
  <si>
    <t>Although the approach has a few drawbacks, the simplicity of implementation is often valuable enough to
justify its use. There are two primary applications of this sort of stochastic search approach in reinforcement
learning: policy gradient and pure random search.</t>
  </si>
  <si>
    <t>&gt;&gt; Performance is Domain specific</t>
  </si>
  <si>
    <r>
      <rPr>
        <u/>
        <sz val="11"/>
        <color rgb="FFC00000"/>
        <rFont val="Calibri"/>
        <family val="2"/>
        <scheme val="minor"/>
      </rPr>
      <t>Nikolai_Matni_2019</t>
    </r>
    <r>
      <rPr>
        <sz val="11"/>
        <color rgb="FFC00000"/>
        <rFont val="Calibri"/>
        <family val="2"/>
        <scheme val="minor"/>
      </rPr>
      <t>: It is difficult to say which approach is better without selecting a specific problem to which to apply them</t>
    </r>
  </si>
  <si>
    <t>mania2018: &gt;&gt; Simple random search provides a competitive approach to reinforcement learning</t>
  </si>
  <si>
    <t>Computationally, our random search algorithm is at least 15 times more e_x000E_cient than the fastest competing model-free methods on these benchmarks.</t>
  </si>
  <si>
    <t>Do on single PHM-C01 or best one - simple case with NBD</t>
  </si>
  <si>
    <t>LR</t>
  </si>
  <si>
    <t>Relu-tanh --- arch simplicity?</t>
  </si>
  <si>
    <t>R-1: 1-2</t>
  </si>
  <si>
    <t>R-1: 5-7</t>
  </si>
  <si>
    <t>x</t>
  </si>
  <si>
    <t>R-1: 2-4</t>
  </si>
  <si>
    <r>
      <t xml:space="preserve">cost-benefit analysis comparing training time to achieve precision or recall.
</t>
    </r>
    <r>
      <rPr>
        <sz val="11"/>
        <color rgb="FFFF0000"/>
        <rFont val="Calibri"/>
        <family val="2"/>
        <scheme val="minor"/>
      </rPr>
      <t>Show training time plot INCREASE - against increasing Recall/Pr</t>
    </r>
  </si>
  <si>
    <r>
      <t xml:space="preserve">Discuss: Runtime --- </t>
    </r>
    <r>
      <rPr>
        <b/>
        <u/>
        <sz val="11"/>
        <color theme="1"/>
        <rFont val="Aptos Display"/>
        <family val="2"/>
      </rPr>
      <t>R1-2-3</t>
    </r>
  </si>
  <si>
    <r>
      <t xml:space="preserve">Analyze/explain </t>
    </r>
    <r>
      <rPr>
        <u/>
        <sz val="11"/>
        <color rgb="FFC00000"/>
        <rFont val="Aptos Display"/>
        <family val="2"/>
      </rPr>
      <t>variability</t>
    </r>
    <r>
      <rPr>
        <sz val="11"/>
        <color rgb="FFC00000"/>
        <rFont val="Aptos Display"/>
        <family val="2"/>
      </rPr>
      <t xml:space="preserve"> in performance across datasets</t>
    </r>
  </si>
  <si>
    <t xml:space="preserve">R-2: 9-22
Methods: poorly designed </t>
  </si>
  <si>
    <t>- The research question
- The theoretical framework
- Sampling techniques
- Design of The research
- Methods of empirical research
- techniques of data collection &amp; analysis
- Reporting The findings of empirical research
- Further information</t>
  </si>
  <si>
    <t>We broadly follow the methodlogy outlined in Bouchrika2024, Germann2023, ConductER
- Inductive approach – collect the data, then develop the theory.
research gap, research questions, and research strategy
First, confirmatory research (also deductive research) uses existing theories to derive the hypothesis (Hurley et al., 1997, p. 672). Based on a natural science perspective, confirmatory research starts with the general and progresses to the specific. Exploratory research (also inductive research) follows a reverse rationale to confirmatory research (Jaeger &amp; Halliday, 1998, p. 64). It is based on the human science view and starts from the observation of specific patterns in order to conclude analogous research findings.
Second, a quantitative approach has traditionally been the predominant approach in research. This approach is used to validate existing theories through statistical measures (confirmatory research). Its key strength is the statistical objectivity of the results.
Research Design</t>
  </si>
  <si>
    <t>R-1: 5-8</t>
  </si>
  <si>
    <t>Technique Use-case Problem type Dataset used Classification</t>
  </si>
  <si>
    <t>accuracy</t>
  </si>
  <si>
    <t>R2% MAE RMSE Model size</t>
  </si>
  <si>
    <t>(kB)</t>
  </si>
  <si>
    <t>CNN with Attention</t>
  </si>
  <si>
    <t>Knowledge Distillation</t>
  </si>
  <si>
    <t>[ 12 ]</t>
  </si>
  <si>
    <t>Bearings: Classification</t>
  </si>
  <si>
    <t>of faults</t>
  </si>
  <si>
    <t>1-D time-series signal</t>
  </si>
  <si>
    <t>(univariate)</t>
  </si>
  <si>
    <t>Case Western Reserve</t>
  </si>
  <si>
    <t>University [ 47 ]</t>
  </si>
  <si>
    <t>97.2 % NA NA NA 192.0</t>
  </si>
  <si>
    <t>CNN based LeNet [ 16 ] Bearings: Classification</t>
  </si>
  <si>
    <t>IEEE PHM Challenge</t>
  </si>
  <si>
    <t>(2012) [ 48 ]</t>
  </si>
  <si>
    <t>95.3 % NA NA NA 17.0</t>
  </si>
  <si>
    <t>Patange2021Review, Siraskar2024NW</t>
  </si>
  <si>
    <t>Siraskar - conducts ML analysis on the same dataset PHM and ….</t>
  </si>
  <si>
    <t>Patange2021Review, notice that SVM is most common classiifer for faults with 4 of 8 50% and 90.8 to 96.7 range accuracy , NB-1, tree-1, knearnts-1, clab</t>
  </si>
  <si>
    <t>R-1 2-4</t>
  </si>
  <si>
    <t>cost benefit</t>
  </si>
  <si>
    <r>
      <rPr>
        <b/>
        <sz val="11"/>
        <color theme="1"/>
        <rFont val="Calibri"/>
        <family val="2"/>
        <scheme val="minor"/>
      </rPr>
      <t xml:space="preserve">Varied 3 hyperparameters - x,x,x and conducted 30 </t>
    </r>
    <r>
      <rPr>
        <sz val="11"/>
        <color theme="1"/>
        <rFont val="Calibri"/>
        <family val="2"/>
        <scheme val="minor"/>
      </rPr>
      <t xml:space="preserve">experiments, total training time: </t>
    </r>
    <r>
      <rPr>
        <b/>
        <sz val="11"/>
        <color theme="1"/>
        <rFont val="Calibri"/>
        <family val="2"/>
        <scheme val="minor"/>
      </rPr>
      <t xml:space="preserve">1.291 </t>
    </r>
    <r>
      <rPr>
        <sz val="11"/>
        <color theme="1"/>
        <rFont val="Calibri"/>
        <family val="2"/>
        <scheme val="minor"/>
      </rPr>
      <t>hours. Each experiment lasting about 154.96 s i.e. 2.58 mins.</t>
    </r>
  </si>
  <si>
    <t>OS Name</t>
  </si>
  <si>
    <t>Microsoft Windows 11 Home Single Language</t>
  </si>
  <si>
    <t>System Manufacturer</t>
  </si>
  <si>
    <t>Dell Inc.</t>
  </si>
  <si>
    <t>System Model</t>
  </si>
  <si>
    <t>G3 3500</t>
  </si>
  <si>
    <t>System Type</t>
  </si>
  <si>
    <t>x64-based PC</t>
  </si>
  <si>
    <t>Processor</t>
  </si>
  <si>
    <t>Intel(R) Core(TM) i5-10300H CPU @ 2.50GHz, 2496 Mhz, 4 Core(s), 8 Logical Processor(s)</t>
  </si>
  <si>
    <t>Installed Physical Memory (RAM)</t>
  </si>
  <si>
    <t>8.00 GB</t>
  </si>
  <si>
    <t>Ref, R-1-2-4: Cost benefit</t>
  </si>
  <si>
    <r>
      <t xml:space="preserve">1- While the study’s focus on “untuned” RL models is its core premise, exploring </t>
    </r>
    <r>
      <rPr>
        <sz val="11"/>
        <color rgb="FFC00000"/>
        <rFont val="Arial"/>
        <family val="2"/>
      </rPr>
      <t>minor variations in key hyperparameters could provide richer insights</t>
    </r>
    <r>
      <rPr>
        <sz val="11"/>
        <color rgb="FF222222"/>
        <rFont val="Arial"/>
        <family val="2"/>
      </rPr>
      <t xml:space="preserve">. For instance, a broader evaluation of learning rates for REINFORCE may clarify whether </t>
    </r>
    <r>
      <rPr>
        <sz val="11"/>
        <color rgb="FFC00000"/>
        <rFont val="Arial"/>
        <family val="2"/>
      </rPr>
      <t>its exceptional performance stems from unique dynamics or optimal settings</t>
    </r>
    <r>
      <rPr>
        <sz val="11"/>
        <color rgb="FF222222"/>
        <rFont val="Arial"/>
        <family val="2"/>
      </rPr>
      <t>.</t>
    </r>
  </si>
  <si>
    <r>
      <t xml:space="preserve">2- REINFORCE’s training time is reported as significantly longer than the other algorithms, with considerable variance. However, there is no discussion of </t>
    </r>
    <r>
      <rPr>
        <sz val="11"/>
        <color rgb="FFC00000"/>
        <rFont val="Arial"/>
        <family val="2"/>
      </rPr>
      <t>strategies to reduce its training time</t>
    </r>
    <r>
      <rPr>
        <sz val="11"/>
        <color rgb="FF222222"/>
        <rFont val="Arial"/>
        <family val="2"/>
      </rPr>
      <t xml:space="preserve">. I </t>
    </r>
    <r>
      <rPr>
        <sz val="11"/>
        <color rgb="FFC00000"/>
        <rFont val="Arial"/>
        <family val="2"/>
      </rPr>
      <t>suggest</t>
    </r>
    <r>
      <rPr>
        <sz val="11"/>
        <color rgb="FF222222"/>
        <rFont val="Arial"/>
        <family val="2"/>
      </rPr>
      <t xml:space="preserve"> adding a cost-benefit analysis comparing </t>
    </r>
    <r>
      <rPr>
        <sz val="11"/>
        <color rgb="FFC00000"/>
        <rFont val="Arial"/>
        <family val="2"/>
      </rPr>
      <t>training time to achieve precision or recall</t>
    </r>
    <r>
      <rPr>
        <sz val="11"/>
        <color rgb="FF222222"/>
        <rFont val="Arial"/>
        <family val="2"/>
      </rPr>
      <t>.</t>
    </r>
  </si>
  <si>
    <r>
      <t xml:space="preserve">3- the REINFORCE algorithm reported pool recall, especially in complex multivariate states' experiments. The </t>
    </r>
    <r>
      <rPr>
        <sz val="11"/>
        <color rgb="FFC00000"/>
        <rFont val="Arial"/>
        <family val="2"/>
      </rPr>
      <t>recall is critical in industrial maintenance tasks because failing to replace a tool at the right time can lead to catastrophic failure or significant downtime</t>
    </r>
    <r>
      <rPr>
        <sz val="11"/>
        <color rgb="FF222222"/>
        <rFont val="Arial"/>
        <family val="2"/>
      </rPr>
      <t>. Therefore, this poses a risk to reliability in high-stakes environments.</t>
    </r>
  </si>
  <si>
    <r>
      <t xml:space="preserve">4- While the concept of testing untuned models makes the results more accessible to practitioners, it also </t>
    </r>
    <r>
      <rPr>
        <b/>
        <u/>
        <sz val="12"/>
        <color rgb="FFC00000"/>
        <rFont val="Arial"/>
        <family val="2"/>
      </rPr>
      <t>limits the study’s depth</t>
    </r>
    <r>
      <rPr>
        <sz val="11"/>
        <color rgb="FF222222"/>
        <rFont val="Arial"/>
        <family val="2"/>
      </rPr>
      <t xml:space="preserve">. Practically tuned models are preferred for deployment. Also, comparing untuned versions </t>
    </r>
    <r>
      <rPr>
        <b/>
        <u/>
        <sz val="11"/>
        <color rgb="FFC00000"/>
        <rFont val="Arial"/>
        <family val="2"/>
      </rPr>
      <t>ignores the fact</t>
    </r>
    <r>
      <rPr>
        <sz val="11"/>
        <color rgb="FF222222"/>
        <rFont val="Arial"/>
        <family val="2"/>
      </rPr>
      <t xml:space="preserve"> that other algorithms (e.g., PPO or DQN) might outperform REINFORCE when tuned.</t>
    </r>
  </si>
  <si>
    <r>
      <rPr>
        <sz val="10"/>
        <color rgb="FF0000FF"/>
        <rFont val="Aptos Display"/>
        <family val="2"/>
      </rPr>
      <t xml:space="preserve">Just mention </t>
    </r>
    <r>
      <rPr>
        <sz val="10"/>
        <color rgb="FF000000"/>
        <rFont val="Aptos Display"/>
        <family val="2"/>
      </rPr>
      <t xml:space="preserve">- Use material </t>
    </r>
    <r>
      <rPr>
        <sz val="10"/>
        <color rgb="FF0000FF"/>
        <rFont val="Aptos Display"/>
        <family val="2"/>
      </rPr>
      <t>Parker-Holder + Eimer</t>
    </r>
  </si>
  <si>
    <r>
      <t xml:space="preserve">5- The paper attributes REINFORCE’s surprising performance to factors like activation functions (ReLU vs. Tanh) and learning rate. Still, there is </t>
    </r>
    <r>
      <rPr>
        <sz val="11"/>
        <color rgb="FFC00000"/>
        <rFont val="Arial"/>
        <family val="2"/>
      </rPr>
      <t xml:space="preserve">no </t>
    </r>
    <r>
      <rPr>
        <b/>
        <sz val="11"/>
        <color rgb="FFC00000"/>
        <rFont val="Arial"/>
        <family val="2"/>
      </rPr>
      <t>discussion</t>
    </r>
    <r>
      <rPr>
        <sz val="11"/>
        <color rgb="FF222222"/>
        <rFont val="Arial"/>
        <family val="2"/>
      </rPr>
      <t xml:space="preserve"> of </t>
    </r>
    <r>
      <rPr>
        <sz val="11"/>
        <color rgb="FFC00000"/>
        <rFont val="Arial"/>
        <family val="2"/>
      </rPr>
      <t>architectural simplicity</t>
    </r>
    <r>
      <rPr>
        <sz val="11"/>
        <color rgb="FF222222"/>
        <rFont val="Arial"/>
        <family val="2"/>
      </rPr>
      <t xml:space="preserve"> as a driver for better performance in </t>
    </r>
    <r>
      <rPr>
        <sz val="11"/>
        <color rgb="FFC00000"/>
        <rFont val="Arial"/>
        <family val="2"/>
      </rPr>
      <t>smaller data environments</t>
    </r>
    <r>
      <rPr>
        <sz val="11"/>
        <color rgb="FF222222"/>
        <rFont val="Arial"/>
        <family val="2"/>
      </rPr>
      <t xml:space="preserve">. I suggest including baseline </t>
    </r>
    <r>
      <rPr>
        <b/>
        <u/>
        <sz val="11"/>
        <color rgb="FFC00000"/>
        <rFont val="Arial"/>
        <family val="2"/>
      </rPr>
      <t>comparisons</t>
    </r>
    <r>
      <rPr>
        <sz val="11"/>
        <color rgb="FF222222"/>
        <rFont val="Arial"/>
        <family val="2"/>
      </rPr>
      <t xml:space="preserve"> against </t>
    </r>
    <r>
      <rPr>
        <sz val="11"/>
        <color rgb="FFC00000"/>
        <rFont val="Arial"/>
        <family val="2"/>
      </rPr>
      <t>simpler supervised learning</t>
    </r>
    <r>
      <rPr>
        <sz val="11"/>
        <color rgb="FF222222"/>
        <rFont val="Arial"/>
        <family val="2"/>
      </rPr>
      <t xml:space="preserve"> models to contextualize the </t>
    </r>
    <r>
      <rPr>
        <sz val="11"/>
        <color rgb="FFC00000"/>
        <rFont val="Arial"/>
        <family val="2"/>
      </rPr>
      <t>value of RL</t>
    </r>
    <r>
      <rPr>
        <sz val="11"/>
        <color rgb="FF222222"/>
        <rFont val="Arial"/>
        <family val="2"/>
      </rPr>
      <t>.</t>
    </r>
  </si>
  <si>
    <r>
      <t xml:space="preserve">6- Although statistical metrics and tests are provided, the paper does not offer </t>
    </r>
    <r>
      <rPr>
        <sz val="11"/>
        <color rgb="FFC00000"/>
        <rFont val="Arial"/>
        <family val="2"/>
      </rPr>
      <t>confidence intervals</t>
    </r>
    <r>
      <rPr>
        <sz val="11"/>
        <color rgb="FF222222"/>
        <rFont val="Arial"/>
        <family val="2"/>
      </rPr>
      <t xml:space="preserve"> for most metrics, limiting interpretation of results’ robustness. </t>
    </r>
    <r>
      <rPr>
        <i/>
        <u/>
        <sz val="11"/>
        <color rgb="FF222222"/>
        <rFont val="Arial"/>
        <family val="2"/>
      </rPr>
      <t>Also</t>
    </r>
    <r>
      <rPr>
        <sz val="11"/>
        <color rgb="FF222222"/>
        <rFont val="Arial"/>
        <family val="2"/>
      </rPr>
      <t xml:space="preserve">, variability in performance </t>
    </r>
    <r>
      <rPr>
        <sz val="11"/>
        <color rgb="FFC00000"/>
        <rFont val="Arial"/>
        <family val="2"/>
      </rPr>
      <t>across datasets</t>
    </r>
    <r>
      <rPr>
        <sz val="11"/>
        <color rgb="FF222222"/>
        <rFont val="Arial"/>
        <family val="2"/>
      </rPr>
      <t xml:space="preserve"> is </t>
    </r>
    <r>
      <rPr>
        <sz val="11"/>
        <color rgb="FFC00000"/>
        <rFont val="Arial"/>
        <family val="2"/>
      </rPr>
      <t>not</t>
    </r>
    <r>
      <rPr>
        <sz val="11"/>
        <color rgb="FF222222"/>
        <rFont val="Arial"/>
        <family val="2"/>
      </rPr>
      <t xml:space="preserve"> well </t>
    </r>
    <r>
      <rPr>
        <sz val="11"/>
        <color rgb="FFC00000"/>
        <rFont val="Arial"/>
        <family val="2"/>
      </rPr>
      <t>analyzed</t>
    </r>
    <r>
      <rPr>
        <sz val="11"/>
        <color rgb="FF222222"/>
        <rFont val="Arial"/>
        <family val="2"/>
      </rPr>
      <t xml:space="preserve"> </t>
    </r>
    <r>
      <rPr>
        <b/>
        <sz val="11"/>
        <color rgb="FFC00000"/>
        <rFont val="Arial"/>
        <family val="2"/>
      </rPr>
      <t>or explained</t>
    </r>
    <r>
      <rPr>
        <sz val="11"/>
        <color rgb="FF222222"/>
        <rFont val="Arial"/>
        <family val="2"/>
      </rPr>
      <t>.</t>
    </r>
  </si>
  <si>
    <t>PR</t>
  </si>
  <si>
    <t>RC</t>
  </si>
  <si>
    <t>reduce fp - i.e. false dec. failure and replace - i.e. tool cost</t>
  </si>
  <si>
    <t>reduce fn - i.e. false dec. normal and do not replace tool - i.e. prod quality</t>
  </si>
  <si>
    <t>RESPONSES</t>
  </si>
  <si>
    <r>
      <t xml:space="preserve">Agree. While we mentioned  "While we prefer a high precision, we do want a reasonably high recall i.e. do not want to miss replacement opportunities (low $FN$s) …. The F1-score (true harmonic mean of precision and recall) gives us a \textit{balanced} measure. "
therefore we added in contuniation and stressed the importance of recall. In order to respect the comment we reworded to "for </t>
    </r>
    <r>
      <rPr>
        <u/>
        <sz val="11"/>
        <color theme="1"/>
        <rFont val="Calibri"/>
        <family val="2"/>
        <scheme val="minor"/>
      </rPr>
      <t>this</t>
    </r>
    <r>
      <rPr>
        <sz val="11"/>
        <color theme="1"/>
        <rFont val="Calibri"/>
        <family val="2"/>
        <scheme val="minor"/>
      </rPr>
      <t xml:space="preserve"> research" and also suggstde a f-2 score.
Now added: In several critical industrial environments, a higher recall is preferred where failing to replace the tool can lead to serious consequences, demanding lower $FN$s. and suppior for F2</t>
    </r>
  </si>
  <si>
    <t>Replace F0.5 with F1 plots?</t>
  </si>
  <si>
    <r>
      <t xml:space="preserve">9. The methods part is </t>
    </r>
    <r>
      <rPr>
        <b/>
        <u/>
        <sz val="11"/>
        <color rgb="FF222222"/>
        <rFont val="Times New Roman"/>
        <family val="1"/>
      </rPr>
      <t>poorly designed</t>
    </r>
    <r>
      <rPr>
        <sz val="11"/>
        <color rgb="FF222222"/>
        <rFont val="Times New Roman"/>
        <family val="1"/>
      </rPr>
      <t xml:space="preserve"> and needs improvement to include more evidence on the</t>
    </r>
    <r>
      <rPr>
        <u/>
        <sz val="11"/>
        <color rgb="FF222222"/>
        <rFont val="Times New Roman"/>
        <family val="1"/>
      </rPr>
      <t xml:space="preserve"> adequacy of the research procedure</t>
    </r>
    <r>
      <rPr>
        <sz val="11"/>
        <color rgb="FF222222"/>
        <rFont val="Times New Roman"/>
        <family val="1"/>
      </rPr>
      <t>.</t>
    </r>
  </si>
  <si>
    <t>{OLeary2023}, {krzywanski2024}, {Eimer2023AutoRL}</t>
  </si>
  <si>
    <r>
      <t xml:space="preserve">2. There is no discussion on the </t>
    </r>
    <r>
      <rPr>
        <b/>
        <u/>
        <sz val="11"/>
        <color rgb="FFFF0000"/>
        <rFont val="Times New Roman"/>
        <family val="1"/>
      </rPr>
      <t>cost effectiveness of the method</t>
    </r>
    <r>
      <rPr>
        <sz val="11"/>
        <rFont val="Times New Roman"/>
        <family val="1"/>
      </rPr>
      <t>. What is the computational complexity? What is the runtime? Please include such discussions.</t>
    </r>
  </si>
  <si>
    <r>
      <t xml:space="preserve">3. To have an unbiased view in the paper, there should be some discussions on the </t>
    </r>
    <r>
      <rPr>
        <sz val="11"/>
        <color rgb="FFFF0000"/>
        <rFont val="Times New Roman"/>
        <family val="1"/>
      </rPr>
      <t xml:space="preserve">limitations </t>
    </r>
    <r>
      <rPr>
        <b/>
        <sz val="11"/>
        <color rgb="FFFF0000"/>
        <rFont val="Times New Roman"/>
        <family val="1"/>
      </rPr>
      <t>of the method</t>
    </r>
    <r>
      <rPr>
        <sz val="11"/>
        <color rgb="FF222222"/>
        <rFont val="Times New Roman"/>
        <family val="1"/>
      </rPr>
      <t>.</t>
    </r>
  </si>
  <si>
    <r>
      <t xml:space="preserve">Limitations of method - the pdm field only and the dataset only.
</t>
    </r>
    <r>
      <rPr>
        <b/>
        <sz val="11"/>
        <color rgb="FFFF0000"/>
        <rFont val="Calibri"/>
        <family val="2"/>
        <scheme val="minor"/>
      </rPr>
      <t>Limitation of RF mentioned in Discussion in Para 2 and 3.</t>
    </r>
  </si>
  <si>
    <r>
      <t xml:space="preserve">Add limitations of the method and </t>
    </r>
    <r>
      <rPr>
        <u/>
        <sz val="11"/>
        <color rgb="FFC00000"/>
        <rFont val="Aptos Display"/>
        <family val="2"/>
      </rPr>
      <t xml:space="preserve">method = REINFORCE </t>
    </r>
  </si>
  <si>
    <r>
      <t xml:space="preserve">Methods: </t>
    </r>
    <r>
      <rPr>
        <sz val="11"/>
        <rFont val="Aptos Display"/>
        <family val="2"/>
      </rPr>
      <t xml:space="preserve">poorly designed - </t>
    </r>
    <r>
      <rPr>
        <sz val="11"/>
        <color rgb="FFC00000"/>
        <rFont val="Aptos Display"/>
        <family val="2"/>
      </rPr>
      <t>Add evidence</t>
    </r>
    <r>
      <rPr>
        <sz val="11"/>
        <color theme="1"/>
        <rFont val="Aptos Display"/>
        <family val="2"/>
      </rPr>
      <t xml:space="preserve"> + adequacy of research </t>
    </r>
    <r>
      <rPr>
        <u/>
        <sz val="11"/>
        <color theme="1"/>
        <rFont val="Aptos Display"/>
        <family val="2"/>
      </rPr>
      <t>procedure</t>
    </r>
  </si>
  <si>
    <r>
      <t xml:space="preserve">Thank you - this definitely was a miss from our side. We have now rewritten the </t>
    </r>
    <r>
      <rPr>
        <b/>
        <sz val="11"/>
        <color theme="1"/>
        <rFont val="Calibri"/>
        <family val="2"/>
        <scheme val="minor"/>
      </rPr>
      <t xml:space="preserve">Methodology  </t>
    </r>
    <r>
      <rPr>
        <sz val="11"/>
        <color theme="1"/>
        <rFont val="Calibri"/>
        <family val="2"/>
        <scheme val="minor"/>
      </rPr>
      <t xml:space="preserve">section. 
We have now started the section with an explaination of the research approach. </t>
    </r>
    <r>
      <rPr>
        <b/>
        <sz val="11"/>
        <color theme="1"/>
        <rFont val="Calibri"/>
        <family val="2"/>
        <scheme val="minor"/>
      </rPr>
      <t xml:space="preserve">Exploratory research. </t>
    </r>
    <r>
      <rPr>
        <sz val="11"/>
        <color theme="1"/>
        <rFont val="Calibri"/>
        <family val="2"/>
        <scheme val="minor"/>
      </rPr>
      <t xml:space="preserve">Also link to  based on the </t>
    </r>
    <r>
      <rPr>
        <b/>
        <u/>
        <sz val="11"/>
        <color theme="1"/>
        <rFont val="Calibri"/>
        <family val="2"/>
        <scheme val="minor"/>
      </rPr>
      <t>original empirical cycle proposed by Adriaan D De Groot</t>
    </r>
    <r>
      <rPr>
        <sz val="11"/>
        <color theme="1"/>
        <rFont val="Calibri"/>
        <family val="2"/>
        <scheme val="minor"/>
      </rPr>
      <t>.
Using an exploratory research approach to arrive at a hypothesis -- \cite{Politzer2021}.</t>
    </r>
    <r>
      <rPr>
        <b/>
        <sz val="11"/>
        <color theme="1"/>
        <rFont val="Calibri"/>
        <family val="2"/>
        <scheme val="minor"/>
      </rPr>
      <t xml:space="preserve">
</t>
    </r>
    <r>
      <rPr>
        <sz val="11"/>
        <color theme="1"/>
        <rFont val="Calibri"/>
        <family val="2"/>
        <scheme val="minor"/>
      </rPr>
      <t xml:space="preserve">Mention that </t>
    </r>
    <r>
      <rPr>
        <b/>
        <u/>
        <sz val="11"/>
        <color theme="1"/>
        <rFont val="Calibri"/>
        <family val="2"/>
        <scheme val="minor"/>
      </rPr>
      <t>noise</t>
    </r>
    <r>
      <rPr>
        <sz val="11"/>
        <color theme="1"/>
        <rFont val="Calibri"/>
        <family val="2"/>
        <scheme val="minor"/>
      </rPr>
      <t xml:space="preserve"> -as  suggested in "4.3. How Do We Account for Noise' - Eimer</t>
    </r>
    <r>
      <rPr>
        <b/>
        <sz val="11"/>
        <color theme="1"/>
        <rFont val="Calibri"/>
        <family val="2"/>
        <scheme val="minor"/>
      </rPr>
      <t xml:space="preserve">
</t>
    </r>
    <r>
      <rPr>
        <sz val="11"/>
        <color theme="1"/>
        <rFont val="Calibri"/>
        <family val="2"/>
        <scheme val="minor"/>
      </rPr>
      <t>Adding noise and chance of break-down: Study of noise in RL settings is of prime importance, as suggested by} \cite</t>
    </r>
    <r>
      <rPr>
        <b/>
        <sz val="11"/>
        <color theme="1"/>
        <rFont val="Calibri"/>
        <family val="2"/>
        <scheme val="minor"/>
      </rPr>
      <t>{Eimer2023AutoRL</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</si>
</sst>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2" x14ac:knownFonts="1">
    <font>
      <sz val="11"/>
      <color theme="1"/>
      <name val="Calibri"/>
      <family val="2"/>
      <scheme val="minor"/>
    </font>
    <font>
      <b/>
      <sz val="11"/>
      <color theme="1"/>
      <name val="Calibri"/>
      <family val="2"/>
      <scheme val="minor"/>
    </font>
    <font>
      <b/>
      <sz val="11"/>
      <color rgb="FF222222"/>
      <name val="Arial"/>
      <family val="2"/>
    </font>
    <font>
      <sz val="11"/>
      <color rgb="FF222222"/>
      <name val="Arial"/>
      <family val="2"/>
    </font>
    <font>
      <sz val="11"/>
      <name val="Times New Roman"/>
      <family val="1"/>
    </font>
    <font>
      <sz val="11"/>
      <color rgb="FF222222"/>
      <name val="Times New Roman"/>
      <family val="1"/>
    </font>
    <font>
      <sz val="11"/>
      <name val="Calibri"/>
      <family val="2"/>
      <scheme val="minor"/>
    </font>
    <font>
      <sz val="11"/>
      <color rgb="FFC00000"/>
      <name val="Arial"/>
      <family val="2"/>
    </font>
    <font>
      <b/>
      <sz val="11"/>
      <color rgb="FF000000"/>
      <name val="Aptos Display"/>
      <family val="2"/>
    </font>
    <font>
      <sz val="11"/>
      <color rgb="FF000000"/>
      <name val="Aptos Display"/>
      <family val="2"/>
    </font>
    <font>
      <b/>
      <sz val="11"/>
      <color rgb="FF000000"/>
      <name val="Aptos Narrow"/>
      <family val="2"/>
    </font>
    <font>
      <sz val="11"/>
      <color theme="1"/>
      <name val="Aptos Display"/>
      <family val="2"/>
    </font>
    <font>
      <sz val="11"/>
      <color rgb="FF0000FF"/>
      <name val="Aptos Display"/>
      <family val="2"/>
    </font>
    <font>
      <b/>
      <sz val="11"/>
      <color rgb="FFC00000"/>
      <name val="Aptos Display"/>
      <family val="2"/>
    </font>
    <font>
      <sz val="11"/>
      <color rgb="FFC00000"/>
      <name val="Aptos Display"/>
      <family val="2"/>
    </font>
    <font>
      <i/>
      <sz val="11"/>
      <color rgb="FF000000"/>
      <name val="Aptos Display"/>
      <family val="2"/>
    </font>
    <font>
      <sz val="11"/>
      <name val="Aptos Display"/>
      <family val="2"/>
    </font>
    <font>
      <sz val="11"/>
      <color theme="0" tint="-0.499984740745262"/>
      <name val="Calibri"/>
      <family val="2"/>
      <scheme val="minor"/>
    </font>
    <font>
      <sz val="11"/>
      <color rgb="FFC00000"/>
      <name val="Calibri"/>
      <family val="2"/>
      <scheme val="minor"/>
    </font>
    <font>
      <b/>
      <sz val="11"/>
      <color rgb="FFC00000"/>
      <name val="Calibri"/>
      <family val="2"/>
      <scheme val="minor"/>
    </font>
    <font>
      <b/>
      <u/>
      <sz val="11"/>
      <color rgb="FF000000"/>
      <name val="Aptos Display"/>
      <family val="2"/>
    </font>
    <font>
      <b/>
      <sz val="16"/>
      <color rgb="FFC00000"/>
      <name val="Aptos Display"/>
      <family val="2"/>
    </font>
    <font>
      <b/>
      <sz val="11"/>
      <color theme="1"/>
      <name val="Aptos Display"/>
      <family val="2"/>
    </font>
    <font>
      <u/>
      <sz val="11"/>
      <color theme="1"/>
      <name val="Aptos Display"/>
      <family val="2"/>
    </font>
    <font>
      <sz val="11"/>
      <color theme="0" tint="-0.34998626667073579"/>
      <name val="Aptos Display"/>
      <family val="2"/>
    </font>
    <font>
      <sz val="11"/>
      <color theme="0" tint="-0.34998626667073579"/>
      <name val="Calibri"/>
      <family val="2"/>
      <scheme val="minor"/>
    </font>
    <font>
      <b/>
      <sz val="11"/>
      <color theme="0" tint="-0.34998626667073579"/>
      <name val="Aptos Display"/>
      <family val="2"/>
    </font>
    <font>
      <b/>
      <sz val="11"/>
      <color theme="0" tint="-0.34998626667073579"/>
      <name val="Aptos Narrow"/>
      <family val="2"/>
    </font>
    <font>
      <b/>
      <sz val="10"/>
      <color rgb="FF000000"/>
      <name val="Aptos Display"/>
      <family val="2"/>
    </font>
    <font>
      <sz val="10"/>
      <color rgb="FF000000"/>
      <name val="Aptos Display"/>
      <family val="2"/>
    </font>
    <font>
      <sz val="10"/>
      <color theme="1"/>
      <name val="Calibri"/>
      <family val="2"/>
      <scheme val="minor"/>
    </font>
    <font>
      <sz val="10"/>
      <color rgb="FFC00000"/>
      <name val="Aptos Display"/>
      <family val="2"/>
    </font>
    <font>
      <sz val="9"/>
      <color indexed="81"/>
      <name val="Tahoma"/>
      <family val="2"/>
    </font>
    <font>
      <b/>
      <sz val="11"/>
      <name val="Aptos Narrow"/>
      <family val="2"/>
    </font>
    <font>
      <b/>
      <sz val="9"/>
      <color indexed="81"/>
      <name val="Tahoma"/>
      <family val="2"/>
    </font>
    <font>
      <u/>
      <sz val="11"/>
      <color theme="1"/>
      <name val="Calibri"/>
      <family val="2"/>
      <scheme val="minor"/>
    </font>
    <font>
      <b/>
      <sz val="11"/>
      <color rgb="FF0000FF"/>
      <name val="Aptos Display"/>
      <family val="2"/>
    </font>
    <font>
      <b/>
      <u/>
      <sz val="11"/>
      <color rgb="FF0000FF"/>
      <name val="Aptos Display"/>
      <family val="2"/>
    </font>
    <font>
      <b/>
      <sz val="11"/>
      <color rgb="FF0000FF"/>
      <name val="Symbol"/>
      <family val="1"/>
      <charset val="2"/>
    </font>
    <font>
      <sz val="11"/>
      <color theme="1"/>
      <name val="Calibri"/>
      <family val="2"/>
      <scheme val="minor"/>
    </font>
    <font>
      <sz val="11"/>
      <color theme="1"/>
      <name val="Symbol"/>
      <family val="1"/>
      <charset val="2"/>
    </font>
    <font>
      <u/>
      <sz val="10"/>
      <color rgb="FF000000"/>
      <name val="Aptos Display"/>
      <family val="2"/>
    </font>
    <font>
      <sz val="11"/>
      <color rgb="FF0000FF"/>
      <name val="Calibri"/>
      <family val="2"/>
      <scheme val="minor"/>
    </font>
    <font>
      <b/>
      <u/>
      <sz val="11"/>
      <color rgb="FF0000FF"/>
      <name val="Calibri"/>
      <family val="2"/>
      <scheme val="minor"/>
    </font>
    <font>
      <b/>
      <sz val="14"/>
      <color rgb="FF0000FF"/>
      <name val="Cascadia Mono SemiBold"/>
      <family val="3"/>
    </font>
    <font>
      <sz val="8"/>
      <color rgb="FF000000"/>
      <name val="Aptos Display"/>
      <family val="2"/>
    </font>
    <font>
      <i/>
      <sz val="11"/>
      <color theme="1"/>
      <name val="Calibri"/>
      <family val="2"/>
      <scheme val="minor"/>
    </font>
    <font>
      <b/>
      <u/>
      <sz val="11"/>
      <color theme="1"/>
      <name val="Calibri"/>
      <family val="2"/>
      <scheme val="minor"/>
    </font>
    <font>
      <b/>
      <sz val="11"/>
      <color theme="0" tint="-0.34998626667073579"/>
      <name val="Calibri"/>
      <family val="2"/>
      <scheme val="minor"/>
    </font>
    <font>
      <sz val="9"/>
      <color theme="0" tint="-0.34998626667073579"/>
      <name val="Aptos Display"/>
      <family val="2"/>
    </font>
    <font>
      <sz val="9"/>
      <color rgb="FF000000"/>
      <name val="Aptos Display"/>
      <family val="2"/>
    </font>
    <font>
      <b/>
      <sz val="9"/>
      <color rgb="FF00B050"/>
      <name val="Aptos Display"/>
      <family val="2"/>
    </font>
    <font>
      <b/>
      <sz val="9"/>
      <color rgb="FFC00000"/>
      <name val="Aptos Display"/>
      <family val="2"/>
    </font>
    <font>
      <u/>
      <sz val="11"/>
      <color rgb="FFC00000"/>
      <name val="Calibri"/>
      <family val="2"/>
      <scheme val="minor"/>
    </font>
    <font>
      <sz val="11"/>
      <color rgb="FFFF0000"/>
      <name val="Calibri"/>
      <family val="2"/>
      <scheme val="minor"/>
    </font>
    <font>
      <b/>
      <u/>
      <sz val="11"/>
      <color theme="1"/>
      <name val="Aptos Display"/>
      <family val="2"/>
    </font>
    <font>
      <u/>
      <sz val="11"/>
      <color rgb="FFC00000"/>
      <name val="Aptos Display"/>
      <family val="2"/>
    </font>
    <font>
      <b/>
      <u/>
      <sz val="11"/>
      <color rgb="FF222222"/>
      <name val="Times New Roman"/>
      <family val="1"/>
    </font>
    <font>
      <sz val="11"/>
      <color rgb="FFFF0000"/>
      <name val="Times New Roman"/>
      <family val="1"/>
    </font>
    <font>
      <b/>
      <u/>
      <sz val="11"/>
      <color rgb="FFC00000"/>
      <name val="Arial"/>
      <family val="2"/>
    </font>
    <font>
      <b/>
      <u/>
      <sz val="12"/>
      <color rgb="FFC00000"/>
      <name val="Arial"/>
      <family val="2"/>
    </font>
    <font>
      <sz val="10"/>
      <color rgb="FF0000FF"/>
      <name val="Aptos Display"/>
      <family val="2"/>
    </font>
    <font>
      <b/>
      <sz val="11"/>
      <color theme="7" tint="-0.249977111117893"/>
      <name val="Calibri"/>
      <family val="2"/>
      <scheme val="minor"/>
    </font>
    <font>
      <b/>
      <sz val="11"/>
      <color rgb="FFC00000"/>
      <name val="Arial"/>
      <family val="2"/>
    </font>
    <font>
      <i/>
      <u/>
      <sz val="11"/>
      <color rgb="FF222222"/>
      <name val="Arial"/>
      <family val="2"/>
    </font>
    <font>
      <b/>
      <sz val="9"/>
      <name val="Aptos Display"/>
      <family val="2"/>
    </font>
    <font>
      <b/>
      <sz val="11"/>
      <name val="Aptos Display"/>
      <family val="2"/>
    </font>
    <font>
      <b/>
      <sz val="11"/>
      <name val="Calibri"/>
      <family val="2"/>
      <scheme val="minor"/>
    </font>
    <font>
      <u/>
      <sz val="11"/>
      <color rgb="FF222222"/>
      <name val="Times New Roman"/>
      <family val="1"/>
    </font>
    <font>
      <b/>
      <sz val="11"/>
      <color rgb="FFFF0000"/>
      <name val="Times New Roman"/>
      <family val="1"/>
    </font>
    <font>
      <b/>
      <u/>
      <sz val="11"/>
      <color rgb="FFFF0000"/>
      <name val="Times New Roman"/>
      <family val="1"/>
    </font>
    <font>
      <b/>
      <sz val="11"/>
      <color rgb="FFFF0000"/>
      <name val="Calibri"/>
      <family val="2"/>
      <scheme val="minor"/>
    </font>
  </fonts>
  <fills count="18">
    <fill>
      <patternFill patternType="none"/>
    </fill>
    <fill>
      <patternFill patternType="gray125"/>
    </fill>
    <fill>
      <patternFill patternType="solid">
        <fgColor rgb="FFDAE9F8"/>
        <bgColor indexed="64"/>
      </patternFill>
    </fill>
    <fill>
      <patternFill patternType="solid">
        <fgColor rgb="FFECF9E7"/>
        <bgColor indexed="64"/>
      </patternFill>
    </fill>
    <fill>
      <patternFill patternType="solid">
        <fgColor rgb="FFFFD961"/>
        <bgColor indexed="64"/>
      </patternFill>
    </fill>
    <fill>
      <patternFill patternType="solid">
        <fgColor rgb="FFFFFFFF"/>
        <bgColor indexed="64"/>
      </patternFill>
    </fill>
    <fill>
      <patternFill patternType="solid">
        <fgColor rgb="FFFFB3B3"/>
        <bgColor indexed="64"/>
      </patternFill>
    </fill>
    <fill>
      <patternFill patternType="solid">
        <fgColor theme="2"/>
        <bgColor indexed="64"/>
      </patternFill>
    </fill>
    <fill>
      <patternFill patternType="solid">
        <fgColor theme="4" tint="0.59999389629810485"/>
        <bgColor indexed="64"/>
      </patternFill>
    </fill>
    <fill>
      <patternFill patternType="solid">
        <fgColor rgb="FFB0EED0"/>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C000"/>
        <bgColor indexed="64"/>
      </patternFill>
    </fill>
    <fill>
      <patternFill patternType="solid">
        <fgColor theme="3" tint="0.79998168889431442"/>
        <bgColor indexed="64"/>
      </patternFill>
    </fill>
    <fill>
      <patternFill patternType="solid">
        <fgColor theme="7" tint="-0.249977111117893"/>
        <bgColor indexed="64"/>
      </patternFill>
    </fill>
  </fills>
  <borders count="34">
    <border>
      <left/>
      <right/>
      <top/>
      <bottom/>
      <diagonal/>
    </border>
    <border>
      <left/>
      <right/>
      <top style="thin">
        <color rgb="FFBFBFBF"/>
      </top>
      <bottom style="thin">
        <color rgb="FFBFBFBF"/>
      </bottom>
      <diagonal/>
    </border>
    <border>
      <left/>
      <right/>
      <top/>
      <bottom style="thin">
        <color rgb="FFBFBFBF"/>
      </bottom>
      <diagonal/>
    </border>
    <border>
      <left/>
      <right/>
      <top/>
      <bottom style="double">
        <color indexed="64"/>
      </bottom>
      <diagonal/>
    </border>
    <border>
      <left/>
      <right/>
      <top style="thin">
        <color rgb="FFBFBFBF"/>
      </top>
      <bottom/>
      <diagonal/>
    </border>
    <border>
      <left/>
      <right/>
      <top style="thin">
        <color rgb="FFBFBFBF"/>
      </top>
      <bottom style="double">
        <color indexed="64"/>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theme="0" tint="-0.24994659260841701"/>
      </top>
      <bottom style="thin">
        <color theme="0" tint="-0.24994659260841701"/>
      </bottom>
      <diagonal/>
    </border>
    <border>
      <left/>
      <right style="medium">
        <color indexed="64"/>
      </right>
      <top style="thin">
        <color theme="0" tint="-0.24994659260841701"/>
      </top>
      <bottom style="thin">
        <color theme="0" tint="-0.24994659260841701"/>
      </bottom>
      <diagonal/>
    </border>
    <border>
      <left style="medium">
        <color indexed="64"/>
      </left>
      <right/>
      <top style="thin">
        <color theme="0" tint="-0.24994659260841701"/>
      </top>
      <bottom style="thin">
        <color indexed="64"/>
      </bottom>
      <diagonal/>
    </border>
    <border>
      <left/>
      <right style="medium">
        <color indexed="64"/>
      </right>
      <top style="thin">
        <color theme="0" tint="-0.24994659260841701"/>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style="thin">
        <color theme="0" tint="-0.24994659260841701"/>
      </top>
      <bottom style="thin">
        <color theme="0" tint="-0.24994659260841701"/>
      </bottom>
      <diagonal/>
    </border>
    <border>
      <left/>
      <right style="medium">
        <color theme="0" tint="-0.34998626667073579"/>
      </right>
      <top style="thin">
        <color theme="0" tint="-0.24994659260841701"/>
      </top>
      <bottom style="thin">
        <color theme="0" tint="-0.24994659260841701"/>
      </bottom>
      <diagonal/>
    </border>
    <border>
      <left style="medium">
        <color theme="0" tint="-0.34998626667073579"/>
      </left>
      <right/>
      <top style="thin">
        <color theme="0" tint="-0.24994659260841701"/>
      </top>
      <bottom/>
      <diagonal/>
    </border>
    <border>
      <left/>
      <right/>
      <top style="thin">
        <color theme="0" tint="-0.24994659260841701"/>
      </top>
      <bottom/>
      <diagonal/>
    </border>
    <border>
      <left/>
      <right style="medium">
        <color theme="0" tint="-0.34998626667073579"/>
      </right>
      <top style="thin">
        <color theme="0" tint="-0.24994659260841701"/>
      </top>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medium">
        <color indexed="64"/>
      </left>
      <right/>
      <top style="thin">
        <color theme="0" tint="-0.24994659260841701"/>
      </top>
      <bottom/>
      <diagonal/>
    </border>
    <border>
      <left style="medium">
        <color indexed="64"/>
      </left>
      <right/>
      <top style="medium">
        <color theme="0" tint="-0.34998626667073579"/>
      </top>
      <bottom style="medium">
        <color indexed="64"/>
      </bottom>
      <diagonal/>
    </border>
    <border>
      <left/>
      <right/>
      <top style="medium">
        <color theme="0" tint="-0.34998626667073579"/>
      </top>
      <bottom style="medium">
        <color indexed="64"/>
      </bottom>
      <diagonal/>
    </border>
  </borders>
  <cellStyleXfs count="2">
    <xf numFmtId="0" fontId="0" fillId="0" borderId="0"/>
    <xf numFmtId="9" fontId="39" fillId="0" borderId="0" applyFont="0" applyFill="0" applyBorder="0" applyAlignment="0" applyProtection="0"/>
  </cellStyleXfs>
  <cellXfs count="204">
    <xf numFmtId="0" fontId="0" fillId="0" borderId="0" xfId="0"/>
    <xf numFmtId="0" fontId="1" fillId="0" borderId="0" xfId="0" applyFont="1" applyAlignment="1">
      <alignment horizontal="center" vertical="top"/>
    </xf>
    <xf numFmtId="0" fontId="8" fillId="2" borderId="0" xfId="0" applyFont="1" applyFill="1" applyAlignment="1">
      <alignment vertical="top" wrapText="1" indent="2"/>
    </xf>
    <xf numFmtId="0" fontId="9" fillId="2" borderId="0" xfId="0" applyFont="1" applyFill="1" applyAlignment="1">
      <alignment vertical="top" wrapText="1"/>
    </xf>
    <xf numFmtId="0" fontId="8" fillId="2" borderId="0" xfId="0" applyFont="1" applyFill="1" applyAlignment="1">
      <alignment horizontal="center" vertical="top" wrapText="1"/>
    </xf>
    <xf numFmtId="0" fontId="8" fillId="2" borderId="0" xfId="0" applyFont="1" applyFill="1" applyAlignment="1">
      <alignment vertical="top" wrapText="1" indent="1"/>
    </xf>
    <xf numFmtId="0" fontId="10" fillId="0" borderId="1" xfId="0" applyFont="1" applyBorder="1" applyAlignment="1">
      <alignment horizontal="center" vertical="top" wrapText="1"/>
    </xf>
    <xf numFmtId="0" fontId="9" fillId="0" borderId="1" xfId="0" applyFont="1" applyBorder="1" applyAlignment="1">
      <alignment horizontal="right" vertical="top" wrapText="1"/>
    </xf>
    <xf numFmtId="0" fontId="11" fillId="0" borderId="1" xfId="0" applyFont="1" applyBorder="1" applyAlignment="1">
      <alignment vertical="top" wrapText="1" indent="1"/>
    </xf>
    <xf numFmtId="0" fontId="9" fillId="3" borderId="1" xfId="0" applyFont="1" applyFill="1" applyBorder="1" applyAlignment="1">
      <alignment horizontal="center" vertical="top" wrapText="1"/>
    </xf>
    <xf numFmtId="0" fontId="9" fillId="0" borderId="1" xfId="0" applyFont="1" applyBorder="1" applyAlignment="1">
      <alignment vertical="top" wrapText="1" indent="1"/>
    </xf>
    <xf numFmtId="0" fontId="10" fillId="0" borderId="2" xfId="0" applyFont="1" applyBorder="1" applyAlignment="1">
      <alignment horizontal="center" vertical="top" wrapText="1"/>
    </xf>
    <xf numFmtId="0" fontId="9" fillId="0" borderId="2" xfId="0" applyFont="1" applyBorder="1" applyAlignment="1">
      <alignment horizontal="right" vertical="top" wrapText="1"/>
    </xf>
    <xf numFmtId="0" fontId="11" fillId="0" borderId="2" xfId="0" applyFont="1" applyBorder="1" applyAlignment="1">
      <alignment vertical="top" wrapText="1" indent="1"/>
    </xf>
    <xf numFmtId="0" fontId="9" fillId="3" borderId="2" xfId="0" applyFont="1" applyFill="1" applyBorder="1" applyAlignment="1">
      <alignment horizontal="center" vertical="top" wrapText="1"/>
    </xf>
    <xf numFmtId="0" fontId="9" fillId="0" borderId="2" xfId="0" applyFont="1" applyBorder="1" applyAlignment="1">
      <alignment vertical="top" wrapText="1" indent="1"/>
    </xf>
    <xf numFmtId="0" fontId="12" fillId="0" borderId="2" xfId="0" applyFont="1" applyBorder="1" applyAlignment="1">
      <alignment vertical="top" wrapText="1" indent="1"/>
    </xf>
    <xf numFmtId="0" fontId="9" fillId="4" borderId="2" xfId="0" applyFont="1" applyFill="1" applyBorder="1" applyAlignment="1">
      <alignment horizontal="center" vertical="top" wrapText="1"/>
    </xf>
    <xf numFmtId="0" fontId="10" fillId="0" borderId="0" xfId="0" applyFont="1" applyAlignment="1">
      <alignment horizontal="center" vertical="top" wrapText="1"/>
    </xf>
    <xf numFmtId="0" fontId="9" fillId="0" borderId="0" xfId="0" applyFont="1" applyAlignment="1">
      <alignment horizontal="center" vertical="top" wrapText="1"/>
    </xf>
    <xf numFmtId="0" fontId="14" fillId="0" borderId="0" xfId="0" applyFont="1" applyAlignment="1">
      <alignment vertical="top" wrapText="1" indent="1"/>
    </xf>
    <xf numFmtId="0" fontId="14" fillId="0" borderId="2" xfId="0" applyFont="1" applyBorder="1" applyAlignment="1">
      <alignment vertical="top" wrapText="1" indent="1"/>
    </xf>
    <xf numFmtId="0" fontId="9" fillId="0" borderId="2" xfId="0" applyFont="1" applyBorder="1" applyAlignment="1">
      <alignment horizontal="center" vertical="top" wrapText="1"/>
    </xf>
    <xf numFmtId="0" fontId="13" fillId="0" borderId="2" xfId="0" applyFont="1" applyBorder="1" applyAlignment="1">
      <alignment horizontal="center" vertical="top" wrapText="1"/>
    </xf>
    <xf numFmtId="0" fontId="9" fillId="0" borderId="0" xfId="0" applyFont="1" applyAlignment="1">
      <alignment vertical="top" wrapText="1" indent="1"/>
    </xf>
    <xf numFmtId="0" fontId="9" fillId="0" borderId="3" xfId="0" applyFont="1" applyBorder="1" applyAlignment="1">
      <alignment vertical="top" wrapText="1" indent="1"/>
    </xf>
    <xf numFmtId="0" fontId="9" fillId="0" borderId="0" xfId="0" applyFont="1" applyAlignment="1">
      <alignment vertical="top" wrapText="1"/>
    </xf>
    <xf numFmtId="0" fontId="11" fillId="0" borderId="0" xfId="0" applyFont="1" applyAlignment="1">
      <alignment vertical="top" wrapText="1" indent="2"/>
    </xf>
    <xf numFmtId="0" fontId="8" fillId="0" borderId="0" xfId="0" applyFont="1" applyAlignment="1">
      <alignment vertical="top" wrapText="1" indent="2"/>
    </xf>
    <xf numFmtId="0" fontId="9" fillId="0" borderId="0" xfId="0" applyFont="1" applyAlignment="1">
      <alignment vertical="top" wrapText="1" indent="2"/>
    </xf>
    <xf numFmtId="0" fontId="10" fillId="5" borderId="0" xfId="0" applyFont="1" applyFill="1" applyAlignment="1">
      <alignment horizontal="center" vertical="top" wrapText="1"/>
    </xf>
    <xf numFmtId="0" fontId="9" fillId="5" borderId="0" xfId="0" applyFont="1" applyFill="1" applyAlignment="1">
      <alignment vertical="top" wrapText="1"/>
    </xf>
    <xf numFmtId="0" fontId="9" fillId="5" borderId="0" xfId="0" applyFont="1" applyFill="1" applyAlignment="1">
      <alignment vertical="top" wrapText="1" indent="2"/>
    </xf>
    <xf numFmtId="0" fontId="9" fillId="5" borderId="0" xfId="0" applyFont="1" applyFill="1" applyAlignment="1">
      <alignment horizontal="center" vertical="top" wrapText="1"/>
    </xf>
    <xf numFmtId="0" fontId="10" fillId="0" borderId="3" xfId="0" applyFont="1" applyBorder="1" applyAlignment="1">
      <alignment horizontal="center" vertical="top" wrapText="1"/>
    </xf>
    <xf numFmtId="0" fontId="9" fillId="0" borderId="3" xfId="0" applyFont="1" applyBorder="1" applyAlignment="1">
      <alignment horizontal="right" vertical="top" wrapText="1"/>
    </xf>
    <xf numFmtId="0" fontId="9" fillId="0" borderId="3" xfId="0" applyFont="1" applyBorder="1" applyAlignment="1">
      <alignment horizontal="center" vertical="top" wrapText="1"/>
    </xf>
    <xf numFmtId="0" fontId="8" fillId="2" borderId="0" xfId="0" applyFont="1" applyFill="1" applyAlignment="1">
      <alignment horizontal="center" vertical="top"/>
    </xf>
    <xf numFmtId="0" fontId="9" fillId="4" borderId="3" xfId="0" applyFont="1" applyFill="1" applyBorder="1" applyAlignment="1">
      <alignment horizontal="center" vertical="top" wrapText="1"/>
    </xf>
    <xf numFmtId="0" fontId="10" fillId="0" borderId="5" xfId="0" applyFont="1" applyBorder="1" applyAlignment="1">
      <alignment horizontal="center" vertical="top" wrapText="1"/>
    </xf>
    <xf numFmtId="0" fontId="9" fillId="0" borderId="5" xfId="0" applyFont="1" applyBorder="1" applyAlignment="1">
      <alignment horizontal="right" vertical="top" wrapText="1"/>
    </xf>
    <xf numFmtId="0" fontId="11" fillId="0" borderId="5" xfId="0" applyFont="1" applyBorder="1" applyAlignment="1">
      <alignment vertical="top" wrapText="1" indent="1"/>
    </xf>
    <xf numFmtId="0" fontId="9" fillId="0" borderId="5" xfId="0" applyFont="1" applyBorder="1" applyAlignment="1">
      <alignment horizontal="center" vertical="top" wrapText="1"/>
    </xf>
    <xf numFmtId="0" fontId="9" fillId="0" borderId="5" xfId="0" applyFont="1" applyBorder="1" applyAlignment="1">
      <alignment vertical="top" wrapText="1" indent="1"/>
    </xf>
    <xf numFmtId="0" fontId="0" fillId="0" borderId="0" xfId="0" applyAlignment="1">
      <alignment horizontal="right"/>
    </xf>
    <xf numFmtId="0" fontId="0" fillId="0" borderId="0" xfId="0" applyAlignment="1">
      <alignment horizontal="center"/>
    </xf>
    <xf numFmtId="0" fontId="0" fillId="0" borderId="0" xfId="0" applyAlignment="1">
      <alignment horizontal="right" vertical="top"/>
    </xf>
    <xf numFmtId="16" fontId="0" fillId="0" borderId="0" xfId="0" applyNumberFormat="1"/>
    <xf numFmtId="16" fontId="18" fillId="0" borderId="0" xfId="0" applyNumberFormat="1" applyFont="1" applyAlignment="1">
      <alignment horizontal="right"/>
    </xf>
    <xf numFmtId="0" fontId="17" fillId="0" borderId="0" xfId="0" applyFont="1" applyAlignment="1">
      <alignment horizontal="right"/>
    </xf>
    <xf numFmtId="0" fontId="19" fillId="0" borderId="0" xfId="0" applyFont="1" applyAlignment="1">
      <alignment horizontal="left" indent="1"/>
    </xf>
    <xf numFmtId="0" fontId="14" fillId="0" borderId="5" xfId="0" applyFont="1" applyBorder="1" applyAlignment="1">
      <alignment vertical="top" wrapText="1" indent="1"/>
    </xf>
    <xf numFmtId="0" fontId="9" fillId="0" borderId="3" xfId="0" applyFont="1" applyBorder="1" applyAlignment="1">
      <alignment vertical="top"/>
    </xf>
    <xf numFmtId="0" fontId="12" fillId="0" borderId="3" xfId="0" applyFont="1" applyBorder="1" applyAlignment="1">
      <alignment horizontal="left" vertical="top" indent="1"/>
    </xf>
    <xf numFmtId="0" fontId="21" fillId="6" borderId="2" xfId="0" applyFont="1" applyFill="1" applyBorder="1" applyAlignment="1">
      <alignment horizontal="center" vertical="center" wrapText="1"/>
    </xf>
    <xf numFmtId="0" fontId="11" fillId="0" borderId="3" xfId="0" applyFont="1" applyBorder="1" applyAlignment="1">
      <alignment horizontal="left" vertical="top" indent="1"/>
    </xf>
    <xf numFmtId="0" fontId="0" fillId="0" borderId="0" xfId="0" applyAlignment="1">
      <alignment horizontal="left" indent="1"/>
    </xf>
    <xf numFmtId="0" fontId="24" fillId="2" borderId="0" xfId="0" applyFont="1" applyFill="1" applyAlignment="1">
      <alignment vertical="top" wrapText="1"/>
    </xf>
    <xf numFmtId="0" fontId="24" fillId="0" borderId="3" xfId="0" applyFont="1" applyBorder="1" applyAlignment="1">
      <alignment horizontal="right" vertical="top" wrapText="1"/>
    </xf>
    <xf numFmtId="0" fontId="24" fillId="0" borderId="2" xfId="0" applyFont="1" applyBorder="1" applyAlignment="1">
      <alignment horizontal="right" vertical="top" wrapText="1"/>
    </xf>
    <xf numFmtId="0" fontId="24" fillId="7" borderId="2" xfId="0" applyFont="1" applyFill="1" applyBorder="1" applyAlignment="1">
      <alignment horizontal="right" vertical="top" wrapText="1"/>
    </xf>
    <xf numFmtId="0" fontId="24" fillId="8" borderId="2" xfId="0" applyFont="1" applyFill="1" applyBorder="1" applyAlignment="1">
      <alignment horizontal="right" vertical="top" wrapText="1"/>
    </xf>
    <xf numFmtId="0" fontId="24" fillId="8" borderId="5" xfId="0" applyFont="1" applyFill="1" applyBorder="1" applyAlignment="1">
      <alignment horizontal="right" vertical="top" wrapText="1"/>
    </xf>
    <xf numFmtId="0" fontId="24" fillId="0" borderId="5" xfId="0" applyFont="1" applyBorder="1" applyAlignment="1">
      <alignment horizontal="right" vertical="top" wrapText="1"/>
    </xf>
    <xf numFmtId="0" fontId="24" fillId="0" borderId="0" xfId="0" applyFont="1" applyAlignment="1">
      <alignment vertical="top" wrapText="1"/>
    </xf>
    <xf numFmtId="0" fontId="25" fillId="0" borderId="0" xfId="0" applyFont="1"/>
    <xf numFmtId="0" fontId="26" fillId="2" borderId="0" xfId="0" applyFont="1" applyFill="1" applyAlignment="1">
      <alignment vertical="top" wrapText="1" indent="2"/>
    </xf>
    <xf numFmtId="0" fontId="27" fillId="0" borderId="3" xfId="0" applyFont="1" applyBorder="1" applyAlignment="1">
      <alignment horizontal="center" vertical="top" wrapText="1"/>
    </xf>
    <xf numFmtId="0" fontId="27" fillId="0" borderId="2" xfId="0" applyFont="1" applyBorder="1" applyAlignment="1">
      <alignment horizontal="center" vertical="top" wrapText="1"/>
    </xf>
    <xf numFmtId="0" fontId="27" fillId="0" borderId="5" xfId="0" applyFont="1" applyBorder="1" applyAlignment="1">
      <alignment horizontal="center" vertical="top" wrapText="1"/>
    </xf>
    <xf numFmtId="0" fontId="27" fillId="0" borderId="0" xfId="0" applyFont="1" applyAlignment="1">
      <alignment horizontal="center" vertical="top" wrapText="1"/>
    </xf>
    <xf numFmtId="0" fontId="22" fillId="2" borderId="0" xfId="0" applyFont="1" applyFill="1" applyAlignment="1">
      <alignment horizontal="left" vertical="top" indent="1"/>
    </xf>
    <xf numFmtId="0" fontId="11" fillId="0" borderId="2" xfId="0" applyFont="1" applyBorder="1" applyAlignment="1">
      <alignment horizontal="left" vertical="top" indent="1"/>
    </xf>
    <xf numFmtId="0" fontId="11" fillId="0" borderId="5" xfId="0" applyFont="1" applyBorder="1" applyAlignment="1">
      <alignment horizontal="left" vertical="top" indent="1"/>
    </xf>
    <xf numFmtId="0" fontId="11" fillId="0" borderId="0" xfId="0" applyFont="1" applyAlignment="1">
      <alignment horizontal="left" vertical="top" indent="1"/>
    </xf>
    <xf numFmtId="0" fontId="29" fillId="0" borderId="0" xfId="0" applyFont="1" applyAlignment="1">
      <alignment horizontal="center" vertical="top" wrapText="1"/>
    </xf>
    <xf numFmtId="0" fontId="30" fillId="0" borderId="0" xfId="0" applyFont="1"/>
    <xf numFmtId="0" fontId="29" fillId="0" borderId="2" xfId="0" applyFont="1" applyBorder="1" applyAlignment="1">
      <alignment horizontal="left" vertical="top" indent="1"/>
    </xf>
    <xf numFmtId="0" fontId="29" fillId="0" borderId="2" xfId="0" applyFont="1" applyBorder="1" applyAlignment="1">
      <alignment horizontal="left" vertical="top" wrapText="1" indent="1"/>
    </xf>
    <xf numFmtId="0" fontId="29" fillId="0" borderId="5" xfId="0" applyFont="1" applyBorder="1" applyAlignment="1">
      <alignment horizontal="left" vertical="top" wrapText="1" indent="1"/>
    </xf>
    <xf numFmtId="0" fontId="8" fillId="0" borderId="0" xfId="0" applyFont="1" applyAlignment="1">
      <alignment horizontal="left" vertical="top" wrapText="1" indent="1"/>
    </xf>
    <xf numFmtId="0" fontId="9" fillId="0" borderId="0" xfId="0" applyFont="1" applyAlignment="1">
      <alignment horizontal="left" vertical="top" wrapText="1" indent="1"/>
    </xf>
    <xf numFmtId="0" fontId="29" fillId="0" borderId="2" xfId="0" quotePrefix="1" applyFont="1" applyBorder="1" applyAlignment="1">
      <alignment horizontal="left" vertical="top" wrapText="1" indent="1"/>
    </xf>
    <xf numFmtId="0" fontId="33" fillId="0" borderId="2" xfId="0" applyFont="1" applyBorder="1" applyAlignment="1">
      <alignment horizontal="left" vertical="top" wrapText="1" indent="1"/>
    </xf>
    <xf numFmtId="0" fontId="36" fillId="0" borderId="0" xfId="0" applyFont="1" applyAlignment="1">
      <alignment horizontal="left" vertical="top" wrapText="1" indent="1"/>
    </xf>
    <xf numFmtId="0" fontId="0" fillId="0" borderId="0" xfId="0" applyAlignment="1">
      <alignment horizontal="left" vertical="top" indent="1"/>
    </xf>
    <xf numFmtId="0" fontId="0" fillId="0" borderId="0" xfId="0" applyAlignment="1">
      <alignment horizontal="left" vertical="top" wrapText="1" indent="1"/>
    </xf>
    <xf numFmtId="0" fontId="1" fillId="0" borderId="0" xfId="0" applyFont="1" applyAlignment="1">
      <alignment horizontal="left" vertical="top" indent="1"/>
    </xf>
    <xf numFmtId="0" fontId="12" fillId="0" borderId="3" xfId="0" applyFont="1" applyBorder="1" applyAlignment="1">
      <alignment horizontal="left" vertical="top" wrapText="1" indent="1"/>
    </xf>
    <xf numFmtId="0" fontId="1" fillId="0" borderId="0" xfId="0" applyFont="1" applyAlignment="1">
      <alignment horizontal="right"/>
    </xf>
    <xf numFmtId="0" fontId="9" fillId="0" borderId="0" xfId="0" applyFont="1" applyAlignment="1">
      <alignment horizontal="right" vertical="top" wrapText="1"/>
    </xf>
    <xf numFmtId="0" fontId="9" fillId="0" borderId="0" xfId="0" applyFont="1" applyAlignment="1">
      <alignment horizontal="left" vertical="top" wrapText="1" indent="2"/>
    </xf>
    <xf numFmtId="0" fontId="8" fillId="6" borderId="10" xfId="0" applyFont="1" applyFill="1" applyBorder="1" applyAlignment="1">
      <alignment horizontal="right" vertical="top" wrapText="1"/>
    </xf>
    <xf numFmtId="0" fontId="9" fillId="0" borderId="6" xfId="0" applyFont="1" applyBorder="1" applyAlignment="1">
      <alignment horizontal="right" vertical="top" wrapText="1"/>
    </xf>
    <xf numFmtId="0" fontId="14" fillId="0" borderId="12" xfId="0" applyFont="1" applyBorder="1" applyAlignment="1">
      <alignment horizontal="right" vertical="top" wrapText="1"/>
    </xf>
    <xf numFmtId="0" fontId="9" fillId="0" borderId="7" xfId="0" applyFont="1" applyBorder="1" applyAlignment="1">
      <alignment horizontal="right" vertical="top" wrapText="1"/>
    </xf>
    <xf numFmtId="0" fontId="14" fillId="0" borderId="14" xfId="0" applyFont="1" applyBorder="1" applyAlignment="1">
      <alignment horizontal="right" vertical="top" wrapText="1"/>
    </xf>
    <xf numFmtId="0" fontId="8" fillId="0" borderId="16" xfId="0" applyFont="1" applyBorder="1" applyAlignment="1">
      <alignment horizontal="right" vertical="top" wrapText="1"/>
    </xf>
    <xf numFmtId="0" fontId="13" fillId="6" borderId="17" xfId="0" applyFont="1" applyFill="1" applyBorder="1" applyAlignment="1">
      <alignment horizontal="right" vertical="top" wrapText="1"/>
    </xf>
    <xf numFmtId="9" fontId="9" fillId="0" borderId="0" xfId="1" applyFont="1" applyAlignment="1">
      <alignment vertical="top" wrapText="1"/>
    </xf>
    <xf numFmtId="0" fontId="42" fillId="0" borderId="0" xfId="0" applyFont="1" applyAlignment="1">
      <alignment horizontal="left" vertical="top" indent="1"/>
    </xf>
    <xf numFmtId="0" fontId="44" fillId="9" borderId="0" xfId="0" applyFont="1" applyFill="1" applyAlignment="1">
      <alignment horizontal="left" vertical="top" indent="1"/>
    </xf>
    <xf numFmtId="0" fontId="42" fillId="0" borderId="0" xfId="0" applyFont="1" applyAlignment="1">
      <alignment horizontal="left" vertical="top" wrapText="1" indent="1"/>
    </xf>
    <xf numFmtId="0" fontId="1" fillId="0" borderId="0" xfId="0" applyFont="1" applyAlignment="1">
      <alignment horizontal="left" vertical="top" wrapText="1" indent="1"/>
    </xf>
    <xf numFmtId="0" fontId="45" fillId="2" borderId="0" xfId="0" applyFont="1" applyFill="1" applyAlignment="1">
      <alignment horizontal="center" vertical="top"/>
    </xf>
    <xf numFmtId="0" fontId="28" fillId="2" borderId="0" xfId="0" applyFont="1" applyFill="1" applyAlignment="1">
      <alignment vertical="top" wrapText="1"/>
    </xf>
    <xf numFmtId="0" fontId="29" fillId="0" borderId="3" xfId="0" applyFont="1" applyBorder="1" applyAlignment="1">
      <alignment vertical="top" wrapText="1"/>
    </xf>
    <xf numFmtId="0" fontId="29" fillId="0" borderId="2" xfId="0" applyFont="1" applyBorder="1" applyAlignment="1">
      <alignment vertical="top" wrapText="1"/>
    </xf>
    <xf numFmtId="0" fontId="29" fillId="0" borderId="2" xfId="0" quotePrefix="1" applyFont="1" applyBorder="1" applyAlignment="1">
      <alignment vertical="top" wrapText="1"/>
    </xf>
    <xf numFmtId="0" fontId="29" fillId="0" borderId="5" xfId="0" applyFont="1" applyBorder="1" applyAlignment="1">
      <alignment vertical="top" wrapText="1"/>
    </xf>
    <xf numFmtId="0" fontId="29" fillId="0" borderId="2" xfId="0" applyFont="1" applyBorder="1" applyAlignment="1">
      <alignment vertical="top"/>
    </xf>
    <xf numFmtId="0" fontId="29" fillId="0" borderId="0" xfId="0" applyFont="1" applyAlignment="1">
      <alignment vertical="top" wrapText="1"/>
    </xf>
    <xf numFmtId="0" fontId="0" fillId="0" borderId="18" xfId="0" applyBorder="1" applyAlignment="1">
      <alignment horizontal="left" vertical="top" indent="1"/>
    </xf>
    <xf numFmtId="0" fontId="0" fillId="11" borderId="18" xfId="0" applyFill="1" applyBorder="1" applyAlignment="1">
      <alignment horizontal="left" vertical="top" wrapText="1" indent="1"/>
    </xf>
    <xf numFmtId="0" fontId="0" fillId="0" borderId="18" xfId="0" applyBorder="1"/>
    <xf numFmtId="0" fontId="0" fillId="0" borderId="19" xfId="0" applyBorder="1" applyAlignment="1">
      <alignment horizontal="left" vertical="top" indent="1"/>
    </xf>
    <xf numFmtId="0" fontId="0" fillId="0" borderId="19" xfId="0" applyBorder="1" applyAlignment="1">
      <alignment horizontal="left" vertical="top" wrapText="1" indent="1"/>
    </xf>
    <xf numFmtId="0" fontId="0" fillId="0" borderId="19" xfId="0" applyBorder="1"/>
    <xf numFmtId="0" fontId="0" fillId="0" borderId="18" xfId="0" applyBorder="1" applyAlignment="1">
      <alignment horizontal="left" vertical="top" wrapText="1" indent="1"/>
    </xf>
    <xf numFmtId="0" fontId="1" fillId="0" borderId="19" xfId="0" applyFont="1" applyBorder="1" applyAlignment="1">
      <alignment horizontal="left" vertical="top" indent="1"/>
    </xf>
    <xf numFmtId="0" fontId="24" fillId="10" borderId="6" xfId="0" applyFont="1" applyFill="1" applyBorder="1" applyAlignment="1">
      <alignment horizontal="right" vertical="top" wrapText="1"/>
    </xf>
    <xf numFmtId="0" fontId="24" fillId="0" borderId="0" xfId="0" applyFont="1" applyAlignment="1">
      <alignment horizontal="left" vertical="top" wrapText="1" indent="1"/>
    </xf>
    <xf numFmtId="0" fontId="26" fillId="10" borderId="21" xfId="0" applyFont="1" applyFill="1" applyBorder="1" applyAlignment="1">
      <alignment horizontal="right" vertical="top" wrapText="1"/>
    </xf>
    <xf numFmtId="0" fontId="26" fillId="10" borderId="22" xfId="0" applyFont="1" applyFill="1" applyBorder="1" applyAlignment="1">
      <alignment horizontal="right" vertical="top" wrapText="1"/>
    </xf>
    <xf numFmtId="0" fontId="48" fillId="10" borderId="23" xfId="0" applyFont="1" applyFill="1" applyBorder="1" applyAlignment="1">
      <alignment horizontal="left" indent="1"/>
    </xf>
    <xf numFmtId="0" fontId="24" fillId="10" borderId="24" xfId="0" applyFont="1" applyFill="1" applyBorder="1" applyAlignment="1">
      <alignment horizontal="right" vertical="top" wrapText="1"/>
    </xf>
    <xf numFmtId="0" fontId="26" fillId="10" borderId="23" xfId="0" applyFont="1" applyFill="1" applyBorder="1" applyAlignment="1">
      <alignment horizontal="left" vertical="top" wrapText="1" indent="1"/>
    </xf>
    <xf numFmtId="0" fontId="49" fillId="10" borderId="20" xfId="0" applyFont="1" applyFill="1" applyBorder="1" applyAlignment="1">
      <alignment vertical="top" wrapText="1"/>
    </xf>
    <xf numFmtId="0" fontId="26" fillId="10" borderId="25" xfId="0" applyFont="1" applyFill="1" applyBorder="1" applyAlignment="1">
      <alignment horizontal="left" vertical="top" wrapText="1" indent="1"/>
    </xf>
    <xf numFmtId="0" fontId="24" fillId="10" borderId="26" xfId="0" applyFont="1" applyFill="1" applyBorder="1" applyAlignment="1">
      <alignment horizontal="right" vertical="top" wrapText="1"/>
    </xf>
    <xf numFmtId="0" fontId="24" fillId="10" borderId="27" xfId="0" applyFont="1" applyFill="1" applyBorder="1" applyAlignment="1">
      <alignment horizontal="right" vertical="top" wrapText="1"/>
    </xf>
    <xf numFmtId="0" fontId="24" fillId="10" borderId="28" xfId="0" applyFont="1" applyFill="1" applyBorder="1" applyAlignment="1">
      <alignment horizontal="left" vertical="top" wrapText="1" indent="1"/>
    </xf>
    <xf numFmtId="0" fontId="26" fillId="10" borderId="29" xfId="0" applyFont="1" applyFill="1" applyBorder="1" applyAlignment="1">
      <alignment horizontal="right" vertical="top" wrapText="1"/>
    </xf>
    <xf numFmtId="0" fontId="26" fillId="10" borderId="30" xfId="0" applyFont="1" applyFill="1" applyBorder="1" applyAlignment="1">
      <alignment horizontal="right" vertical="top" wrapText="1"/>
    </xf>
    <xf numFmtId="0" fontId="29" fillId="12" borderId="2" xfId="0" applyFont="1" applyFill="1" applyBorder="1" applyAlignment="1">
      <alignment horizontal="center" vertical="top" wrapText="1"/>
    </xf>
    <xf numFmtId="0" fontId="50" fillId="0" borderId="0" xfId="0" applyFont="1" applyAlignment="1">
      <alignment horizontal="left" vertical="top" wrapText="1" indent="1"/>
    </xf>
    <xf numFmtId="9" fontId="50" fillId="0" borderId="0" xfId="1" applyFont="1" applyAlignment="1">
      <alignment vertical="top" wrapText="1"/>
    </xf>
    <xf numFmtId="9" fontId="51" fillId="0" borderId="0" xfId="1" applyFont="1" applyAlignment="1">
      <alignment vertical="top" wrapText="1"/>
    </xf>
    <xf numFmtId="9" fontId="52" fillId="0" borderId="0" xfId="1" applyFont="1" applyAlignment="1">
      <alignment vertical="top" wrapText="1"/>
    </xf>
    <xf numFmtId="0" fontId="28" fillId="0" borderId="2" xfId="0" applyFont="1" applyBorder="1" applyAlignment="1">
      <alignment vertical="top" wrapText="1"/>
    </xf>
    <xf numFmtId="0" fontId="18" fillId="12" borderId="0" xfId="0" applyFont="1" applyFill="1" applyAlignment="1">
      <alignment horizontal="left" vertical="top" wrapText="1" indent="1"/>
    </xf>
    <xf numFmtId="0" fontId="29" fillId="6" borderId="2" xfId="0" applyFont="1" applyFill="1" applyBorder="1" applyAlignment="1">
      <alignment horizontal="center" vertical="top" wrapText="1"/>
    </xf>
    <xf numFmtId="0" fontId="31" fillId="6" borderId="5" xfId="0" applyFont="1" applyFill="1" applyBorder="1" applyAlignment="1">
      <alignment horizontal="center" vertical="top" wrapText="1"/>
    </xf>
    <xf numFmtId="0" fontId="14" fillId="0" borderId="2" xfId="0" applyFont="1" applyBorder="1" applyAlignment="1">
      <alignment horizontal="left" vertical="top" indent="1"/>
    </xf>
    <xf numFmtId="0" fontId="14" fillId="0" borderId="5" xfId="0" applyFont="1" applyBorder="1" applyAlignment="1">
      <alignment horizontal="left" vertical="top" indent="1"/>
    </xf>
    <xf numFmtId="0" fontId="31" fillId="6" borderId="2" xfId="0" applyFont="1" applyFill="1" applyBorder="1" applyAlignment="1">
      <alignment horizontal="center" vertical="center" wrapText="1"/>
    </xf>
    <xf numFmtId="0" fontId="31" fillId="6" borderId="5" xfId="0" applyFont="1" applyFill="1" applyBorder="1" applyAlignment="1">
      <alignment horizontal="center" vertical="center" wrapText="1"/>
    </xf>
    <xf numFmtId="0" fontId="9" fillId="2" borderId="0" xfId="0" applyFont="1" applyFill="1" applyAlignment="1">
      <alignment horizontal="center" vertical="top" wrapText="1"/>
    </xf>
    <xf numFmtId="0" fontId="0" fillId="0" borderId="0" xfId="0" quotePrefix="1" applyAlignment="1">
      <alignment horizontal="left" vertical="top" wrapText="1" indent="1"/>
    </xf>
    <xf numFmtId="0" fontId="3" fillId="0" borderId="0" xfId="0" applyFont="1" applyAlignment="1">
      <alignment horizontal="left" vertical="center" wrapText="1" indent="1"/>
    </xf>
    <xf numFmtId="0" fontId="0" fillId="0" borderId="0" xfId="0" applyAlignment="1">
      <alignment horizontal="left" vertical="center" wrapText="1" indent="1"/>
    </xf>
    <xf numFmtId="0" fontId="7" fillId="0" borderId="0" xfId="0" applyFont="1" applyAlignment="1">
      <alignment horizontal="left" vertical="center" wrapText="1" indent="1"/>
    </xf>
    <xf numFmtId="0" fontId="29" fillId="14" borderId="3" xfId="0" applyFont="1" applyFill="1" applyBorder="1" applyAlignment="1">
      <alignment horizontal="center" vertical="top" wrapText="1"/>
    </xf>
    <xf numFmtId="0" fontId="29" fillId="14" borderId="2" xfId="0" applyFont="1" applyFill="1" applyBorder="1" applyAlignment="1">
      <alignment horizontal="center" vertical="top" wrapText="1"/>
    </xf>
    <xf numFmtId="0" fontId="29" fillId="14" borderId="5" xfId="0" applyFont="1" applyFill="1" applyBorder="1" applyAlignment="1">
      <alignment horizontal="center" vertical="top" wrapText="1"/>
    </xf>
    <xf numFmtId="0" fontId="16" fillId="0" borderId="2" xfId="0" applyFont="1" applyBorder="1" applyAlignment="1">
      <alignment horizontal="left" vertical="top" indent="1"/>
    </xf>
    <xf numFmtId="0" fontId="62" fillId="0" borderId="0" xfId="0" applyFont="1" applyAlignment="1">
      <alignment horizontal="center" vertical="top"/>
    </xf>
    <xf numFmtId="0" fontId="0" fillId="0" borderId="0" xfId="0" applyAlignment="1">
      <alignment vertical="top"/>
    </xf>
    <xf numFmtId="0" fontId="0" fillId="13" borderId="0" xfId="0" applyFill="1" applyAlignment="1">
      <alignment vertical="top"/>
    </xf>
    <xf numFmtId="0" fontId="16" fillId="0" borderId="6" xfId="0" applyFont="1" applyBorder="1" applyAlignment="1">
      <alignment horizontal="right" vertical="top" wrapText="1"/>
    </xf>
    <xf numFmtId="0" fontId="16" fillId="0" borderId="26" xfId="0" applyFont="1" applyBorder="1" applyAlignment="1">
      <alignment horizontal="right" vertical="top" wrapText="1"/>
    </xf>
    <xf numFmtId="0" fontId="65" fillId="0" borderId="8" xfId="0" applyFont="1" applyBorder="1" applyAlignment="1">
      <alignment vertical="top" wrapText="1"/>
    </xf>
    <xf numFmtId="0" fontId="66" fillId="0" borderId="9" xfId="0" applyFont="1" applyBorder="1" applyAlignment="1">
      <alignment horizontal="right" vertical="top" wrapText="1"/>
    </xf>
    <xf numFmtId="0" fontId="67" fillId="0" borderId="11" xfId="0" applyFont="1" applyBorder="1" applyAlignment="1">
      <alignment horizontal="left" indent="1"/>
    </xf>
    <xf numFmtId="0" fontId="66" fillId="0" borderId="11" xfId="0" applyFont="1" applyBorder="1" applyAlignment="1">
      <alignment horizontal="left" vertical="top" wrapText="1" indent="1"/>
    </xf>
    <xf numFmtId="0" fontId="66" fillId="0" borderId="31" xfId="0" applyFont="1" applyBorder="1" applyAlignment="1">
      <alignment horizontal="left" vertical="top" wrapText="1" indent="1"/>
    </xf>
    <xf numFmtId="0" fontId="16" fillId="0" borderId="32" xfId="0" applyFont="1" applyBorder="1" applyAlignment="1">
      <alignment horizontal="left" vertical="top" wrapText="1" indent="1"/>
    </xf>
    <xf numFmtId="0" fontId="66" fillId="0" borderId="33" xfId="0" applyFont="1" applyBorder="1" applyAlignment="1">
      <alignment horizontal="right" vertical="top" wrapText="1"/>
    </xf>
    <xf numFmtId="0" fontId="65" fillId="13" borderId="8" xfId="0" applyFont="1" applyFill="1" applyBorder="1" applyAlignment="1">
      <alignment vertical="top" wrapText="1"/>
    </xf>
    <xf numFmtId="0" fontId="66" fillId="13" borderId="9" xfId="0" applyFont="1" applyFill="1" applyBorder="1" applyAlignment="1">
      <alignment horizontal="right" vertical="top" wrapText="1"/>
    </xf>
    <xf numFmtId="0" fontId="66" fillId="13" borderId="10" xfId="0" applyFont="1" applyFill="1" applyBorder="1" applyAlignment="1">
      <alignment horizontal="right" vertical="top" wrapText="1"/>
    </xf>
    <xf numFmtId="0" fontId="67" fillId="13" borderId="11" xfId="0" applyFont="1" applyFill="1" applyBorder="1" applyAlignment="1">
      <alignment horizontal="left" indent="1"/>
    </xf>
    <xf numFmtId="0" fontId="16" fillId="13" borderId="6" xfId="0" applyFont="1" applyFill="1" applyBorder="1" applyAlignment="1">
      <alignment horizontal="right" vertical="top" wrapText="1"/>
    </xf>
    <xf numFmtId="0" fontId="16" fillId="13" borderId="12" xfId="0" applyFont="1" applyFill="1" applyBorder="1" applyAlignment="1">
      <alignment horizontal="right" vertical="top" wrapText="1"/>
    </xf>
    <xf numFmtId="0" fontId="66" fillId="13" borderId="11" xfId="0" applyFont="1" applyFill="1" applyBorder="1" applyAlignment="1">
      <alignment horizontal="left" vertical="top" wrapText="1" indent="1"/>
    </xf>
    <xf numFmtId="0" fontId="66" fillId="13" borderId="13" xfId="0" applyFont="1" applyFill="1" applyBorder="1" applyAlignment="1">
      <alignment horizontal="left" vertical="top" wrapText="1" indent="1"/>
    </xf>
    <xf numFmtId="0" fontId="16" fillId="13" borderId="7" xfId="0" applyFont="1" applyFill="1" applyBorder="1" applyAlignment="1">
      <alignment horizontal="right" vertical="top" wrapText="1"/>
    </xf>
    <xf numFmtId="0" fontId="16" fillId="13" borderId="14" xfId="0" applyFont="1" applyFill="1" applyBorder="1" applyAlignment="1">
      <alignment horizontal="right" vertical="top" wrapText="1"/>
    </xf>
    <xf numFmtId="0" fontId="16" fillId="13" borderId="15" xfId="0" applyFont="1" applyFill="1" applyBorder="1" applyAlignment="1">
      <alignment horizontal="left" vertical="top" wrapText="1" indent="1"/>
    </xf>
    <xf numFmtId="0" fontId="66" fillId="13" borderId="16" xfId="0" applyFont="1" applyFill="1" applyBorder="1" applyAlignment="1">
      <alignment horizontal="right" vertical="top" wrapText="1"/>
    </xf>
    <xf numFmtId="0" fontId="66" fillId="13" borderId="17" xfId="0" applyFont="1" applyFill="1" applyBorder="1" applyAlignment="1">
      <alignment horizontal="right" vertical="top" wrapText="1"/>
    </xf>
    <xf numFmtId="0" fontId="29" fillId="15" borderId="5" xfId="0" applyFont="1" applyFill="1" applyBorder="1" applyAlignment="1">
      <alignment horizontal="left" vertical="top" wrapText="1" indent="1"/>
    </xf>
    <xf numFmtId="0" fontId="0" fillId="15" borderId="0" xfId="0" applyFill="1" applyAlignment="1">
      <alignment vertical="top"/>
    </xf>
    <xf numFmtId="0" fontId="4" fillId="0" borderId="0" xfId="0" applyFont="1" applyAlignment="1">
      <alignment horizontal="left" vertical="top" wrapText="1" indent="1"/>
    </xf>
    <xf numFmtId="0" fontId="5" fillId="0" borderId="0" xfId="0" applyFont="1" applyAlignment="1">
      <alignment horizontal="left" vertical="top" wrapText="1" indent="1"/>
    </xf>
    <xf numFmtId="0" fontId="2" fillId="16" borderId="0" xfId="0" applyFont="1" applyFill="1" applyAlignment="1">
      <alignment horizontal="left" vertical="top" wrapText="1" indent="1"/>
    </xf>
    <xf numFmtId="0" fontId="1" fillId="16" borderId="0" xfId="0" applyFont="1" applyFill="1" applyAlignment="1">
      <alignment horizontal="left" vertical="top" wrapText="1" indent="1"/>
    </xf>
    <xf numFmtId="16" fontId="9" fillId="0" borderId="0" xfId="0" applyNumberFormat="1" applyFont="1" applyAlignment="1">
      <alignment horizontal="left" vertical="top" wrapText="1" indent="1"/>
    </xf>
    <xf numFmtId="0" fontId="10" fillId="0" borderId="4" xfId="0" applyFont="1" applyBorder="1" applyAlignment="1">
      <alignment horizontal="center" vertical="top" wrapText="1"/>
    </xf>
    <xf numFmtId="0" fontId="10" fillId="0" borderId="2" xfId="0" applyFont="1" applyBorder="1" applyAlignment="1">
      <alignment horizontal="center" vertical="top" wrapText="1"/>
    </xf>
    <xf numFmtId="0" fontId="9" fillId="0" borderId="4" xfId="0" applyFont="1" applyBorder="1" applyAlignment="1">
      <alignment horizontal="right" vertical="top" wrapText="1"/>
    </xf>
    <xf numFmtId="0" fontId="9" fillId="0" borderId="2" xfId="0" applyFont="1" applyBorder="1" applyAlignment="1">
      <alignment horizontal="right" vertical="top" wrapText="1"/>
    </xf>
    <xf numFmtId="0" fontId="11" fillId="0" borderId="4" xfId="0" applyFont="1" applyBorder="1" applyAlignment="1">
      <alignment vertical="top" wrapText="1" indent="1"/>
    </xf>
    <xf numFmtId="0" fontId="11" fillId="0" borderId="2" xfId="0" applyFont="1" applyBorder="1" applyAlignment="1">
      <alignment vertical="top" wrapText="1" indent="1"/>
    </xf>
    <xf numFmtId="0" fontId="9" fillId="0" borderId="4" xfId="0" applyFont="1" applyBorder="1" applyAlignment="1">
      <alignment horizontal="center" vertical="top" wrapText="1"/>
    </xf>
    <xf numFmtId="0" fontId="9" fillId="0" borderId="2" xfId="0" applyFont="1" applyBorder="1" applyAlignment="1">
      <alignment horizontal="center" vertical="top" wrapText="1"/>
    </xf>
    <xf numFmtId="0" fontId="13" fillId="0" borderId="4" xfId="0" applyFont="1" applyBorder="1" applyAlignment="1">
      <alignment horizontal="center" vertical="top" wrapText="1"/>
    </xf>
    <xf numFmtId="0" fontId="13" fillId="0" borderId="2" xfId="0" applyFont="1" applyBorder="1" applyAlignment="1">
      <alignment horizontal="center" vertical="top" wrapText="1"/>
    </xf>
    <xf numFmtId="0" fontId="10" fillId="0" borderId="3" xfId="0" applyFont="1" applyBorder="1" applyAlignment="1">
      <alignment horizontal="center" vertical="top" wrapText="1"/>
    </xf>
    <xf numFmtId="0" fontId="9" fillId="0" borderId="3" xfId="0" applyFont="1" applyBorder="1" applyAlignment="1">
      <alignment horizontal="right" vertical="top" wrapText="1"/>
    </xf>
    <xf numFmtId="0" fontId="11" fillId="0" borderId="3" xfId="0" applyFont="1" applyBorder="1" applyAlignment="1">
      <alignment vertical="top" wrapText="1" indent="1"/>
    </xf>
    <xf numFmtId="0" fontId="9" fillId="0" borderId="3" xfId="0" applyFont="1" applyBorder="1" applyAlignment="1">
      <alignment horizontal="center" vertical="top" wrapText="1"/>
    </xf>
    <xf numFmtId="0" fontId="13" fillId="0" borderId="3" xfId="0" applyFont="1" applyBorder="1" applyAlignment="1">
      <alignment horizontal="center" vertical="top" wrapText="1"/>
    </xf>
    <xf numFmtId="0" fontId="29" fillId="17" borderId="2" xfId="0" applyFont="1" applyFill="1" applyBorder="1" applyAlignment="1">
      <alignment horizontal="center" vertical="top" wrapText="1"/>
    </xf>
  </cellXfs>
  <cellStyles count="2">
    <cellStyle name="Normal" xfId="0" builtinId="0"/>
    <cellStyle name="Percent" xfId="1" builtinId="5"/>
  </cellStyles>
  <dxfs count="0"/>
  <tableStyles count="0" defaultTableStyle="TableStyleMedium2" defaultPivotStyle="PivotStyleLight16"/>
  <colors>
    <mruColors>
      <color rgb="FF0000FF"/>
      <color rgb="FFFFB3B3"/>
      <color rgb="FFB0E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Publications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working_notes!$E$6</c:f>
              <c:strCache>
                <c:ptCount val="1"/>
                <c:pt idx="0">
                  <c:v>Documents </c:v>
                </c:pt>
              </c:strCache>
            </c:strRef>
          </c:tx>
          <c:spPr>
            <a:ln w="31750" cap="rnd">
              <a:solidFill>
                <a:srgbClr val="0070C0"/>
              </a:solidFill>
              <a:round/>
            </a:ln>
            <a:effectLst/>
          </c:spPr>
          <c:marker>
            <c:symbol val="none"/>
          </c:marker>
          <c:xVal>
            <c:numRef>
              <c:f>working_notes!$D$7:$D$13</c:f>
              <c:numCache>
                <c:formatCode>General</c:formatCode>
                <c:ptCount val="7"/>
                <c:pt idx="0">
                  <c:v>2024</c:v>
                </c:pt>
                <c:pt idx="1">
                  <c:v>2023</c:v>
                </c:pt>
                <c:pt idx="2">
                  <c:v>2022</c:v>
                </c:pt>
                <c:pt idx="3">
                  <c:v>2021</c:v>
                </c:pt>
                <c:pt idx="4">
                  <c:v>2020</c:v>
                </c:pt>
                <c:pt idx="6">
                  <c:v>2019</c:v>
                </c:pt>
              </c:numCache>
            </c:numRef>
          </c:xVal>
          <c:yVal>
            <c:numRef>
              <c:f>working_notes!$E$7:$E$13</c:f>
              <c:numCache>
                <c:formatCode>General</c:formatCode>
                <c:ptCount val="7"/>
                <c:pt idx="0">
                  <c:v>3</c:v>
                </c:pt>
                <c:pt idx="1">
                  <c:v>6</c:v>
                </c:pt>
                <c:pt idx="2">
                  <c:v>5</c:v>
                </c:pt>
                <c:pt idx="3">
                  <c:v>5</c:v>
                </c:pt>
                <c:pt idx="4">
                  <c:v>1</c:v>
                </c:pt>
                <c:pt idx="6">
                  <c:v>1</c:v>
                </c:pt>
              </c:numCache>
            </c:numRef>
          </c:yVal>
          <c:smooth val="0"/>
          <c:extLst>
            <c:ext xmlns:c16="http://schemas.microsoft.com/office/drawing/2014/chart" uri="{C3380CC4-5D6E-409C-BE32-E72D297353CC}">
              <c16:uniqueId val="{00000000-67BB-4A9D-84F5-9219A9B32615}"/>
            </c:ext>
          </c:extLst>
        </c:ser>
        <c:dLbls>
          <c:showLegendKey val="0"/>
          <c:showVal val="0"/>
          <c:showCatName val="0"/>
          <c:showSerName val="0"/>
          <c:showPercent val="0"/>
          <c:showBubbleSize val="0"/>
        </c:dLbls>
        <c:axId val="1485061424"/>
        <c:axId val="1485064784"/>
      </c:scatterChart>
      <c:valAx>
        <c:axId val="1485061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064784"/>
        <c:crosses val="autoZero"/>
        <c:crossBetween val="midCat"/>
      </c:valAx>
      <c:valAx>
        <c:axId val="148506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85061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183173</xdr:colOff>
      <xdr:row>2</xdr:row>
      <xdr:rowOff>161192</xdr:rowOff>
    </xdr:from>
    <xdr:to>
      <xdr:col>10</xdr:col>
      <xdr:colOff>131884</xdr:colOff>
      <xdr:row>13</xdr:row>
      <xdr:rowOff>131885</xdr:rowOff>
    </xdr:to>
    <xdr:graphicFrame macro="">
      <xdr:nvGraphicFramePr>
        <xdr:cNvPr id="3" name="Chart 2">
          <a:extLst>
            <a:ext uri="{FF2B5EF4-FFF2-40B4-BE49-F238E27FC236}">
              <a16:creationId xmlns:a16="http://schemas.microsoft.com/office/drawing/2014/main" id="{998E7B52-DCF1-5DCF-9AD3-5B6AB4BEC8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1767167</xdr:colOff>
      <xdr:row>74</xdr:row>
      <xdr:rowOff>171041</xdr:rowOff>
    </xdr:from>
    <xdr:to>
      <xdr:col>6</xdr:col>
      <xdr:colOff>234182</xdr:colOff>
      <xdr:row>92</xdr:row>
      <xdr:rowOff>101557</xdr:rowOff>
    </xdr:to>
    <xdr:pic>
      <xdr:nvPicPr>
        <xdr:cNvPr id="2" name="Picture 1">
          <a:extLst>
            <a:ext uri="{FF2B5EF4-FFF2-40B4-BE49-F238E27FC236}">
              <a16:creationId xmlns:a16="http://schemas.microsoft.com/office/drawing/2014/main" id="{C159438D-B21C-FFD6-EFB2-5722DDFE5346}"/>
            </a:ext>
          </a:extLst>
        </xdr:cNvPr>
        <xdr:cNvPicPr>
          <a:picLocks noChangeAspect="1"/>
        </xdr:cNvPicPr>
      </xdr:nvPicPr>
      <xdr:blipFill>
        <a:blip xmlns:r="http://schemas.openxmlformats.org/officeDocument/2006/relationships" r:embed="rId2"/>
        <a:stretch>
          <a:fillRect/>
        </a:stretch>
      </xdr:blipFill>
      <xdr:spPr>
        <a:xfrm>
          <a:off x="2376767" y="29565191"/>
          <a:ext cx="9344565" cy="3359516"/>
        </a:xfrm>
        <a:prstGeom prst="rect">
          <a:avLst/>
        </a:prstGeom>
      </xdr:spPr>
    </xdr:pic>
    <xdr:clientData/>
  </xdr:twoCellAnchor>
  <xdr:twoCellAnchor editAs="oneCell">
    <xdr:from>
      <xdr:col>2</xdr:col>
      <xdr:colOff>76200</xdr:colOff>
      <xdr:row>65</xdr:row>
      <xdr:rowOff>104775</xdr:rowOff>
    </xdr:from>
    <xdr:to>
      <xdr:col>6</xdr:col>
      <xdr:colOff>296575</xdr:colOff>
      <xdr:row>75</xdr:row>
      <xdr:rowOff>152673</xdr:rowOff>
    </xdr:to>
    <xdr:pic>
      <xdr:nvPicPr>
        <xdr:cNvPr id="4" name="Picture 3">
          <a:extLst>
            <a:ext uri="{FF2B5EF4-FFF2-40B4-BE49-F238E27FC236}">
              <a16:creationId xmlns:a16="http://schemas.microsoft.com/office/drawing/2014/main" id="{94CD26F4-E92B-BDDB-2874-8F129CC22DEB}"/>
            </a:ext>
          </a:extLst>
        </xdr:cNvPr>
        <xdr:cNvPicPr>
          <a:picLocks noChangeAspect="1"/>
        </xdr:cNvPicPr>
      </xdr:nvPicPr>
      <xdr:blipFill>
        <a:blip xmlns:r="http://schemas.openxmlformats.org/officeDocument/2006/relationships" r:embed="rId3"/>
        <a:stretch>
          <a:fillRect/>
        </a:stretch>
      </xdr:blipFill>
      <xdr:spPr>
        <a:xfrm>
          <a:off x="2466975" y="27784425"/>
          <a:ext cx="9316750" cy="19528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F3457-95CC-4A5E-96D0-1EA42C9E78DF}">
  <dimension ref="A1:O24"/>
  <sheetViews>
    <sheetView showGridLines="0" zoomScale="130" zoomScaleNormal="130" workbookViewId="0">
      <pane ySplit="1" topLeftCell="A2" activePane="bottomLeft" state="frozen"/>
      <selection pane="bottomLeft" activeCell="D18" sqref="D18"/>
    </sheetView>
  </sheetViews>
  <sheetFormatPr defaultRowHeight="16.5" customHeight="1" x14ac:dyDescent="0.25"/>
  <cols>
    <col min="1" max="1" width="4" style="65" bestFit="1" customWidth="1"/>
    <col min="2" max="2" width="2.140625" style="65" bestFit="1" customWidth="1"/>
    <col min="3" max="3" width="3.28515625" style="45" bestFit="1" customWidth="1"/>
    <col min="4" max="4" width="66.42578125" style="56" customWidth="1"/>
    <col min="5" max="5" width="10.7109375" style="76" customWidth="1"/>
    <col min="6" max="7" width="6.140625" style="76" customWidth="1"/>
    <col min="8" max="8" width="41" style="76" customWidth="1"/>
    <col min="9" max="9" width="2.28515625" style="56" customWidth="1"/>
    <col min="10" max="10" width="9" style="56" customWidth="1"/>
    <col min="11" max="13" width="5.85546875" style="56" customWidth="1"/>
    <col min="14" max="14" width="6.85546875" style="56" customWidth="1"/>
    <col min="15" max="15" width="20.28515625" style="56" bestFit="1" customWidth="1"/>
    <col min="16" max="16" width="24.5703125" bestFit="1" customWidth="1"/>
  </cols>
  <sheetData>
    <row r="1" spans="1:15" ht="22.5" customHeight="1" x14ac:dyDescent="0.25">
      <c r="A1" s="66"/>
      <c r="B1" s="57"/>
      <c r="C1" s="147"/>
      <c r="D1" s="71" t="s">
        <v>15</v>
      </c>
      <c r="E1" s="104" t="s">
        <v>146</v>
      </c>
      <c r="F1" s="104" t="s">
        <v>147</v>
      </c>
      <c r="G1" s="104" t="s">
        <v>148</v>
      </c>
      <c r="H1" s="105" t="s">
        <v>122</v>
      </c>
      <c r="I1" s="80"/>
      <c r="J1" s="168" t="s">
        <v>146</v>
      </c>
      <c r="K1" s="169" t="s">
        <v>80</v>
      </c>
      <c r="L1" s="169" t="s">
        <v>25</v>
      </c>
      <c r="M1" s="169" t="s">
        <v>117</v>
      </c>
      <c r="N1" s="170" t="s">
        <v>125</v>
      </c>
      <c r="O1" s="80"/>
    </row>
    <row r="2" spans="1:15" ht="16.5" customHeight="1" thickBot="1" x14ac:dyDescent="0.3">
      <c r="A2" s="67" t="s">
        <v>96</v>
      </c>
      <c r="B2" s="58">
        <v>1</v>
      </c>
      <c r="C2" s="36">
        <v>1</v>
      </c>
      <c r="D2" s="55" t="s">
        <v>120</v>
      </c>
      <c r="E2" s="152" t="s">
        <v>117</v>
      </c>
      <c r="F2" s="152" t="s">
        <v>117</v>
      </c>
      <c r="G2" s="55" t="s">
        <v>198</v>
      </c>
      <c r="H2" s="106"/>
      <c r="I2" s="81"/>
      <c r="J2" s="171" t="s">
        <v>116</v>
      </c>
      <c r="K2" s="172">
        <f>COUNTA($C$2)</f>
        <v>1</v>
      </c>
      <c r="L2" s="172"/>
      <c r="M2" s="172">
        <v>1</v>
      </c>
      <c r="N2" s="173">
        <f>K2-M2</f>
        <v>0</v>
      </c>
      <c r="O2" s="81"/>
    </row>
    <row r="3" spans="1:15" ht="16.5" customHeight="1" thickTop="1" x14ac:dyDescent="0.25">
      <c r="A3" s="68" t="s">
        <v>14</v>
      </c>
      <c r="B3" s="59">
        <v>1</v>
      </c>
      <c r="C3" s="22">
        <v>2</v>
      </c>
      <c r="D3" s="72" t="s">
        <v>100</v>
      </c>
      <c r="E3" s="153" t="s">
        <v>117</v>
      </c>
      <c r="F3" s="134" t="s">
        <v>25</v>
      </c>
      <c r="G3" s="78" t="s">
        <v>198</v>
      </c>
      <c r="H3" s="107" t="s">
        <v>193</v>
      </c>
      <c r="I3" s="81"/>
      <c r="J3" s="174" t="s">
        <v>14</v>
      </c>
      <c r="K3" s="172">
        <f>COUNTA($C$3:$C$11)</f>
        <v>9</v>
      </c>
      <c r="L3" s="172">
        <f>COUNTIF($E$3:$E$11,"WIP")</f>
        <v>0</v>
      </c>
      <c r="M3" s="172">
        <f>COUNTIF($E$3:$E$11,"Done")</f>
        <v>8</v>
      </c>
      <c r="N3" s="173">
        <f t="shared" ref="N3" si="0">K3-M3</f>
        <v>1</v>
      </c>
      <c r="O3" s="81"/>
    </row>
    <row r="4" spans="1:15" ht="16.5" customHeight="1" x14ac:dyDescent="0.25">
      <c r="A4" s="68" t="s">
        <v>14</v>
      </c>
      <c r="B4" s="60">
        <v>2</v>
      </c>
      <c r="C4" s="22">
        <v>3</v>
      </c>
      <c r="D4" s="72" t="s">
        <v>97</v>
      </c>
      <c r="E4" s="153" t="s">
        <v>117</v>
      </c>
      <c r="F4" s="134" t="s">
        <v>25</v>
      </c>
      <c r="G4" s="78" t="s">
        <v>198</v>
      </c>
      <c r="H4" s="107" t="s">
        <v>145</v>
      </c>
      <c r="I4" s="81"/>
      <c r="J4" s="175" t="s">
        <v>50</v>
      </c>
      <c r="K4" s="176">
        <f>COUNTA($C$12:$C$23)</f>
        <v>12</v>
      </c>
      <c r="L4" s="176">
        <f>COUNTIF($E$12:$E$23,"WIP")</f>
        <v>0</v>
      </c>
      <c r="M4" s="176">
        <f>COUNTIF($E$12:$E$23,"Done")</f>
        <v>9</v>
      </c>
      <c r="N4" s="177">
        <f>K4-M4</f>
        <v>3</v>
      </c>
      <c r="O4" s="81"/>
    </row>
    <row r="5" spans="1:15" ht="16.5" customHeight="1" thickBot="1" x14ac:dyDescent="0.3">
      <c r="A5" s="68"/>
      <c r="B5" s="60">
        <v>2</v>
      </c>
      <c r="C5" s="22">
        <v>4</v>
      </c>
      <c r="D5" s="72" t="s">
        <v>98</v>
      </c>
      <c r="E5" s="153" t="s">
        <v>117</v>
      </c>
      <c r="F5" s="134" t="s">
        <v>25</v>
      </c>
      <c r="G5" s="78" t="s">
        <v>198</v>
      </c>
      <c r="H5" s="107" t="s">
        <v>114</v>
      </c>
      <c r="I5" s="81"/>
      <c r="J5" s="178"/>
      <c r="K5" s="179">
        <f t="shared" ref="K5:L5" si="1">SUM(K2:K4)</f>
        <v>22</v>
      </c>
      <c r="L5" s="179">
        <f t="shared" si="1"/>
        <v>0</v>
      </c>
      <c r="M5" s="179">
        <f>SUM(M2:M4)</f>
        <v>18</v>
      </c>
      <c r="N5" s="180">
        <f>SUM(N2:N4)</f>
        <v>4</v>
      </c>
      <c r="O5" s="81"/>
    </row>
    <row r="6" spans="1:15" ht="16.5" customHeight="1" x14ac:dyDescent="0.25">
      <c r="A6" s="68" t="s">
        <v>14</v>
      </c>
      <c r="B6" s="59">
        <v>3</v>
      </c>
      <c r="C6" s="22">
        <v>5</v>
      </c>
      <c r="D6" s="72" t="s">
        <v>99</v>
      </c>
      <c r="E6" s="153" t="s">
        <v>117</v>
      </c>
      <c r="F6" s="203" t="s">
        <v>117</v>
      </c>
      <c r="G6" s="78" t="s">
        <v>198</v>
      </c>
      <c r="H6" s="107" t="s">
        <v>257</v>
      </c>
      <c r="I6" s="81"/>
      <c r="J6" s="135"/>
      <c r="K6" s="135"/>
      <c r="L6" s="136"/>
      <c r="M6" s="137"/>
      <c r="N6" s="138"/>
      <c r="O6" s="81"/>
    </row>
    <row r="7" spans="1:15" ht="16.5" customHeight="1" x14ac:dyDescent="0.25">
      <c r="A7" s="68" t="s">
        <v>14</v>
      </c>
      <c r="B7" s="59">
        <v>4</v>
      </c>
      <c r="C7" s="22">
        <v>6</v>
      </c>
      <c r="D7" s="72" t="s">
        <v>101</v>
      </c>
      <c r="E7" s="153" t="s">
        <v>117</v>
      </c>
      <c r="F7" s="78" t="s">
        <v>198</v>
      </c>
      <c r="G7" s="78" t="s">
        <v>198</v>
      </c>
      <c r="H7" s="107" t="s">
        <v>248</v>
      </c>
      <c r="I7" s="81"/>
      <c r="J7" s="90" t="s">
        <v>118</v>
      </c>
      <c r="K7" s="187">
        <v>45660</v>
      </c>
      <c r="L7" s="187"/>
      <c r="M7" s="81"/>
      <c r="N7" s="99">
        <f>(M16+L16)/K16</f>
        <v>0.45454545454545453</v>
      </c>
      <c r="O7" s="81" t="s">
        <v>153</v>
      </c>
    </row>
    <row r="8" spans="1:15" ht="16.5" customHeight="1" x14ac:dyDescent="0.25">
      <c r="A8" s="68" t="s">
        <v>14</v>
      </c>
      <c r="B8" s="60">
        <v>5</v>
      </c>
      <c r="C8" s="22">
        <v>7</v>
      </c>
      <c r="D8" s="72" t="s">
        <v>111</v>
      </c>
      <c r="E8" s="153" t="s">
        <v>117</v>
      </c>
      <c r="F8" s="78" t="s">
        <v>198</v>
      </c>
      <c r="G8" s="78" t="s">
        <v>198</v>
      </c>
      <c r="H8" s="107"/>
      <c r="I8" s="81"/>
      <c r="J8" s="90" t="s">
        <v>119</v>
      </c>
      <c r="K8" s="187">
        <f ca="1">TODAY()</f>
        <v>45655</v>
      </c>
      <c r="L8" s="187"/>
      <c r="M8" s="81"/>
      <c r="N8" s="81"/>
      <c r="O8" s="81"/>
    </row>
    <row r="9" spans="1:15" ht="16.5" customHeight="1" x14ac:dyDescent="0.25">
      <c r="A9" s="68"/>
      <c r="B9" s="60">
        <v>5</v>
      </c>
      <c r="C9" s="145">
        <v>8</v>
      </c>
      <c r="D9" s="155" t="s">
        <v>112</v>
      </c>
      <c r="E9" s="153" t="s">
        <v>117</v>
      </c>
      <c r="F9" s="78" t="s">
        <v>198</v>
      </c>
      <c r="G9" s="78" t="s">
        <v>198</v>
      </c>
      <c r="H9" s="107" t="s">
        <v>135</v>
      </c>
      <c r="I9" s="81"/>
      <c r="J9" s="90" t="s">
        <v>87</v>
      </c>
      <c r="K9" s="81">
        <f ca="1">K7-K8-1</f>
        <v>4</v>
      </c>
      <c r="L9" s="91"/>
      <c r="M9" s="81"/>
      <c r="N9" s="81"/>
      <c r="O9" s="81"/>
    </row>
    <row r="10" spans="1:15" ht="16.5" customHeight="1" x14ac:dyDescent="0.25">
      <c r="A10" s="68" t="s">
        <v>14</v>
      </c>
      <c r="B10" s="61">
        <v>6</v>
      </c>
      <c r="C10" s="22">
        <v>9</v>
      </c>
      <c r="D10" s="72" t="s">
        <v>102</v>
      </c>
      <c r="E10" s="153" t="s">
        <v>117</v>
      </c>
      <c r="F10" s="82" t="s">
        <v>198</v>
      </c>
      <c r="G10" s="82" t="s">
        <v>198</v>
      </c>
      <c r="H10" s="108" t="s">
        <v>136</v>
      </c>
      <c r="I10" s="81"/>
      <c r="J10" s="81"/>
      <c r="K10" s="81"/>
      <c r="L10" s="81"/>
      <c r="M10" s="81"/>
      <c r="N10" s="81"/>
      <c r="O10" s="81"/>
    </row>
    <row r="11" spans="1:15" ht="16.5" customHeight="1" thickBot="1" x14ac:dyDescent="0.3">
      <c r="A11" s="69"/>
      <c r="B11" s="62">
        <v>6</v>
      </c>
      <c r="C11" s="146">
        <v>10</v>
      </c>
      <c r="D11" s="144" t="s">
        <v>202</v>
      </c>
      <c r="E11" s="142" t="s">
        <v>178</v>
      </c>
      <c r="F11" s="79" t="s">
        <v>198</v>
      </c>
      <c r="G11" s="79" t="s">
        <v>198</v>
      </c>
      <c r="H11" s="109"/>
      <c r="I11" s="81"/>
      <c r="J11" s="81"/>
      <c r="K11" s="81"/>
      <c r="L11" s="81"/>
      <c r="M11" s="81"/>
      <c r="N11" s="81"/>
      <c r="O11" s="81"/>
    </row>
    <row r="12" spans="1:15" ht="16.5" customHeight="1" thickTop="1" x14ac:dyDescent="0.25">
      <c r="A12" s="68" t="s">
        <v>50</v>
      </c>
      <c r="B12" s="59">
        <v>1</v>
      </c>
      <c r="C12" s="22">
        <v>11</v>
      </c>
      <c r="D12" s="72" t="s">
        <v>103</v>
      </c>
      <c r="E12" s="141" t="s">
        <v>28</v>
      </c>
      <c r="F12" s="78" t="s">
        <v>198</v>
      </c>
      <c r="G12" s="78" t="s">
        <v>198</v>
      </c>
      <c r="H12" s="107"/>
      <c r="I12" s="81"/>
      <c r="J12" s="161" t="s">
        <v>147</v>
      </c>
      <c r="K12" s="162" t="s">
        <v>80</v>
      </c>
      <c r="L12" s="162" t="s">
        <v>25</v>
      </c>
      <c r="M12" s="162" t="s">
        <v>117</v>
      </c>
      <c r="N12" s="92" t="s">
        <v>125</v>
      </c>
      <c r="O12" s="81"/>
    </row>
    <row r="13" spans="1:15" ht="16.5" customHeight="1" x14ac:dyDescent="0.25">
      <c r="A13" s="68" t="s">
        <v>50</v>
      </c>
      <c r="B13" s="60">
        <v>2</v>
      </c>
      <c r="C13" s="22">
        <v>12</v>
      </c>
      <c r="D13" s="72" t="s">
        <v>106</v>
      </c>
      <c r="E13" s="153" t="s">
        <v>117</v>
      </c>
      <c r="F13" s="134" t="s">
        <v>25</v>
      </c>
      <c r="G13" s="78" t="s">
        <v>198</v>
      </c>
      <c r="H13" s="107" t="s">
        <v>243</v>
      </c>
      <c r="I13" s="81"/>
      <c r="J13" s="163" t="s">
        <v>116</v>
      </c>
      <c r="K13" s="93">
        <f>COUNTA($C$2)</f>
        <v>1</v>
      </c>
      <c r="L13" s="159"/>
      <c r="M13" s="159">
        <v>1</v>
      </c>
      <c r="N13" s="94">
        <f>K13-M13</f>
        <v>0</v>
      </c>
      <c r="O13" s="81"/>
    </row>
    <row r="14" spans="1:15" ht="16.5" customHeight="1" x14ac:dyDescent="0.25">
      <c r="A14" s="68"/>
      <c r="B14" s="60">
        <v>2</v>
      </c>
      <c r="C14" s="22">
        <v>13</v>
      </c>
      <c r="D14" s="72" t="s">
        <v>107</v>
      </c>
      <c r="E14" s="153" t="s">
        <v>117</v>
      </c>
      <c r="F14" s="78" t="s">
        <v>198</v>
      </c>
      <c r="G14" s="78" t="s">
        <v>198</v>
      </c>
      <c r="H14" s="107" t="s">
        <v>184</v>
      </c>
      <c r="I14" s="81"/>
      <c r="J14" s="164" t="s">
        <v>14</v>
      </c>
      <c r="K14" s="93">
        <f>COUNTA($C$3:$C$11)</f>
        <v>9</v>
      </c>
      <c r="L14" s="159">
        <f>COUNTIF($F$3:$F$11,"WIP")</f>
        <v>3</v>
      </c>
      <c r="M14" s="159">
        <f>COUNTIF($F$3:$F$11,"Done")</f>
        <v>1</v>
      </c>
      <c r="N14" s="94">
        <f t="shared" ref="N14" si="2">K14-M14</f>
        <v>8</v>
      </c>
      <c r="O14" s="81"/>
    </row>
    <row r="15" spans="1:15" ht="16.5" customHeight="1" thickBot="1" x14ac:dyDescent="0.3">
      <c r="A15" s="68"/>
      <c r="B15" s="60">
        <v>2</v>
      </c>
      <c r="C15" s="22">
        <v>14</v>
      </c>
      <c r="D15" s="72" t="s">
        <v>201</v>
      </c>
      <c r="E15" s="153" t="s">
        <v>117</v>
      </c>
      <c r="F15" s="134" t="s">
        <v>25</v>
      </c>
      <c r="G15" s="78" t="s">
        <v>198</v>
      </c>
      <c r="H15" s="107"/>
      <c r="I15" s="81"/>
      <c r="J15" s="165" t="s">
        <v>50</v>
      </c>
      <c r="K15" s="95">
        <f>COUNTA($C$12:$C$23)</f>
        <v>12</v>
      </c>
      <c r="L15" s="160">
        <f>COUNTIF($F$12:$F$23,"WIP")</f>
        <v>4</v>
      </c>
      <c r="M15" s="160">
        <f>COUNTIF($F$12:$F$23,"Done")</f>
        <v>1</v>
      </c>
      <c r="N15" s="96">
        <f>K15-M15</f>
        <v>11</v>
      </c>
      <c r="O15" s="81"/>
    </row>
    <row r="16" spans="1:15" ht="16.5" customHeight="1" thickBot="1" x14ac:dyDescent="0.3">
      <c r="A16" s="68" t="s">
        <v>50</v>
      </c>
      <c r="B16" s="59">
        <v>3</v>
      </c>
      <c r="C16" s="145">
        <v>15</v>
      </c>
      <c r="D16" s="72" t="s">
        <v>263</v>
      </c>
      <c r="E16" s="153" t="s">
        <v>117</v>
      </c>
      <c r="F16" s="78" t="s">
        <v>198</v>
      </c>
      <c r="G16" s="78" t="s">
        <v>198</v>
      </c>
      <c r="H16" s="107"/>
      <c r="I16" s="81"/>
      <c r="J16" s="166"/>
      <c r="K16" s="97">
        <f t="shared" ref="K16:L16" si="3">SUM(K13:K15)</f>
        <v>22</v>
      </c>
      <c r="L16" s="167">
        <f t="shared" si="3"/>
        <v>7</v>
      </c>
      <c r="M16" s="167">
        <f>SUM(M13:M15)</f>
        <v>3</v>
      </c>
      <c r="N16" s="98">
        <f>SUM(N13:N15)</f>
        <v>19</v>
      </c>
      <c r="O16" s="81"/>
    </row>
    <row r="17" spans="1:15" ht="16.5" customHeight="1" thickBot="1" x14ac:dyDescent="0.3">
      <c r="A17" s="68" t="s">
        <v>50</v>
      </c>
      <c r="B17" s="59">
        <v>4</v>
      </c>
      <c r="C17" s="22">
        <v>16</v>
      </c>
      <c r="D17" s="72" t="s">
        <v>104</v>
      </c>
      <c r="E17" s="153" t="s">
        <v>117</v>
      </c>
      <c r="F17" s="77" t="s">
        <v>198</v>
      </c>
      <c r="G17" s="78" t="s">
        <v>198</v>
      </c>
      <c r="H17" s="110" t="s">
        <v>115</v>
      </c>
      <c r="I17" s="81"/>
      <c r="J17" s="121"/>
      <c r="K17" s="121"/>
      <c r="L17" s="136">
        <f>L16/$K$5</f>
        <v>0.31818181818181818</v>
      </c>
      <c r="M17" s="137">
        <f>M16/$K$5</f>
        <v>0.13636363636363635</v>
      </c>
      <c r="N17" s="138">
        <f>N16/$K$5</f>
        <v>0.86363636363636365</v>
      </c>
      <c r="O17" s="81"/>
    </row>
    <row r="18" spans="1:15" ht="16.5" customHeight="1" x14ac:dyDescent="0.25">
      <c r="A18" s="68" t="s">
        <v>50</v>
      </c>
      <c r="B18" s="59">
        <v>5</v>
      </c>
      <c r="C18" s="145">
        <v>17</v>
      </c>
      <c r="D18" s="155" t="s">
        <v>105</v>
      </c>
      <c r="E18" s="153" t="s">
        <v>117</v>
      </c>
      <c r="F18" s="134" t="s">
        <v>25</v>
      </c>
      <c r="G18" s="78" t="s">
        <v>198</v>
      </c>
      <c r="H18" s="107" t="s">
        <v>179</v>
      </c>
      <c r="I18" s="81"/>
      <c r="J18" s="127" t="s">
        <v>182</v>
      </c>
      <c r="K18" s="122" t="s">
        <v>80</v>
      </c>
      <c r="L18" s="122" t="s">
        <v>25</v>
      </c>
      <c r="M18" s="122" t="s">
        <v>117</v>
      </c>
      <c r="N18" s="123" t="s">
        <v>125</v>
      </c>
      <c r="O18" s="81"/>
    </row>
    <row r="19" spans="1:15" ht="16.5" customHeight="1" x14ac:dyDescent="0.25">
      <c r="A19" s="68" t="s">
        <v>50</v>
      </c>
      <c r="B19" s="59">
        <v>6</v>
      </c>
      <c r="C19" s="22">
        <v>18</v>
      </c>
      <c r="D19" s="72" t="s">
        <v>113</v>
      </c>
      <c r="E19" s="141" t="s">
        <v>95</v>
      </c>
      <c r="F19" s="78" t="s">
        <v>198</v>
      </c>
      <c r="G19" s="78" t="s">
        <v>198</v>
      </c>
      <c r="H19" s="107"/>
      <c r="I19" s="81"/>
      <c r="J19" s="124" t="s">
        <v>116</v>
      </c>
      <c r="K19" s="120"/>
      <c r="L19" s="120"/>
      <c r="M19" s="120"/>
      <c r="N19" s="125"/>
      <c r="O19" s="81"/>
    </row>
    <row r="20" spans="1:15" ht="16.5" customHeight="1" x14ac:dyDescent="0.25">
      <c r="A20" s="68" t="s">
        <v>50</v>
      </c>
      <c r="B20" s="60">
        <v>7</v>
      </c>
      <c r="C20" s="22">
        <v>19</v>
      </c>
      <c r="D20" s="72" t="s">
        <v>108</v>
      </c>
      <c r="E20" s="153" t="s">
        <v>117</v>
      </c>
      <c r="F20" s="78" t="s">
        <v>198</v>
      </c>
      <c r="G20" s="78" t="s">
        <v>198</v>
      </c>
      <c r="H20" s="107" t="s">
        <v>180</v>
      </c>
      <c r="I20" s="81"/>
      <c r="J20" s="126" t="s">
        <v>14</v>
      </c>
      <c r="K20" s="120"/>
      <c r="L20" s="120"/>
      <c r="M20" s="120"/>
      <c r="N20" s="125"/>
      <c r="O20" s="81"/>
    </row>
    <row r="21" spans="1:15" ht="16.5" customHeight="1" thickBot="1" x14ac:dyDescent="0.3">
      <c r="A21" s="68"/>
      <c r="B21" s="60">
        <v>7</v>
      </c>
      <c r="C21" s="22">
        <v>20</v>
      </c>
      <c r="D21" s="72" t="s">
        <v>109</v>
      </c>
      <c r="E21" s="153" t="s">
        <v>117</v>
      </c>
      <c r="F21" s="153" t="s">
        <v>117</v>
      </c>
      <c r="G21" s="78" t="s">
        <v>198</v>
      </c>
      <c r="H21" s="107" t="s">
        <v>124</v>
      </c>
      <c r="I21" s="81"/>
      <c r="J21" s="128" t="s">
        <v>50</v>
      </c>
      <c r="K21" s="129"/>
      <c r="L21" s="129"/>
      <c r="M21" s="129"/>
      <c r="N21" s="130"/>
      <c r="O21" s="81"/>
    </row>
    <row r="22" spans="1:15" ht="16.5" customHeight="1" thickBot="1" x14ac:dyDescent="0.3">
      <c r="A22" s="68" t="s">
        <v>50</v>
      </c>
      <c r="B22" s="59">
        <v>8</v>
      </c>
      <c r="C22" s="22">
        <v>21</v>
      </c>
      <c r="D22" s="72" t="s">
        <v>110</v>
      </c>
      <c r="E22" s="141" t="s">
        <v>95</v>
      </c>
      <c r="F22" s="78" t="s">
        <v>198</v>
      </c>
      <c r="G22" s="78" t="s">
        <v>198</v>
      </c>
      <c r="H22" s="107"/>
      <c r="I22" s="81"/>
      <c r="J22" s="131"/>
      <c r="K22" s="132">
        <f t="shared" ref="K22:L22" si="4">SUM(K19:K21)</f>
        <v>0</v>
      </c>
      <c r="L22" s="132">
        <f t="shared" si="4"/>
        <v>0</v>
      </c>
      <c r="M22" s="132">
        <f>SUM(M19:M21)</f>
        <v>0</v>
      </c>
      <c r="N22" s="133">
        <f>SUM(N19:N21)</f>
        <v>0</v>
      </c>
      <c r="O22" s="81"/>
    </row>
    <row r="23" spans="1:15" ht="16.5" customHeight="1" thickBot="1" x14ac:dyDescent="0.3">
      <c r="A23" s="69" t="s">
        <v>50</v>
      </c>
      <c r="B23" s="63">
        <v>9</v>
      </c>
      <c r="C23" s="146">
        <v>22</v>
      </c>
      <c r="D23" s="73" t="s">
        <v>264</v>
      </c>
      <c r="E23" s="154" t="s">
        <v>117</v>
      </c>
      <c r="F23" s="181" t="s">
        <v>25</v>
      </c>
      <c r="G23" s="79" t="s">
        <v>198</v>
      </c>
      <c r="H23" s="109"/>
      <c r="I23" s="81"/>
      <c r="J23" s="81"/>
      <c r="K23" s="81"/>
      <c r="L23" s="81"/>
      <c r="M23" s="81"/>
      <c r="N23" s="81"/>
      <c r="O23" s="81"/>
    </row>
    <row r="24" spans="1:15" ht="16.5" customHeight="1" thickTop="1" x14ac:dyDescent="0.25">
      <c r="A24" s="70"/>
      <c r="B24" s="64"/>
      <c r="C24" s="19"/>
      <c r="D24" s="74"/>
      <c r="E24" s="75"/>
      <c r="F24" s="75"/>
      <c r="G24" s="75"/>
      <c r="H24" s="111"/>
      <c r="I24" s="81"/>
      <c r="J24" s="81"/>
      <c r="L24" s="81"/>
      <c r="M24" s="81"/>
      <c r="N24" s="81"/>
      <c r="O24" s="81"/>
    </row>
  </sheetData>
  <mergeCells count="2">
    <mergeCell ref="K7:L7"/>
    <mergeCell ref="K8:L8"/>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BD089-0BAB-4CB0-8B02-B2CEF85865A8}">
  <dimension ref="A1:D14"/>
  <sheetViews>
    <sheetView zoomScale="130" zoomScaleNormal="130" workbookViewId="0">
      <pane xSplit="1" ySplit="1" topLeftCell="B2" activePane="bottomRight" state="frozen"/>
      <selection pane="topRight" activeCell="B1" sqref="B1"/>
      <selection pane="bottomLeft" activeCell="A3" sqref="A3"/>
      <selection pane="bottomRight" activeCell="A2" sqref="A2"/>
    </sheetView>
  </sheetViews>
  <sheetFormatPr defaultRowHeight="15" x14ac:dyDescent="0.25"/>
  <cols>
    <col min="1" max="1" width="4.5703125" style="157" customWidth="1"/>
    <col min="2" max="2" width="93.28515625" style="56" customWidth="1"/>
    <col min="3" max="3" width="79" style="86" customWidth="1"/>
  </cols>
  <sheetData>
    <row r="1" spans="1:4" x14ac:dyDescent="0.25">
      <c r="A1" s="185"/>
      <c r="B1" s="186" t="s">
        <v>0</v>
      </c>
      <c r="C1" s="185" t="s">
        <v>255</v>
      </c>
      <c r="D1" s="186"/>
    </row>
    <row r="2" spans="1:4" ht="57" x14ac:dyDescent="0.25">
      <c r="A2" s="182" t="s">
        <v>25</v>
      </c>
      <c r="B2" s="149" t="s">
        <v>244</v>
      </c>
    </row>
    <row r="3" spans="1:4" ht="42.75" x14ac:dyDescent="0.25">
      <c r="A3" s="157">
        <v>2</v>
      </c>
      <c r="B3" s="149" t="s">
        <v>245</v>
      </c>
    </row>
    <row r="4" spans="1:4" ht="150" x14ac:dyDescent="0.25">
      <c r="A4" s="157">
        <v>3</v>
      </c>
      <c r="B4" s="149" t="s">
        <v>246</v>
      </c>
      <c r="C4" s="86" t="s">
        <v>256</v>
      </c>
    </row>
    <row r="5" spans="1:4" ht="59.25" x14ac:dyDescent="0.25">
      <c r="A5" s="157">
        <v>4</v>
      </c>
      <c r="B5" s="149" t="s">
        <v>247</v>
      </c>
    </row>
    <row r="6" spans="1:4" ht="72.75" x14ac:dyDescent="0.25">
      <c r="A6" s="157">
        <v>5</v>
      </c>
      <c r="B6" s="149" t="s">
        <v>249</v>
      </c>
    </row>
    <row r="7" spans="1:4" ht="43.5" x14ac:dyDescent="0.25">
      <c r="A7" s="157">
        <v>6</v>
      </c>
      <c r="B7" s="149" t="s">
        <v>250</v>
      </c>
    </row>
    <row r="8" spans="1:4" ht="71.25" x14ac:dyDescent="0.25">
      <c r="A8" s="158"/>
      <c r="B8" s="149" t="s">
        <v>1</v>
      </c>
    </row>
    <row r="9" spans="1:4" x14ac:dyDescent="0.25">
      <c r="A9" s="158"/>
      <c r="B9" s="149" t="s">
        <v>2</v>
      </c>
    </row>
    <row r="10" spans="1:4" ht="28.5" x14ac:dyDescent="0.25">
      <c r="A10" s="158"/>
      <c r="B10" s="149" t="s">
        <v>3</v>
      </c>
    </row>
    <row r="11" spans="1:4" ht="28.5" x14ac:dyDescent="0.25">
      <c r="A11" s="158"/>
      <c r="B11" s="149" t="s">
        <v>4</v>
      </c>
    </row>
    <row r="12" spans="1:4" ht="28.5" x14ac:dyDescent="0.25">
      <c r="A12" s="158"/>
      <c r="B12" s="149" t="s">
        <v>5</v>
      </c>
    </row>
    <row r="13" spans="1:4" x14ac:dyDescent="0.25">
      <c r="B13" s="150"/>
    </row>
    <row r="14" spans="1:4" x14ac:dyDescent="0.25">
      <c r="B14" s="151" t="s">
        <v>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CCE9F-712C-4507-AED0-56401ED0B51C}">
  <dimension ref="A1:E26"/>
  <sheetViews>
    <sheetView tabSelected="1" zoomScale="130" zoomScaleNormal="130" workbookViewId="0">
      <pane xSplit="1" ySplit="1" topLeftCell="B2" activePane="bottomRight" state="frozen"/>
      <selection pane="topRight" activeCell="B1" sqref="B1"/>
      <selection pane="bottomLeft" activeCell="A2" sqref="A2"/>
      <selection pane="bottomRight" activeCell="C7" sqref="C7"/>
    </sheetView>
  </sheetViews>
  <sheetFormatPr defaultRowHeight="15" x14ac:dyDescent="0.25"/>
  <cols>
    <col min="1" max="1" width="4.5703125" style="157" customWidth="1"/>
    <col min="2" max="2" width="70.5703125" style="86" customWidth="1"/>
    <col min="3" max="3" width="95.140625" style="86" customWidth="1"/>
    <col min="4" max="16384" width="9.140625" style="157"/>
  </cols>
  <sheetData>
    <row r="1" spans="1:5" x14ac:dyDescent="0.25">
      <c r="B1" s="185" t="s">
        <v>13</v>
      </c>
      <c r="C1" s="186" t="s">
        <v>255</v>
      </c>
    </row>
    <row r="2" spans="1:5" ht="30" x14ac:dyDescent="0.25">
      <c r="B2" s="183" t="s">
        <v>7</v>
      </c>
    </row>
    <row r="3" spans="1:5" ht="45" x14ac:dyDescent="0.25">
      <c r="B3" s="183" t="s">
        <v>260</v>
      </c>
    </row>
    <row r="4" spans="1:5" ht="60" x14ac:dyDescent="0.25">
      <c r="A4" s="182" t="s">
        <v>25</v>
      </c>
      <c r="B4" s="184" t="s">
        <v>261</v>
      </c>
      <c r="C4" s="86" t="s">
        <v>262</v>
      </c>
    </row>
    <row r="5" spans="1:5" x14ac:dyDescent="0.25">
      <c r="B5" s="183" t="s">
        <v>8</v>
      </c>
      <c r="E5" s="86"/>
    </row>
    <row r="6" spans="1:5" ht="30" x14ac:dyDescent="0.25">
      <c r="B6" s="183" t="s">
        <v>9</v>
      </c>
      <c r="C6" s="86" t="s">
        <v>259</v>
      </c>
      <c r="E6" s="85"/>
    </row>
    <row r="7" spans="1:5" ht="60" x14ac:dyDescent="0.25">
      <c r="B7" s="183" t="s">
        <v>10</v>
      </c>
    </row>
    <row r="8" spans="1:5" ht="45" x14ac:dyDescent="0.25">
      <c r="B8" s="184" t="s">
        <v>11</v>
      </c>
    </row>
    <row r="9" spans="1:5" ht="30" x14ac:dyDescent="0.25">
      <c r="B9" s="183" t="s">
        <v>12</v>
      </c>
    </row>
    <row r="10" spans="1:5" ht="120" x14ac:dyDescent="0.25">
      <c r="A10" s="182" t="s">
        <v>25</v>
      </c>
      <c r="B10" s="184" t="s">
        <v>258</v>
      </c>
      <c r="C10" s="86" t="s">
        <v>265</v>
      </c>
    </row>
    <row r="22" spans="1:1" x14ac:dyDescent="0.25">
      <c r="A22" s="158"/>
    </row>
    <row r="23" spans="1:1" x14ac:dyDescent="0.25">
      <c r="A23" s="158"/>
    </row>
    <row r="24" spans="1:1" x14ac:dyDescent="0.25">
      <c r="A24" s="158"/>
    </row>
    <row r="25" spans="1:1" x14ac:dyDescent="0.25">
      <c r="A25" s="158"/>
    </row>
    <row r="26" spans="1:1" x14ac:dyDescent="0.25">
      <c r="A26" s="15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F838E-581A-4053-8853-3FD311356AFD}">
  <dimension ref="A2:H100"/>
  <sheetViews>
    <sheetView showGridLines="0" topLeftCell="A6" zoomScale="115" zoomScaleNormal="115" workbookViewId="0">
      <selection activeCell="B14" sqref="B14:B15"/>
    </sheetView>
  </sheetViews>
  <sheetFormatPr defaultRowHeight="15" x14ac:dyDescent="0.25"/>
  <cols>
    <col min="1" max="1" width="9.140625" style="156"/>
    <col min="2" max="2" width="26.7109375" style="85" bestFit="1" customWidth="1"/>
    <col min="3" max="3" width="98.7109375" style="85" customWidth="1"/>
    <col min="4" max="4" width="17.140625" customWidth="1"/>
    <col min="5" max="5" width="11.42578125" bestFit="1" customWidth="1"/>
  </cols>
  <sheetData>
    <row r="2" spans="1:5" ht="21" x14ac:dyDescent="0.25">
      <c r="B2" s="101" t="s">
        <v>139</v>
      </c>
      <c r="C2" s="101"/>
    </row>
    <row r="4" spans="1:5" x14ac:dyDescent="0.25">
      <c r="A4" s="156" t="s">
        <v>14</v>
      </c>
      <c r="B4" s="83" t="s">
        <v>121</v>
      </c>
      <c r="C4" s="85" t="s">
        <v>126</v>
      </c>
      <c r="D4" s="84" t="s">
        <v>123</v>
      </c>
    </row>
    <row r="5" spans="1:5" x14ac:dyDescent="0.25">
      <c r="D5" s="85"/>
    </row>
    <row r="6" spans="1:5" x14ac:dyDescent="0.25">
      <c r="B6" s="83" t="s">
        <v>176</v>
      </c>
      <c r="C6" s="85" t="s">
        <v>128</v>
      </c>
      <c r="D6" s="89" t="s">
        <v>133</v>
      </c>
      <c r="E6" s="89" t="s">
        <v>134</v>
      </c>
    </row>
    <row r="7" spans="1:5" x14ac:dyDescent="0.25">
      <c r="C7" s="85" t="s">
        <v>127</v>
      </c>
      <c r="D7">
        <v>2024</v>
      </c>
      <c r="E7">
        <v>3</v>
      </c>
    </row>
    <row r="8" spans="1:5" x14ac:dyDescent="0.25">
      <c r="C8" s="85" t="s">
        <v>129</v>
      </c>
      <c r="D8">
        <v>2023</v>
      </c>
      <c r="E8">
        <v>6</v>
      </c>
    </row>
    <row r="9" spans="1:5" x14ac:dyDescent="0.25">
      <c r="C9" s="85" t="s">
        <v>132</v>
      </c>
      <c r="D9">
        <v>2022</v>
      </c>
      <c r="E9">
        <v>5</v>
      </c>
    </row>
    <row r="10" spans="1:5" x14ac:dyDescent="0.25">
      <c r="B10" s="87" t="s">
        <v>131</v>
      </c>
      <c r="D10">
        <v>2021</v>
      </c>
      <c r="E10">
        <v>5</v>
      </c>
    </row>
    <row r="11" spans="1:5" ht="30" x14ac:dyDescent="0.25">
      <c r="C11" s="86" t="s">
        <v>130</v>
      </c>
      <c r="D11">
        <v>2020</v>
      </c>
      <c r="E11">
        <v>1</v>
      </c>
    </row>
    <row r="12" spans="1:5" x14ac:dyDescent="0.25">
      <c r="C12" s="86"/>
    </row>
    <row r="13" spans="1:5" x14ac:dyDescent="0.25">
      <c r="B13" s="83" t="s">
        <v>176</v>
      </c>
      <c r="C13" s="100" t="s">
        <v>137</v>
      </c>
      <c r="D13">
        <v>2019</v>
      </c>
      <c r="E13">
        <v>1</v>
      </c>
    </row>
    <row r="14" spans="1:5" ht="45" x14ac:dyDescent="0.25">
      <c r="B14" s="86" t="s">
        <v>143</v>
      </c>
      <c r="C14" s="86" t="s">
        <v>138</v>
      </c>
    </row>
    <row r="15" spans="1:5" ht="45" x14ac:dyDescent="0.25">
      <c r="B15" s="85" t="s">
        <v>144</v>
      </c>
      <c r="C15" s="86" t="s">
        <v>142</v>
      </c>
    </row>
    <row r="16" spans="1:5" ht="30" x14ac:dyDescent="0.25">
      <c r="B16" s="103" t="s">
        <v>141</v>
      </c>
      <c r="C16" s="102" t="s">
        <v>140</v>
      </c>
      <c r="D16" s="12"/>
      <c r="E16" s="72"/>
    </row>
    <row r="18" spans="1:7" ht="45" x14ac:dyDescent="0.25">
      <c r="B18" s="100"/>
      <c r="C18" s="86" t="s">
        <v>177</v>
      </c>
    </row>
    <row r="20" spans="1:7" ht="195" x14ac:dyDescent="0.25">
      <c r="A20" s="156" t="s">
        <v>14</v>
      </c>
      <c r="B20" s="83" t="s">
        <v>173</v>
      </c>
      <c r="C20" s="86" t="s">
        <v>154</v>
      </c>
    </row>
    <row r="21" spans="1:7" ht="45" x14ac:dyDescent="0.25">
      <c r="C21" s="86" t="s">
        <v>174</v>
      </c>
      <c r="F21" s="60">
        <v>2</v>
      </c>
      <c r="G21" s="12">
        <v>3</v>
      </c>
    </row>
    <row r="22" spans="1:7" x14ac:dyDescent="0.25">
      <c r="A22" s="156" t="s">
        <v>14</v>
      </c>
      <c r="B22" s="85" t="s">
        <v>150</v>
      </c>
      <c r="C22" s="85" t="s">
        <v>151</v>
      </c>
    </row>
    <row r="23" spans="1:7" x14ac:dyDescent="0.25">
      <c r="C23" s="85" t="s">
        <v>169</v>
      </c>
    </row>
    <row r="24" spans="1:7" x14ac:dyDescent="0.25">
      <c r="C24" s="85" t="s">
        <v>155</v>
      </c>
    </row>
    <row r="25" spans="1:7" x14ac:dyDescent="0.25">
      <c r="C25" s="85" t="s">
        <v>152</v>
      </c>
    </row>
    <row r="27" spans="1:7" ht="30" x14ac:dyDescent="0.25">
      <c r="B27" s="112" t="s">
        <v>156</v>
      </c>
      <c r="C27" s="113" t="s">
        <v>170</v>
      </c>
      <c r="D27" s="114"/>
    </row>
    <row r="28" spans="1:7" ht="30" x14ac:dyDescent="0.25">
      <c r="C28" s="86" t="s">
        <v>157</v>
      </c>
    </row>
    <row r="29" spans="1:7" ht="75" x14ac:dyDescent="0.25">
      <c r="C29" s="86" t="s">
        <v>163</v>
      </c>
    </row>
    <row r="30" spans="1:7" ht="45" x14ac:dyDescent="0.25">
      <c r="C30" s="86" t="s">
        <v>171</v>
      </c>
    </row>
    <row r="31" spans="1:7" ht="75" x14ac:dyDescent="0.25">
      <c r="C31" s="86" t="s">
        <v>175</v>
      </c>
    </row>
    <row r="32" spans="1:7" x14ac:dyDescent="0.25">
      <c r="B32" s="115"/>
      <c r="C32" s="116"/>
      <c r="D32" s="117"/>
    </row>
    <row r="34" spans="1:5" x14ac:dyDescent="0.25">
      <c r="A34" s="156" t="s">
        <v>14</v>
      </c>
      <c r="B34" s="112" t="s">
        <v>158</v>
      </c>
      <c r="C34" s="118" t="s">
        <v>159</v>
      </c>
      <c r="D34" s="114"/>
      <c r="E34" s="114"/>
    </row>
    <row r="35" spans="1:5" x14ac:dyDescent="0.25">
      <c r="C35" s="85" t="s">
        <v>160</v>
      </c>
    </row>
    <row r="36" spans="1:5" x14ac:dyDescent="0.25">
      <c r="C36" s="85" t="s">
        <v>162</v>
      </c>
    </row>
    <row r="37" spans="1:5" x14ac:dyDescent="0.25">
      <c r="B37" s="119"/>
      <c r="C37" s="116" t="s">
        <v>161</v>
      </c>
      <c r="D37" s="117"/>
      <c r="E37" s="117"/>
    </row>
    <row r="39" spans="1:5" ht="45" x14ac:dyDescent="0.25">
      <c r="B39" s="112" t="s">
        <v>166</v>
      </c>
      <c r="C39" s="118" t="s">
        <v>167</v>
      </c>
    </row>
    <row r="40" spans="1:5" ht="30" x14ac:dyDescent="0.25">
      <c r="C40" s="86" t="s">
        <v>168</v>
      </c>
    </row>
    <row r="42" spans="1:5" ht="45" x14ac:dyDescent="0.25">
      <c r="B42" s="118" t="s">
        <v>165</v>
      </c>
      <c r="C42" s="118" t="s">
        <v>164</v>
      </c>
    </row>
    <row r="43" spans="1:5" ht="45" x14ac:dyDescent="0.25">
      <c r="C43" s="86" t="s">
        <v>149</v>
      </c>
    </row>
    <row r="45" spans="1:5" ht="60" x14ac:dyDescent="0.25">
      <c r="B45" s="115" t="s">
        <v>172</v>
      </c>
      <c r="C45" s="116" t="s">
        <v>181</v>
      </c>
    </row>
    <row r="47" spans="1:5" x14ac:dyDescent="0.25">
      <c r="B47" s="85" t="s">
        <v>183</v>
      </c>
      <c r="C47" s="139" t="s">
        <v>184</v>
      </c>
    </row>
    <row r="48" spans="1:5" ht="60" x14ac:dyDescent="0.25">
      <c r="B48" s="72" t="s">
        <v>107</v>
      </c>
      <c r="C48" s="86" t="s">
        <v>188</v>
      </c>
    </row>
    <row r="49" spans="1:7" x14ac:dyDescent="0.25">
      <c r="C49" s="85" t="s">
        <v>185</v>
      </c>
    </row>
    <row r="50" spans="1:7" x14ac:dyDescent="0.25">
      <c r="C50" s="85" t="s">
        <v>186</v>
      </c>
    </row>
    <row r="51" spans="1:7" ht="75" x14ac:dyDescent="0.25">
      <c r="C51" s="86" t="s">
        <v>187</v>
      </c>
    </row>
    <row r="53" spans="1:7" ht="30" x14ac:dyDescent="0.25">
      <c r="B53" s="85" t="s">
        <v>189</v>
      </c>
      <c r="C53" s="140" t="s">
        <v>190</v>
      </c>
    </row>
    <row r="54" spans="1:7" x14ac:dyDescent="0.25">
      <c r="C54" s="85" t="s">
        <v>191</v>
      </c>
    </row>
    <row r="55" spans="1:7" ht="30" x14ac:dyDescent="0.25">
      <c r="B55" s="115"/>
      <c r="C55" s="116" t="s">
        <v>192</v>
      </c>
    </row>
    <row r="56" spans="1:7" x14ac:dyDescent="0.25">
      <c r="A56" s="156" t="s">
        <v>14</v>
      </c>
      <c r="B56" s="85" t="s">
        <v>196</v>
      </c>
      <c r="C56" s="85" t="s">
        <v>194</v>
      </c>
    </row>
    <row r="57" spans="1:7" x14ac:dyDescent="0.25">
      <c r="A57" s="156" t="s">
        <v>14</v>
      </c>
      <c r="B57" s="115" t="s">
        <v>197</v>
      </c>
      <c r="C57" s="115" t="s">
        <v>195</v>
      </c>
    </row>
    <row r="58" spans="1:7" ht="88.5" customHeight="1" x14ac:dyDescent="0.25">
      <c r="A58" s="156" t="s">
        <v>14</v>
      </c>
      <c r="B58" s="85" t="s">
        <v>199</v>
      </c>
      <c r="C58" s="103" t="s">
        <v>200</v>
      </c>
    </row>
    <row r="59" spans="1:7" ht="180" x14ac:dyDescent="0.25">
      <c r="B59" s="86" t="s">
        <v>203</v>
      </c>
      <c r="C59" s="86" t="s">
        <v>205</v>
      </c>
    </row>
    <row r="60" spans="1:7" ht="120" x14ac:dyDescent="0.25">
      <c r="C60" s="148" t="s">
        <v>204</v>
      </c>
    </row>
    <row r="61" spans="1:7" x14ac:dyDescent="0.25">
      <c r="E61" s="68" t="s">
        <v>14</v>
      </c>
      <c r="F61" s="59">
        <v>1</v>
      </c>
      <c r="G61" s="12">
        <v>2</v>
      </c>
    </row>
    <row r="62" spans="1:7" x14ac:dyDescent="0.25">
      <c r="A62" s="156" t="s">
        <v>14</v>
      </c>
      <c r="B62" s="85" t="s">
        <v>206</v>
      </c>
      <c r="C62" s="143" t="s">
        <v>112</v>
      </c>
      <c r="E62" s="68" t="s">
        <v>14</v>
      </c>
      <c r="F62" s="60">
        <v>5</v>
      </c>
      <c r="G62" s="12">
        <v>7</v>
      </c>
    </row>
    <row r="63" spans="1:7" x14ac:dyDescent="0.25">
      <c r="C63" s="85" t="s">
        <v>225</v>
      </c>
    </row>
    <row r="64" spans="1:7" x14ac:dyDescent="0.25">
      <c r="C64" s="85" t="s">
        <v>226</v>
      </c>
    </row>
    <row r="65" spans="3:8" x14ac:dyDescent="0.25">
      <c r="C65" s="85" t="s">
        <v>227</v>
      </c>
    </row>
    <row r="68" spans="3:8" x14ac:dyDescent="0.25">
      <c r="H68" t="s">
        <v>207</v>
      </c>
    </row>
    <row r="69" spans="3:8" x14ac:dyDescent="0.25">
      <c r="H69" t="s">
        <v>208</v>
      </c>
    </row>
    <row r="70" spans="3:8" x14ac:dyDescent="0.25">
      <c r="H70" t="s">
        <v>209</v>
      </c>
    </row>
    <row r="71" spans="3:8" x14ac:dyDescent="0.25">
      <c r="H71" t="s">
        <v>210</v>
      </c>
    </row>
    <row r="72" spans="3:8" x14ac:dyDescent="0.25">
      <c r="H72" t="s">
        <v>211</v>
      </c>
    </row>
    <row r="73" spans="3:8" x14ac:dyDescent="0.25">
      <c r="H73" t="s">
        <v>212</v>
      </c>
    </row>
    <row r="74" spans="3:8" x14ac:dyDescent="0.25">
      <c r="H74" t="s">
        <v>213</v>
      </c>
    </row>
    <row r="75" spans="3:8" x14ac:dyDescent="0.25">
      <c r="H75" t="s">
        <v>214</v>
      </c>
    </row>
    <row r="76" spans="3:8" x14ac:dyDescent="0.25">
      <c r="H76" t="s">
        <v>215</v>
      </c>
    </row>
    <row r="77" spans="3:8" x14ac:dyDescent="0.25">
      <c r="H77" t="s">
        <v>216</v>
      </c>
    </row>
    <row r="78" spans="3:8" x14ac:dyDescent="0.25">
      <c r="H78" t="s">
        <v>217</v>
      </c>
    </row>
    <row r="79" spans="3:8" x14ac:dyDescent="0.25">
      <c r="H79" t="s">
        <v>218</v>
      </c>
    </row>
    <row r="80" spans="3:8" x14ac:dyDescent="0.25">
      <c r="H80" t="s">
        <v>219</v>
      </c>
    </row>
    <row r="81" spans="1:8" x14ac:dyDescent="0.25">
      <c r="H81" t="s">
        <v>220</v>
      </c>
    </row>
    <row r="82" spans="1:8" x14ac:dyDescent="0.25">
      <c r="H82" t="s">
        <v>221</v>
      </c>
    </row>
    <row r="83" spans="1:8" x14ac:dyDescent="0.25">
      <c r="H83" t="s">
        <v>215</v>
      </c>
    </row>
    <row r="84" spans="1:8" x14ac:dyDescent="0.25">
      <c r="H84" t="s">
        <v>216</v>
      </c>
    </row>
    <row r="85" spans="1:8" x14ac:dyDescent="0.25">
      <c r="H85" t="s">
        <v>217</v>
      </c>
    </row>
    <row r="86" spans="1:8" x14ac:dyDescent="0.25">
      <c r="H86" t="s">
        <v>222</v>
      </c>
    </row>
    <row r="87" spans="1:8" x14ac:dyDescent="0.25">
      <c r="H87" t="s">
        <v>223</v>
      </c>
    </row>
    <row r="88" spans="1:8" x14ac:dyDescent="0.25">
      <c r="H88" t="s">
        <v>224</v>
      </c>
    </row>
    <row r="94" spans="1:8" x14ac:dyDescent="0.25">
      <c r="A94" s="156" t="s">
        <v>14</v>
      </c>
      <c r="B94" s="85" t="s">
        <v>228</v>
      </c>
      <c r="C94" s="85" t="s">
        <v>230</v>
      </c>
    </row>
    <row r="95" spans="1:8" x14ac:dyDescent="0.25">
      <c r="B95" s="85" t="s">
        <v>229</v>
      </c>
      <c r="C95" s="85" t="s">
        <v>231</v>
      </c>
      <c r="D95" t="s">
        <v>232</v>
      </c>
    </row>
    <row r="96" spans="1:8" x14ac:dyDescent="0.25">
      <c r="C96" s="85" t="s">
        <v>233</v>
      </c>
      <c r="D96" t="s">
        <v>234</v>
      </c>
    </row>
    <row r="97" spans="3:4" x14ac:dyDescent="0.25">
      <c r="C97" s="85" t="s">
        <v>235</v>
      </c>
      <c r="D97" t="s">
        <v>236</v>
      </c>
    </row>
    <row r="98" spans="3:4" x14ac:dyDescent="0.25">
      <c r="C98" s="85" t="s">
        <v>237</v>
      </c>
      <c r="D98" t="s">
        <v>238</v>
      </c>
    </row>
    <row r="99" spans="3:4" x14ac:dyDescent="0.25">
      <c r="C99" s="85" t="s">
        <v>239</v>
      </c>
      <c r="D99" t="s">
        <v>240</v>
      </c>
    </row>
    <row r="100" spans="3:4" x14ac:dyDescent="0.25">
      <c r="C100" s="85" t="s">
        <v>241</v>
      </c>
      <c r="D100" t="s">
        <v>242</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23D4F-5107-4FD6-95BF-BA0D379BF449}">
  <dimension ref="A1:M23"/>
  <sheetViews>
    <sheetView showGridLines="0" zoomScale="130" zoomScaleNormal="130" workbookViewId="0">
      <pane ySplit="2" topLeftCell="A6" activePane="bottomLeft" state="frozen"/>
      <selection pane="bottomLeft" activeCell="C10" sqref="C10"/>
    </sheetView>
  </sheetViews>
  <sheetFormatPr defaultRowHeight="15" x14ac:dyDescent="0.25"/>
  <cols>
    <col min="1" max="1" width="5.7109375" customWidth="1"/>
    <col min="2" max="2" width="2.140625" bestFit="1" customWidth="1"/>
    <col min="3" max="3" width="77.42578125" customWidth="1"/>
    <col min="4" max="4" width="6" customWidth="1"/>
    <col min="5" max="5" width="16.42578125" customWidth="1"/>
    <col min="6" max="6" width="13.140625" customWidth="1"/>
    <col min="7" max="7" width="48.140625" customWidth="1"/>
    <col min="8" max="8" width="6.28515625" customWidth="1"/>
    <col min="9" max="9" width="6.28515625" style="45" customWidth="1"/>
    <col min="10" max="13" width="6.28515625" customWidth="1"/>
  </cols>
  <sheetData>
    <row r="1" spans="1:13" x14ac:dyDescent="0.25">
      <c r="A1" s="47"/>
      <c r="C1" s="48" t="str">
        <f ca="1">_xlfn.CONCAT("Deadline: 27-Dec | Today: ", TEXT(TODAY(),"dd-mmm"))</f>
        <v>Deadline: 27-Dec | Today: 29-Dec</v>
      </c>
      <c r="D1" s="49" t="s">
        <v>87</v>
      </c>
      <c r="E1" s="50">
        <f ca="1">DATE(2024,12,27)-TODAY()-1</f>
        <v>-3</v>
      </c>
    </row>
    <row r="2" spans="1:13" x14ac:dyDescent="0.25">
      <c r="A2" s="2"/>
      <c r="B2" s="3"/>
      <c r="C2" s="2" t="s">
        <v>15</v>
      </c>
      <c r="D2" s="37" t="s">
        <v>16</v>
      </c>
      <c r="E2" s="4" t="s">
        <v>17</v>
      </c>
      <c r="F2" s="4" t="s">
        <v>83</v>
      </c>
      <c r="G2" s="5" t="s">
        <v>15</v>
      </c>
      <c r="H2" s="44" t="s">
        <v>14</v>
      </c>
      <c r="I2" s="45">
        <f>COUNTIF($D$4:$D$9, "Done")</f>
        <v>0</v>
      </c>
      <c r="J2" s="44" t="s">
        <v>50</v>
      </c>
      <c r="K2" s="45">
        <f>COUNTIF($D$10:$D$18, "Done")</f>
        <v>0</v>
      </c>
      <c r="L2" s="44" t="s">
        <v>81</v>
      </c>
      <c r="M2" s="45">
        <v>1</v>
      </c>
    </row>
    <row r="3" spans="1:13" ht="30.75" thickBot="1" x14ac:dyDescent="0.3">
      <c r="A3" s="34" t="s">
        <v>23</v>
      </c>
      <c r="B3" s="35">
        <v>1</v>
      </c>
      <c r="C3" s="53" t="s">
        <v>24</v>
      </c>
      <c r="D3" s="38" t="s">
        <v>25</v>
      </c>
      <c r="E3" s="36" t="s">
        <v>26</v>
      </c>
      <c r="F3" s="36"/>
      <c r="G3" s="52" t="s">
        <v>94</v>
      </c>
      <c r="H3" s="46" t="s">
        <v>80</v>
      </c>
      <c r="I3" s="1">
        <f>COUNTA($D$4:$D$9)</f>
        <v>6</v>
      </c>
      <c r="K3" s="1">
        <f>COUNTA($D$10:$D$18)</f>
        <v>9</v>
      </c>
      <c r="M3" s="1">
        <v>1</v>
      </c>
    </row>
    <row r="4" spans="1:13" ht="60.75" thickTop="1" x14ac:dyDescent="0.25">
      <c r="A4" s="11" t="s">
        <v>14</v>
      </c>
      <c r="B4" s="12">
        <v>1</v>
      </c>
      <c r="C4" s="13" t="s">
        <v>27</v>
      </c>
      <c r="D4" s="22" t="s">
        <v>28</v>
      </c>
      <c r="E4" s="22" t="s">
        <v>29</v>
      </c>
      <c r="F4" s="22"/>
      <c r="G4" s="21" t="s">
        <v>93</v>
      </c>
    </row>
    <row r="5" spans="1:13" ht="60" x14ac:dyDescent="0.25">
      <c r="A5" s="11" t="s">
        <v>14</v>
      </c>
      <c r="B5" s="12">
        <v>2</v>
      </c>
      <c r="C5" s="13" t="s">
        <v>32</v>
      </c>
      <c r="D5" s="22" t="s">
        <v>28</v>
      </c>
      <c r="E5" s="22" t="s">
        <v>29</v>
      </c>
      <c r="F5" s="22" t="s">
        <v>89</v>
      </c>
      <c r="G5" s="21" t="s">
        <v>33</v>
      </c>
    </row>
    <row r="6" spans="1:13" ht="60" x14ac:dyDescent="0.25">
      <c r="A6" s="11" t="s">
        <v>14</v>
      </c>
      <c r="B6" s="12">
        <v>3</v>
      </c>
      <c r="C6" s="13" t="s">
        <v>34</v>
      </c>
      <c r="D6" s="22" t="s">
        <v>35</v>
      </c>
      <c r="E6" s="22" t="s">
        <v>36</v>
      </c>
      <c r="F6" s="22" t="s">
        <v>86</v>
      </c>
      <c r="G6" s="21" t="s">
        <v>84</v>
      </c>
    </row>
    <row r="7" spans="1:13" ht="60" x14ac:dyDescent="0.25">
      <c r="A7" s="11" t="s">
        <v>14</v>
      </c>
      <c r="B7" s="12">
        <v>4</v>
      </c>
      <c r="C7" s="13" t="s">
        <v>39</v>
      </c>
      <c r="D7" s="22" t="s">
        <v>28</v>
      </c>
      <c r="E7" s="22" t="s">
        <v>40</v>
      </c>
      <c r="F7" s="22"/>
      <c r="G7" s="21" t="s">
        <v>90</v>
      </c>
    </row>
    <row r="8" spans="1:13" ht="75" x14ac:dyDescent="0.25">
      <c r="A8" s="11" t="s">
        <v>14</v>
      </c>
      <c r="B8" s="12">
        <v>5</v>
      </c>
      <c r="C8" s="13" t="s">
        <v>43</v>
      </c>
      <c r="D8" s="22" t="s">
        <v>28</v>
      </c>
      <c r="E8" s="22" t="s">
        <v>44</v>
      </c>
      <c r="F8" s="22" t="s">
        <v>85</v>
      </c>
      <c r="G8" s="21" t="s">
        <v>91</v>
      </c>
    </row>
    <row r="9" spans="1:13" ht="45.75" thickBot="1" x14ac:dyDescent="0.3">
      <c r="A9" s="39" t="s">
        <v>14</v>
      </c>
      <c r="B9" s="40">
        <v>6</v>
      </c>
      <c r="C9" s="41" t="s">
        <v>47</v>
      </c>
      <c r="D9" s="42" t="s">
        <v>28</v>
      </c>
      <c r="E9" s="42" t="s">
        <v>29</v>
      </c>
      <c r="F9" s="42"/>
      <c r="G9" s="51" t="s">
        <v>92</v>
      </c>
    </row>
    <row r="10" spans="1:13" ht="60.75" thickTop="1" x14ac:dyDescent="0.25">
      <c r="A10" s="11" t="s">
        <v>50</v>
      </c>
      <c r="B10" s="12">
        <v>1</v>
      </c>
      <c r="C10" s="13" t="s">
        <v>51</v>
      </c>
      <c r="D10" s="22" t="s">
        <v>52</v>
      </c>
      <c r="E10" s="22" t="s">
        <v>53</v>
      </c>
      <c r="F10" s="22"/>
      <c r="G10" s="21" t="s">
        <v>82</v>
      </c>
    </row>
    <row r="11" spans="1:13" ht="45" x14ac:dyDescent="0.25">
      <c r="A11" s="11" t="s">
        <v>50</v>
      </c>
      <c r="B11" s="12">
        <v>2</v>
      </c>
      <c r="C11" s="13" t="s">
        <v>55</v>
      </c>
      <c r="D11" s="22" t="s">
        <v>35</v>
      </c>
      <c r="E11" s="22" t="s">
        <v>44</v>
      </c>
      <c r="F11" s="22"/>
      <c r="G11" s="21" t="s">
        <v>56</v>
      </c>
    </row>
    <row r="12" spans="1:13" ht="30" x14ac:dyDescent="0.25">
      <c r="A12" s="11" t="s">
        <v>50</v>
      </c>
      <c r="B12" s="12">
        <v>3</v>
      </c>
      <c r="C12" s="13" t="s">
        <v>57</v>
      </c>
      <c r="D12" s="22" t="s">
        <v>35</v>
      </c>
      <c r="E12" s="22" t="s">
        <v>44</v>
      </c>
      <c r="F12" s="22"/>
      <c r="G12" s="21" t="s">
        <v>58</v>
      </c>
    </row>
    <row r="13" spans="1:13" x14ac:dyDescent="0.25">
      <c r="A13" s="11" t="s">
        <v>50</v>
      </c>
      <c r="B13" s="12">
        <v>4</v>
      </c>
      <c r="C13" s="13" t="s">
        <v>59</v>
      </c>
      <c r="D13" s="22" t="s">
        <v>28</v>
      </c>
      <c r="E13" s="22" t="s">
        <v>60</v>
      </c>
      <c r="F13" s="22" t="s">
        <v>88</v>
      </c>
      <c r="G13" s="21" t="s">
        <v>61</v>
      </c>
    </row>
    <row r="14" spans="1:13" x14ac:dyDescent="0.25">
      <c r="A14" s="11" t="s">
        <v>50</v>
      </c>
      <c r="B14" s="12">
        <v>5</v>
      </c>
      <c r="C14" s="13" t="s">
        <v>62</v>
      </c>
      <c r="D14" s="22" t="s">
        <v>35</v>
      </c>
      <c r="E14" s="22" t="s">
        <v>63</v>
      </c>
      <c r="F14" s="22"/>
      <c r="G14" s="15" t="s">
        <v>64</v>
      </c>
    </row>
    <row r="15" spans="1:13" ht="60" x14ac:dyDescent="0.25">
      <c r="A15" s="11" t="s">
        <v>50</v>
      </c>
      <c r="B15" s="12">
        <v>6</v>
      </c>
      <c r="C15" s="16" t="s">
        <v>65</v>
      </c>
      <c r="D15" s="22" t="s">
        <v>35</v>
      </c>
      <c r="E15" s="22" t="s">
        <v>26</v>
      </c>
      <c r="F15" s="22"/>
      <c r="G15" s="15" t="s">
        <v>66</v>
      </c>
    </row>
    <row r="16" spans="1:13" ht="30" x14ac:dyDescent="0.25">
      <c r="A16" s="11" t="s">
        <v>50</v>
      </c>
      <c r="B16" s="12">
        <v>7</v>
      </c>
      <c r="C16" s="13" t="s">
        <v>67</v>
      </c>
      <c r="D16" s="22" t="s">
        <v>35</v>
      </c>
      <c r="E16" s="22" t="s">
        <v>68</v>
      </c>
      <c r="F16" s="22"/>
      <c r="G16" s="15" t="s">
        <v>69</v>
      </c>
    </row>
    <row r="17" spans="1:7" ht="30" x14ac:dyDescent="0.25">
      <c r="A17" s="11" t="s">
        <v>50</v>
      </c>
      <c r="B17" s="12">
        <v>8</v>
      </c>
      <c r="C17" s="13" t="s">
        <v>70</v>
      </c>
      <c r="D17" s="22" t="s">
        <v>95</v>
      </c>
      <c r="E17" s="22" t="s">
        <v>26</v>
      </c>
      <c r="F17" s="22"/>
      <c r="G17" s="15" t="s">
        <v>71</v>
      </c>
    </row>
    <row r="18" spans="1:7" ht="30.75" thickBot="1" x14ac:dyDescent="0.3">
      <c r="A18" s="39" t="s">
        <v>50</v>
      </c>
      <c r="B18" s="40">
        <v>9</v>
      </c>
      <c r="C18" s="41" t="s">
        <v>72</v>
      </c>
      <c r="D18" s="42" t="s">
        <v>35</v>
      </c>
      <c r="E18" s="42" t="s">
        <v>73</v>
      </c>
      <c r="F18" s="42"/>
      <c r="G18" s="43" t="s">
        <v>74</v>
      </c>
    </row>
    <row r="19" spans="1:7" ht="15.75" thickTop="1" x14ac:dyDescent="0.25">
      <c r="A19" s="18"/>
      <c r="B19" s="26"/>
      <c r="C19" s="27"/>
      <c r="D19" s="19"/>
      <c r="E19" s="19"/>
      <c r="F19" s="19"/>
      <c r="G19" s="24"/>
    </row>
    <row r="20" spans="1:7" x14ac:dyDescent="0.25">
      <c r="A20" s="18"/>
      <c r="B20" s="26"/>
      <c r="C20" s="28" t="s">
        <v>75</v>
      </c>
      <c r="D20" s="19"/>
      <c r="E20" s="19"/>
      <c r="F20" s="19"/>
      <c r="G20" s="24"/>
    </row>
    <row r="21" spans="1:7" x14ac:dyDescent="0.25">
      <c r="A21" s="18"/>
      <c r="B21" s="26"/>
      <c r="C21" s="29" t="s">
        <v>76</v>
      </c>
      <c r="D21" s="19">
        <v>79</v>
      </c>
      <c r="E21" s="19"/>
      <c r="F21" s="19"/>
      <c r="G21" s="24"/>
    </row>
    <row r="22" spans="1:7" ht="30" x14ac:dyDescent="0.25">
      <c r="A22" s="18"/>
      <c r="B22" s="26"/>
      <c r="C22" s="29" t="s">
        <v>77</v>
      </c>
      <c r="D22" s="19">
        <v>103</v>
      </c>
      <c r="E22" s="19"/>
      <c r="F22" s="19"/>
      <c r="G22" s="24"/>
    </row>
    <row r="23" spans="1:7" ht="30" x14ac:dyDescent="0.25">
      <c r="A23" s="30"/>
      <c r="B23" s="31"/>
      <c r="C23" s="32" t="s">
        <v>78</v>
      </c>
      <c r="D23" s="33">
        <v>118</v>
      </c>
      <c r="E23" s="33"/>
      <c r="F23" s="33"/>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2D5A3-0E0E-4A83-B66A-EB1C1DD92394}">
  <dimension ref="A1:M23"/>
  <sheetViews>
    <sheetView showGridLines="0" zoomScale="130" zoomScaleNormal="130" workbookViewId="0">
      <pane ySplit="2" topLeftCell="A3" activePane="bottomLeft" state="frozen"/>
      <selection pane="bottomLeft" activeCell="C4" sqref="C4"/>
    </sheetView>
  </sheetViews>
  <sheetFormatPr defaultRowHeight="15" x14ac:dyDescent="0.25"/>
  <cols>
    <col min="1" max="1" width="5.7109375" customWidth="1"/>
    <col min="2" max="2" width="2.140625" bestFit="1" customWidth="1"/>
    <col min="3" max="3" width="77.42578125" customWidth="1"/>
    <col min="4" max="4" width="6" customWidth="1"/>
    <col min="5" max="5" width="16.42578125" customWidth="1"/>
    <col min="6" max="6" width="13.140625" customWidth="1"/>
    <col min="7" max="7" width="48.140625" customWidth="1"/>
    <col min="8" max="8" width="6.28515625" customWidth="1"/>
    <col min="9" max="9" width="6.28515625" style="45" customWidth="1"/>
    <col min="10" max="13" width="6.28515625" customWidth="1"/>
  </cols>
  <sheetData>
    <row r="1" spans="1:13" x14ac:dyDescent="0.25">
      <c r="A1" s="47"/>
      <c r="C1" s="48" t="str">
        <f ca="1">_xlfn.CONCAT("Deadline: 27-Dec | Today: ", TEXT(TODAY(),"dd-mmm"))</f>
        <v>Deadline: 27-Dec | Today: 29-Dec</v>
      </c>
      <c r="D1" s="49" t="s">
        <v>87</v>
      </c>
      <c r="E1" s="50">
        <f ca="1">DATE(2024,12,27)-TODAY()-1</f>
        <v>-3</v>
      </c>
    </row>
    <row r="2" spans="1:13" x14ac:dyDescent="0.25">
      <c r="A2" s="2"/>
      <c r="B2" s="3"/>
      <c r="C2" s="2" t="s">
        <v>15</v>
      </c>
      <c r="D2" s="37" t="s">
        <v>16</v>
      </c>
      <c r="E2" s="4" t="s">
        <v>17</v>
      </c>
      <c r="F2" s="4" t="s">
        <v>83</v>
      </c>
      <c r="G2" s="5" t="s">
        <v>15</v>
      </c>
      <c r="H2" s="44" t="s">
        <v>14</v>
      </c>
      <c r="I2" s="45">
        <f>COUNTIF($D$4:$D$9, "Done")</f>
        <v>0</v>
      </c>
      <c r="J2" s="44" t="s">
        <v>50</v>
      </c>
      <c r="K2" s="45">
        <f>COUNTIF($D$10:$D$18, "Done")</f>
        <v>0</v>
      </c>
      <c r="L2" s="44" t="s">
        <v>81</v>
      </c>
      <c r="M2" s="45">
        <v>1</v>
      </c>
    </row>
    <row r="3" spans="1:13" ht="60.75" thickBot="1" x14ac:dyDescent="0.3">
      <c r="A3" s="34" t="s">
        <v>23</v>
      </c>
      <c r="B3" s="35">
        <v>1</v>
      </c>
      <c r="C3" s="88" t="s">
        <v>24</v>
      </c>
      <c r="D3" s="38" t="s">
        <v>25</v>
      </c>
      <c r="E3" s="36" t="s">
        <v>26</v>
      </c>
      <c r="F3" s="36"/>
      <c r="G3" s="52" t="s">
        <v>94</v>
      </c>
      <c r="H3" s="46" t="s">
        <v>80</v>
      </c>
      <c r="I3" s="1">
        <f>COUNTA($D$4:$D$9)</f>
        <v>6</v>
      </c>
      <c r="K3" s="1">
        <f>COUNTA($D$10:$D$18)</f>
        <v>9</v>
      </c>
      <c r="M3" s="1">
        <v>1</v>
      </c>
    </row>
    <row r="4" spans="1:13" ht="60.75" thickTop="1" x14ac:dyDescent="0.25">
      <c r="A4" s="11" t="s">
        <v>14</v>
      </c>
      <c r="B4" s="12">
        <v>1</v>
      </c>
      <c r="C4" s="13" t="s">
        <v>27</v>
      </c>
      <c r="D4" s="22" t="s">
        <v>28</v>
      </c>
      <c r="E4" s="54" t="s">
        <v>29</v>
      </c>
      <c r="F4" s="22"/>
      <c r="G4" s="21" t="s">
        <v>93</v>
      </c>
    </row>
    <row r="5" spans="1:13" ht="60" x14ac:dyDescent="0.25">
      <c r="A5" s="11" t="s">
        <v>14</v>
      </c>
      <c r="B5" s="12">
        <v>2</v>
      </c>
      <c r="C5" s="13" t="s">
        <v>32</v>
      </c>
      <c r="D5" s="22" t="s">
        <v>28</v>
      </c>
      <c r="E5" s="22" t="s">
        <v>29</v>
      </c>
      <c r="F5" s="22" t="s">
        <v>89</v>
      </c>
      <c r="G5" s="21" t="s">
        <v>33</v>
      </c>
    </row>
    <row r="6" spans="1:13" ht="60" x14ac:dyDescent="0.25">
      <c r="A6" s="11" t="s">
        <v>14</v>
      </c>
      <c r="B6" s="12">
        <v>3</v>
      </c>
      <c r="C6" s="13" t="s">
        <v>34</v>
      </c>
      <c r="D6" s="22" t="s">
        <v>35</v>
      </c>
      <c r="E6" s="22" t="s">
        <v>36</v>
      </c>
      <c r="F6" s="22" t="s">
        <v>86</v>
      </c>
      <c r="G6" s="21" t="s">
        <v>84</v>
      </c>
    </row>
    <row r="7" spans="1:13" ht="60" x14ac:dyDescent="0.25">
      <c r="A7" s="11" t="s">
        <v>14</v>
      </c>
      <c r="B7" s="12">
        <v>4</v>
      </c>
      <c r="C7" s="13" t="s">
        <v>39</v>
      </c>
      <c r="D7" s="22" t="s">
        <v>28</v>
      </c>
      <c r="E7" s="22" t="s">
        <v>40</v>
      </c>
      <c r="F7" s="22"/>
      <c r="G7" s="21" t="s">
        <v>90</v>
      </c>
    </row>
    <row r="8" spans="1:13" ht="75" x14ac:dyDescent="0.25">
      <c r="A8" s="11" t="s">
        <v>14</v>
      </c>
      <c r="B8" s="12">
        <v>5</v>
      </c>
      <c r="C8" s="13" t="s">
        <v>43</v>
      </c>
      <c r="D8" s="22" t="s">
        <v>28</v>
      </c>
      <c r="E8" s="22" t="s">
        <v>44</v>
      </c>
      <c r="F8" s="22" t="s">
        <v>85</v>
      </c>
      <c r="G8" s="21" t="s">
        <v>91</v>
      </c>
    </row>
    <row r="9" spans="1:13" ht="45.75" thickBot="1" x14ac:dyDescent="0.3">
      <c r="A9" s="39" t="s">
        <v>14</v>
      </c>
      <c r="B9" s="40">
        <v>6</v>
      </c>
      <c r="C9" s="41" t="s">
        <v>47</v>
      </c>
      <c r="D9" s="42" t="s">
        <v>28</v>
      </c>
      <c r="E9" s="42" t="s">
        <v>29</v>
      </c>
      <c r="F9" s="42"/>
      <c r="G9" s="51" t="s">
        <v>92</v>
      </c>
    </row>
    <row r="10" spans="1:13" ht="60.75" thickTop="1" x14ac:dyDescent="0.25">
      <c r="A10" s="11" t="s">
        <v>50</v>
      </c>
      <c r="B10" s="12">
        <v>1</v>
      </c>
      <c r="C10" s="13" t="s">
        <v>51</v>
      </c>
      <c r="D10" s="22" t="s">
        <v>52</v>
      </c>
      <c r="E10" s="22" t="s">
        <v>53</v>
      </c>
      <c r="F10" s="22"/>
      <c r="G10" s="21" t="s">
        <v>82</v>
      </c>
    </row>
    <row r="11" spans="1:13" ht="45" x14ac:dyDescent="0.25">
      <c r="A11" s="11" t="s">
        <v>50</v>
      </c>
      <c r="B11" s="12">
        <v>2</v>
      </c>
      <c r="C11" s="13" t="s">
        <v>55</v>
      </c>
      <c r="D11" s="22" t="s">
        <v>35</v>
      </c>
      <c r="E11" s="22" t="s">
        <v>44</v>
      </c>
      <c r="F11" s="22"/>
      <c r="G11" s="21" t="s">
        <v>56</v>
      </c>
    </row>
    <row r="12" spans="1:13" ht="30" x14ac:dyDescent="0.25">
      <c r="A12" s="11" t="s">
        <v>50</v>
      </c>
      <c r="B12" s="12">
        <v>3</v>
      </c>
      <c r="C12" s="13" t="s">
        <v>57</v>
      </c>
      <c r="D12" s="22" t="s">
        <v>35</v>
      </c>
      <c r="E12" s="22" t="s">
        <v>44</v>
      </c>
      <c r="F12" s="22"/>
      <c r="G12" s="21" t="s">
        <v>58</v>
      </c>
    </row>
    <row r="13" spans="1:13" x14ac:dyDescent="0.25">
      <c r="A13" s="11" t="s">
        <v>50</v>
      </c>
      <c r="B13" s="12">
        <v>4</v>
      </c>
      <c r="C13" s="13" t="s">
        <v>59</v>
      </c>
      <c r="D13" s="22" t="s">
        <v>28</v>
      </c>
      <c r="E13" s="22" t="s">
        <v>60</v>
      </c>
      <c r="F13" s="22" t="s">
        <v>88</v>
      </c>
      <c r="G13" s="21" t="s">
        <v>61</v>
      </c>
    </row>
    <row r="14" spans="1:13" x14ac:dyDescent="0.25">
      <c r="A14" s="11" t="s">
        <v>50</v>
      </c>
      <c r="B14" s="12">
        <v>5</v>
      </c>
      <c r="C14" s="13" t="s">
        <v>62</v>
      </c>
      <c r="D14" s="22" t="s">
        <v>35</v>
      </c>
      <c r="E14" s="22" t="s">
        <v>63</v>
      </c>
      <c r="F14" s="22"/>
      <c r="G14" s="15" t="s">
        <v>64</v>
      </c>
    </row>
    <row r="15" spans="1:13" ht="60" x14ac:dyDescent="0.25">
      <c r="A15" s="11" t="s">
        <v>50</v>
      </c>
      <c r="B15" s="12">
        <v>6</v>
      </c>
      <c r="C15" s="16" t="s">
        <v>65</v>
      </c>
      <c r="D15" s="22" t="s">
        <v>35</v>
      </c>
      <c r="E15" s="22" t="s">
        <v>26</v>
      </c>
      <c r="F15" s="22"/>
      <c r="G15" s="15" t="s">
        <v>66</v>
      </c>
    </row>
    <row r="16" spans="1:13" ht="30" x14ac:dyDescent="0.25">
      <c r="A16" s="11" t="s">
        <v>50</v>
      </c>
      <c r="B16" s="12">
        <v>7</v>
      </c>
      <c r="C16" s="13" t="s">
        <v>67</v>
      </c>
      <c r="D16" s="22" t="s">
        <v>35</v>
      </c>
      <c r="E16" s="22" t="s">
        <v>68</v>
      </c>
      <c r="F16" s="22"/>
      <c r="G16" s="15" t="s">
        <v>69</v>
      </c>
    </row>
    <row r="17" spans="1:7" ht="30" x14ac:dyDescent="0.25">
      <c r="A17" s="11" t="s">
        <v>50</v>
      </c>
      <c r="B17" s="12">
        <v>8</v>
      </c>
      <c r="C17" s="13" t="s">
        <v>70</v>
      </c>
      <c r="D17" s="22" t="s">
        <v>95</v>
      </c>
      <c r="E17" s="22" t="s">
        <v>26</v>
      </c>
      <c r="F17" s="22"/>
      <c r="G17" s="15" t="s">
        <v>71</v>
      </c>
    </row>
    <row r="18" spans="1:7" ht="30.75" thickBot="1" x14ac:dyDescent="0.3">
      <c r="A18" s="39" t="s">
        <v>50</v>
      </c>
      <c r="B18" s="40">
        <v>9</v>
      </c>
      <c r="C18" s="41" t="s">
        <v>72</v>
      </c>
      <c r="D18" s="42" t="s">
        <v>35</v>
      </c>
      <c r="E18" s="42" t="s">
        <v>73</v>
      </c>
      <c r="F18" s="42"/>
      <c r="G18" s="43" t="s">
        <v>74</v>
      </c>
    </row>
    <row r="19" spans="1:7" ht="15.75" thickTop="1" x14ac:dyDescent="0.25">
      <c r="A19" s="18"/>
      <c r="B19" s="26"/>
      <c r="C19" s="27"/>
      <c r="D19" s="19"/>
      <c r="E19" s="19"/>
      <c r="F19" s="19"/>
      <c r="G19" s="24"/>
    </row>
    <row r="20" spans="1:7" x14ac:dyDescent="0.25">
      <c r="A20" s="18"/>
      <c r="B20" s="26"/>
      <c r="C20" s="28" t="s">
        <v>75</v>
      </c>
      <c r="D20" s="19"/>
      <c r="E20" s="19"/>
      <c r="F20" s="19"/>
      <c r="G20" s="24"/>
    </row>
    <row r="21" spans="1:7" x14ac:dyDescent="0.25">
      <c r="A21" s="18"/>
      <c r="B21" s="26"/>
      <c r="C21" s="29" t="s">
        <v>76</v>
      </c>
      <c r="D21" s="19">
        <v>79</v>
      </c>
      <c r="E21" s="19"/>
      <c r="F21" s="19"/>
      <c r="G21" s="24"/>
    </row>
    <row r="22" spans="1:7" ht="30" x14ac:dyDescent="0.25">
      <c r="A22" s="18"/>
      <c r="B22" s="26"/>
      <c r="C22" s="29" t="s">
        <v>77</v>
      </c>
      <c r="D22" s="19">
        <v>103</v>
      </c>
      <c r="E22" s="19"/>
      <c r="F22" s="19"/>
      <c r="G22" s="24"/>
    </row>
    <row r="23" spans="1:7" ht="30" x14ac:dyDescent="0.25">
      <c r="A23" s="30"/>
      <c r="B23" s="31"/>
      <c r="C23" s="32" t="s">
        <v>78</v>
      </c>
      <c r="D23" s="33">
        <v>118</v>
      </c>
      <c r="E23" s="33"/>
      <c r="F23" s="33"/>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96EB8-A1C3-4731-8738-541064BF7D9F}">
  <dimension ref="A1:H31"/>
  <sheetViews>
    <sheetView showGridLines="0" zoomScale="130" zoomScaleNormal="130" workbookViewId="0">
      <pane ySplit="1" topLeftCell="A2" activePane="bottomLeft" state="frozen"/>
      <selection pane="bottomLeft" activeCell="H4" sqref="H4"/>
    </sheetView>
  </sheetViews>
  <sheetFormatPr defaultRowHeight="15" x14ac:dyDescent="0.25"/>
  <cols>
    <col min="3" max="3" width="77.42578125" customWidth="1"/>
    <col min="4" max="4" width="6" customWidth="1"/>
    <col min="5" max="5" width="16.42578125" customWidth="1"/>
    <col min="6" max="6" width="46.42578125" customWidth="1"/>
    <col min="7" max="7" width="4.140625" customWidth="1"/>
    <col min="8" max="8" width="30.140625" customWidth="1"/>
  </cols>
  <sheetData>
    <row r="1" spans="1:8" x14ac:dyDescent="0.25">
      <c r="A1" s="2"/>
      <c r="B1" s="3"/>
      <c r="C1" s="2" t="s">
        <v>15</v>
      </c>
      <c r="D1" s="37" t="s">
        <v>79</v>
      </c>
      <c r="E1" s="4" t="s">
        <v>17</v>
      </c>
      <c r="F1" s="5" t="s">
        <v>15</v>
      </c>
    </row>
    <row r="2" spans="1:8" ht="45" x14ac:dyDescent="0.25">
      <c r="A2" s="6" t="s">
        <v>14</v>
      </c>
      <c r="B2" s="7">
        <v>0</v>
      </c>
      <c r="C2" s="8" t="s">
        <v>18</v>
      </c>
      <c r="D2" s="9" t="s">
        <v>19</v>
      </c>
      <c r="E2" s="9"/>
      <c r="F2" s="10"/>
    </row>
    <row r="3" spans="1:8" ht="45" x14ac:dyDescent="0.25">
      <c r="A3" s="11" t="s">
        <v>14</v>
      </c>
      <c r="B3" s="12">
        <v>0</v>
      </c>
      <c r="C3" s="13" t="s">
        <v>20</v>
      </c>
      <c r="D3" s="14" t="s">
        <v>19</v>
      </c>
      <c r="E3" s="14"/>
      <c r="F3" s="15"/>
      <c r="G3" t="s">
        <v>251</v>
      </c>
      <c r="H3" t="s">
        <v>253</v>
      </c>
    </row>
    <row r="4" spans="1:8" ht="30" x14ac:dyDescent="0.25">
      <c r="A4" s="11" t="s">
        <v>14</v>
      </c>
      <c r="B4" s="12">
        <v>0</v>
      </c>
      <c r="C4" s="13" t="s">
        <v>21</v>
      </c>
      <c r="D4" s="14" t="s">
        <v>19</v>
      </c>
      <c r="E4" s="14"/>
      <c r="F4" s="15"/>
      <c r="G4" t="s">
        <v>252</v>
      </c>
      <c r="H4" t="s">
        <v>254</v>
      </c>
    </row>
    <row r="5" spans="1:8" ht="30" x14ac:dyDescent="0.25">
      <c r="A5" s="11" t="s">
        <v>14</v>
      </c>
      <c r="B5" s="12">
        <v>0</v>
      </c>
      <c r="C5" s="13" t="s">
        <v>22</v>
      </c>
      <c r="D5" s="14" t="s">
        <v>19</v>
      </c>
      <c r="E5" s="14"/>
      <c r="F5" s="15"/>
    </row>
    <row r="6" spans="1:8" ht="60" x14ac:dyDescent="0.25">
      <c r="A6" s="11" t="s">
        <v>23</v>
      </c>
      <c r="B6" s="12">
        <v>1</v>
      </c>
      <c r="C6" s="16" t="s">
        <v>24</v>
      </c>
      <c r="D6" s="17" t="s">
        <v>25</v>
      </c>
      <c r="E6" s="17" t="s">
        <v>26</v>
      </c>
      <c r="F6" s="15"/>
    </row>
    <row r="7" spans="1:8" ht="30" x14ac:dyDescent="0.25">
      <c r="A7" s="188" t="s">
        <v>14</v>
      </c>
      <c r="B7" s="190">
        <v>1</v>
      </c>
      <c r="C7" s="192" t="s">
        <v>27</v>
      </c>
      <c r="D7" s="194" t="s">
        <v>28</v>
      </c>
      <c r="E7" s="196" t="s">
        <v>29</v>
      </c>
      <c r="F7" s="20" t="s">
        <v>30</v>
      </c>
    </row>
    <row r="8" spans="1:8" x14ac:dyDescent="0.25">
      <c r="A8" s="189"/>
      <c r="B8" s="191"/>
      <c r="C8" s="193"/>
      <c r="D8" s="195"/>
      <c r="E8" s="197"/>
      <c r="F8" s="21" t="s">
        <v>31</v>
      </c>
    </row>
    <row r="9" spans="1:8" ht="60" x14ac:dyDescent="0.25">
      <c r="A9" s="11" t="s">
        <v>14</v>
      </c>
      <c r="B9" s="12">
        <v>2</v>
      </c>
      <c r="C9" s="13" t="s">
        <v>32</v>
      </c>
      <c r="D9" s="22" t="s">
        <v>28</v>
      </c>
      <c r="E9" s="23" t="s">
        <v>29</v>
      </c>
      <c r="F9" s="15" t="s">
        <v>33</v>
      </c>
    </row>
    <row r="10" spans="1:8" ht="45" x14ac:dyDescent="0.25">
      <c r="A10" s="188" t="s">
        <v>14</v>
      </c>
      <c r="B10" s="190">
        <v>3</v>
      </c>
      <c r="C10" s="192" t="s">
        <v>34</v>
      </c>
      <c r="D10" s="194" t="s">
        <v>35</v>
      </c>
      <c r="E10" s="194" t="s">
        <v>36</v>
      </c>
      <c r="F10" s="20" t="s">
        <v>37</v>
      </c>
    </row>
    <row r="11" spans="1:8" ht="30" x14ac:dyDescent="0.25">
      <c r="A11" s="189"/>
      <c r="B11" s="191"/>
      <c r="C11" s="193"/>
      <c r="D11" s="195"/>
      <c r="E11" s="195"/>
      <c r="F11" s="15" t="s">
        <v>38</v>
      </c>
    </row>
    <row r="12" spans="1:8" x14ac:dyDescent="0.25">
      <c r="A12" s="188" t="s">
        <v>14</v>
      </c>
      <c r="B12" s="190">
        <v>4</v>
      </c>
      <c r="C12" s="192" t="s">
        <v>39</v>
      </c>
      <c r="D12" s="194" t="s">
        <v>28</v>
      </c>
      <c r="E12" s="194" t="s">
        <v>40</v>
      </c>
      <c r="F12" s="20" t="s">
        <v>41</v>
      </c>
    </row>
    <row r="13" spans="1:8" ht="30" x14ac:dyDescent="0.25">
      <c r="A13" s="189"/>
      <c r="B13" s="191"/>
      <c r="C13" s="193"/>
      <c r="D13" s="195"/>
      <c r="E13" s="195"/>
      <c r="F13" s="15" t="s">
        <v>42</v>
      </c>
    </row>
    <row r="14" spans="1:8" x14ac:dyDescent="0.25">
      <c r="A14" s="188" t="s">
        <v>14</v>
      </c>
      <c r="B14" s="190">
        <v>5</v>
      </c>
      <c r="C14" s="192" t="s">
        <v>43</v>
      </c>
      <c r="D14" s="194" t="s">
        <v>28</v>
      </c>
      <c r="E14" s="194" t="s">
        <v>44</v>
      </c>
      <c r="F14" s="20" t="s">
        <v>45</v>
      </c>
    </row>
    <row r="15" spans="1:8" x14ac:dyDescent="0.25">
      <c r="A15" s="189"/>
      <c r="B15" s="191"/>
      <c r="C15" s="193"/>
      <c r="D15" s="195"/>
      <c r="E15" s="195"/>
      <c r="F15" s="21" t="s">
        <v>46</v>
      </c>
    </row>
    <row r="16" spans="1:8" x14ac:dyDescent="0.25">
      <c r="A16" s="188" t="s">
        <v>14</v>
      </c>
      <c r="B16" s="190">
        <v>6</v>
      </c>
      <c r="C16" s="192" t="s">
        <v>47</v>
      </c>
      <c r="D16" s="194" t="s">
        <v>28</v>
      </c>
      <c r="E16" s="196" t="s">
        <v>29</v>
      </c>
      <c r="F16" s="24" t="s">
        <v>48</v>
      </c>
    </row>
    <row r="17" spans="1:6" ht="15.75" thickBot="1" x14ac:dyDescent="0.3">
      <c r="A17" s="198"/>
      <c r="B17" s="199"/>
      <c r="C17" s="200"/>
      <c r="D17" s="201"/>
      <c r="E17" s="202"/>
      <c r="F17" s="25" t="s">
        <v>49</v>
      </c>
    </row>
    <row r="18" spans="1:6" ht="30.75" thickTop="1" x14ac:dyDescent="0.25">
      <c r="A18" s="11" t="s">
        <v>50</v>
      </c>
      <c r="B18" s="12">
        <v>1</v>
      </c>
      <c r="C18" s="13" t="s">
        <v>51</v>
      </c>
      <c r="D18" s="22" t="s">
        <v>52</v>
      </c>
      <c r="E18" s="22" t="s">
        <v>53</v>
      </c>
      <c r="F18" s="15" t="s">
        <v>54</v>
      </c>
    </row>
    <row r="19" spans="1:6" ht="45" x14ac:dyDescent="0.25">
      <c r="A19" s="11" t="s">
        <v>50</v>
      </c>
      <c r="B19" s="12">
        <v>2</v>
      </c>
      <c r="C19" s="13" t="s">
        <v>55</v>
      </c>
      <c r="D19" s="22" t="s">
        <v>35</v>
      </c>
      <c r="E19" s="22" t="s">
        <v>44</v>
      </c>
      <c r="F19" s="21" t="s">
        <v>56</v>
      </c>
    </row>
    <row r="20" spans="1:6" ht="30" x14ac:dyDescent="0.25">
      <c r="A20" s="11" t="s">
        <v>50</v>
      </c>
      <c r="B20" s="12">
        <v>3</v>
      </c>
      <c r="C20" s="13" t="s">
        <v>57</v>
      </c>
      <c r="D20" s="22" t="s">
        <v>35</v>
      </c>
      <c r="E20" s="22" t="s">
        <v>44</v>
      </c>
      <c r="F20" s="21" t="s">
        <v>58</v>
      </c>
    </row>
    <row r="21" spans="1:6" x14ac:dyDescent="0.25">
      <c r="A21" s="11" t="s">
        <v>50</v>
      </c>
      <c r="B21" s="12">
        <v>4</v>
      </c>
      <c r="C21" s="13" t="s">
        <v>59</v>
      </c>
      <c r="D21" s="22" t="s">
        <v>28</v>
      </c>
      <c r="E21" s="22" t="s">
        <v>60</v>
      </c>
      <c r="F21" s="21" t="s">
        <v>61</v>
      </c>
    </row>
    <row r="22" spans="1:6" x14ac:dyDescent="0.25">
      <c r="A22" s="11" t="s">
        <v>50</v>
      </c>
      <c r="B22" s="12">
        <v>5</v>
      </c>
      <c r="C22" s="13" t="s">
        <v>62</v>
      </c>
      <c r="D22" s="22" t="s">
        <v>35</v>
      </c>
      <c r="E22" s="22" t="s">
        <v>63</v>
      </c>
      <c r="F22" s="15" t="s">
        <v>64</v>
      </c>
    </row>
    <row r="23" spans="1:6" ht="60" x14ac:dyDescent="0.25">
      <c r="A23" s="11" t="s">
        <v>50</v>
      </c>
      <c r="B23" s="12">
        <v>6</v>
      </c>
      <c r="C23" s="16" t="s">
        <v>65</v>
      </c>
      <c r="D23" s="22" t="s">
        <v>35</v>
      </c>
      <c r="E23" s="22" t="s">
        <v>26</v>
      </c>
      <c r="F23" s="15" t="s">
        <v>66</v>
      </c>
    </row>
    <row r="24" spans="1:6" ht="30" x14ac:dyDescent="0.25">
      <c r="A24" s="11" t="s">
        <v>50</v>
      </c>
      <c r="B24" s="12">
        <v>7</v>
      </c>
      <c r="C24" s="13" t="s">
        <v>67</v>
      </c>
      <c r="D24" s="22" t="s">
        <v>35</v>
      </c>
      <c r="E24" s="22" t="s">
        <v>68</v>
      </c>
      <c r="F24" s="15" t="s">
        <v>69</v>
      </c>
    </row>
    <row r="25" spans="1:6" ht="30" x14ac:dyDescent="0.25">
      <c r="A25" s="11" t="s">
        <v>50</v>
      </c>
      <c r="B25" s="12">
        <v>8</v>
      </c>
      <c r="C25" s="13" t="s">
        <v>70</v>
      </c>
      <c r="D25" s="22" t="s">
        <v>35</v>
      </c>
      <c r="E25" s="22" t="s">
        <v>26</v>
      </c>
      <c r="F25" s="15" t="s">
        <v>71</v>
      </c>
    </row>
    <row r="26" spans="1:6" ht="30" x14ac:dyDescent="0.25">
      <c r="A26" s="11" t="s">
        <v>50</v>
      </c>
      <c r="B26" s="12">
        <v>9</v>
      </c>
      <c r="C26" s="13" t="s">
        <v>72</v>
      </c>
      <c r="D26" s="22" t="s">
        <v>35</v>
      </c>
      <c r="E26" s="22" t="s">
        <v>73</v>
      </c>
      <c r="F26" s="15" t="s">
        <v>74</v>
      </c>
    </row>
    <row r="27" spans="1:6" x14ac:dyDescent="0.25">
      <c r="A27" s="18"/>
      <c r="B27" s="26"/>
      <c r="C27" s="27"/>
      <c r="D27" s="19"/>
      <c r="E27" s="19"/>
      <c r="F27" s="24"/>
    </row>
    <row r="28" spans="1:6" x14ac:dyDescent="0.25">
      <c r="A28" s="18"/>
      <c r="B28" s="26"/>
      <c r="C28" s="28" t="s">
        <v>75</v>
      </c>
      <c r="D28" s="19"/>
      <c r="E28" s="19"/>
      <c r="F28" s="24"/>
    </row>
    <row r="29" spans="1:6" x14ac:dyDescent="0.25">
      <c r="A29" s="18"/>
      <c r="B29" s="26"/>
      <c r="C29" s="29" t="s">
        <v>76</v>
      </c>
      <c r="D29" s="19">
        <v>79</v>
      </c>
      <c r="E29" s="19"/>
      <c r="F29" s="24"/>
    </row>
    <row r="30" spans="1:6" ht="30" x14ac:dyDescent="0.25">
      <c r="A30" s="18"/>
      <c r="B30" s="26"/>
      <c r="C30" s="29" t="s">
        <v>77</v>
      </c>
      <c r="D30" s="19">
        <v>103</v>
      </c>
      <c r="E30" s="19"/>
      <c r="F30" s="24"/>
    </row>
    <row r="31" spans="1:6" ht="30" x14ac:dyDescent="0.25">
      <c r="A31" s="30"/>
      <c r="B31" s="31"/>
      <c r="C31" s="32" t="s">
        <v>78</v>
      </c>
      <c r="D31" s="33">
        <v>118</v>
      </c>
      <c r="E31" s="33"/>
    </row>
  </sheetData>
  <mergeCells count="25">
    <mergeCell ref="A16:A17"/>
    <mergeCell ref="B16:B17"/>
    <mergeCell ref="C16:C17"/>
    <mergeCell ref="D16:D17"/>
    <mergeCell ref="E16:E17"/>
    <mergeCell ref="A12:A13"/>
    <mergeCell ref="B12:B13"/>
    <mergeCell ref="C12:C13"/>
    <mergeCell ref="D12:D13"/>
    <mergeCell ref="E12:E13"/>
    <mergeCell ref="A14:A15"/>
    <mergeCell ref="B14:B15"/>
    <mergeCell ref="C14:C15"/>
    <mergeCell ref="D14:D15"/>
    <mergeCell ref="E14:E15"/>
    <mergeCell ref="A7:A8"/>
    <mergeCell ref="B7:B8"/>
    <mergeCell ref="C7:C8"/>
    <mergeCell ref="D7:D8"/>
    <mergeCell ref="E7:E8"/>
    <mergeCell ref="A10:A11"/>
    <mergeCell ref="B10:B11"/>
    <mergeCell ref="C10:C11"/>
    <mergeCell ref="D10:D11"/>
    <mergeCell ref="E10:E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R1-Responses</vt:lpstr>
      <vt:lpstr>R2-Responses</vt:lpstr>
      <vt:lpstr>working_notes</vt:lpstr>
      <vt:lpstr>Comments</vt:lpstr>
      <vt:lpstr>Safe_All_Comments</vt:lpstr>
      <vt:lpstr>XXXX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Siraskar</dc:creator>
  <cp:lastModifiedBy>Rajesh Siraskar</cp:lastModifiedBy>
  <dcterms:created xsi:type="dcterms:W3CDTF">2015-06-05T18:17:20Z</dcterms:created>
  <dcterms:modified xsi:type="dcterms:W3CDTF">2024-12-29T05:59:58Z</dcterms:modified>
</cp:coreProperties>
</file>