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Research_Article_REINFORCE\"/>
    </mc:Choice>
  </mc:AlternateContent>
  <xr:revisionPtr revIDLastSave="0" documentId="13_ncr:1_{6BEBAB74-0291-40E9-8B90-70ACBDA75C80}" xr6:coauthVersionLast="47" xr6:coauthVersionMax="47" xr10:uidLastSave="{00000000-0000-0000-0000-000000000000}"/>
  <bookViews>
    <workbookView xWindow="-120" yWindow="-120" windowWidth="29040" windowHeight="15720" tabRatio="414" activeTab="1"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6" l="1"/>
  <c r="M3" i="6"/>
  <c r="L4" i="6"/>
  <c r="L3" i="6"/>
  <c r="N22" i="6"/>
  <c r="M22" i="6"/>
  <c r="L22" i="6"/>
  <c r="K22" i="6"/>
  <c r="N16" i="6" l="1"/>
  <c r="M16" i="6"/>
  <c r="L16" i="6"/>
  <c r="K16" i="6"/>
  <c r="L5" i="6"/>
  <c r="M5" i="6"/>
  <c r="K8" i="6"/>
  <c r="K9" i="6" s="1"/>
  <c r="K4" i="6"/>
  <c r="N4" i="6" s="1"/>
  <c r="K3" i="6"/>
  <c r="N3" i="6" s="1"/>
  <c r="K2" i="6"/>
  <c r="N2" i="6" s="1"/>
  <c r="K3" i="5"/>
  <c r="I3" i="5"/>
  <c r="K2" i="5"/>
  <c r="I2" i="5"/>
  <c r="E1" i="5"/>
  <c r="C1" i="5"/>
  <c r="E1" i="2"/>
  <c r="C1" i="2"/>
  <c r="K3" i="2"/>
  <c r="I3" i="2"/>
  <c r="K2" i="2"/>
  <c r="I2" i="2"/>
  <c r="K5" i="6" l="1"/>
  <c r="N7" i="6" s="1"/>
  <c r="N5" i="6"/>
  <c r="N6" i="6" s="1"/>
  <c r="L6" i="6"/>
  <c r="M6"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<sst xmlns="http://schemas.openxmlformats.org/spreadsheetml/2006/main" count="492" uniqueCount="212">
  <si>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</si>
  <si>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</si>
  <si>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</si>
  <si>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</si>
  <si>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</si>
  <si>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</si>
  <si>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</si>
  <si>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</si>
  <si>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</si>
  <si>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</si>
  <si>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</si>
  <si>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</si>
  <si>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</si>
  <si>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</si>
  <si>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</si>
  <si>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3. To have an unbiased view in the paper, there should be some discussions on the limitations of the method.</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</si>
  <si>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</si>
  <si>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</si>
  <si>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</si>
  <si>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</si>
  <si>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</si>
  <si>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9. The methods part is poorly designed and needs improvement to include more evidence on the adequacy of the research procedure.</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</si>
  <si>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</si>
  <si>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</si>
  <si>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</si>
  <si>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</si>
  <si>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</si>
  <si>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</si>
  <si>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</si>
  <si>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</si>
  <si>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</si>
  <si>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</si>
  <si>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</si>
  <si>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</si>
  <si>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</si>
  <si>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</si>
  <si>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</si>
  <si>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</si>
  <si>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</si>
  <si>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</si>
  <si>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</si>
  <si>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</si>
  <si>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</si>
  <si>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</si>
  <si>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</si>
  <si>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</si>
  <si>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</si>
  <si>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</si>
  <si>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</si>
  <si>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</si>
  <si>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</si>
  <si>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</si>
  <si>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</si>
  <si>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</si>
  <si>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</si>
  <si>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</si>
  <si>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</si>
  <si>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</si>
  <si>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</si>
  <si>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</si>
  <si>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</si>
  <si>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</si>
  <si>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</si>
  <si>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</si>
  <si>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</si>
  <si>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</si>
  <si>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</si>
  <si>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</si>
  <si>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</si>
  <si>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</si>
  <si>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</si>
  <si>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</si>
  <si>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</si>
  <si>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</si>
  <si>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</si>
  <si>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</si>
  <si>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</si>
  <si>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</si>
  <si>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</si>
  <si>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</si>
  <si>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</si>
  <si>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</si>
  <si>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</si>
  <si>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</si>
  <si>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</si>
  <si>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</si>
  <si>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</si>
  <si>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</si>
  <si>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</si>
  <si>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</si>
  <si>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</si>
  <si>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</si>
  <si>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</si>
  <si>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</si>
  <si>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</si>
  <si>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</si>
  <si>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</si>
  <si>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</si>
  <si>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</si>
  <si>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</si>
  <si>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</si>
  <si>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</si>
  <si>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</si>
  <si>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</si>
  <si>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</si>
  <si>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</si>
  <si>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</si>
  <si>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</si>
  <si>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</si>
  <si>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</si>
  <si>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</si>
  <si>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</si>
  <si>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r>
      <t xml:space="preserve">Analyze/explain </t>
    </r>
    <r>
      <rPr>
        <u/>
        <sz val="11"/>
        <color theme="1"/>
        <rFont val="Aptos Display"/>
        <family val="2"/>
      </rPr>
      <t>variability</t>
    </r>
    <r>
      <rPr>
        <sz val="11"/>
        <color theme="1"/>
        <rFont val="Aptos Display"/>
        <family val="2"/>
      </rPr>
      <t xml:space="preserve"> in performance across datasets</t>
    </r>
  </si>
  <si>
    <t>LR: Add Table. Stats of papers found and methodology employed.</t>
  </si>
  <si>
    <t>Add limitations of REINFORCE</t>
  </si>
  <si>
    <t>Novelty of the research - Not established</t>
  </si>
  <si>
    <t>LR: Add latest refs. 2022-2024. </t>
  </si>
  <si>
    <t>Discuss: Cost effectiveness</t>
  </si>
  <si>
    <t>Discuss: Computational complexity</t>
  </si>
  <si>
    <t>Discuss: Runtime</t>
  </si>
  <si>
    <t>Conclusion: Open issues for further research. </t>
  </si>
  <si>
    <t>Quality of the figures and tables - check</t>
  </si>
  <si>
    <t>Abstract: Technical contribution</t>
  </si>
  <si>
    <r>
      <t xml:space="preserve">Methods: Add evidence + adequacy of research </t>
    </r>
    <r>
      <rPr>
        <u/>
        <sz val="11"/>
        <color theme="1"/>
        <rFont val="Aptos Display"/>
        <family val="2"/>
      </rPr>
      <t>procedure</t>
    </r>
  </si>
  <si>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</si>
  <si>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</si>
  <si>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</si>
  <si>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</si>
  <si>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</si>
  <si>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</si>
  <si>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</si>
  <si>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</si>
  <si>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</si>
  <si>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</si>
  <si>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</si>
  <si>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</si>
  <si>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</si>
  <si>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</si>
  <si>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</si>
  <si>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</si>
  <si>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</si>
  <si>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</si>
  <si>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</si>
  <si>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</si>
  <si>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</si>
  <si>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</si>
  <si>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</si>
  <si>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</si>
  <si>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</si>
  <si>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</si>
  <si>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</si>
  <si>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</si>
  <si>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</si>
  <si>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</si>
  <si>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</si>
  <si>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</si>
  <si>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</si>
  <si>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</si>
  <si>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</si>
  <si>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</si>
  <si>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</si>
  <si>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</si>
  <si>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</si>
  <si>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NA</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</si>
  <si>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</si>
  <si>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</si>
  <si>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</si>
  <si>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</si>
  <si>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</si>
  <si>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</si>
  <si>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</si>
  <si>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</si>
  <si>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</si>
  <si>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</si>
  <si>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</si>
  <si>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</si>
  <si>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</si>
  <si>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</si>
  <si>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</si>
  <si>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</si>
  <si>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</si>
  <si>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</si>
  <si>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</si>
  <si>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</si>
  <si>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</si>
  <si>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</si>
  <si>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</si>
  <si>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</si>
  <si>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</si>
  <si>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</si>
  <si>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</si>
  <si>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</si>
  <si>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</si>
  <si>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</si>
  <si>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Use material from Parker-Holder + Eimer</t>
  </si>
  <si>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</si>
  <si>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</si>
  <si>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</si>
  <si>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</si>
  <si>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</si>
  <si>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</si>
  <si>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</si>
  <si>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</si>
  <si>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</si>
  <si>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</si>
  <si>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</si>
  <si>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</si>
  <si>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</si>
  <si>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</si>
  <si>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</si>
  <si>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</si>
  <si>
    <t>Code-WIP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</si>
</sst>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b/>
      <sz val="9"/>
      <color rgb="FF000000"/>
      <name val="Aptos Display"/>
      <family val="2"/>
    </font>
    <font>
      <i/>
      <sz val="11"/>
      <color theme="1"/>
      <name val="Calibri"/>
      <family val="2"/>
      <scheme val="minor"/>
    </font>
    <font>
      <b/>
      <u/>
      <sz val="11"/>
      <color theme="1"/>
      <name val="Calibri"/>
      <family val="2"/>
      <scheme val="minor"/>
    </font>
    <font>
      <b/>
      <sz val="9"/>
      <color theme="0" tint="-0.34998626667073579"/>
      <name val="Aptos Display"/>
      <family val="2"/>
    </font>
    <font>
      <b/>
      <sz val="11"/>
      <color theme="0" tint="-0.34998626667073579"/>
      <name val="Calibri"/>
      <family val="2"/>
      <scheme val="minor"/>
    </font>
    <font>
      <sz val="9"/>
      <color theme="0" tint="-0.34998626667073579"/>
      <name val="Aptos Display"/>
      <family val="2"/>
    </font>
    <font>
      <b/>
      <sz val="11"/>
      <color rgb="FF00B050"/>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s>
  <fills count="15">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0EED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s>
  <borders count="31">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2">
    <xf numFmtId="0" fontId="0" fillId="0" borderId="0"/>
    <xf numFmtId="9" fontId="39" fillId="0" borderId="0" applyFont="0" applyFill="0" applyBorder="0" applyAlignment="0" applyProtection="0"/>
  </cellStyleXfs>
  <cellXfs count="180">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9" fillId="0" borderId="15" xfId="0" applyFont="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9"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9" borderId="3" xfId="0" applyFont="1" applyFill="1" applyBorder="1" applyAlignment="1">
      <alignment horizontal="center" vertical="top" wrapTex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0"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46" fillId="12" borderId="8" xfId="0" applyFont="1" applyFill="1" applyBorder="1" applyAlignment="1">
      <alignment vertical="top" wrapText="1"/>
    </xf>
    <xf numFmtId="0" fontId="8" fillId="12" borderId="9" xfId="0" applyFont="1" applyFill="1" applyBorder="1" applyAlignment="1">
      <alignment horizontal="right" vertical="top" wrapText="1"/>
    </xf>
    <xf numFmtId="0" fontId="1" fillId="12" borderId="11" xfId="0" applyFont="1" applyFill="1" applyBorder="1" applyAlignment="1">
      <alignment horizontal="left" indent="1"/>
    </xf>
    <xf numFmtId="0" fontId="8" fillId="12" borderId="11" xfId="0" applyFont="1" applyFill="1" applyBorder="1" applyAlignment="1">
      <alignment horizontal="left" vertical="top" wrapText="1" indent="1"/>
    </xf>
    <xf numFmtId="0" fontId="8" fillId="12" borderId="13" xfId="0" applyFont="1" applyFill="1" applyBorder="1" applyAlignment="1">
      <alignment horizontal="left" vertical="top" wrapText="1" indent="1"/>
    </xf>
    <xf numFmtId="0" fontId="0" fillId="0" borderId="18" xfId="0" applyBorder="1" applyAlignment="1">
      <alignment horizontal="left" vertical="top" indent="1"/>
    </xf>
    <xf numFmtId="0" fontId="0" fillId="13"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11" borderId="6" xfId="0" applyFont="1" applyFill="1" applyBorder="1" applyAlignment="1">
      <alignment horizontal="right" vertical="top" wrapText="1"/>
    </xf>
    <xf numFmtId="0" fontId="24" fillId="0" borderId="0" xfId="0" applyFont="1" applyAlignment="1">
      <alignment horizontal="left" vertical="top" wrapText="1" indent="1"/>
    </xf>
    <xf numFmtId="9" fontId="24" fillId="0" borderId="0" xfId="1" applyFont="1" applyAlignment="1">
      <alignment vertical="top" wrapText="1"/>
    </xf>
    <xf numFmtId="0" fontId="49" fillId="11" borderId="20" xfId="0" applyFont="1" applyFill="1" applyBorder="1" applyAlignment="1">
      <alignment vertical="top" wrapText="1"/>
    </xf>
    <xf numFmtId="0" fontId="26" fillId="11" borderId="21" xfId="0" applyFont="1" applyFill="1" applyBorder="1" applyAlignment="1">
      <alignment horizontal="right" vertical="top" wrapText="1"/>
    </xf>
    <xf numFmtId="0" fontId="26" fillId="11" borderId="22" xfId="0" applyFont="1" applyFill="1" applyBorder="1" applyAlignment="1">
      <alignment horizontal="right" vertical="top" wrapText="1"/>
    </xf>
    <xf numFmtId="0" fontId="50" fillId="11" borderId="23" xfId="0" applyFont="1" applyFill="1" applyBorder="1" applyAlignment="1">
      <alignment horizontal="left" indent="1"/>
    </xf>
    <xf numFmtId="0" fontId="24" fillId="11" borderId="24" xfId="0" applyFont="1" applyFill="1" applyBorder="1" applyAlignment="1">
      <alignment horizontal="right" vertical="top" wrapText="1"/>
    </xf>
    <xf numFmtId="0" fontId="26" fillId="11" borderId="23" xfId="0" applyFont="1" applyFill="1" applyBorder="1" applyAlignment="1">
      <alignment horizontal="left" vertical="top" wrapText="1" indent="1"/>
    </xf>
    <xf numFmtId="0" fontId="51" fillId="11" borderId="20" xfId="0" applyFont="1" applyFill="1" applyBorder="1" applyAlignment="1">
      <alignment vertical="top" wrapText="1"/>
    </xf>
    <xf numFmtId="0" fontId="26" fillId="11" borderId="25" xfId="0" applyFont="1" applyFill="1" applyBorder="1" applyAlignment="1">
      <alignment horizontal="left" vertical="top" wrapText="1" indent="1"/>
    </xf>
    <xf numFmtId="0" fontId="24" fillId="11" borderId="26" xfId="0" applyFont="1" applyFill="1" applyBorder="1" applyAlignment="1">
      <alignment horizontal="right" vertical="top" wrapText="1"/>
    </xf>
    <xf numFmtId="0" fontId="24" fillId="11" borderId="27" xfId="0" applyFont="1" applyFill="1" applyBorder="1" applyAlignment="1">
      <alignment horizontal="right" vertical="top" wrapText="1"/>
    </xf>
    <xf numFmtId="0" fontId="24" fillId="11" borderId="28" xfId="0" applyFont="1" applyFill="1" applyBorder="1" applyAlignment="1">
      <alignment horizontal="left" vertical="top" wrapText="1" indent="1"/>
    </xf>
    <xf numFmtId="0" fontId="26" fillId="11" borderId="29" xfId="0" applyFont="1" applyFill="1" applyBorder="1" applyAlignment="1">
      <alignment horizontal="right" vertical="top" wrapText="1"/>
    </xf>
    <xf numFmtId="0" fontId="26" fillId="11" borderId="30" xfId="0" applyFont="1" applyFill="1" applyBorder="1" applyAlignment="1">
      <alignment horizontal="right" vertical="top" wrapText="1"/>
    </xf>
    <xf numFmtId="0" fontId="29" fillId="14" borderId="2" xfId="0" applyFont="1" applyFill="1" applyBorder="1" applyAlignment="1">
      <alignment horizontal="center" vertical="top" wrapText="1"/>
    </xf>
    <xf numFmtId="0" fontId="53" fillId="0" borderId="0" xfId="0" applyFont="1" applyAlignment="1">
      <alignment horizontal="left" vertical="top" wrapText="1" indent="1"/>
    </xf>
    <xf numFmtId="9" fontId="53" fillId="0" borderId="0" xfId="1" applyFont="1" applyAlignment="1">
      <alignment vertical="top" wrapText="1"/>
    </xf>
    <xf numFmtId="9" fontId="54" fillId="0" borderId="0" xfId="1" applyFont="1" applyAlignment="1">
      <alignment vertical="top" wrapText="1"/>
    </xf>
    <xf numFmtId="9" fontId="55" fillId="0" borderId="0" xfId="1" applyFont="1" applyAlignment="1">
      <alignment vertical="top" wrapText="1"/>
    </xf>
    <xf numFmtId="0" fontId="52" fillId="0" borderId="16" xfId="0" applyFont="1" applyBorder="1" applyAlignment="1">
      <alignment horizontal="right" vertical="top" wrapText="1"/>
    </xf>
    <xf numFmtId="0" fontId="28" fillId="0" borderId="2" xfId="0" applyFont="1" applyBorder="1" applyAlignment="1">
      <alignment vertical="top" wrapText="1"/>
    </xf>
    <xf numFmtId="0" fontId="18" fillId="14" borderId="0" xfId="0" applyFont="1" applyFill="1" applyAlignment="1">
      <alignment horizontal="left" vertical="top" wrapText="1" indent="1"/>
    </xf>
    <xf numFmtId="0" fontId="31" fillId="6" borderId="2" xfId="0" applyFont="1" applyFill="1" applyBorder="1" applyAlignment="1">
      <alignment horizontal="center" vertical="top" wrapText="1"/>
    </xf>
    <xf numFmtId="0" fontId="29" fillId="6" borderId="2" xfId="0" applyFont="1" applyFill="1" applyBorder="1" applyAlignment="1">
      <alignment horizontal="center" vertical="top" wrapText="1"/>
    </xf>
    <xf numFmtId="0" fontId="31" fillId="6" borderId="5" xfId="0" applyFont="1" applyFill="1" applyBorder="1" applyAlignment="1">
      <alignment horizontal="center" vertical="top" wrapText="1"/>
    </xf>
    <xf numFmtId="0" fontId="29" fillId="6" borderId="5" xfId="0" applyFont="1" applyFill="1" applyBorder="1" applyAlignment="1">
      <alignment horizontal="center" vertical="top" wrapTex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3" xfId="0" applyFont="1" applyBorder="1" applyAlignment="1">
      <alignment horizontal="center" vertical="top" wrapText="1"/>
    </xf>
    <xf numFmtId="0" fontId="9" fillId="0" borderId="4" xfId="0" applyFont="1" applyBorder="1" applyAlignment="1">
      <alignment horizontal="right" vertical="top" wrapText="1"/>
    </xf>
    <xf numFmtId="0" fontId="9" fillId="0" borderId="3" xfId="0" applyFont="1" applyBorder="1" applyAlignment="1">
      <alignment horizontal="right" vertical="top" wrapText="1"/>
    </xf>
    <xf numFmtId="0" fontId="11" fillId="0" borderId="4" xfId="0" applyFont="1" applyBorder="1" applyAlignment="1">
      <alignment vertical="top" wrapText="1" indent="1"/>
    </xf>
    <xf numFmtId="0" fontId="11" fillId="0" borderId="3" xfId="0" applyFont="1" applyBorder="1" applyAlignment="1">
      <alignment vertical="top" wrapText="1" indent="1"/>
    </xf>
    <xf numFmtId="0" fontId="9" fillId="0" borderId="4" xfId="0" applyFont="1" applyBorder="1" applyAlignment="1">
      <alignment horizontal="center" vertical="top" wrapText="1"/>
    </xf>
    <xf numFmtId="0" fontId="9" fillId="0" borderId="3" xfId="0" applyFont="1" applyBorder="1" applyAlignment="1">
      <alignment horizontal="center" vertical="top" wrapText="1"/>
    </xf>
    <xf numFmtId="0" fontId="13" fillId="0" borderId="4" xfId="0" applyFont="1" applyBorder="1" applyAlignment="1">
      <alignment horizontal="center" vertical="top" wrapText="1"/>
    </xf>
    <xf numFmtId="0" fontId="13" fillId="0" borderId="3" xfId="0" applyFont="1" applyBorder="1" applyAlignment="1">
      <alignment horizontal="center" vertical="top" wrapTex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FFB3B3"/>
      <color rgb="FF0000FF"/>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topLeftCell="D1" zoomScale="130" zoomScaleNormal="130" workbookViewId="0">
      <pane ySplit="1" topLeftCell="A2" activePane="bottomLeft" state="frozen"/>
      <selection pane="bottomLeft" activeCell="E3" sqref="E3"/>
    </sheetView>
  </sheetViews>
  <sheetFormatPr defaultRowHeight="16.5" customHeight="1" x14ac:dyDescent="0.25"/>
  <cols>
    <col min="1" max="1" width="4" style="71" bestFit="1" customWidth="1"/>
    <col min="2" max="2" width="2.140625" style="71" bestFit="1" customWidth="1"/>
    <col min="3" max="3" width="3.28515625" bestFit="1" customWidth="1"/>
    <col min="4" max="4" width="83.28515625" style="62" customWidth="1"/>
    <col min="5" max="5" width="10.7109375" style="82" customWidth="1"/>
    <col min="6" max="7" width="6.140625" style="82" customWidth="1"/>
    <col min="8" max="8" width="60.5703125" style="82" customWidth="1"/>
    <col min="9" max="9" width="2.28515625" style="62" customWidth="1"/>
    <col min="10" max="10" width="9" style="62" customWidth="1"/>
    <col min="11" max="13" width="5.85546875" style="62" customWidth="1"/>
    <col min="14" max="14" width="6.85546875" style="62" customWidth="1"/>
    <col min="15" max="15" width="20.28515625" style="62" bestFit="1" customWidth="1"/>
    <col min="16" max="16" width="24.5703125" bestFit="1" customWidth="1"/>
  </cols>
  <sheetData>
    <row r="1" spans="1:15" ht="22.5" customHeight="1" x14ac:dyDescent="0.25">
      <c r="A1" s="72"/>
      <c r="B1" s="63"/>
      <c r="C1" s="9"/>
      <c r="D1" s="77" t="s">
        <v>24</v>
      </c>
      <c r="E1" s="115" t="s">
        <v>161</v>
      </c>
      <c r="F1" s="115" t="s">
        <v>162</v>
      </c>
      <c r="G1" s="115" t="s">
        <v>164</v>
      </c>
      <c r="H1" s="116" t="s">
        <v>135</v>
      </c>
      <c r="I1" s="86"/>
      <c r="J1" s="123" t="s">
        <v>161</v>
      </c>
      <c r="K1" s="124" t="s">
        <v>89</v>
      </c>
      <c r="L1" s="124" t="s">
        <v>34</v>
      </c>
      <c r="M1" s="124" t="s">
        <v>130</v>
      </c>
      <c r="N1" s="103" t="s">
        <v>139</v>
      </c>
      <c r="O1" s="86"/>
    </row>
    <row r="2" spans="1:15" ht="16.5" customHeight="1" thickBot="1" x14ac:dyDescent="0.3">
      <c r="A2" s="73" t="s">
        <v>105</v>
      </c>
      <c r="B2" s="64">
        <v>1</v>
      </c>
      <c r="C2" s="41">
        <v>1</v>
      </c>
      <c r="D2" s="61" t="s">
        <v>133</v>
      </c>
      <c r="E2" s="99" t="s">
        <v>130</v>
      </c>
      <c r="F2" s="99" t="s">
        <v>130</v>
      </c>
      <c r="G2" s="61"/>
      <c r="H2" s="117"/>
      <c r="I2" s="87"/>
      <c r="J2" s="125" t="s">
        <v>129</v>
      </c>
      <c r="K2" s="104">
        <f>COUNTA(C2)</f>
        <v>1</v>
      </c>
      <c r="L2" s="104"/>
      <c r="M2" s="104">
        <v>1</v>
      </c>
      <c r="N2" s="105">
        <f>K2-M2</f>
        <v>0</v>
      </c>
      <c r="O2" s="87"/>
    </row>
    <row r="3" spans="1:15" ht="16.5" customHeight="1" thickTop="1" x14ac:dyDescent="0.25">
      <c r="A3" s="74" t="s">
        <v>23</v>
      </c>
      <c r="B3" s="65">
        <v>1</v>
      </c>
      <c r="C3" s="18">
        <v>2</v>
      </c>
      <c r="D3" s="78" t="s">
        <v>109</v>
      </c>
      <c r="E3" s="152" t="s">
        <v>211</v>
      </c>
      <c r="F3" s="84"/>
      <c r="G3" s="84"/>
      <c r="H3" s="118" t="s">
        <v>210</v>
      </c>
      <c r="I3" s="87"/>
      <c r="J3" s="126" t="s">
        <v>23</v>
      </c>
      <c r="K3" s="104">
        <f>COUNTA(C3:C11)</f>
        <v>9</v>
      </c>
      <c r="L3" s="104">
        <f>COUNTIF($E$3:$E$11,"WIP")</f>
        <v>2</v>
      </c>
      <c r="M3" s="104">
        <f>COUNTIF($E$3:$E$11,"Done")</f>
        <v>3</v>
      </c>
      <c r="N3" s="105">
        <f t="shared" ref="N3" si="0">K3-M3</f>
        <v>6</v>
      </c>
      <c r="O3" s="87"/>
    </row>
    <row r="4" spans="1:15" ht="16.5" customHeight="1" x14ac:dyDescent="0.25">
      <c r="A4" s="74" t="s">
        <v>23</v>
      </c>
      <c r="B4" s="66">
        <v>2</v>
      </c>
      <c r="C4" s="18">
        <v>3</v>
      </c>
      <c r="D4" s="78" t="s">
        <v>106</v>
      </c>
      <c r="E4" s="95" t="s">
        <v>130</v>
      </c>
      <c r="F4" s="84"/>
      <c r="G4" s="84"/>
      <c r="H4" s="118" t="s">
        <v>160</v>
      </c>
      <c r="I4" s="87"/>
      <c r="J4" s="127" t="s">
        <v>59</v>
      </c>
      <c r="K4" s="106">
        <f>COUNTA(C12:C23)</f>
        <v>12</v>
      </c>
      <c r="L4" s="106">
        <f>COUNTIF($E$12:$E$23,"WIP")</f>
        <v>2</v>
      </c>
      <c r="M4" s="106">
        <f>COUNTIF($E$12:$E$23,"Done")</f>
        <v>5</v>
      </c>
      <c r="N4" s="107">
        <f>K4-M4</f>
        <v>7</v>
      </c>
      <c r="O4" s="87"/>
    </row>
    <row r="5" spans="1:15" ht="16.5" customHeight="1" thickBot="1" x14ac:dyDescent="0.3">
      <c r="A5" s="74"/>
      <c r="B5" s="66">
        <v>2</v>
      </c>
      <c r="C5" s="18">
        <v>4</v>
      </c>
      <c r="D5" s="78" t="s">
        <v>107</v>
      </c>
      <c r="E5" s="160" t="s">
        <v>38</v>
      </c>
      <c r="F5" s="84"/>
      <c r="G5" s="84"/>
      <c r="H5" s="118" t="s">
        <v>127</v>
      </c>
      <c r="I5" s="87"/>
      <c r="J5" s="88"/>
      <c r="K5" s="108">
        <f t="shared" ref="K5:L5" si="1">SUM(K2:K4)</f>
        <v>22</v>
      </c>
      <c r="L5" s="108">
        <f t="shared" si="1"/>
        <v>4</v>
      </c>
      <c r="M5" s="157">
        <f>SUM(M2:M4)</f>
        <v>9</v>
      </c>
      <c r="N5" s="109">
        <f>SUM(N2:N4)</f>
        <v>13</v>
      </c>
      <c r="O5" s="87"/>
    </row>
    <row r="6" spans="1:15" ht="16.5" customHeight="1" x14ac:dyDescent="0.25">
      <c r="A6" s="74" t="s">
        <v>23</v>
      </c>
      <c r="B6" s="65">
        <v>3</v>
      </c>
      <c r="C6" s="18">
        <v>5</v>
      </c>
      <c r="D6" s="78" t="s">
        <v>108</v>
      </c>
      <c r="E6" s="161" t="s">
        <v>44</v>
      </c>
      <c r="F6" s="84"/>
      <c r="G6" s="84"/>
      <c r="H6" s="118" t="s">
        <v>151</v>
      </c>
      <c r="I6" s="87"/>
      <c r="J6" s="153"/>
      <c r="K6" s="153"/>
      <c r="L6" s="154">
        <f>L5/$K$5</f>
        <v>0.18181818181818182</v>
      </c>
      <c r="M6" s="155">
        <f>M5/$K$5</f>
        <v>0.40909090909090912</v>
      </c>
      <c r="N6" s="156">
        <f>N5/$K$5</f>
        <v>0.59090909090909094</v>
      </c>
      <c r="O6" s="87"/>
    </row>
    <row r="7" spans="1:15" ht="16.5" customHeight="1" x14ac:dyDescent="0.25">
      <c r="A7" s="74" t="s">
        <v>23</v>
      </c>
      <c r="B7" s="65">
        <v>4</v>
      </c>
      <c r="C7" s="18">
        <v>6</v>
      </c>
      <c r="D7" s="78" t="s">
        <v>110</v>
      </c>
      <c r="E7" s="95" t="s">
        <v>130</v>
      </c>
      <c r="F7" s="84"/>
      <c r="G7" s="84"/>
      <c r="H7" s="118" t="s">
        <v>194</v>
      </c>
      <c r="I7" s="87"/>
      <c r="J7" s="101" t="s">
        <v>131</v>
      </c>
      <c r="K7" s="164">
        <v>45657</v>
      </c>
      <c r="L7" s="164"/>
      <c r="M7" s="87"/>
      <c r="N7" s="110">
        <f>(M5+L5)/K5</f>
        <v>0.59090909090909094</v>
      </c>
      <c r="O7" s="87" t="s">
        <v>169</v>
      </c>
    </row>
    <row r="8" spans="1:15" ht="16.5" customHeight="1" x14ac:dyDescent="0.25">
      <c r="A8" s="74" t="s">
        <v>23</v>
      </c>
      <c r="B8" s="66">
        <v>5</v>
      </c>
      <c r="C8" s="18">
        <v>7</v>
      </c>
      <c r="D8" s="78" t="s">
        <v>124</v>
      </c>
      <c r="E8" s="152" t="s">
        <v>34</v>
      </c>
      <c r="F8" s="84"/>
      <c r="G8" s="84"/>
      <c r="H8" s="118"/>
      <c r="I8" s="87"/>
      <c r="J8" s="101" t="s">
        <v>132</v>
      </c>
      <c r="K8" s="164">
        <f ca="1">TODAY()</f>
        <v>45652</v>
      </c>
      <c r="L8" s="164"/>
      <c r="M8" s="87"/>
      <c r="N8" s="87"/>
      <c r="O8" s="87"/>
    </row>
    <row r="9" spans="1:15" ht="16.5" customHeight="1" x14ac:dyDescent="0.25">
      <c r="A9" s="74"/>
      <c r="B9" s="66">
        <v>5</v>
      </c>
      <c r="C9" s="18">
        <v>8</v>
      </c>
      <c r="D9" s="78" t="s">
        <v>125</v>
      </c>
      <c r="E9" s="152" t="s">
        <v>34</v>
      </c>
      <c r="F9" s="84"/>
      <c r="G9" s="84"/>
      <c r="H9" s="118" t="s">
        <v>149</v>
      </c>
      <c r="I9" s="87"/>
      <c r="J9" s="101" t="s">
        <v>96</v>
      </c>
      <c r="K9" s="87">
        <f ca="1">K7-K8-1</f>
        <v>4</v>
      </c>
      <c r="L9" s="102"/>
      <c r="M9" s="87"/>
      <c r="N9" s="87"/>
      <c r="O9" s="87"/>
    </row>
    <row r="10" spans="1:15" ht="16.5" customHeight="1" x14ac:dyDescent="0.25">
      <c r="A10" s="74" t="s">
        <v>23</v>
      </c>
      <c r="B10" s="67">
        <v>6</v>
      </c>
      <c r="C10" s="18">
        <v>9</v>
      </c>
      <c r="D10" s="78" t="s">
        <v>111</v>
      </c>
      <c r="E10" s="95" t="s">
        <v>130</v>
      </c>
      <c r="F10" s="89"/>
      <c r="G10" s="89"/>
      <c r="H10" s="119" t="s">
        <v>150</v>
      </c>
      <c r="I10" s="87"/>
      <c r="J10" s="87"/>
      <c r="K10" s="87"/>
      <c r="L10" s="87"/>
      <c r="M10" s="87"/>
      <c r="N10" s="87"/>
      <c r="O10" s="87"/>
    </row>
    <row r="11" spans="1:15" ht="16.5" customHeight="1" thickBot="1" x14ac:dyDescent="0.3">
      <c r="A11" s="75"/>
      <c r="B11" s="68">
        <v>6</v>
      </c>
      <c r="C11" s="46">
        <v>10</v>
      </c>
      <c r="D11" s="79" t="s">
        <v>112</v>
      </c>
      <c r="E11" s="162" t="s">
        <v>195</v>
      </c>
      <c r="F11" s="85"/>
      <c r="G11" s="85"/>
      <c r="H11" s="120"/>
      <c r="I11" s="87"/>
      <c r="J11" s="87"/>
      <c r="K11" s="87"/>
      <c r="L11" s="87"/>
      <c r="M11" s="87"/>
      <c r="N11" s="87"/>
      <c r="O11" s="87"/>
    </row>
    <row r="12" spans="1:15" ht="16.5" customHeight="1" thickTop="1" x14ac:dyDescent="0.25">
      <c r="A12" s="74" t="s">
        <v>59</v>
      </c>
      <c r="B12" s="65">
        <v>1</v>
      </c>
      <c r="C12" s="18">
        <v>11</v>
      </c>
      <c r="D12" s="78" t="s">
        <v>113</v>
      </c>
      <c r="E12" s="161" t="s">
        <v>37</v>
      </c>
      <c r="F12" s="84"/>
      <c r="G12" s="84"/>
      <c r="H12" s="118"/>
      <c r="I12" s="87"/>
      <c r="J12" s="139" t="s">
        <v>162</v>
      </c>
      <c r="K12" s="140" t="s">
        <v>89</v>
      </c>
      <c r="L12" s="140" t="s">
        <v>34</v>
      </c>
      <c r="M12" s="140" t="s">
        <v>130</v>
      </c>
      <c r="N12" s="141" t="s">
        <v>139</v>
      </c>
      <c r="O12" s="87"/>
    </row>
    <row r="13" spans="1:15" ht="16.5" customHeight="1" x14ac:dyDescent="0.25">
      <c r="A13" s="74" t="s">
        <v>59</v>
      </c>
      <c r="B13" s="66">
        <v>2</v>
      </c>
      <c r="C13" s="18">
        <v>12</v>
      </c>
      <c r="D13" s="78" t="s">
        <v>117</v>
      </c>
      <c r="E13" s="161" t="s">
        <v>104</v>
      </c>
      <c r="F13" s="84"/>
      <c r="G13" s="84"/>
      <c r="H13" s="118"/>
      <c r="I13" s="87"/>
      <c r="J13" s="142" t="s">
        <v>129</v>
      </c>
      <c r="K13" s="136"/>
      <c r="L13" s="136"/>
      <c r="M13" s="136"/>
      <c r="N13" s="143"/>
      <c r="O13" s="87"/>
    </row>
    <row r="14" spans="1:15" ht="16.5" customHeight="1" x14ac:dyDescent="0.25">
      <c r="A14" s="74"/>
      <c r="B14" s="66">
        <v>2</v>
      </c>
      <c r="C14" s="18">
        <v>13</v>
      </c>
      <c r="D14" s="78" t="s">
        <v>118</v>
      </c>
      <c r="E14" s="95" t="s">
        <v>130</v>
      </c>
      <c r="F14" s="84"/>
      <c r="G14" s="84"/>
      <c r="H14" s="118" t="s">
        <v>201</v>
      </c>
      <c r="I14" s="87"/>
      <c r="J14" s="144" t="s">
        <v>23</v>
      </c>
      <c r="K14" s="136"/>
      <c r="L14" s="136"/>
      <c r="M14" s="136"/>
      <c r="N14" s="143"/>
      <c r="O14" s="87"/>
    </row>
    <row r="15" spans="1:15" ht="16.5" customHeight="1" thickBot="1" x14ac:dyDescent="0.3">
      <c r="A15" s="74"/>
      <c r="B15" s="66">
        <v>2</v>
      </c>
      <c r="C15" s="18">
        <v>14</v>
      </c>
      <c r="D15" s="78" t="s">
        <v>119</v>
      </c>
      <c r="E15" s="152" t="s">
        <v>34</v>
      </c>
      <c r="F15" s="84"/>
      <c r="G15" s="84"/>
      <c r="H15" s="118"/>
      <c r="I15" s="87"/>
      <c r="J15" s="146" t="s">
        <v>59</v>
      </c>
      <c r="K15" s="147"/>
      <c r="L15" s="147"/>
      <c r="M15" s="147"/>
      <c r="N15" s="148"/>
      <c r="O15" s="87"/>
    </row>
    <row r="16" spans="1:15" ht="16.5" customHeight="1" thickBot="1" x14ac:dyDescent="0.3">
      <c r="A16" s="74" t="s">
        <v>59</v>
      </c>
      <c r="B16" s="65">
        <v>3</v>
      </c>
      <c r="C16" s="18">
        <v>15</v>
      </c>
      <c r="D16" s="78" t="s">
        <v>114</v>
      </c>
      <c r="E16" s="95" t="s">
        <v>130</v>
      </c>
      <c r="F16" s="84"/>
      <c r="G16" s="84"/>
      <c r="H16" s="118"/>
      <c r="I16" s="87"/>
      <c r="J16" s="149"/>
      <c r="K16" s="150">
        <f t="shared" ref="K16" si="2">SUM(K13:K15)</f>
        <v>0</v>
      </c>
      <c r="L16" s="150">
        <f t="shared" ref="L16" si="3">SUM(L13:L15)</f>
        <v>0</v>
      </c>
      <c r="M16" s="150">
        <f>SUM(M13:M15)</f>
        <v>0</v>
      </c>
      <c r="N16" s="151">
        <f>SUM(N13:N15)</f>
        <v>0</v>
      </c>
      <c r="O16" s="87"/>
    </row>
    <row r="17" spans="1:15" ht="16.5" customHeight="1" thickBot="1" x14ac:dyDescent="0.3">
      <c r="A17" s="74" t="s">
        <v>59</v>
      </c>
      <c r="B17" s="65">
        <v>4</v>
      </c>
      <c r="C17" s="18">
        <v>16</v>
      </c>
      <c r="D17" s="78" t="s">
        <v>115</v>
      </c>
      <c r="E17" s="95" t="s">
        <v>130</v>
      </c>
      <c r="F17" s="83"/>
      <c r="G17" s="83"/>
      <c r="H17" s="121" t="s">
        <v>128</v>
      </c>
      <c r="I17" s="87"/>
      <c r="J17" s="137"/>
      <c r="K17" s="137"/>
      <c r="L17" s="138"/>
      <c r="M17" s="138"/>
      <c r="N17" s="138"/>
      <c r="O17" s="87"/>
    </row>
    <row r="18" spans="1:15" ht="16.5" customHeight="1" x14ac:dyDescent="0.25">
      <c r="A18" s="74" t="s">
        <v>59</v>
      </c>
      <c r="B18" s="65">
        <v>5</v>
      </c>
      <c r="C18" s="18">
        <v>17</v>
      </c>
      <c r="D18" s="78" t="s">
        <v>116</v>
      </c>
      <c r="E18" s="152" t="s">
        <v>34</v>
      </c>
      <c r="F18" s="84"/>
      <c r="G18" s="84"/>
      <c r="H18" s="118" t="s">
        <v>196</v>
      </c>
      <c r="I18" s="87"/>
      <c r="J18" s="145" t="s">
        <v>199</v>
      </c>
      <c r="K18" s="140" t="s">
        <v>89</v>
      </c>
      <c r="L18" s="140" t="s">
        <v>34</v>
      </c>
      <c r="M18" s="140" t="s">
        <v>130</v>
      </c>
      <c r="N18" s="141" t="s">
        <v>139</v>
      </c>
      <c r="O18" s="87"/>
    </row>
    <row r="19" spans="1:15" ht="16.5" customHeight="1" x14ac:dyDescent="0.25">
      <c r="A19" s="74" t="s">
        <v>59</v>
      </c>
      <c r="B19" s="65">
        <v>6</v>
      </c>
      <c r="C19" s="18">
        <v>18</v>
      </c>
      <c r="D19" s="78" t="s">
        <v>126</v>
      </c>
      <c r="E19" s="161" t="s">
        <v>104</v>
      </c>
      <c r="F19" s="84"/>
      <c r="G19" s="84"/>
      <c r="H19" s="118"/>
      <c r="I19" s="87"/>
      <c r="J19" s="142" t="s">
        <v>129</v>
      </c>
      <c r="K19" s="136"/>
      <c r="L19" s="136"/>
      <c r="M19" s="136"/>
      <c r="N19" s="143"/>
      <c r="O19" s="87"/>
    </row>
    <row r="20" spans="1:15" ht="16.5" customHeight="1" x14ac:dyDescent="0.25">
      <c r="A20" s="74" t="s">
        <v>59</v>
      </c>
      <c r="B20" s="66">
        <v>7</v>
      </c>
      <c r="C20" s="18">
        <v>19</v>
      </c>
      <c r="D20" s="78" t="s">
        <v>120</v>
      </c>
      <c r="E20" s="95" t="s">
        <v>130</v>
      </c>
      <c r="F20" s="84"/>
      <c r="G20" s="84"/>
      <c r="H20" s="118" t="s">
        <v>197</v>
      </c>
      <c r="I20" s="87"/>
      <c r="J20" s="144" t="s">
        <v>23</v>
      </c>
      <c r="K20" s="136"/>
      <c r="L20" s="136"/>
      <c r="M20" s="136"/>
      <c r="N20" s="143"/>
      <c r="O20" s="87"/>
    </row>
    <row r="21" spans="1:15" ht="16.5" customHeight="1" thickBot="1" x14ac:dyDescent="0.3">
      <c r="A21" s="74"/>
      <c r="B21" s="66">
        <v>7</v>
      </c>
      <c r="C21" s="18">
        <v>20</v>
      </c>
      <c r="D21" s="78" t="s">
        <v>121</v>
      </c>
      <c r="E21" s="95" t="s">
        <v>130</v>
      </c>
      <c r="F21" s="84" t="s">
        <v>163</v>
      </c>
      <c r="G21" s="84"/>
      <c r="H21" s="118" t="s">
        <v>137</v>
      </c>
      <c r="I21" s="87"/>
      <c r="J21" s="146" t="s">
        <v>59</v>
      </c>
      <c r="K21" s="147"/>
      <c r="L21" s="147"/>
      <c r="M21" s="147"/>
      <c r="N21" s="148"/>
      <c r="O21" s="87"/>
    </row>
    <row r="22" spans="1:15" ht="16.5" customHeight="1" thickBot="1" x14ac:dyDescent="0.3">
      <c r="A22" s="74" t="s">
        <v>59</v>
      </c>
      <c r="B22" s="65">
        <v>8</v>
      </c>
      <c r="C22" s="18">
        <v>21</v>
      </c>
      <c r="D22" s="78" t="s">
        <v>122</v>
      </c>
      <c r="E22" s="161" t="s">
        <v>104</v>
      </c>
      <c r="F22" s="84"/>
      <c r="G22" s="84"/>
      <c r="H22" s="118"/>
      <c r="I22" s="87"/>
      <c r="J22" s="149"/>
      <c r="K22" s="150">
        <f t="shared" ref="K22:L22" si="4">SUM(K19:K21)</f>
        <v>0</v>
      </c>
      <c r="L22" s="150">
        <f t="shared" si="4"/>
        <v>0</v>
      </c>
      <c r="M22" s="150">
        <f>SUM(M19:M21)</f>
        <v>0</v>
      </c>
      <c r="N22" s="151">
        <f>SUM(N19:N21)</f>
        <v>0</v>
      </c>
      <c r="O22" s="87"/>
    </row>
    <row r="23" spans="1:15" ht="16.5" customHeight="1" thickBot="1" x14ac:dyDescent="0.3">
      <c r="A23" s="75" t="s">
        <v>59</v>
      </c>
      <c r="B23" s="69">
        <v>9</v>
      </c>
      <c r="C23" s="46">
        <v>22</v>
      </c>
      <c r="D23" s="79" t="s">
        <v>123</v>
      </c>
      <c r="E23" s="163" t="s">
        <v>44</v>
      </c>
      <c r="F23" s="85"/>
      <c r="G23" s="85"/>
      <c r="H23" s="120"/>
      <c r="I23" s="87"/>
      <c r="J23" s="87"/>
      <c r="K23" s="87"/>
      <c r="L23" s="87"/>
      <c r="M23" s="87"/>
      <c r="N23" s="87"/>
      <c r="O23" s="87"/>
    </row>
    <row r="24" spans="1:15" ht="16.5" customHeight="1" thickTop="1" x14ac:dyDescent="0.25">
      <c r="A24" s="76"/>
      <c r="B24" s="70"/>
      <c r="C24" s="32"/>
      <c r="D24" s="80"/>
      <c r="E24" s="81"/>
      <c r="F24" s="81"/>
      <c r="G24" s="81"/>
      <c r="H24" s="122"/>
      <c r="I24" s="87"/>
      <c r="J24" s="87"/>
      <c r="L24" s="87"/>
      <c r="M24" s="87"/>
      <c r="N24" s="87"/>
      <c r="O24" s="87"/>
    </row>
  </sheetData>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G60"/>
  <sheetViews>
    <sheetView showGridLines="0" tabSelected="1" zoomScale="130" zoomScaleNormal="130" workbookViewId="0">
      <selection activeCell="D4" sqref="D4"/>
    </sheetView>
  </sheetViews>
  <sheetFormatPr defaultRowHeight="15" x14ac:dyDescent="0.25"/>
  <cols>
    <col min="2" max="2" width="26.7109375" style="92" bestFit="1" customWidth="1"/>
    <col min="3" max="3" width="98.7109375" style="92" customWidth="1"/>
    <col min="4" max="4" width="17.140625" customWidth="1"/>
    <col min="5" max="5" width="11.42578125" bestFit="1" customWidth="1"/>
  </cols>
  <sheetData>
    <row r="2" spans="2:5" ht="21" x14ac:dyDescent="0.25">
      <c r="B2" s="112" t="s">
        <v>154</v>
      </c>
      <c r="C2" s="112"/>
    </row>
    <row r="4" spans="2:5" x14ac:dyDescent="0.25">
      <c r="B4" s="90" t="s">
        <v>134</v>
      </c>
      <c r="C4" s="92" t="s">
        <v>140</v>
      </c>
      <c r="D4" s="91" t="s">
        <v>136</v>
      </c>
    </row>
    <row r="5" spans="2:5" x14ac:dyDescent="0.25">
      <c r="D5" s="92"/>
    </row>
    <row r="6" spans="2:5" x14ac:dyDescent="0.25">
      <c r="B6" s="90" t="s">
        <v>192</v>
      </c>
      <c r="C6" s="92" t="s">
        <v>142</v>
      </c>
      <c r="D6" s="100" t="s">
        <v>147</v>
      </c>
      <c r="E6" s="100" t="s">
        <v>148</v>
      </c>
    </row>
    <row r="7" spans="2:5" x14ac:dyDescent="0.25">
      <c r="C7" s="92" t="s">
        <v>141</v>
      </c>
      <c r="D7">
        <v>2024</v>
      </c>
      <c r="E7">
        <v>3</v>
      </c>
    </row>
    <row r="8" spans="2:5" x14ac:dyDescent="0.25">
      <c r="C8" s="92" t="s">
        <v>143</v>
      </c>
      <c r="D8">
        <v>2023</v>
      </c>
      <c r="E8">
        <v>6</v>
      </c>
    </row>
    <row r="9" spans="2:5" x14ac:dyDescent="0.25">
      <c r="C9" s="92" t="s">
        <v>146</v>
      </c>
      <c r="D9">
        <v>2022</v>
      </c>
      <c r="E9">
        <v>5</v>
      </c>
    </row>
    <row r="10" spans="2:5" x14ac:dyDescent="0.25">
      <c r="B10" s="94" t="s">
        <v>145</v>
      </c>
      <c r="D10">
        <v>2021</v>
      </c>
      <c r="E10">
        <v>5</v>
      </c>
    </row>
    <row r="11" spans="2:5" ht="30" x14ac:dyDescent="0.25">
      <c r="C11" s="93" t="s">
        <v>144</v>
      </c>
      <c r="D11">
        <v>2020</v>
      </c>
      <c r="E11">
        <v>1</v>
      </c>
    </row>
    <row r="12" spans="2:5" x14ac:dyDescent="0.25">
      <c r="C12" s="93"/>
    </row>
    <row r="13" spans="2:5" x14ac:dyDescent="0.25">
      <c r="B13" s="90" t="s">
        <v>192</v>
      </c>
      <c r="C13" s="111" t="s">
        <v>152</v>
      </c>
      <c r="D13">
        <v>2019</v>
      </c>
      <c r="E13">
        <v>1</v>
      </c>
    </row>
    <row r="14" spans="2:5" ht="45" x14ac:dyDescent="0.25">
      <c r="B14" s="93" t="s">
        <v>158</v>
      </c>
      <c r="C14" s="93" t="s">
        <v>153</v>
      </c>
    </row>
    <row r="15" spans="2:5" ht="45" x14ac:dyDescent="0.25">
      <c r="B15" s="92" t="s">
        <v>159</v>
      </c>
      <c r="C15" s="93" t="s">
        <v>157</v>
      </c>
    </row>
    <row r="16" spans="2:5" ht="30" x14ac:dyDescent="0.25">
      <c r="B16" s="114" t="s">
        <v>156</v>
      </c>
      <c r="C16" s="113" t="s">
        <v>155</v>
      </c>
      <c r="D16" s="18"/>
      <c r="E16" s="78"/>
    </row>
    <row r="18" spans="2:7" ht="45" x14ac:dyDescent="0.25">
      <c r="B18" s="111"/>
      <c r="C18" s="93" t="s">
        <v>193</v>
      </c>
    </row>
    <row r="20" spans="2:7" ht="195" x14ac:dyDescent="0.25">
      <c r="B20" s="90" t="s">
        <v>189</v>
      </c>
      <c r="C20" s="93" t="s">
        <v>170</v>
      </c>
    </row>
    <row r="21" spans="2:7" ht="45" x14ac:dyDescent="0.25">
      <c r="C21" s="93" t="s">
        <v>190</v>
      </c>
      <c r="F21" s="66">
        <v>2</v>
      </c>
      <c r="G21" s="18">
        <v>3</v>
      </c>
    </row>
    <row r="26" spans="2:7" x14ac:dyDescent="0.25">
      <c r="B26" s="92" t="s">
        <v>166</v>
      </c>
      <c r="C26" s="92" t="s">
        <v>167</v>
      </c>
    </row>
    <row r="27" spans="2:7" x14ac:dyDescent="0.25">
      <c r="C27" s="92" t="s">
        <v>185</v>
      </c>
    </row>
    <row r="28" spans="2:7" x14ac:dyDescent="0.25">
      <c r="C28" s="92" t="s">
        <v>171</v>
      </c>
    </row>
    <row r="29" spans="2:7" x14ac:dyDescent="0.25">
      <c r="C29" s="92" t="s">
        <v>168</v>
      </c>
    </row>
    <row r="31" spans="2:7" ht="30" x14ac:dyDescent="0.25">
      <c r="B31" s="128" t="s">
        <v>172</v>
      </c>
      <c r="C31" s="129" t="s">
        <v>186</v>
      </c>
      <c r="D31" s="130"/>
    </row>
    <row r="32" spans="2:7" ht="30" x14ac:dyDescent="0.25">
      <c r="C32" s="93" t="s">
        <v>173</v>
      </c>
    </row>
    <row r="33" spans="2:5" ht="75" x14ac:dyDescent="0.25">
      <c r="C33" s="93" t="s">
        <v>179</v>
      </c>
    </row>
    <row r="34" spans="2:5" ht="45" x14ac:dyDescent="0.25">
      <c r="C34" s="93" t="s">
        <v>187</v>
      </c>
    </row>
    <row r="35" spans="2:5" ht="75" x14ac:dyDescent="0.25">
      <c r="C35" s="93" t="s">
        <v>191</v>
      </c>
    </row>
    <row r="36" spans="2:5" x14ac:dyDescent="0.25">
      <c r="B36" s="131"/>
      <c r="C36" s="132"/>
      <c r="D36" s="133"/>
    </row>
    <row r="38" spans="2:5" x14ac:dyDescent="0.25">
      <c r="B38" s="128" t="s">
        <v>174</v>
      </c>
      <c r="C38" s="134" t="s">
        <v>175</v>
      </c>
      <c r="D38" s="130"/>
      <c r="E38" s="130"/>
    </row>
    <row r="39" spans="2:5" x14ac:dyDescent="0.25">
      <c r="C39" s="92" t="s">
        <v>176</v>
      </c>
    </row>
    <row r="40" spans="2:5" x14ac:dyDescent="0.25">
      <c r="C40" s="92" t="s">
        <v>178</v>
      </c>
    </row>
    <row r="41" spans="2:5" x14ac:dyDescent="0.25">
      <c r="B41" s="135"/>
      <c r="C41" s="132" t="s">
        <v>177</v>
      </c>
      <c r="D41" s="133"/>
      <c r="E41" s="133"/>
    </row>
    <row r="43" spans="2:5" ht="45" x14ac:dyDescent="0.25">
      <c r="B43" s="128" t="s">
        <v>182</v>
      </c>
      <c r="C43" s="134" t="s">
        <v>183</v>
      </c>
    </row>
    <row r="44" spans="2:5" ht="30" x14ac:dyDescent="0.25">
      <c r="C44" s="93" t="s">
        <v>184</v>
      </c>
    </row>
    <row r="46" spans="2:5" ht="45" x14ac:dyDescent="0.25">
      <c r="B46" s="134" t="s">
        <v>181</v>
      </c>
      <c r="C46" s="134" t="s">
        <v>180</v>
      </c>
    </row>
    <row r="47" spans="2:5" ht="45" x14ac:dyDescent="0.25">
      <c r="C47" s="93" t="s">
        <v>165</v>
      </c>
    </row>
    <row r="49" spans="2:3" ht="60" x14ac:dyDescent="0.25">
      <c r="B49" s="131" t="s">
        <v>188</v>
      </c>
      <c r="C49" s="132" t="s">
        <v>198</v>
      </c>
    </row>
    <row r="51" spans="2:3" x14ac:dyDescent="0.25">
      <c r="B51" s="92" t="s">
        <v>200</v>
      </c>
      <c r="C51" s="158" t="s">
        <v>201</v>
      </c>
    </row>
    <row r="52" spans="2:3" ht="60" x14ac:dyDescent="0.25">
      <c r="B52" s="78" t="s">
        <v>118</v>
      </c>
      <c r="C52" s="93" t="s">
        <v>205</v>
      </c>
    </row>
    <row r="53" spans="2:3" x14ac:dyDescent="0.25">
      <c r="C53" s="92" t="s">
        <v>202</v>
      </c>
    </row>
    <row r="54" spans="2:3" x14ac:dyDescent="0.25">
      <c r="C54" s="92" t="s">
        <v>203</v>
      </c>
    </row>
    <row r="55" spans="2:3" ht="75" x14ac:dyDescent="0.25">
      <c r="C55" s="93" t="s">
        <v>204</v>
      </c>
    </row>
    <row r="57" spans="2:3" ht="30" x14ac:dyDescent="0.25">
      <c r="B57" s="92" t="s">
        <v>206</v>
      </c>
      <c r="C57" s="159" t="s">
        <v>207</v>
      </c>
    </row>
    <row r="58" spans="2:3" x14ac:dyDescent="0.25">
      <c r="C58" s="92" t="s">
        <v>208</v>
      </c>
    </row>
    <row r="59" spans="2:3" ht="30" x14ac:dyDescent="0.25">
      <c r="C59" s="93" t="s">
        <v>209</v>
      </c>
    </row>
    <row r="60" spans="2:3" x14ac:dyDescent="0.25">
      <c r="C60" s="9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26-Dec</v>
      </c>
      <c r="D1" s="55" t="s">
        <v>96</v>
      </c>
      <c r="E1" s="56">
        <f ca="1">DATE(2024,12,27)-TODAY()-1</f>
        <v>0</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30.75" thickBot="1" x14ac:dyDescent="0.3">
      <c r="A3" s="40" t="s">
        <v>32</v>
      </c>
      <c r="B3" s="41">
        <v>1</v>
      </c>
      <c r="C3" s="59"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28"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topLeftCell="A2" zoomScale="115" zoomScaleNormal="115" workbookViewId="0">
      <selection activeCell="D8" sqref="D8"/>
    </sheetView>
  </sheetViews>
  <sheetFormatPr defaultRowHeight="15" x14ac:dyDescent="0.25"/>
  <cols>
    <col min="2" max="2" width="113.7109375" customWidth="1"/>
    <col min="4" max="4" width="70.5703125" customWidth="1"/>
  </cols>
  <sheetData>
    <row r="1" spans="2:4" x14ac:dyDescent="0.25">
      <c r="B1" s="96" t="s">
        <v>32</v>
      </c>
    </row>
    <row r="2" spans="2:4" ht="45" x14ac:dyDescent="0.25">
      <c r="B2" s="97" t="s">
        <v>138</v>
      </c>
    </row>
    <row r="5" spans="2:4" x14ac:dyDescent="0.25">
      <c r="B5" s="2" t="s">
        <v>0</v>
      </c>
      <c r="D5" s="2" t="s">
        <v>22</v>
      </c>
    </row>
    <row r="7" spans="2:4" ht="57" x14ac:dyDescent="0.25">
      <c r="B7" s="3" t="s">
        <v>1</v>
      </c>
      <c r="D7" s="4" t="s">
        <v>13</v>
      </c>
    </row>
    <row r="8" spans="2:4" ht="30" x14ac:dyDescent="0.25">
      <c r="B8" s="3" t="s">
        <v>2</v>
      </c>
      <c r="D8" s="4" t="s">
        <v>14</v>
      </c>
    </row>
    <row r="9" spans="2:4" ht="30" x14ac:dyDescent="0.25">
      <c r="B9" s="3" t="s">
        <v>3</v>
      </c>
      <c r="D9" s="5" t="s">
        <v>15</v>
      </c>
    </row>
    <row r="10" spans="2:4" x14ac:dyDescent="0.25">
      <c r="B10" s="3" t="s">
        <v>4</v>
      </c>
      <c r="D10" s="4" t="s">
        <v>16</v>
      </c>
    </row>
    <row r="11" spans="2:4" ht="28.5" x14ac:dyDescent="0.25">
      <c r="B11" s="3" t="s">
        <v>5</v>
      </c>
      <c r="D11" s="4" t="s">
        <v>17</v>
      </c>
    </row>
    <row r="12" spans="2:4" ht="60" x14ac:dyDescent="0.25">
      <c r="B12" s="1"/>
      <c r="D12" s="4" t="s">
        <v>18</v>
      </c>
    </row>
    <row r="13" spans="2:4" ht="45" x14ac:dyDescent="0.25">
      <c r="B13" s="6" t="s">
        <v>6</v>
      </c>
      <c r="D13" s="5" t="s">
        <v>19</v>
      </c>
    </row>
    <row r="14" spans="2:4" ht="42.75" x14ac:dyDescent="0.25">
      <c r="B14" s="3" t="s">
        <v>7</v>
      </c>
      <c r="D14" s="4" t="s">
        <v>20</v>
      </c>
    </row>
    <row r="15" spans="2:4" ht="30" x14ac:dyDescent="0.25">
      <c r="B15" s="1"/>
      <c r="D15" s="5" t="s">
        <v>21</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26-Dec</v>
      </c>
      <c r="D1" s="55" t="s">
        <v>96</v>
      </c>
      <c r="E1" s="56">
        <f ca="1">DATE(2024,12,27)-TODAY()-1</f>
        <v>0</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60.75" thickBot="1" x14ac:dyDescent="0.3">
      <c r="A3" s="40" t="s">
        <v>32</v>
      </c>
      <c r="B3" s="41">
        <v>1</v>
      </c>
      <c r="C3" s="98"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60"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24</v>
      </c>
      <c r="D1" s="43" t="s">
        <v>88</v>
      </c>
      <c r="E1" s="10" t="s">
        <v>26</v>
      </c>
      <c r="F1" s="11" t="s">
        <v>24</v>
      </c>
    </row>
    <row r="2" spans="1:6" ht="45" x14ac:dyDescent="0.25">
      <c r="A2" s="12" t="s">
        <v>23</v>
      </c>
      <c r="B2" s="13">
        <v>0</v>
      </c>
      <c r="C2" s="14" t="s">
        <v>27</v>
      </c>
      <c r="D2" s="15" t="s">
        <v>28</v>
      </c>
      <c r="E2" s="15"/>
      <c r="F2" s="16"/>
    </row>
    <row r="3" spans="1:6" ht="45" x14ac:dyDescent="0.25">
      <c r="A3" s="17" t="s">
        <v>23</v>
      </c>
      <c r="B3" s="18">
        <v>0</v>
      </c>
      <c r="C3" s="19" t="s">
        <v>29</v>
      </c>
      <c r="D3" s="20" t="s">
        <v>28</v>
      </c>
      <c r="E3" s="20"/>
      <c r="F3" s="21"/>
    </row>
    <row r="4" spans="1:6" ht="30" x14ac:dyDescent="0.25">
      <c r="A4" s="17" t="s">
        <v>23</v>
      </c>
      <c r="B4" s="18">
        <v>0</v>
      </c>
      <c r="C4" s="19" t="s">
        <v>30</v>
      </c>
      <c r="D4" s="20" t="s">
        <v>28</v>
      </c>
      <c r="E4" s="20"/>
      <c r="F4" s="21"/>
    </row>
    <row r="5" spans="1:6" ht="30" x14ac:dyDescent="0.25">
      <c r="A5" s="17" t="s">
        <v>23</v>
      </c>
      <c r="B5" s="18">
        <v>0</v>
      </c>
      <c r="C5" s="19" t="s">
        <v>31</v>
      </c>
      <c r="D5" s="20" t="s">
        <v>28</v>
      </c>
      <c r="E5" s="20"/>
      <c r="F5" s="21"/>
    </row>
    <row r="6" spans="1:6" ht="60" x14ac:dyDescent="0.25">
      <c r="A6" s="17" t="s">
        <v>32</v>
      </c>
      <c r="B6" s="18">
        <v>1</v>
      </c>
      <c r="C6" s="22" t="s">
        <v>33</v>
      </c>
      <c r="D6" s="23" t="s">
        <v>34</v>
      </c>
      <c r="E6" s="23" t="s">
        <v>35</v>
      </c>
      <c r="F6" s="21"/>
    </row>
    <row r="7" spans="1:6" ht="30" x14ac:dyDescent="0.25">
      <c r="A7" s="165" t="s">
        <v>23</v>
      </c>
      <c r="B7" s="167">
        <v>1</v>
      </c>
      <c r="C7" s="169" t="s">
        <v>36</v>
      </c>
      <c r="D7" s="171" t="s">
        <v>37</v>
      </c>
      <c r="E7" s="173" t="s">
        <v>38</v>
      </c>
      <c r="F7" s="26" t="s">
        <v>39</v>
      </c>
    </row>
    <row r="8" spans="1:6" x14ac:dyDescent="0.25">
      <c r="A8" s="175"/>
      <c r="B8" s="176"/>
      <c r="C8" s="177"/>
      <c r="D8" s="178"/>
      <c r="E8" s="179"/>
      <c r="F8" s="27" t="s">
        <v>40</v>
      </c>
    </row>
    <row r="9" spans="1:6" ht="60" x14ac:dyDescent="0.25">
      <c r="A9" s="17" t="s">
        <v>23</v>
      </c>
      <c r="B9" s="18">
        <v>2</v>
      </c>
      <c r="C9" s="19" t="s">
        <v>41</v>
      </c>
      <c r="D9" s="28" t="s">
        <v>37</v>
      </c>
      <c r="E9" s="29" t="s">
        <v>38</v>
      </c>
      <c r="F9" s="21" t="s">
        <v>42</v>
      </c>
    </row>
    <row r="10" spans="1:6" ht="45" x14ac:dyDescent="0.25">
      <c r="A10" s="165" t="s">
        <v>23</v>
      </c>
      <c r="B10" s="167">
        <v>3</v>
      </c>
      <c r="C10" s="169" t="s">
        <v>43</v>
      </c>
      <c r="D10" s="171" t="s">
        <v>44</v>
      </c>
      <c r="E10" s="171" t="s">
        <v>45</v>
      </c>
      <c r="F10" s="26" t="s">
        <v>46</v>
      </c>
    </row>
    <row r="11" spans="1:6" ht="30" x14ac:dyDescent="0.25">
      <c r="A11" s="175"/>
      <c r="B11" s="176"/>
      <c r="C11" s="177"/>
      <c r="D11" s="178"/>
      <c r="E11" s="178"/>
      <c r="F11" s="21" t="s">
        <v>47</v>
      </c>
    </row>
    <row r="12" spans="1:6" x14ac:dyDescent="0.25">
      <c r="A12" s="165" t="s">
        <v>23</v>
      </c>
      <c r="B12" s="167">
        <v>4</v>
      </c>
      <c r="C12" s="169" t="s">
        <v>48</v>
      </c>
      <c r="D12" s="171" t="s">
        <v>37</v>
      </c>
      <c r="E12" s="171" t="s">
        <v>49</v>
      </c>
      <c r="F12" s="26" t="s">
        <v>50</v>
      </c>
    </row>
    <row r="13" spans="1:6" ht="30" x14ac:dyDescent="0.25">
      <c r="A13" s="175"/>
      <c r="B13" s="176"/>
      <c r="C13" s="177"/>
      <c r="D13" s="178"/>
      <c r="E13" s="178"/>
      <c r="F13" s="21" t="s">
        <v>51</v>
      </c>
    </row>
    <row r="14" spans="1:6" x14ac:dyDescent="0.25">
      <c r="A14" s="165" t="s">
        <v>23</v>
      </c>
      <c r="B14" s="167">
        <v>5</v>
      </c>
      <c r="C14" s="169" t="s">
        <v>52</v>
      </c>
      <c r="D14" s="171" t="s">
        <v>37</v>
      </c>
      <c r="E14" s="171" t="s">
        <v>53</v>
      </c>
      <c r="F14" s="26" t="s">
        <v>54</v>
      </c>
    </row>
    <row r="15" spans="1:6" x14ac:dyDescent="0.25">
      <c r="A15" s="175"/>
      <c r="B15" s="176"/>
      <c r="C15" s="177"/>
      <c r="D15" s="178"/>
      <c r="E15" s="178"/>
      <c r="F15" s="27" t="s">
        <v>55</v>
      </c>
    </row>
    <row r="16" spans="1:6" x14ac:dyDescent="0.25">
      <c r="A16" s="165" t="s">
        <v>23</v>
      </c>
      <c r="B16" s="167">
        <v>6</v>
      </c>
      <c r="C16" s="169" t="s">
        <v>56</v>
      </c>
      <c r="D16" s="171" t="s">
        <v>37</v>
      </c>
      <c r="E16" s="173" t="s">
        <v>38</v>
      </c>
      <c r="F16" s="30" t="s">
        <v>57</v>
      </c>
    </row>
    <row r="17" spans="1:6" ht="15.75" thickBot="1" x14ac:dyDescent="0.3">
      <c r="A17" s="166"/>
      <c r="B17" s="168"/>
      <c r="C17" s="170"/>
      <c r="D17" s="172"/>
      <c r="E17" s="174"/>
      <c r="F17" s="31" t="s">
        <v>58</v>
      </c>
    </row>
    <row r="18" spans="1:6" ht="30.75" thickTop="1" x14ac:dyDescent="0.25">
      <c r="A18" s="17" t="s">
        <v>59</v>
      </c>
      <c r="B18" s="18">
        <v>1</v>
      </c>
      <c r="C18" s="19" t="s">
        <v>60</v>
      </c>
      <c r="D18" s="28" t="s">
        <v>61</v>
      </c>
      <c r="E18" s="28" t="s">
        <v>62</v>
      </c>
      <c r="F18" s="21" t="s">
        <v>63</v>
      </c>
    </row>
    <row r="19" spans="1:6" ht="45" x14ac:dyDescent="0.25">
      <c r="A19" s="17" t="s">
        <v>59</v>
      </c>
      <c r="B19" s="18">
        <v>2</v>
      </c>
      <c r="C19" s="19" t="s">
        <v>64</v>
      </c>
      <c r="D19" s="28" t="s">
        <v>44</v>
      </c>
      <c r="E19" s="28" t="s">
        <v>53</v>
      </c>
      <c r="F19" s="27" t="s">
        <v>65</v>
      </c>
    </row>
    <row r="20" spans="1:6" ht="30" x14ac:dyDescent="0.25">
      <c r="A20" s="17" t="s">
        <v>59</v>
      </c>
      <c r="B20" s="18">
        <v>3</v>
      </c>
      <c r="C20" s="19" t="s">
        <v>66</v>
      </c>
      <c r="D20" s="28" t="s">
        <v>44</v>
      </c>
      <c r="E20" s="28" t="s">
        <v>53</v>
      </c>
      <c r="F20" s="27" t="s">
        <v>67</v>
      </c>
    </row>
    <row r="21" spans="1:6" x14ac:dyDescent="0.25">
      <c r="A21" s="17" t="s">
        <v>59</v>
      </c>
      <c r="B21" s="18">
        <v>4</v>
      </c>
      <c r="C21" s="19" t="s">
        <v>68</v>
      </c>
      <c r="D21" s="28" t="s">
        <v>37</v>
      </c>
      <c r="E21" s="28" t="s">
        <v>69</v>
      </c>
      <c r="F21" s="27" t="s">
        <v>70</v>
      </c>
    </row>
    <row r="22" spans="1:6" x14ac:dyDescent="0.25">
      <c r="A22" s="17" t="s">
        <v>59</v>
      </c>
      <c r="B22" s="18">
        <v>5</v>
      </c>
      <c r="C22" s="19" t="s">
        <v>71</v>
      </c>
      <c r="D22" s="28" t="s">
        <v>44</v>
      </c>
      <c r="E22" s="28" t="s">
        <v>72</v>
      </c>
      <c r="F22" s="21" t="s">
        <v>73</v>
      </c>
    </row>
    <row r="23" spans="1:6" ht="60" x14ac:dyDescent="0.25">
      <c r="A23" s="17" t="s">
        <v>59</v>
      </c>
      <c r="B23" s="18">
        <v>6</v>
      </c>
      <c r="C23" s="22" t="s">
        <v>74</v>
      </c>
      <c r="D23" s="28" t="s">
        <v>44</v>
      </c>
      <c r="E23" s="28" t="s">
        <v>35</v>
      </c>
      <c r="F23" s="21" t="s">
        <v>75</v>
      </c>
    </row>
    <row r="24" spans="1:6" ht="30" x14ac:dyDescent="0.25">
      <c r="A24" s="17" t="s">
        <v>59</v>
      </c>
      <c r="B24" s="18">
        <v>7</v>
      </c>
      <c r="C24" s="19" t="s">
        <v>76</v>
      </c>
      <c r="D24" s="28" t="s">
        <v>44</v>
      </c>
      <c r="E24" s="28" t="s">
        <v>77</v>
      </c>
      <c r="F24" s="21" t="s">
        <v>78</v>
      </c>
    </row>
    <row r="25" spans="1:6" ht="30" x14ac:dyDescent="0.25">
      <c r="A25" s="17" t="s">
        <v>59</v>
      </c>
      <c r="B25" s="18">
        <v>8</v>
      </c>
      <c r="C25" s="19" t="s">
        <v>79</v>
      </c>
      <c r="D25" s="28" t="s">
        <v>44</v>
      </c>
      <c r="E25" s="28" t="s">
        <v>35</v>
      </c>
      <c r="F25" s="21" t="s">
        <v>80</v>
      </c>
    </row>
    <row r="26" spans="1:6" ht="30" x14ac:dyDescent="0.25">
      <c r="A26" s="17" t="s">
        <v>59</v>
      </c>
      <c r="B26" s="18">
        <v>9</v>
      </c>
      <c r="C26" s="19" t="s">
        <v>81</v>
      </c>
      <c r="D26" s="28" t="s">
        <v>44</v>
      </c>
      <c r="E26" s="28" t="s">
        <v>82</v>
      </c>
      <c r="F26" s="21" t="s">
        <v>83</v>
      </c>
    </row>
    <row r="27" spans="1:6" x14ac:dyDescent="0.25">
      <c r="A27" s="24"/>
      <c r="B27" s="32"/>
      <c r="C27" s="33"/>
      <c r="D27" s="25"/>
      <c r="E27" s="25"/>
      <c r="F27" s="30"/>
    </row>
    <row r="28" spans="1:6" x14ac:dyDescent="0.25">
      <c r="A28" s="24"/>
      <c r="B28" s="32"/>
      <c r="C28" s="34" t="s">
        <v>84</v>
      </c>
      <c r="D28" s="25"/>
      <c r="E28" s="25"/>
      <c r="F28" s="30"/>
    </row>
    <row r="29" spans="1:6" x14ac:dyDescent="0.25">
      <c r="A29" s="24"/>
      <c r="B29" s="32"/>
      <c r="C29" s="35" t="s">
        <v>85</v>
      </c>
      <c r="D29" s="25">
        <v>79</v>
      </c>
      <c r="E29" s="25"/>
      <c r="F29" s="30"/>
    </row>
    <row r="30" spans="1:6" ht="30" x14ac:dyDescent="0.25">
      <c r="A30" s="24"/>
      <c r="B30" s="32"/>
      <c r="C30" s="35" t="s">
        <v>86</v>
      </c>
      <c r="D30" s="25">
        <v>103</v>
      </c>
      <c r="E30" s="25"/>
      <c r="F30" s="30"/>
    </row>
    <row r="31" spans="1:6" ht="30" x14ac:dyDescent="0.25">
      <c r="A31" s="36"/>
      <c r="B31" s="37"/>
      <c r="C31" s="38" t="s">
        <v>87</v>
      </c>
      <c r="D31" s="39">
        <v>118</v>
      </c>
      <c r="E31" s="39"/>
    </row>
  </sheetData>
  <mergeCells count="25">
    <mergeCell ref="A10:A11"/>
    <mergeCell ref="B10:B11"/>
    <mergeCell ref="C10:C11"/>
    <mergeCell ref="D10:D11"/>
    <mergeCell ref="E10:E11"/>
    <mergeCell ref="A7:A8"/>
    <mergeCell ref="B7:B8"/>
    <mergeCell ref="C7:C8"/>
    <mergeCell ref="D7:D8"/>
    <mergeCell ref="E7:E8"/>
    <mergeCell ref="A14:A15"/>
    <mergeCell ref="B14:B15"/>
    <mergeCell ref="C14:C15"/>
    <mergeCell ref="D14:D15"/>
    <mergeCell ref="E14:E15"/>
    <mergeCell ref="A12:A13"/>
    <mergeCell ref="B12:B13"/>
    <mergeCell ref="C12:C13"/>
    <mergeCell ref="D12:D13"/>
    <mergeCell ref="E12:E13"/>
    <mergeCell ref="A16:A17"/>
    <mergeCell ref="B16:B17"/>
    <mergeCell ref="C16:C17"/>
    <mergeCell ref="D16:D17"/>
    <mergeCell ref="E16: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2024-12-25T19:23:38Z</dcterms:modified>
</cp:coreProperties>
</file>