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D:\Excel\Week 3\"/>
    </mc:Choice>
  </mc:AlternateContent>
  <xr:revisionPtr revIDLastSave="0" documentId="13_ncr:1_{04FB6E74-BAA8-4891-9A86-93986E1A5868}" xr6:coauthVersionLast="47" xr6:coauthVersionMax="47" xr10:uidLastSave="{00000000-0000-0000-0000-000000000000}"/>
  <bookViews>
    <workbookView xWindow="-108" yWindow="-108" windowWidth="23256" windowHeight="12456" firstSheet="2" activeTab="8" xr2:uid="{500FB87F-869C-4BD9-A33F-A5DEB8FED3B4}"/>
  </bookViews>
  <sheets>
    <sheet name="Description" sheetId="2" r:id="rId1"/>
    <sheet name="National_Stock_Exchange_of_Indi" sheetId="1" r:id="rId2"/>
    <sheet name="Dashboard" sheetId="9" r:id="rId3"/>
    <sheet name="Interactive Dashboard" sheetId="15" r:id="rId4"/>
    <sheet name="KPIs" sheetId="3" r:id="rId5"/>
    <sheet name="52W" sheetId="5" r:id="rId6"/>
    <sheet name="Gain-Loss" sheetId="6" r:id="rId7"/>
    <sheet name="Volume" sheetId="7" r:id="rId8"/>
    <sheet name="Sector" sheetId="10" r:id="rId9"/>
    <sheet name="Turnover" sheetId="13" r:id="rId10"/>
  </sheets>
  <definedNames>
    <definedName name="Slicer_Sector">#N/A</definedName>
    <definedName name="Slicer_Symbol">#N/A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4" i="1" l="1"/>
  <c r="F45" i="1"/>
  <c r="F16" i="1"/>
  <c r="F40" i="1"/>
  <c r="F6" i="1"/>
  <c r="F22" i="1"/>
  <c r="F29" i="1"/>
  <c r="F36" i="1"/>
  <c r="F2" i="1"/>
  <c r="F51" i="1"/>
  <c r="F47" i="1"/>
  <c r="F48" i="1"/>
  <c r="F50" i="1"/>
  <c r="F31" i="1"/>
  <c r="F8" i="1"/>
  <c r="F49" i="1"/>
  <c r="F24" i="1"/>
  <c r="F42" i="1"/>
  <c r="F26" i="1"/>
  <c r="F43" i="1"/>
  <c r="F3" i="1"/>
  <c r="F7" i="1"/>
  <c r="F13" i="1"/>
  <c r="F27" i="1"/>
  <c r="F35" i="1"/>
  <c r="F17" i="1"/>
  <c r="F39" i="1"/>
  <c r="F11" i="1"/>
  <c r="F46" i="1"/>
  <c r="F12" i="1"/>
  <c r="F18" i="1"/>
  <c r="F38" i="1"/>
  <c r="F32" i="1"/>
  <c r="F28" i="1"/>
  <c r="F4" i="1"/>
  <c r="F34" i="1"/>
  <c r="F23" i="1"/>
  <c r="F5" i="1"/>
  <c r="F41" i="1"/>
  <c r="F19" i="1"/>
  <c r="F25" i="1"/>
  <c r="F30" i="1"/>
  <c r="F37" i="1"/>
  <c r="F33" i="1"/>
  <c r="F20" i="1"/>
  <c r="F10" i="1"/>
  <c r="F14" i="1"/>
  <c r="F9" i="1"/>
  <c r="F15" i="1"/>
  <c r="F21" i="1"/>
  <c r="E10" i="3"/>
  <c r="E9" i="3"/>
  <c r="E8" i="3"/>
  <c r="E7" i="3"/>
  <c r="E6" i="3"/>
  <c r="E5" i="3"/>
  <c r="E4" i="3"/>
  <c r="E3" i="3"/>
</calcChain>
</file>

<file path=xl/sharedStrings.xml><?xml version="1.0" encoding="utf-8"?>
<sst xmlns="http://schemas.openxmlformats.org/spreadsheetml/2006/main" count="244" uniqueCount="115">
  <si>
    <t>Symbol</t>
  </si>
  <si>
    <t>Open</t>
  </si>
  <si>
    <t>High</t>
  </si>
  <si>
    <t>Low</t>
  </si>
  <si>
    <t>LTP</t>
  </si>
  <si>
    <t>Chng</t>
  </si>
  <si>
    <t>% Chng</t>
  </si>
  <si>
    <t>Volume (lacs)</t>
  </si>
  <si>
    <t>Turnover (crs.)</t>
  </si>
  <si>
    <t>52w H</t>
  </si>
  <si>
    <t>52w L</t>
  </si>
  <si>
    <t>365 d % chng</t>
  </si>
  <si>
    <t>30 d % chng</t>
  </si>
  <si>
    <t>ADANIPORTS</t>
  </si>
  <si>
    <t>ASIANPAINT</t>
  </si>
  <si>
    <t>AXISBANK</t>
  </si>
  <si>
    <t>BAJAJ-AUTO</t>
  </si>
  <si>
    <t>BAJAJFINSV</t>
  </si>
  <si>
    <t>BAJFINANCE</t>
  </si>
  <si>
    <t>BHARTIARTL</t>
  </si>
  <si>
    <t>BPCL</t>
  </si>
  <si>
    <t>BRITANNIA</t>
  </si>
  <si>
    <t>CIPLA</t>
  </si>
  <si>
    <t>COALINDIA</t>
  </si>
  <si>
    <t>DIVISLAB</t>
  </si>
  <si>
    <t>DRREDDY</t>
  </si>
  <si>
    <t>EICHERMOT</t>
  </si>
  <si>
    <t>GRASIM</t>
  </si>
  <si>
    <t>HCLTECH</t>
  </si>
  <si>
    <t>HDFC</t>
  </si>
  <si>
    <t>HDFCBANK</t>
  </si>
  <si>
    <t>HDFCLIFE</t>
  </si>
  <si>
    <t>HEROMOTOCO</t>
  </si>
  <si>
    <t>HINDALCO</t>
  </si>
  <si>
    <t>HINDUNILVR</t>
  </si>
  <si>
    <t>ICICIBANK</t>
  </si>
  <si>
    <t>INDUSINDBK</t>
  </si>
  <si>
    <t>INFY</t>
  </si>
  <si>
    <t>IOC</t>
  </si>
  <si>
    <t>ITC</t>
  </si>
  <si>
    <t>JSWSTEEL</t>
  </si>
  <si>
    <t>KOTAKBANK</t>
  </si>
  <si>
    <t>LT</t>
  </si>
  <si>
    <t>M&amp;M</t>
  </si>
  <si>
    <t>MARUTI</t>
  </si>
  <si>
    <t>NESTLEIND</t>
  </si>
  <si>
    <t>NTPC</t>
  </si>
  <si>
    <t>ONGC</t>
  </si>
  <si>
    <t>POWERGRID</t>
  </si>
  <si>
    <t>RELIANCE</t>
  </si>
  <si>
    <t>SBILIFE</t>
  </si>
  <si>
    <t>SBIN</t>
  </si>
  <si>
    <t>SHREECEM</t>
  </si>
  <si>
    <t>SUNPHARMA</t>
  </si>
  <si>
    <t>TATACONSUM</t>
  </si>
  <si>
    <t>TATAMOTORS</t>
  </si>
  <si>
    <t>TATASTEEL</t>
  </si>
  <si>
    <t>TCS</t>
  </si>
  <si>
    <t>TECHM</t>
  </si>
  <si>
    <t>TITAN</t>
  </si>
  <si>
    <t>ULTRACEMCO</t>
  </si>
  <si>
    <t>UPL</t>
  </si>
  <si>
    <t>WIPRO</t>
  </si>
  <si>
    <t>NO OF STOCKS</t>
  </si>
  <si>
    <t>TOP GAINER</t>
  </si>
  <si>
    <t>TOP LOSER</t>
  </si>
  <si>
    <t>Column Name</t>
  </si>
  <si>
    <t>Description</t>
  </si>
  <si>
    <t>Short code for the company (e.g., TCS, HDFCBANK)</t>
  </si>
  <si>
    <t>Opening price of the stock for the day</t>
  </si>
  <si>
    <t>Highest price the stock reached during the day</t>
  </si>
  <si>
    <t>Lowest price of the stock during the day</t>
  </si>
  <si>
    <t>LTP (Last Traded Price)</t>
  </si>
  <si>
    <t>The price at which the last trade happened for the day</t>
  </si>
  <si>
    <t>Absolute change in the stock price compared to the previous day’s close</t>
  </si>
  <si>
    <t>Percentage change in stock price (up/down) from previous day’s close</t>
  </si>
  <si>
    <t>Number of shares traded in lakhs (1 lakh = 100,000 shares)</t>
  </si>
  <si>
    <t>Total value of shares traded in crores (1 crore = 10 million rupees)</t>
  </si>
  <si>
    <t>Highest price of the stock in the last 52 weeks (1 year)</t>
  </si>
  <si>
    <t>Lowest price of the stock in the last 52 weeks (1 year)</t>
  </si>
  <si>
    <t>Percentage change in stock price over the last 365 days (1 year)</t>
  </si>
  <si>
    <t>Percentage change in stock price over the last 30 days</t>
  </si>
  <si>
    <t>TOTAL VOLUME</t>
  </si>
  <si>
    <t>TOTAL MARKET TURNOVER</t>
  </si>
  <si>
    <t>52 W HIGH</t>
  </si>
  <si>
    <t>52 W LOW</t>
  </si>
  <si>
    <t>Close</t>
  </si>
  <si>
    <t>Sector</t>
  </si>
  <si>
    <t>Ports &amp; Logistics</t>
  </si>
  <si>
    <t>Paints &amp; Coatings</t>
  </si>
  <si>
    <t>Banking</t>
  </si>
  <si>
    <t>Automobile</t>
  </si>
  <si>
    <t>Financial Services</t>
  </si>
  <si>
    <t>Telecom</t>
  </si>
  <si>
    <t>Oil &amp; Gas</t>
  </si>
  <si>
    <t>FMCG</t>
  </si>
  <si>
    <t>Pharmaceuticals</t>
  </si>
  <si>
    <t>Coal Mining</t>
  </si>
  <si>
    <t>Cement &amp; Chemicals</t>
  </si>
  <si>
    <t>IT Services</t>
  </si>
  <si>
    <t>Insurance</t>
  </si>
  <si>
    <t>Metals &amp; Mining</t>
  </si>
  <si>
    <t>Steel &amp; Metals</t>
  </si>
  <si>
    <t>Power &amp; Energy</t>
  </si>
  <si>
    <t>Conglomerate</t>
  </si>
  <si>
    <t>Consumer Durables</t>
  </si>
  <si>
    <t>Chemicals &amp; Agrochem</t>
  </si>
  <si>
    <t>Count of Sector</t>
  </si>
  <si>
    <t>Sum of Turnover (crs.)</t>
  </si>
  <si>
    <t>Row Labels</t>
  </si>
  <si>
    <t>Grand Total</t>
  </si>
  <si>
    <t>Sum of % Chng</t>
  </si>
  <si>
    <t>Sum of 365 d % chng</t>
  </si>
  <si>
    <t>AVERAGE CHANGE (1 day change)</t>
  </si>
  <si>
    <t>Sum of Volume (lacs)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</si>
</sst>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i/>
      <sz val="12"/>
      <color theme="1"/>
      <name val="Calibri"/>
      <family val="2"/>
      <scheme val="minor"/>
    </font>
    <font>
      <sz val="11"/>
      <color rgb="FF002060"/>
      <name val="Calibri"/>
      <family val="2"/>
      <scheme val="minor"/>
    </font>
    <font>
      <sz val="11"/>
      <color rgb="FFC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6"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4" fontId="0" fillId="0" borderId="0" xfId="0" applyNumberFormat="1"/>
    <xf numFmtId="0" fontId="0" fillId="33" borderId="10" xfId="0" applyFill="1" applyBorder="1"/>
    <xf numFmtId="0" fontId="0" fillId="33" borderId="15" xfId="0" applyFill="1" applyBorder="1"/>
    <xf numFmtId="0" fontId="0" fillId="33" borderId="17" xfId="0" applyFill="1" applyBorder="1"/>
    <xf numFmtId="0" fontId="0" fillId="33" borderId="18" xfId="0" applyFill="1" applyBorder="1"/>
    <xf numFmtId="0" fontId="19" fillId="34" borderId="14" xfId="0" applyFont="1" applyFill="1" applyBorder="1" applyAlignment="1">
      <alignment vertical="center"/>
    </xf>
    <xf numFmtId="0" fontId="18" fillId="35" borderId="11" xfId="0" applyFont="1" applyFill="1" applyBorder="1"/>
    <xf numFmtId="0" fontId="18" fillId="35" borderId="12" xfId="0" applyFont="1" applyFill="1" applyBorder="1"/>
    <xf numFmtId="0" fontId="16" fillId="35" borderId="12" xfId="0" applyFont="1" applyFill="1" applyBorder="1"/>
    <xf numFmtId="0" fontId="0" fillId="35" borderId="12" xfId="0" applyFill="1" applyBorder="1"/>
    <xf numFmtId="0" fontId="0" fillId="35" borderId="13" xfId="0" applyFill="1" applyBorder="1"/>
    <xf numFmtId="0" fontId="0" fillId="0" borderId="0" xfId="0" applyAlignment="1">
      <alignment horizontal="right"/>
    </xf>
    <xf numFmtId="0" fontId="20" fillId="35" borderId="13" xfId="0" applyFont="1" applyFill="1" applyBorder="1" applyAlignment="1">
      <alignment horizontal="right"/>
    </xf>
    <xf numFmtId="0" fontId="20" fillId="35" borderId="15" xfId="0" applyFont="1" applyFill="1" applyBorder="1" applyAlignment="1">
      <alignment horizontal="right"/>
    </xf>
    <xf numFmtId="0" fontId="20" fillId="35" borderId="18" xfId="0" applyFont="1" applyFill="1" applyBorder="1" applyAlignment="1">
      <alignment horizontal="right"/>
    </xf>
    <xf numFmtId="0" fontId="21" fillId="36" borderId="11" xfId="0" applyFont="1" applyFill="1" applyBorder="1"/>
    <xf numFmtId="0" fontId="21" fillId="36" borderId="14" xfId="0" applyFont="1" applyFill="1" applyBorder="1"/>
    <xf numFmtId="0" fontId="21" fillId="36" borderId="16" xfId="0" applyFont="1" applyFill="1" applyBorder="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4" formatCode="#,##0.00"/>
    </dxf>
    <dxf>
      <numFmt numFmtId="0" formatCode="General"/>
    </dxf>
    <dxf>
      <numFmt numFmtId="4" formatCode="#,##0.00"/>
    </dxf>
    <dxf>
      <numFmt numFmtId="4" formatCode="#,##0.00"/>
    </dxf>
    <dxf>
      <numFmt numFmtId="4" formatCode="#,##0.00"/>
    </dxf>
    <dxf>
      <numFmt numFmtId="4" formatCode="#,##0.00"/>
    </dxf>
  </dxfs>
  <tableStyles count="0" defaultTableStyle="TableStyleMedium2" defaultPivotStyle="PivotStyleLight16"/>
  <colors>
    <mruColors>
      <color rgb="FFFF505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[NIFTY50 DASHBOARD.xlsx]Volume!PivotTable135</c:name>
    <c:fmtId val="8"/>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Volume!$D$2</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Volume!$C$3:$C$13</c:f>
              <c:strCache>
                <c:ptCount val="10"/>
                <c:pt idx="0">
                  <c:v>BHARTIARTL</c:v>
                </c:pt>
                <c:pt idx="1">
                  <c:v>COALINDIA</c:v>
                </c:pt>
                <c:pt idx="2">
                  <c:v>NTPC</c:v>
                </c:pt>
                <c:pt idx="3">
                  <c:v>CIPLA</c:v>
                </c:pt>
                <c:pt idx="4">
                  <c:v>HINDALCO</c:v>
                </c:pt>
                <c:pt idx="5">
                  <c:v>ICICIBANK</c:v>
                </c:pt>
                <c:pt idx="6">
                  <c:v>ONGC</c:v>
                </c:pt>
                <c:pt idx="7">
                  <c:v>SBIN</c:v>
                </c:pt>
                <c:pt idx="8">
                  <c:v>ITC</c:v>
                </c:pt>
                <c:pt idx="9">
                  <c:v>TATAMOTORS</c:v>
                </c:pt>
              </c:strCache>
            </c:strRef>
          </c:cat>
          <c:val>
            <c:numRef>
              <c:f>Volume!$D$3:$D$13</c:f>
              <c:numCache>
                <c:formatCode>General</c:formatCode>
                <c:ptCount val="10"/>
                <c:pt idx="0">
                  <c:v>111.43</c:v>
                </c:pt>
                <c:pt idx="1">
                  <c:v>118.3</c:v>
                </c:pt>
                <c:pt idx="2">
                  <c:v>133.24</c:v>
                </c:pt>
                <c:pt idx="3">
                  <c:v>144.59</c:v>
                </c:pt>
                <c:pt idx="4">
                  <c:v>148.26</c:v>
                </c:pt>
                <c:pt idx="5">
                  <c:v>189.88</c:v>
                </c:pt>
                <c:pt idx="6">
                  <c:v>231.36</c:v>
                </c:pt>
                <c:pt idx="7">
                  <c:v>263.06</c:v>
                </c:pt>
                <c:pt idx="8">
                  <c:v>270.27</c:v>
                </c:pt>
                <c:pt idx="9">
                  <c:v>517.88</c:v>
                </c:pt>
              </c:numCache>
            </c:numRef>
          </c:val>
          <c:extLst>
            <c:ext xmlns:c16="http://schemas.microsoft.com/office/drawing/2014/chart" uri="{C3380CC4-5D6E-409C-BE32-E72D297353CC}">
              <c16:uniqueId val="{00000000-84E8-46F3-A7C9-4DC3BF52016D}"/>
            </c:ext>
          </c:extLst>
        </c:ser>
        <c:dLbls>
          <c:showLegendKey val="0"/>
          <c:showVal val="1"/>
          <c:showCatName val="0"/>
          <c:showSerName val="0"/>
          <c:showPercent val="0"/>
          <c:showBubbleSize val="0"/>
        </c:dLbls>
        <c:gapWidth val="150"/>
        <c:overlap val="-25"/>
        <c:axId val="40442720"/>
        <c:axId val="40443200"/>
      </c:barChart>
      <c:catAx>
        <c:axId val="40442720"/>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3200"/>
        <c:crosses val="autoZero"/>
        <c:auto val="1"/>
        <c:lblAlgn val="ctr"/>
        <c:lblOffset val="100"/>
        <c:noMultiLvlLbl val="0"/>
      </c:catAx>
      <c:valAx>
        <c:axId val="40443200"/>
        <c:scaling>
          <c:orientation val="minMax"/>
        </c:scaling>
        <c:delete val="1"/>
        <c:axPos val="b"/>
        <c:numFmt formatCode="General" sourceLinked="1"/>
        <c:majorTickMark val="out"/>
        <c:minorTickMark val="none"/>
        <c:tickLblPos val="nextTo"/>
        <c:crossAx val="4044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[NIFTY50 DASHBOARD.xlsx]Turnover!PivotTable136</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hade val="53000"/>
            </a:schemeClr>
          </a:solidFill>
          <a:ln w="19050">
            <a:solidFill>
              <a:schemeClr val="lt1"/>
            </a:solidFill>
          </a:ln>
          <a:effectLst/>
        </c:spPr>
      </c:pivotFmt>
      <c:pivotFmt>
        <c:idx val="15"/>
        <c:spPr>
          <a:solidFill>
            <a:schemeClr val="accent1">
              <a:shade val="76000"/>
            </a:schemeClr>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tint val="77000"/>
            </a:schemeClr>
          </a:solidFill>
          <a:ln w="19050">
            <a:solidFill>
              <a:schemeClr val="lt1"/>
            </a:solidFill>
          </a:ln>
          <a:effectLst/>
        </c:spPr>
      </c:pivotFmt>
      <c:pivotFmt>
        <c:idx val="18"/>
        <c:spPr>
          <a:solidFill>
            <a:schemeClr val="accent1">
              <a:tint val="54000"/>
            </a:schemeClr>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hade val="53000"/>
            </a:schemeClr>
          </a:solidFill>
          <a:ln w="19050">
            <a:solidFill>
              <a:schemeClr val="lt1"/>
            </a:solidFill>
          </a:ln>
          <a:effectLst/>
        </c:spPr>
      </c:pivotFmt>
      <c:pivotFmt>
        <c:idx val="21"/>
        <c:spPr>
          <a:solidFill>
            <a:schemeClr val="accent1">
              <a:shade val="76000"/>
            </a:schemeClr>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tint val="77000"/>
            </a:schemeClr>
          </a:solidFill>
          <a:ln w="19050">
            <a:solidFill>
              <a:schemeClr val="lt1"/>
            </a:solidFill>
          </a:ln>
          <a:effectLst/>
        </c:spPr>
      </c:pivotFmt>
      <c:pivotFmt>
        <c:idx val="24"/>
        <c:spPr>
          <a:solidFill>
            <a:schemeClr val="accent1">
              <a:tint val="54000"/>
            </a:schemeClr>
          </a:solidFill>
          <a:ln w="19050">
            <a:solidFill>
              <a:schemeClr val="lt1"/>
            </a:solidFill>
          </a:ln>
          <a:effectLst/>
        </c:spPr>
      </c:pivotFmt>
    </c:pivotFmts>
    <c:plotArea>
      <c:layout/>
      <c:pieChart>
        <c:varyColors val="1"/>
        <c:ser>
          <c:idx val="0"/>
          <c:order val="0"/>
          <c:tx>
            <c:strRef>
              <c:f>Turnover!$C$1</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99DA-4BF7-9CD5-348806E8C8F6}"/>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99DA-4BF7-9CD5-348806E8C8F6}"/>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99DA-4BF7-9CD5-348806E8C8F6}"/>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99DA-4BF7-9CD5-348806E8C8F6}"/>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99DA-4BF7-9CD5-348806E8C8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Turnover!$B$2:$B$7</c:f>
              <c:strCache>
                <c:ptCount val="5"/>
                <c:pt idx="0">
                  <c:v>Banking</c:v>
                </c:pt>
                <c:pt idx="1">
                  <c:v>Automobile</c:v>
                </c:pt>
                <c:pt idx="2">
                  <c:v>Pharmaceuticals</c:v>
                </c:pt>
                <c:pt idx="3">
                  <c:v>Financial Services</c:v>
                </c:pt>
                <c:pt idx="4">
                  <c:v>IT Services</c:v>
                </c:pt>
              </c:strCache>
            </c:strRef>
          </c:cat>
          <c:val>
            <c:numRef>
              <c:f>Turnover!$C$2:$C$7</c:f>
              <c:numCache>
                <c:formatCode>General</c:formatCode>
                <c:ptCount val="5"/>
                <c:pt idx="0">
                  <c:v>5858.7699999999995</c:v>
                </c:pt>
                <c:pt idx="1">
                  <c:v>4034.44</c:v>
                </c:pt>
                <c:pt idx="2">
                  <c:v>3089.29</c:v>
                </c:pt>
                <c:pt idx="3">
                  <c:v>2666.3</c:v>
                </c:pt>
                <c:pt idx="4">
                  <c:v>2173.65</c:v>
                </c:pt>
              </c:numCache>
            </c:numRef>
          </c:val>
          <c:extLst>
            <c:ext xmlns:c16="http://schemas.microsoft.com/office/drawing/2014/chart" uri="{C3380CC4-5D6E-409C-BE32-E72D297353CC}">
              <c16:uniqueId val="{0000000A-99DA-4BF7-9CD5-348806E8C8F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[NIFTY50 DASHBOARD.xlsx]Turnover!PivotTable137</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53000"/>
            </a:schemeClr>
          </a:solidFill>
          <a:ln w="19050">
            <a:solidFill>
              <a:schemeClr val="lt1"/>
            </a:solidFill>
          </a:ln>
          <a:effectLst/>
        </c:spPr>
      </c:pivotFmt>
      <c:pivotFmt>
        <c:idx val="3"/>
        <c:spPr>
          <a:solidFill>
            <a:schemeClr val="accent1">
              <a:shade val="76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tint val="77000"/>
            </a:schemeClr>
          </a:solidFill>
          <a:ln w="19050">
            <a:solidFill>
              <a:schemeClr val="lt1"/>
            </a:solidFill>
          </a:ln>
          <a:effectLst/>
        </c:spPr>
      </c:pivotFmt>
      <c:pivotFmt>
        <c:idx val="6"/>
        <c:spPr>
          <a:solidFill>
            <a:schemeClr val="accent1">
              <a:tint val="54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hade val="53000"/>
            </a:schemeClr>
          </a:solidFill>
          <a:ln w="19050">
            <a:solidFill>
              <a:schemeClr val="lt1"/>
            </a:solidFill>
          </a:ln>
          <a:effectLst/>
        </c:spPr>
      </c:pivotFmt>
      <c:pivotFmt>
        <c:idx val="9"/>
        <c:spPr>
          <a:solidFill>
            <a:schemeClr val="accent1">
              <a:shade val="76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tint val="77000"/>
            </a:schemeClr>
          </a:solidFill>
          <a:ln w="19050">
            <a:solidFill>
              <a:schemeClr val="lt1"/>
            </a:solidFill>
          </a:ln>
          <a:effectLst/>
        </c:spPr>
      </c:pivotFmt>
      <c:pivotFmt>
        <c:idx val="12"/>
        <c:spPr>
          <a:solidFill>
            <a:schemeClr val="accent1">
              <a:tint val="54000"/>
            </a:schemeClr>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hade val="53000"/>
            </a:schemeClr>
          </a:solidFill>
          <a:ln w="19050">
            <a:solidFill>
              <a:schemeClr val="lt1"/>
            </a:solidFill>
          </a:ln>
          <a:effectLst/>
        </c:spPr>
      </c:pivotFmt>
      <c:pivotFmt>
        <c:idx val="15"/>
        <c:spPr>
          <a:solidFill>
            <a:schemeClr val="accent1">
              <a:shade val="76000"/>
            </a:schemeClr>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tint val="77000"/>
            </a:schemeClr>
          </a:solidFill>
          <a:ln w="19050">
            <a:solidFill>
              <a:schemeClr val="lt1"/>
            </a:solidFill>
          </a:ln>
          <a:effectLst/>
        </c:spPr>
      </c:pivotFmt>
      <c:pivotFmt>
        <c:idx val="18"/>
        <c:spPr>
          <a:solidFill>
            <a:schemeClr val="accent1">
              <a:tint val="54000"/>
            </a:schemeClr>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hade val="53000"/>
            </a:schemeClr>
          </a:solidFill>
          <a:ln w="19050">
            <a:solidFill>
              <a:schemeClr val="lt1"/>
            </a:solidFill>
          </a:ln>
          <a:effectLst/>
        </c:spPr>
      </c:pivotFmt>
      <c:pivotFmt>
        <c:idx val="21"/>
        <c:spPr>
          <a:solidFill>
            <a:schemeClr val="accent1">
              <a:shade val="76000"/>
            </a:schemeClr>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tint val="77000"/>
            </a:schemeClr>
          </a:solidFill>
          <a:ln w="19050">
            <a:solidFill>
              <a:schemeClr val="lt1"/>
            </a:solidFill>
          </a:ln>
          <a:effectLst/>
        </c:spPr>
      </c:pivotFmt>
      <c:pivotFmt>
        <c:idx val="24"/>
        <c:spPr>
          <a:solidFill>
            <a:schemeClr val="accent1">
              <a:tint val="54000"/>
            </a:schemeClr>
          </a:solidFill>
          <a:ln w="19050">
            <a:solidFill>
              <a:schemeClr val="lt1"/>
            </a:solidFill>
          </a:ln>
          <a:effectLst/>
        </c:spPr>
      </c:pivotFmt>
    </c:pivotFmts>
    <c:plotArea>
      <c:layout/>
      <c:pieChart>
        <c:varyColors val="1"/>
        <c:ser>
          <c:idx val="0"/>
          <c:order val="0"/>
          <c:tx>
            <c:strRef>
              <c:f>Turnover!$G$1</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5572-4D46-9594-4C411D5A391E}"/>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5572-4D46-9594-4C411D5A391E}"/>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5572-4D46-9594-4C411D5A391E}"/>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5572-4D46-9594-4C411D5A391E}"/>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5572-4D46-9594-4C411D5A39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Turnover!$F$2:$F$7</c:f>
              <c:strCache>
                <c:ptCount val="5"/>
                <c:pt idx="0">
                  <c:v>TATAMOTORS</c:v>
                </c:pt>
                <c:pt idx="1">
                  <c:v>RELIANCE</c:v>
                </c:pt>
                <c:pt idx="2">
                  <c:v>HDFCBANK</c:v>
                </c:pt>
                <c:pt idx="3">
                  <c:v>ICICIBANK</c:v>
                </c:pt>
                <c:pt idx="4">
                  <c:v>CIPLA</c:v>
                </c:pt>
              </c:strCache>
            </c:strRef>
          </c:cat>
          <c:val>
            <c:numRef>
              <c:f>Turnover!$G$2:$G$7</c:f>
              <c:numCache>
                <c:formatCode>General</c:formatCode>
                <c:ptCount val="5"/>
                <c:pt idx="0">
                  <c:v>2430.36</c:v>
                </c:pt>
                <c:pt idx="1">
                  <c:v>1770.19</c:v>
                </c:pt>
                <c:pt idx="2">
                  <c:v>1394.1</c:v>
                </c:pt>
                <c:pt idx="3">
                  <c:v>1385.86</c:v>
                </c:pt>
                <c:pt idx="4">
                  <c:v>1380.9</c:v>
                </c:pt>
              </c:numCache>
            </c:numRef>
          </c:val>
          <c:extLst>
            <c:ext xmlns:c16="http://schemas.microsoft.com/office/drawing/2014/chart" uri="{C3380CC4-5D6E-409C-BE32-E72D297353CC}">
              <c16:uniqueId val="{0000000A-5572-4D46-9594-4C411D5A391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72686630283747"/>
          <c:y val="0.21116574639788288"/>
          <c:w val="0.29026756885568333"/>
          <c:h val="0.482835997431651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[NIFTY50 DASHBOARD.xlsx]Sector!PivotTable134</c:name>
    <c:fmtId val="57"/>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178753971543029"/>
          <c:y val="0.11703900896616111"/>
          <c:w val="0.63915982870562227"/>
          <c:h val="0.78412098631349247"/>
        </c:manualLayout>
      </c:layout>
      <c:barChart>
        <c:barDir val="bar"/>
        <c:grouping val="clustered"/>
        <c:varyColors val="0"/>
        <c:ser>
          <c:idx val="0"/>
          <c:order val="0"/>
          <c:tx>
            <c:strRef>
              <c:f>Sector!$B$3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Sector!$A$4:$A$23</c:f>
              <c:strCache>
                <c:ptCount val="19"/>
                <c:pt idx="0">
                  <c:v>Conglomerate</c:v>
                </c:pt>
                <c:pt idx="1">
                  <c:v>Consumer Durables</c:v>
                </c:pt>
                <c:pt idx="2">
                  <c:v>Chemicals &amp; Agrochem</c:v>
                </c:pt>
                <c:pt idx="3">
                  <c:v>Metals &amp; Mining</c:v>
                </c:pt>
                <c:pt idx="4">
                  <c:v>Telecom</c:v>
                </c:pt>
                <c:pt idx="5">
                  <c:v>Paints &amp; Coatings</c:v>
                </c:pt>
                <c:pt idx="6">
                  <c:v>Coal Mining</c:v>
                </c:pt>
                <c:pt idx="7">
                  <c:v>Ports &amp; Logistics</c:v>
                </c:pt>
                <c:pt idx="8">
                  <c:v>Insurance</c:v>
                </c:pt>
                <c:pt idx="9">
                  <c:v>Power &amp; Energy</c:v>
                </c:pt>
                <c:pt idx="10">
                  <c:v>Steel &amp; Metals</c:v>
                </c:pt>
                <c:pt idx="11">
                  <c:v>Oil &amp; Gas</c:v>
                </c:pt>
                <c:pt idx="12">
                  <c:v>Financial Services</c:v>
                </c:pt>
                <c:pt idx="13">
                  <c:v>Cement &amp; Chemicals</c:v>
                </c:pt>
                <c:pt idx="14">
                  <c:v>Pharmaceuticals</c:v>
                </c:pt>
                <c:pt idx="15">
                  <c:v>IT Services</c:v>
                </c:pt>
                <c:pt idx="16">
                  <c:v>FMCG</c:v>
                </c:pt>
                <c:pt idx="17">
                  <c:v>Automobile</c:v>
                </c:pt>
                <c:pt idx="18">
                  <c:v>Banking</c:v>
                </c:pt>
              </c:strCache>
            </c:strRef>
          </c:cat>
          <c:val>
            <c:numRef>
              <c:f>Sector!$B$4:$B$23</c:f>
              <c:numCache>
                <c:formatCode>General</c:formatCode>
                <c:ptCount val="19"/>
                <c:pt idx="0">
                  <c:v>1</c:v>
                </c:pt>
                <c:pt idx="1">
                  <c:v>1</c:v>
                </c:pt>
                <c:pt idx="2">
                  <c:v>1</c:v>
                </c:pt>
                <c:pt idx="3">
                  <c:v>1</c:v>
                </c:pt>
                <c:pt idx="4">
                  <c:v>1</c:v>
                </c:pt>
                <c:pt idx="5">
                  <c:v>1</c:v>
                </c:pt>
                <c:pt idx="6">
                  <c:v>1</c:v>
                </c:pt>
                <c:pt idx="7">
                  <c:v>1</c:v>
                </c:pt>
                <c:pt idx="8">
                  <c:v>2</c:v>
                </c:pt>
                <c:pt idx="9">
                  <c:v>2</c:v>
                </c:pt>
                <c:pt idx="10">
                  <c:v>2</c:v>
                </c:pt>
                <c:pt idx="11">
                  <c:v>3</c:v>
                </c:pt>
                <c:pt idx="12">
                  <c:v>3</c:v>
                </c:pt>
                <c:pt idx="13">
                  <c:v>4</c:v>
                </c:pt>
                <c:pt idx="14">
                  <c:v>4</c:v>
                </c:pt>
                <c:pt idx="15">
                  <c:v>5</c:v>
                </c:pt>
                <c:pt idx="16">
                  <c:v>5</c:v>
                </c:pt>
                <c:pt idx="17">
                  <c:v>6</c:v>
                </c:pt>
                <c:pt idx="18">
                  <c:v>6</c:v>
                </c:pt>
              </c:numCache>
            </c:numRef>
          </c:val>
          <c:extLst>
            <c:ext xmlns:c16="http://schemas.microsoft.com/office/drawing/2014/chart" uri="{C3380CC4-5D6E-409C-BE32-E72D297353CC}">
              <c16:uniqueId val="{00000000-30EC-45C8-A87C-FDA61110199C}"/>
            </c:ext>
          </c:extLst>
        </c:ser>
        <c:dLbls>
          <c:dLblPos val="outEnd"/>
          <c:showLegendKey val="0"/>
          <c:showVal val="1"/>
          <c:showCatName val="0"/>
          <c:showSerName val="0"/>
          <c:showPercent val="0"/>
          <c:showBubbleSize val="0"/>
        </c:dLbls>
        <c:gapWidth val="75"/>
        <c:overlap val="40"/>
        <c:axId val="40410560"/>
        <c:axId val="40410080"/>
      </c:barChart>
      <c:catAx>
        <c:axId val="40410560"/>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40410080"/>
        <c:crosses val="autoZero"/>
        <c:auto val="1"/>
        <c:lblAlgn val="ctr"/>
        <c:lblOffset val="100"/>
        <c:noMultiLvlLbl val="0"/>
      </c:catAx>
      <c:valAx>
        <c:axId val="40410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40410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[NIFTY50 DASHBOARD.xlsx]52W!PivotTable130</c:name>
    <c:fmtId val="3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tint val="54000"/>
            </a:schemeClr>
          </a:solidFill>
          <a:ln w="19050">
            <a:solidFill>
              <a:schemeClr val="lt1"/>
            </a:solidFill>
          </a:ln>
          <a:effectLst/>
        </c:spPr>
      </c:pivotFmt>
      <c:pivotFmt>
        <c:idx val="3"/>
        <c:spPr>
          <a:solidFill>
            <a:schemeClr val="accent1">
              <a:tint val="77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hade val="76000"/>
            </a:schemeClr>
          </a:solidFill>
          <a:ln w="19050">
            <a:solidFill>
              <a:schemeClr val="lt1"/>
            </a:solidFill>
          </a:ln>
          <a:effectLst/>
        </c:spPr>
      </c:pivotFmt>
      <c:pivotFmt>
        <c:idx val="6"/>
        <c:spPr>
          <a:solidFill>
            <a:schemeClr val="accent1">
              <a:shade val="53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tint val="54000"/>
            </a:schemeClr>
          </a:solidFill>
          <a:ln w="19050">
            <a:solidFill>
              <a:schemeClr val="lt1"/>
            </a:solidFill>
          </a:ln>
          <a:effectLst/>
        </c:spPr>
      </c:pivotFmt>
      <c:pivotFmt>
        <c:idx val="9"/>
        <c:spPr>
          <a:solidFill>
            <a:schemeClr val="accent1">
              <a:tint val="77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hade val="76000"/>
            </a:schemeClr>
          </a:solidFill>
          <a:ln w="19050">
            <a:solidFill>
              <a:schemeClr val="lt1"/>
            </a:solidFill>
          </a:ln>
          <a:effectLst/>
        </c:spPr>
      </c:pivotFmt>
      <c:pivotFmt>
        <c:idx val="12"/>
        <c:spPr>
          <a:solidFill>
            <a:schemeClr val="accent1">
              <a:shade val="53000"/>
            </a:schemeClr>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tint val="54000"/>
            </a:schemeClr>
          </a:solidFill>
          <a:ln w="19050">
            <a:solidFill>
              <a:schemeClr val="lt1"/>
            </a:solidFill>
          </a:ln>
          <a:effectLst/>
        </c:spPr>
      </c:pivotFmt>
      <c:pivotFmt>
        <c:idx val="15"/>
        <c:spPr>
          <a:solidFill>
            <a:schemeClr val="accent1">
              <a:tint val="77000"/>
            </a:schemeClr>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hade val="76000"/>
            </a:schemeClr>
          </a:solidFill>
          <a:ln w="19050">
            <a:solidFill>
              <a:schemeClr val="lt1"/>
            </a:solidFill>
          </a:ln>
          <a:effectLst/>
        </c:spPr>
      </c:pivotFmt>
      <c:pivotFmt>
        <c:idx val="18"/>
        <c:spPr>
          <a:solidFill>
            <a:schemeClr val="accent1">
              <a:shade val="53000"/>
            </a:schemeClr>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tint val="54000"/>
            </a:schemeClr>
          </a:solidFill>
          <a:ln w="19050">
            <a:solidFill>
              <a:schemeClr val="lt1"/>
            </a:solidFill>
          </a:ln>
          <a:effectLst/>
        </c:spPr>
      </c:pivotFmt>
      <c:pivotFmt>
        <c:idx val="21"/>
        <c:spPr>
          <a:solidFill>
            <a:schemeClr val="accent1">
              <a:tint val="77000"/>
            </a:schemeClr>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hade val="76000"/>
            </a:schemeClr>
          </a:solidFill>
          <a:ln w="19050">
            <a:solidFill>
              <a:schemeClr val="lt1"/>
            </a:solidFill>
          </a:ln>
          <a:effectLst/>
        </c:spPr>
      </c:pivotFmt>
      <c:pivotFmt>
        <c:idx val="24"/>
        <c:spPr>
          <a:solidFill>
            <a:schemeClr val="accent1">
              <a:shade val="53000"/>
            </a:schemeClr>
          </a:solidFill>
          <a:ln w="19050">
            <a:solidFill>
              <a:schemeClr val="lt1"/>
            </a:solidFill>
          </a:ln>
          <a:effectLst/>
        </c:spPr>
      </c:pivotFmt>
    </c:pivotFmts>
    <c:plotArea>
      <c:layout/>
      <c:doughnutChart>
        <c:varyColors val="1"/>
        <c:ser>
          <c:idx val="0"/>
          <c:order val="0"/>
          <c:tx>
            <c:strRef>
              <c:f>'52W'!$D$2</c:f>
              <c:strCache>
                <c:ptCount val="1"/>
                <c:pt idx="0">
                  <c:v>Total</c:v>
                </c:pt>
              </c:strCache>
            </c:strRef>
          </c:tx>
          <c:dPt>
            <c:idx val="0"/>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1-A674-436B-A0E8-E3A03197E5A8}"/>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A674-436B-A0E8-E3A03197E5A8}"/>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A674-436B-A0E8-E3A03197E5A8}"/>
              </c:ext>
            </c:extLst>
          </c:dPt>
          <c:dPt>
            <c:idx val="3"/>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7-A674-436B-A0E8-E3A03197E5A8}"/>
              </c:ext>
            </c:extLst>
          </c:dPt>
          <c:dPt>
            <c:idx val="4"/>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9-A674-436B-A0E8-E3A03197E5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'52W'!$C$3:$C$8</c:f>
              <c:strCache>
                <c:ptCount val="5"/>
                <c:pt idx="0">
                  <c:v>TATAMOTORS</c:v>
                </c:pt>
                <c:pt idx="1">
                  <c:v>TATASTEEL</c:v>
                </c:pt>
                <c:pt idx="2">
                  <c:v>GRASIM</c:v>
                </c:pt>
                <c:pt idx="3">
                  <c:v>SBIN</c:v>
                </c:pt>
                <c:pt idx="4">
                  <c:v>BAJAJFINSV</c:v>
                </c:pt>
              </c:strCache>
            </c:strRef>
          </c:cat>
          <c:val>
            <c:numRef>
              <c:f>'52W'!$D$3:$D$8</c:f>
              <c:numCache>
                <c:formatCode>General</c:formatCode>
                <c:ptCount val="5"/>
                <c:pt idx="0">
                  <c:v>167.95</c:v>
                </c:pt>
                <c:pt idx="1">
                  <c:v>105.13</c:v>
                </c:pt>
                <c:pt idx="2">
                  <c:v>99.95</c:v>
                </c:pt>
                <c:pt idx="3">
                  <c:v>93.42</c:v>
                </c:pt>
                <c:pt idx="4">
                  <c:v>91.38</c:v>
                </c:pt>
              </c:numCache>
            </c:numRef>
          </c:val>
          <c:extLst>
            <c:ext xmlns:c16="http://schemas.microsoft.com/office/drawing/2014/chart" uri="{C3380CC4-5D6E-409C-BE32-E72D297353CC}">
              <c16:uniqueId val="{0000000A-A674-436B-A0E8-E3A03197E5A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[NIFTY50 DASHBOARD.xlsx]52W!PivotTable131</c:name>
    <c:fmtId val="4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tint val="54000"/>
            </a:schemeClr>
          </a:solidFill>
          <a:ln w="19050">
            <a:solidFill>
              <a:schemeClr val="lt1"/>
            </a:solidFill>
          </a:ln>
          <a:effectLst/>
        </c:spPr>
      </c:pivotFmt>
      <c:pivotFmt>
        <c:idx val="3"/>
        <c:spPr>
          <a:solidFill>
            <a:schemeClr val="accent1">
              <a:tint val="77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hade val="76000"/>
            </a:schemeClr>
          </a:solidFill>
          <a:ln w="19050">
            <a:solidFill>
              <a:schemeClr val="lt1"/>
            </a:solidFill>
          </a:ln>
          <a:effectLst/>
        </c:spPr>
      </c:pivotFmt>
      <c:pivotFmt>
        <c:idx val="6"/>
        <c:spPr>
          <a:solidFill>
            <a:schemeClr val="accent1">
              <a:shade val="53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tint val="54000"/>
            </a:schemeClr>
          </a:solidFill>
          <a:ln w="19050">
            <a:solidFill>
              <a:schemeClr val="lt1"/>
            </a:solidFill>
          </a:ln>
          <a:effectLst/>
        </c:spPr>
      </c:pivotFmt>
      <c:pivotFmt>
        <c:idx val="9"/>
        <c:spPr>
          <a:solidFill>
            <a:schemeClr val="accent1">
              <a:tint val="77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hade val="76000"/>
            </a:schemeClr>
          </a:solidFill>
          <a:ln w="19050">
            <a:solidFill>
              <a:schemeClr val="lt1"/>
            </a:solidFill>
          </a:ln>
          <a:effectLst/>
        </c:spPr>
      </c:pivotFmt>
      <c:pivotFmt>
        <c:idx val="12"/>
        <c:spPr>
          <a:solidFill>
            <a:schemeClr val="accent1">
              <a:shade val="53000"/>
            </a:schemeClr>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tint val="54000"/>
            </a:schemeClr>
          </a:solidFill>
          <a:ln w="19050">
            <a:solidFill>
              <a:schemeClr val="lt1"/>
            </a:solidFill>
          </a:ln>
          <a:effectLst/>
        </c:spPr>
      </c:pivotFmt>
      <c:pivotFmt>
        <c:idx val="15"/>
        <c:spPr>
          <a:solidFill>
            <a:schemeClr val="accent1">
              <a:tint val="77000"/>
            </a:schemeClr>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hade val="76000"/>
            </a:schemeClr>
          </a:solidFill>
          <a:ln w="19050">
            <a:solidFill>
              <a:schemeClr val="lt1"/>
            </a:solidFill>
          </a:ln>
          <a:effectLst/>
        </c:spPr>
      </c:pivotFmt>
      <c:pivotFmt>
        <c:idx val="18"/>
        <c:spPr>
          <a:solidFill>
            <a:schemeClr val="accent1">
              <a:shade val="53000"/>
            </a:schemeClr>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tint val="54000"/>
            </a:schemeClr>
          </a:solidFill>
          <a:ln w="19050">
            <a:solidFill>
              <a:schemeClr val="lt1"/>
            </a:solidFill>
          </a:ln>
          <a:effectLst/>
        </c:spPr>
      </c:pivotFmt>
      <c:pivotFmt>
        <c:idx val="21"/>
        <c:spPr>
          <a:solidFill>
            <a:schemeClr val="accent1">
              <a:tint val="77000"/>
            </a:schemeClr>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hade val="76000"/>
            </a:schemeClr>
          </a:solidFill>
          <a:ln w="19050">
            <a:solidFill>
              <a:schemeClr val="lt1"/>
            </a:solidFill>
          </a:ln>
          <a:effectLst/>
        </c:spPr>
      </c:pivotFmt>
      <c:pivotFmt>
        <c:idx val="24"/>
        <c:spPr>
          <a:solidFill>
            <a:schemeClr val="accent1">
              <a:shade val="53000"/>
            </a:schemeClr>
          </a:solidFill>
          <a:ln w="19050">
            <a:solidFill>
              <a:schemeClr val="lt1"/>
            </a:solidFill>
          </a:ln>
          <a:effectLst/>
        </c:spPr>
      </c:pivotFmt>
    </c:pivotFmts>
    <c:plotArea>
      <c:layout/>
      <c:doughnutChart>
        <c:varyColors val="1"/>
        <c:ser>
          <c:idx val="0"/>
          <c:order val="0"/>
          <c:tx>
            <c:strRef>
              <c:f>'52W'!$G$2</c:f>
              <c:strCache>
                <c:ptCount val="1"/>
                <c:pt idx="0">
                  <c:v>Total</c:v>
                </c:pt>
              </c:strCache>
            </c:strRef>
          </c:tx>
          <c:dPt>
            <c:idx val="0"/>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1-3D79-430D-B89E-A097822C81A7}"/>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3D79-430D-B89E-A097822C81A7}"/>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3D79-430D-B89E-A097822C81A7}"/>
              </c:ext>
            </c:extLst>
          </c:dPt>
          <c:dPt>
            <c:idx val="3"/>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7-3D79-430D-B89E-A097822C81A7}"/>
              </c:ext>
            </c:extLst>
          </c:dPt>
          <c:dPt>
            <c:idx val="4"/>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9-3D79-430D-B89E-A097822C81A7}"/>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'52W'!$F$3:$F$8</c:f>
              <c:strCache>
                <c:ptCount val="5"/>
                <c:pt idx="0">
                  <c:v>HEROMOTOCO</c:v>
                </c:pt>
                <c:pt idx="1">
                  <c:v>EICHERMOT</c:v>
                </c:pt>
                <c:pt idx="2">
                  <c:v>BPCL</c:v>
                </c:pt>
                <c:pt idx="3">
                  <c:v>DRREDDY</c:v>
                </c:pt>
                <c:pt idx="4">
                  <c:v>BRITANNIA</c:v>
                </c:pt>
              </c:strCache>
            </c:strRef>
          </c:cat>
          <c:val>
            <c:numRef>
              <c:f>'52W'!$G$3:$G$8</c:f>
              <c:numCache>
                <c:formatCode>General</c:formatCode>
                <c:ptCount val="5"/>
                <c:pt idx="0">
                  <c:v>-16.02</c:v>
                </c:pt>
                <c:pt idx="1">
                  <c:v>-5.95</c:v>
                </c:pt>
                <c:pt idx="2">
                  <c:v>-1.22</c:v>
                </c:pt>
                <c:pt idx="3">
                  <c:v>-1.17</c:v>
                </c:pt>
                <c:pt idx="4">
                  <c:v>0.3</c:v>
                </c:pt>
              </c:numCache>
            </c:numRef>
          </c:val>
          <c:extLst>
            <c:ext xmlns:c16="http://schemas.microsoft.com/office/drawing/2014/chart" uri="{C3380CC4-5D6E-409C-BE32-E72D297353CC}">
              <c16:uniqueId val="{0000000A-3D79-430D-B89E-A097822C81A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4146318989569262"/>
          <c:y val="0.21922820901886231"/>
          <c:w val="0.31178971507427555"/>
          <c:h val="0.57296460011415751"/>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[NIFTY50 DASHBOARD.xlsx]Gain-Loss!PivotTable132</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'Gain-Loss'!$F$2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'Gain-Loss'!$E$3:$E$13</c:f>
              <c:strCache>
                <c:ptCount val="10"/>
                <c:pt idx="0">
                  <c:v>CIPLA</c:v>
                </c:pt>
                <c:pt idx="1">
                  <c:v>DRREDDY</c:v>
                </c:pt>
                <c:pt idx="2">
                  <c:v>DIVISLAB</c:v>
                </c:pt>
                <c:pt idx="3">
                  <c:v>NESTLEIND</c:v>
                </c:pt>
                <c:pt idx="4">
                  <c:v>TCS</c:v>
                </c:pt>
                <c:pt idx="5">
                  <c:v>BRITANNIA</c:v>
                </c:pt>
                <c:pt idx="6">
                  <c:v>ASIANPAINT</c:v>
                </c:pt>
                <c:pt idx="7">
                  <c:v>HINDUNILVR</c:v>
                </c:pt>
                <c:pt idx="8">
                  <c:v>POWERGRID</c:v>
                </c:pt>
                <c:pt idx="9">
                  <c:v>HCLTECH</c:v>
                </c:pt>
              </c:strCache>
            </c:strRef>
          </c:cat>
          <c:val>
            <c:numRef>
              <c:f>'Gain-Loss'!$F$3:$F$13</c:f>
              <c:numCache>
                <c:formatCode>General</c:formatCode>
                <c:ptCount val="10"/>
                <c:pt idx="0">
                  <c:v>7.23</c:v>
                </c:pt>
                <c:pt idx="1">
                  <c:v>3.45</c:v>
                </c:pt>
                <c:pt idx="2">
                  <c:v>2.92</c:v>
                </c:pt>
                <c:pt idx="3">
                  <c:v>0.38</c:v>
                </c:pt>
                <c:pt idx="4">
                  <c:v>-0.19</c:v>
                </c:pt>
                <c:pt idx="5">
                  <c:v>-0.19</c:v>
                </c:pt>
                <c:pt idx="6">
                  <c:v>-0.2</c:v>
                </c:pt>
                <c:pt idx="7">
                  <c:v>-0.35</c:v>
                </c:pt>
                <c:pt idx="8">
                  <c:v>-0.86</c:v>
                </c:pt>
                <c:pt idx="9">
                  <c:v>-1.17</c:v>
                </c:pt>
              </c:numCache>
            </c:numRef>
          </c:val>
          <c:extLst>
            <c:ext xmlns:c16="http://schemas.microsoft.com/office/drawing/2014/chart" uri="{C3380CC4-5D6E-409C-BE32-E72D297353CC}">
              <c16:uniqueId val="{00000000-0DA7-42AE-BE80-592E1F03B972}"/>
            </c:ext>
          </c:extLst>
        </c:ser>
        <c:dLbls>
          <c:dLblPos val="outEnd"/>
          <c:showLegendKey val="0"/>
          <c:showVal val="1"/>
          <c:showCatName val="0"/>
          <c:showSerName val="0"/>
          <c:showPercent val="0"/>
          <c:showBubbleSize val="0"/>
        </c:dLbls>
        <c:gapWidth val="300"/>
        <c:axId val="40333280"/>
        <c:axId val="40347680"/>
      </c:barChart>
      <c:catAx>
        <c:axId val="403332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47680"/>
        <c:crosses val="autoZero"/>
        <c:auto val="1"/>
        <c:lblAlgn val="ctr"/>
        <c:lblOffset val="100"/>
        <c:noMultiLvlLbl val="0"/>
      </c:catAx>
      <c:valAx>
        <c:axId val="403476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3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[NIFTY50 DASHBOARD.xlsx]Gain-Loss!PivotTable133</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'Gain-Loss'!$I$2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'Gain-Loss'!$H$3:$H$13</c:f>
              <c:strCache>
                <c:ptCount val="10"/>
                <c:pt idx="0">
                  <c:v>JSWSTEEL</c:v>
                </c:pt>
                <c:pt idx="1">
                  <c:v>TATAMOTORS</c:v>
                </c:pt>
                <c:pt idx="2">
                  <c:v>HINDALCO</c:v>
                </c:pt>
                <c:pt idx="3">
                  <c:v>ADANIPORTS</c:v>
                </c:pt>
                <c:pt idx="4">
                  <c:v>INDUSINDBK</c:v>
                </c:pt>
                <c:pt idx="5">
                  <c:v>BPCL</c:v>
                </c:pt>
                <c:pt idx="6">
                  <c:v>MARUTI</c:v>
                </c:pt>
                <c:pt idx="7">
                  <c:v>TATASTEEL</c:v>
                </c:pt>
                <c:pt idx="8">
                  <c:v>BAJFINANCE</c:v>
                </c:pt>
                <c:pt idx="9">
                  <c:v>NTPC</c:v>
                </c:pt>
              </c:strCache>
            </c:strRef>
          </c:cat>
          <c:val>
            <c:numRef>
              <c:f>'Gain-Loss'!$I$3:$I$13</c:f>
              <c:numCache>
                <c:formatCode>General</c:formatCode>
                <c:ptCount val="10"/>
                <c:pt idx="0">
                  <c:v>-7.48</c:v>
                </c:pt>
                <c:pt idx="1">
                  <c:v>-6.77</c:v>
                </c:pt>
                <c:pt idx="2">
                  <c:v>-6.57</c:v>
                </c:pt>
                <c:pt idx="3">
                  <c:v>-6.22</c:v>
                </c:pt>
                <c:pt idx="4">
                  <c:v>-6.19</c:v>
                </c:pt>
                <c:pt idx="5">
                  <c:v>-5.67</c:v>
                </c:pt>
                <c:pt idx="6">
                  <c:v>-5.58</c:v>
                </c:pt>
                <c:pt idx="7">
                  <c:v>-5.4</c:v>
                </c:pt>
                <c:pt idx="8">
                  <c:v>-4.8499999999999996</c:v>
                </c:pt>
                <c:pt idx="9">
                  <c:v>-4.84</c:v>
                </c:pt>
              </c:numCache>
            </c:numRef>
          </c:val>
          <c:extLst>
            <c:ext xmlns:c16="http://schemas.microsoft.com/office/drawing/2014/chart" uri="{C3380CC4-5D6E-409C-BE32-E72D297353CC}">
              <c16:uniqueId val="{00000000-AA44-4867-ABE7-A16261E29F36}"/>
            </c:ext>
          </c:extLst>
        </c:ser>
        <c:dLbls>
          <c:dLblPos val="outEnd"/>
          <c:showLegendKey val="0"/>
          <c:showVal val="1"/>
          <c:showCatName val="0"/>
          <c:showSerName val="0"/>
          <c:showPercent val="0"/>
          <c:showBubbleSize val="0"/>
        </c:dLbls>
        <c:gapWidth val="300"/>
        <c:axId val="40348640"/>
        <c:axId val="40354880"/>
      </c:barChart>
      <c:catAx>
        <c:axId val="403486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54880"/>
        <c:crosses val="autoZero"/>
        <c:auto val="1"/>
        <c:lblAlgn val="ctr"/>
        <c:lblOffset val="100"/>
        <c:noMultiLvlLbl val="0"/>
      </c:catAx>
      <c:valAx>
        <c:axId val="403548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48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[NIFTY50 DASHBOARD.xlsx]52W!PivotTable130</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ln>
                  <a:noFill/>
                </a:ln>
                <a:solidFill>
                  <a:srgbClr val="002060"/>
                </a:solidFill>
                <a:latin typeface="+mn-lt"/>
                <a:ea typeface="+mn-ea"/>
                <a:cs typeface="+mn-cs"/>
              </a:defRPr>
            </a:pPr>
            <a:r>
              <a:rPr lang="en-IN" sz="1400" b="1" i="0" u="none" strike="noStrike" kern="1200" baseline="0">
                <a:ln>
                  <a:noFill/>
                </a:ln>
                <a:solidFill>
                  <a:srgbClr val="002060"/>
                </a:solidFill>
              </a:rPr>
              <a:t>TOP 5-52 W HIGH</a:t>
            </a:r>
          </a:p>
        </c:rich>
      </c:tx>
      <c:layout>
        <c:manualLayout>
          <c:xMode val="edge"/>
          <c:yMode val="edge"/>
          <c:x val="0.2850792860195146"/>
          <c:y val="3.80359583136165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ln>
                <a:noFill/>
              </a:ln>
              <a:solidFill>
                <a:srgbClr val="0020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tint val="54000"/>
            </a:schemeClr>
          </a:solidFill>
          <a:ln w="19050">
            <a:solidFill>
              <a:schemeClr val="lt1"/>
            </a:solidFill>
          </a:ln>
          <a:effectLst/>
        </c:spPr>
      </c:pivotFmt>
      <c:pivotFmt>
        <c:idx val="2"/>
        <c:spPr>
          <a:solidFill>
            <a:schemeClr val="accent1">
              <a:tint val="77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hade val="76000"/>
            </a:schemeClr>
          </a:solidFill>
          <a:ln w="19050">
            <a:solidFill>
              <a:schemeClr val="lt1"/>
            </a:solidFill>
          </a:ln>
          <a:effectLst/>
        </c:spPr>
      </c:pivotFmt>
      <c:pivotFmt>
        <c:idx val="5"/>
        <c:spPr>
          <a:solidFill>
            <a:schemeClr val="accent1">
              <a:shade val="53000"/>
            </a:schemeClr>
          </a:solidFill>
          <a:ln w="19050">
            <a:solidFill>
              <a:schemeClr val="lt1"/>
            </a:solidFill>
          </a:ln>
          <a:effectLst/>
        </c:spPr>
      </c:pivotFmt>
    </c:pivotFmts>
    <c:plotArea>
      <c:layout/>
      <c:doughnutChart>
        <c:varyColors val="1"/>
        <c:ser>
          <c:idx val="0"/>
          <c:order val="0"/>
          <c:tx>
            <c:strRef>
              <c:f>'52W'!$D$2</c:f>
              <c:strCache>
                <c:ptCount val="1"/>
                <c:pt idx="0">
                  <c:v>Total</c:v>
                </c:pt>
              </c:strCache>
            </c:strRef>
          </c:tx>
          <c:dPt>
            <c:idx val="0"/>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1-F7A9-4BCA-9272-6BAE6C462C08}"/>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F7A9-4BCA-9272-6BAE6C462C08}"/>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F7A9-4BCA-9272-6BAE6C462C08}"/>
              </c:ext>
            </c:extLst>
          </c:dPt>
          <c:dPt>
            <c:idx val="3"/>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7-F7A9-4BCA-9272-6BAE6C462C08}"/>
              </c:ext>
            </c:extLst>
          </c:dPt>
          <c:dPt>
            <c:idx val="4"/>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9-F7A9-4BCA-9272-6BAE6C462C08}"/>
              </c:ext>
            </c:extLst>
          </c:dPt>
          <c:cat>
            <c:strRef>
              <c:f>'52W'!$C$3:$C$8</c:f>
              <c:strCache>
                <c:ptCount val="5"/>
                <c:pt idx="0">
                  <c:v>TATAMOTORS</c:v>
                </c:pt>
                <c:pt idx="1">
                  <c:v>TATASTEEL</c:v>
                </c:pt>
                <c:pt idx="2">
                  <c:v>GRASIM</c:v>
                </c:pt>
                <c:pt idx="3">
                  <c:v>SBIN</c:v>
                </c:pt>
                <c:pt idx="4">
                  <c:v>BAJAJFINSV</c:v>
                </c:pt>
              </c:strCache>
            </c:strRef>
          </c:cat>
          <c:val>
            <c:numRef>
              <c:f>'52W'!$D$3:$D$8</c:f>
              <c:numCache>
                <c:formatCode>General</c:formatCode>
                <c:ptCount val="5"/>
                <c:pt idx="0">
                  <c:v>167.95</c:v>
                </c:pt>
                <c:pt idx="1">
                  <c:v>105.13</c:v>
                </c:pt>
                <c:pt idx="2">
                  <c:v>99.95</c:v>
                </c:pt>
                <c:pt idx="3">
                  <c:v>93.42</c:v>
                </c:pt>
                <c:pt idx="4">
                  <c:v>91.38</c:v>
                </c:pt>
              </c:numCache>
            </c:numRef>
          </c:val>
          <c:extLst>
            <c:ext xmlns:c16="http://schemas.microsoft.com/office/drawing/2014/chart" uri="{C3380CC4-5D6E-409C-BE32-E72D297353CC}">
              <c16:uniqueId val="{00000000-14E6-4714-B815-55AABA59C24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[NIFTY50 DASHBOARD.xlsx]52W!PivotTable131</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2060"/>
                </a:solidFill>
                <a:latin typeface="+mn-lt"/>
                <a:ea typeface="+mn-ea"/>
                <a:cs typeface="+mn-cs"/>
              </a:defRPr>
            </a:pPr>
            <a:r>
              <a:rPr lang="en-IN" sz="1400" b="1" i="0" u="none" strike="noStrike" kern="1200" baseline="0">
                <a:solidFill>
                  <a:srgbClr val="002060"/>
                </a:solidFill>
              </a:rPr>
              <a:t>TOP 5-52 W LOW</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tint val="54000"/>
            </a:schemeClr>
          </a:solidFill>
          <a:ln w="19050">
            <a:solidFill>
              <a:schemeClr val="lt1"/>
            </a:solidFill>
          </a:ln>
          <a:effectLst/>
        </c:spPr>
      </c:pivotFmt>
      <c:pivotFmt>
        <c:idx val="2"/>
        <c:spPr>
          <a:solidFill>
            <a:schemeClr val="accent1">
              <a:tint val="77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hade val="76000"/>
            </a:schemeClr>
          </a:solidFill>
          <a:ln w="19050">
            <a:solidFill>
              <a:schemeClr val="lt1"/>
            </a:solidFill>
          </a:ln>
          <a:effectLst/>
        </c:spPr>
      </c:pivotFmt>
      <c:pivotFmt>
        <c:idx val="5"/>
        <c:spPr>
          <a:solidFill>
            <a:schemeClr val="accent1">
              <a:shade val="53000"/>
            </a:schemeClr>
          </a:solidFill>
          <a:ln w="19050">
            <a:solidFill>
              <a:schemeClr val="lt1"/>
            </a:solidFill>
          </a:ln>
          <a:effectLst/>
        </c:spPr>
      </c:pivotFmt>
    </c:pivotFmts>
    <c:plotArea>
      <c:layout/>
      <c:doughnutChart>
        <c:varyColors val="1"/>
        <c:ser>
          <c:idx val="0"/>
          <c:order val="0"/>
          <c:tx>
            <c:strRef>
              <c:f>'52W'!$G$2</c:f>
              <c:strCache>
                <c:ptCount val="1"/>
                <c:pt idx="0">
                  <c:v>Total</c:v>
                </c:pt>
              </c:strCache>
            </c:strRef>
          </c:tx>
          <c:dPt>
            <c:idx val="0"/>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1-2904-4BE7-AAA2-9E9B9A2A3F72}"/>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2904-4BE7-AAA2-9E9B9A2A3F72}"/>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2904-4BE7-AAA2-9E9B9A2A3F72}"/>
              </c:ext>
            </c:extLst>
          </c:dPt>
          <c:dPt>
            <c:idx val="3"/>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7-2904-4BE7-AAA2-9E9B9A2A3F72}"/>
              </c:ext>
            </c:extLst>
          </c:dPt>
          <c:dPt>
            <c:idx val="4"/>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9-2904-4BE7-AAA2-9E9B9A2A3F72}"/>
              </c:ext>
            </c:extLst>
          </c:dPt>
          <c:cat>
            <c:strRef>
              <c:f>'52W'!$F$3:$F$8</c:f>
              <c:strCache>
                <c:ptCount val="5"/>
                <c:pt idx="0">
                  <c:v>HEROMOTOCO</c:v>
                </c:pt>
                <c:pt idx="1">
                  <c:v>EICHERMOT</c:v>
                </c:pt>
                <c:pt idx="2">
                  <c:v>BPCL</c:v>
                </c:pt>
                <c:pt idx="3">
                  <c:v>DRREDDY</c:v>
                </c:pt>
                <c:pt idx="4">
                  <c:v>BRITANNIA</c:v>
                </c:pt>
              </c:strCache>
            </c:strRef>
          </c:cat>
          <c:val>
            <c:numRef>
              <c:f>'52W'!$G$3:$G$8</c:f>
              <c:numCache>
                <c:formatCode>General</c:formatCode>
                <c:ptCount val="5"/>
                <c:pt idx="0">
                  <c:v>-16.02</c:v>
                </c:pt>
                <c:pt idx="1">
                  <c:v>-5.95</c:v>
                </c:pt>
                <c:pt idx="2">
                  <c:v>-1.22</c:v>
                </c:pt>
                <c:pt idx="3">
                  <c:v>-1.17</c:v>
                </c:pt>
                <c:pt idx="4">
                  <c:v>0.3</c:v>
                </c:pt>
              </c:numCache>
            </c:numRef>
          </c:val>
          <c:extLst>
            <c:ext xmlns:c16="http://schemas.microsoft.com/office/drawing/2014/chart" uri="{C3380CC4-5D6E-409C-BE32-E72D297353CC}">
              <c16:uniqueId val="{00000000-A46E-49E9-A477-4D625C5582C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3752296587926516"/>
          <c:y val="0.36507946923301254"/>
          <c:w val="0.19581036745406827"/>
          <c:h val="0.39062773403324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[NIFTY50 DASHBOARD.xlsx]Gain-Loss!PivotTable132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rgbClr val="002060"/>
                </a:solidFill>
                <a:latin typeface="+mn-lt"/>
                <a:ea typeface="+mn-ea"/>
                <a:cs typeface="+mn-cs"/>
              </a:defRPr>
            </a:pPr>
            <a:r>
              <a:rPr lang="en-IN" b="1" i="0" u="none" strike="noStrike" kern="1200" baseline="0">
                <a:solidFill>
                  <a:srgbClr val="002060"/>
                </a:solidFill>
                <a:effectLst/>
              </a:rPr>
              <a:t>TOP 5 GAINERS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'Gain-Loss'!$F$2</c:f>
              <c:strCache>
                <c:ptCount val="1"/>
                <c:pt idx="0">
                  <c:v>Total</c:v>
                </c:pt>
              </c:strCache>
            </c:strRef>
          </c:tx>
          <c:spPr>
            <a:solidFill>
              <a:schemeClr val="accent1"/>
            </a:solidFill>
            <a:ln>
              <a:noFill/>
            </a:ln>
            <a:effectLst/>
          </c:spPr>
          <c:invertIfNegative val="0"/>
          <c:cat>
            <c:strRef>
              <c:f>'Gain-Loss'!$E$3:$E$13</c:f>
              <c:strCache>
                <c:ptCount val="10"/>
                <c:pt idx="0">
                  <c:v>CIPLA</c:v>
                </c:pt>
                <c:pt idx="1">
                  <c:v>DRREDDY</c:v>
                </c:pt>
                <c:pt idx="2">
                  <c:v>DIVISLAB</c:v>
                </c:pt>
                <c:pt idx="3">
                  <c:v>NESTLEIND</c:v>
                </c:pt>
                <c:pt idx="4">
                  <c:v>TCS</c:v>
                </c:pt>
                <c:pt idx="5">
                  <c:v>BRITANNIA</c:v>
                </c:pt>
                <c:pt idx="6">
                  <c:v>ASIANPAINT</c:v>
                </c:pt>
                <c:pt idx="7">
                  <c:v>HINDUNILVR</c:v>
                </c:pt>
                <c:pt idx="8">
                  <c:v>POWERGRID</c:v>
                </c:pt>
                <c:pt idx="9">
                  <c:v>HCLTECH</c:v>
                </c:pt>
              </c:strCache>
            </c:strRef>
          </c:cat>
          <c:val>
            <c:numRef>
              <c:f>'Gain-Loss'!$F$3:$F$13</c:f>
              <c:numCache>
                <c:formatCode>General</c:formatCode>
                <c:ptCount val="10"/>
                <c:pt idx="0">
                  <c:v>7.23</c:v>
                </c:pt>
                <c:pt idx="1">
                  <c:v>3.45</c:v>
                </c:pt>
                <c:pt idx="2">
                  <c:v>2.92</c:v>
                </c:pt>
                <c:pt idx="3">
                  <c:v>0.38</c:v>
                </c:pt>
                <c:pt idx="4">
                  <c:v>-0.19</c:v>
                </c:pt>
                <c:pt idx="5">
                  <c:v>-0.19</c:v>
                </c:pt>
                <c:pt idx="6">
                  <c:v>-0.2</c:v>
                </c:pt>
                <c:pt idx="7">
                  <c:v>-0.35</c:v>
                </c:pt>
                <c:pt idx="8">
                  <c:v>-0.86</c:v>
                </c:pt>
                <c:pt idx="9">
                  <c:v>-1.17</c:v>
                </c:pt>
              </c:numCache>
            </c:numRef>
          </c:val>
          <c:extLst>
            <c:ext xmlns:c16="http://schemas.microsoft.com/office/drawing/2014/chart" uri="{C3380CC4-5D6E-409C-BE32-E72D297353CC}">
              <c16:uniqueId val="{00000000-DEAA-4379-8049-59427EFD7EC9}"/>
            </c:ext>
          </c:extLst>
        </c:ser>
        <c:dLbls>
          <c:showLegendKey val="0"/>
          <c:showVal val="0"/>
          <c:showCatName val="0"/>
          <c:showSerName val="0"/>
          <c:showPercent val="0"/>
          <c:showBubbleSize val="0"/>
        </c:dLbls>
        <c:gapWidth val="150"/>
        <c:overlap val="-25"/>
        <c:axId val="40333280"/>
        <c:axId val="40347680"/>
      </c:barChart>
      <c:catAx>
        <c:axId val="4033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47680"/>
        <c:crosses val="autoZero"/>
        <c:auto val="1"/>
        <c:lblAlgn val="ctr"/>
        <c:lblOffset val="100"/>
        <c:noMultiLvlLbl val="0"/>
      </c:catAx>
      <c:valAx>
        <c:axId val="40347680"/>
        <c:scaling>
          <c:orientation val="minMax"/>
        </c:scaling>
        <c:delete val="1"/>
        <c:axPos val="l"/>
        <c:numFmt formatCode="General" sourceLinked="1"/>
        <c:majorTickMark val="none"/>
        <c:minorTickMark val="none"/>
        <c:tickLblPos val="nextTo"/>
        <c:crossAx val="40333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[NIFTY50 DASHBOARD.xlsx]Turnover!PivotTable136</c:name>
    <c:fmtId val="2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hade val="53000"/>
            </a:schemeClr>
          </a:solidFill>
          <a:ln w="19050">
            <a:solidFill>
              <a:schemeClr val="lt1"/>
            </a:solidFill>
          </a:ln>
          <a:effectLst/>
        </c:spPr>
        <c:dLbl>
          <c:idx val="0"/>
          <c:layout>
            <c:manualLayout>
              <c:x val="-2.2102220330566788E-2"/>
              <c:y val="1.31381304609651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hade val="76000"/>
            </a:schemeClr>
          </a:solidFill>
          <a:ln w="19050">
            <a:solidFill>
              <a:schemeClr val="lt1"/>
            </a:solidFill>
          </a:ln>
          <a:effectLst/>
        </c:spPr>
        <c:dLbl>
          <c:idx val="0"/>
          <c:layout>
            <c:manualLayout>
              <c:x val="-1.4316392269148174E-3"/>
              <c:y val="-5.06703707491109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3.0365583908890995E-2"/>
              <c:y val="-8.47621320062265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tint val="77000"/>
            </a:schemeClr>
          </a:solidFill>
          <a:ln w="19050">
            <a:solidFill>
              <a:schemeClr val="lt1"/>
            </a:solidFill>
          </a:ln>
          <a:effectLst/>
        </c:spPr>
        <c:dLbl>
          <c:idx val="0"/>
          <c:layout>
            <c:manualLayout>
              <c:x val="2.3402948402948404E-2"/>
              <c:y val="-3.7370896819715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tint val="54000"/>
            </a:schemeClr>
          </a:solidFill>
          <a:ln w="19050">
            <a:solidFill>
              <a:schemeClr val="lt1"/>
            </a:solidFill>
          </a:ln>
          <a:effectLst/>
        </c:spPr>
      </c:pivotFmt>
    </c:pivotFmts>
    <c:plotArea>
      <c:layout/>
      <c:pieChart>
        <c:varyColors val="1"/>
        <c:ser>
          <c:idx val="0"/>
          <c:order val="0"/>
          <c:tx>
            <c:strRef>
              <c:f>Turnover!$C$1</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F448-4364-A1BE-DCABA50666AA}"/>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F448-4364-A1BE-DCABA50666AA}"/>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F448-4364-A1BE-DCABA50666AA}"/>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F448-4364-A1BE-DCABA50666AA}"/>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F448-4364-A1BE-DCABA50666AA}"/>
              </c:ext>
            </c:extLst>
          </c:dPt>
          <c:dLbls>
            <c:dLbl>
              <c:idx val="0"/>
              <c:layout>
                <c:manualLayout>
                  <c:x val="-2.2102220330566788E-2"/>
                  <c:y val="1.313813046096510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448-4364-A1BE-DCABA50666AA}"/>
                </c:ext>
              </c:extLst>
            </c:dLbl>
            <c:dLbl>
              <c:idx val="1"/>
              <c:layout>
                <c:manualLayout>
                  <c:x val="-1.4316392269148174E-3"/>
                  <c:y val="-5.067037074911090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448-4364-A1BE-DCABA50666AA}"/>
                </c:ext>
              </c:extLst>
            </c:dLbl>
            <c:dLbl>
              <c:idx val="2"/>
              <c:layout>
                <c:manualLayout>
                  <c:x val="3.0365583908890995E-2"/>
                  <c:y val="-8.4762132006226502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448-4364-A1BE-DCABA50666AA}"/>
                </c:ext>
              </c:extLst>
            </c:dLbl>
            <c:dLbl>
              <c:idx val="3"/>
              <c:layout>
                <c:manualLayout>
                  <c:x val="2.3402948402948404E-2"/>
                  <c:y val="-3.73708968197157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448-4364-A1BE-DCABA50666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Turnover!$B$2:$B$7</c:f>
              <c:strCache>
                <c:ptCount val="5"/>
                <c:pt idx="0">
                  <c:v>Banking</c:v>
                </c:pt>
                <c:pt idx="1">
                  <c:v>Automobile</c:v>
                </c:pt>
                <c:pt idx="2">
                  <c:v>Pharmaceuticals</c:v>
                </c:pt>
                <c:pt idx="3">
                  <c:v>Financial Services</c:v>
                </c:pt>
                <c:pt idx="4">
                  <c:v>IT Services</c:v>
                </c:pt>
              </c:strCache>
            </c:strRef>
          </c:cat>
          <c:val>
            <c:numRef>
              <c:f>Turnover!$C$2:$C$7</c:f>
              <c:numCache>
                <c:formatCode>General</c:formatCode>
                <c:ptCount val="5"/>
                <c:pt idx="0">
                  <c:v>5858.7699999999995</c:v>
                </c:pt>
                <c:pt idx="1">
                  <c:v>4034.44</c:v>
                </c:pt>
                <c:pt idx="2">
                  <c:v>3089.29</c:v>
                </c:pt>
                <c:pt idx="3">
                  <c:v>2666.3</c:v>
                </c:pt>
                <c:pt idx="4">
                  <c:v>2173.65</c:v>
                </c:pt>
              </c:numCache>
            </c:numRef>
          </c:val>
          <c:extLst>
            <c:ext xmlns:c16="http://schemas.microsoft.com/office/drawing/2014/chart" uri="{C3380CC4-5D6E-409C-BE32-E72D297353CC}">
              <c16:uniqueId val="{0000000A-F448-4364-A1BE-DCABA50666A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[NIFTY50 DASHBOARD.xlsx]Gain-Loss!PivotTable133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TOP</a:t>
            </a:r>
            <a:r>
              <a:rPr lang="en-US" b="1" baseline="0">
                <a:solidFill>
                  <a:srgbClr val="002060"/>
                </a:solidFill>
              </a:rPr>
              <a:t> 5 LOSERS</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'Gain-Loss'!$I$2</c:f>
              <c:strCache>
                <c:ptCount val="1"/>
                <c:pt idx="0">
                  <c:v>Total</c:v>
                </c:pt>
              </c:strCache>
            </c:strRef>
          </c:tx>
          <c:spPr>
            <a:solidFill>
              <a:schemeClr val="accent1"/>
            </a:solidFill>
            <a:ln>
              <a:noFill/>
            </a:ln>
            <a:effectLst/>
          </c:spPr>
          <c:invertIfNegative val="0"/>
          <c:cat>
            <c:strRef>
              <c:f>'Gain-Loss'!$H$3:$H$13</c:f>
              <c:strCache>
                <c:ptCount val="10"/>
                <c:pt idx="0">
                  <c:v>JSWSTEEL</c:v>
                </c:pt>
                <c:pt idx="1">
                  <c:v>TATAMOTORS</c:v>
                </c:pt>
                <c:pt idx="2">
                  <c:v>HINDALCO</c:v>
                </c:pt>
                <c:pt idx="3">
                  <c:v>ADANIPORTS</c:v>
                </c:pt>
                <c:pt idx="4">
                  <c:v>INDUSINDBK</c:v>
                </c:pt>
                <c:pt idx="5">
                  <c:v>BPCL</c:v>
                </c:pt>
                <c:pt idx="6">
                  <c:v>MARUTI</c:v>
                </c:pt>
                <c:pt idx="7">
                  <c:v>TATASTEEL</c:v>
                </c:pt>
                <c:pt idx="8">
                  <c:v>BAJFINANCE</c:v>
                </c:pt>
                <c:pt idx="9">
                  <c:v>NTPC</c:v>
                </c:pt>
              </c:strCache>
            </c:strRef>
          </c:cat>
          <c:val>
            <c:numRef>
              <c:f>'Gain-Loss'!$I$3:$I$13</c:f>
              <c:numCache>
                <c:formatCode>General</c:formatCode>
                <c:ptCount val="10"/>
                <c:pt idx="0">
                  <c:v>-7.48</c:v>
                </c:pt>
                <c:pt idx="1">
                  <c:v>-6.77</c:v>
                </c:pt>
                <c:pt idx="2">
                  <c:v>-6.57</c:v>
                </c:pt>
                <c:pt idx="3">
                  <c:v>-6.22</c:v>
                </c:pt>
                <c:pt idx="4">
                  <c:v>-6.19</c:v>
                </c:pt>
                <c:pt idx="5">
                  <c:v>-5.67</c:v>
                </c:pt>
                <c:pt idx="6">
                  <c:v>-5.58</c:v>
                </c:pt>
                <c:pt idx="7">
                  <c:v>-5.4</c:v>
                </c:pt>
                <c:pt idx="8">
                  <c:v>-4.8499999999999996</c:v>
                </c:pt>
                <c:pt idx="9">
                  <c:v>-4.84</c:v>
                </c:pt>
              </c:numCache>
            </c:numRef>
          </c:val>
          <c:extLst>
            <c:ext xmlns:c16="http://schemas.microsoft.com/office/drawing/2014/chart" uri="{C3380CC4-5D6E-409C-BE32-E72D297353CC}">
              <c16:uniqueId val="{00000000-17BF-47C4-B670-D23F07946332}"/>
            </c:ext>
          </c:extLst>
        </c:ser>
        <c:dLbls>
          <c:showLegendKey val="0"/>
          <c:showVal val="0"/>
          <c:showCatName val="0"/>
          <c:showSerName val="0"/>
          <c:showPercent val="0"/>
          <c:showBubbleSize val="0"/>
        </c:dLbls>
        <c:gapWidth val="150"/>
        <c:overlap val="-25"/>
        <c:axId val="40348640"/>
        <c:axId val="40354880"/>
      </c:barChart>
      <c:catAx>
        <c:axId val="4034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54880"/>
        <c:crosses val="autoZero"/>
        <c:auto val="1"/>
        <c:lblAlgn val="ctr"/>
        <c:lblOffset val="100"/>
        <c:noMultiLvlLbl val="0"/>
      </c:catAx>
      <c:valAx>
        <c:axId val="40354880"/>
        <c:scaling>
          <c:orientation val="minMax"/>
        </c:scaling>
        <c:delete val="1"/>
        <c:axPos val="l"/>
        <c:numFmt formatCode="General" sourceLinked="1"/>
        <c:majorTickMark val="out"/>
        <c:minorTickMark val="none"/>
        <c:tickLblPos val="nextTo"/>
        <c:crossAx val="40348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[NIFTY50 DASHBOARD.xlsx]Volume!PivotTable135</c:name>
    <c:fmtId val="0"/>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Volume!$D$2</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Volume!$C$3:$C$13</c:f>
              <c:strCache>
                <c:ptCount val="10"/>
                <c:pt idx="0">
                  <c:v>BHARTIARTL</c:v>
                </c:pt>
                <c:pt idx="1">
                  <c:v>COALINDIA</c:v>
                </c:pt>
                <c:pt idx="2">
                  <c:v>NTPC</c:v>
                </c:pt>
                <c:pt idx="3">
                  <c:v>CIPLA</c:v>
                </c:pt>
                <c:pt idx="4">
                  <c:v>HINDALCO</c:v>
                </c:pt>
                <c:pt idx="5">
                  <c:v>ICICIBANK</c:v>
                </c:pt>
                <c:pt idx="6">
                  <c:v>ONGC</c:v>
                </c:pt>
                <c:pt idx="7">
                  <c:v>SBIN</c:v>
                </c:pt>
                <c:pt idx="8">
                  <c:v>ITC</c:v>
                </c:pt>
                <c:pt idx="9">
                  <c:v>TATAMOTORS</c:v>
                </c:pt>
              </c:strCache>
            </c:strRef>
          </c:cat>
          <c:val>
            <c:numRef>
              <c:f>Volume!$D$3:$D$13</c:f>
              <c:numCache>
                <c:formatCode>General</c:formatCode>
                <c:ptCount val="10"/>
                <c:pt idx="0">
                  <c:v>111.43</c:v>
                </c:pt>
                <c:pt idx="1">
                  <c:v>118.3</c:v>
                </c:pt>
                <c:pt idx="2">
                  <c:v>133.24</c:v>
                </c:pt>
                <c:pt idx="3">
                  <c:v>144.59</c:v>
                </c:pt>
                <c:pt idx="4">
                  <c:v>148.26</c:v>
                </c:pt>
                <c:pt idx="5">
                  <c:v>189.88</c:v>
                </c:pt>
                <c:pt idx="6">
                  <c:v>231.36</c:v>
                </c:pt>
                <c:pt idx="7">
                  <c:v>263.06</c:v>
                </c:pt>
                <c:pt idx="8">
                  <c:v>270.27</c:v>
                </c:pt>
                <c:pt idx="9">
                  <c:v>517.88</c:v>
                </c:pt>
              </c:numCache>
            </c:numRef>
          </c:val>
          <c:extLst>
            <c:ext xmlns:c16="http://schemas.microsoft.com/office/drawing/2014/chart" uri="{C3380CC4-5D6E-409C-BE32-E72D297353CC}">
              <c16:uniqueId val="{00000000-F7ED-4D30-B05F-441031C42D6C}"/>
            </c:ext>
          </c:extLst>
        </c:ser>
        <c:dLbls>
          <c:showLegendKey val="0"/>
          <c:showVal val="0"/>
          <c:showCatName val="0"/>
          <c:showSerName val="0"/>
          <c:showPercent val="0"/>
          <c:showBubbleSize val="0"/>
        </c:dLbls>
        <c:gapWidth val="150"/>
        <c:axId val="40442720"/>
        <c:axId val="40443200"/>
      </c:barChart>
      <c:catAx>
        <c:axId val="40442720"/>
        <c:scaling>
          <c:orientation val="minMax"/>
        </c:scaling>
        <c:delete val="0"/>
        <c:axPos val="l"/>
        <c:numFmt formatCode="General" sourceLinked="1"/>
        <c:majorTickMark val="out"/>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3200"/>
        <c:crosses val="autoZero"/>
        <c:auto val="1"/>
        <c:lblAlgn val="ctr"/>
        <c:lblOffset val="100"/>
        <c:noMultiLvlLbl val="0"/>
      </c:catAx>
      <c:valAx>
        <c:axId val="4044320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[NIFTY50 DASHBOARD.xlsx]Sector!PivotTable134</c:name>
    <c:fmtId val="3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ysClr val="windowText" lastClr="000000">
                    <a:lumMod val="65000"/>
                    <a:lumOff val="35000"/>
                  </a:sysClr>
                </a:solidFill>
                <a:latin typeface="+mn-lt"/>
                <a:ea typeface="+mn-ea"/>
                <a:cs typeface="+mn-cs"/>
              </a:defRPr>
            </a:pPr>
            <a:r>
              <a:rPr lang="en-IN" sz="1800" b="1" i="0" u="none" strike="noStrike" kern="1200" cap="all" spc="50" baseline="0">
                <a:solidFill>
                  <a:srgbClr val="002060"/>
                </a:solidFill>
              </a:rPr>
              <a:t>sectoral</a:t>
            </a:r>
            <a:r>
              <a:rPr lang="en-IN" sz="2000" b="1" i="0" u="none" strike="noStrike" kern="1200" cap="all" spc="50" baseline="0">
                <a:solidFill>
                  <a:sysClr val="windowText" lastClr="000000">
                    <a:lumMod val="65000"/>
                    <a:lumOff val="35000"/>
                  </a:sysClr>
                </a:solidFill>
              </a:rPr>
              <a:t> </a:t>
            </a:r>
            <a:r>
              <a:rPr lang="en-IN" sz="1800" b="1" i="0" u="none" strike="noStrike" kern="1200" cap="all" spc="50" baseline="0">
                <a:solidFill>
                  <a:srgbClr val="002060"/>
                </a:solidFill>
              </a:rPr>
              <a:t>distribution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Sector!$B$3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Sector!$A$4:$A$23</c:f>
              <c:strCache>
                <c:ptCount val="19"/>
                <c:pt idx="0">
                  <c:v>Conglomerate</c:v>
                </c:pt>
                <c:pt idx="1">
                  <c:v>Consumer Durables</c:v>
                </c:pt>
                <c:pt idx="2">
                  <c:v>Chemicals &amp; Agrochem</c:v>
                </c:pt>
                <c:pt idx="3">
                  <c:v>Metals &amp; Mining</c:v>
                </c:pt>
                <c:pt idx="4">
                  <c:v>Telecom</c:v>
                </c:pt>
                <c:pt idx="5">
                  <c:v>Paints &amp; Coatings</c:v>
                </c:pt>
                <c:pt idx="6">
                  <c:v>Coal Mining</c:v>
                </c:pt>
                <c:pt idx="7">
                  <c:v>Ports &amp; Logistics</c:v>
                </c:pt>
                <c:pt idx="8">
                  <c:v>Insurance</c:v>
                </c:pt>
                <c:pt idx="9">
                  <c:v>Power &amp; Energy</c:v>
                </c:pt>
                <c:pt idx="10">
                  <c:v>Steel &amp; Metals</c:v>
                </c:pt>
                <c:pt idx="11">
                  <c:v>Oil &amp; Gas</c:v>
                </c:pt>
                <c:pt idx="12">
                  <c:v>Financial Services</c:v>
                </c:pt>
                <c:pt idx="13">
                  <c:v>Cement &amp; Chemicals</c:v>
                </c:pt>
                <c:pt idx="14">
                  <c:v>Pharmaceuticals</c:v>
                </c:pt>
                <c:pt idx="15">
                  <c:v>IT Services</c:v>
                </c:pt>
                <c:pt idx="16">
                  <c:v>FMCG</c:v>
                </c:pt>
                <c:pt idx="17">
                  <c:v>Automobile</c:v>
                </c:pt>
                <c:pt idx="18">
                  <c:v>Banking</c:v>
                </c:pt>
              </c:strCache>
            </c:strRef>
          </c:cat>
          <c:val>
            <c:numRef>
              <c:f>Sector!$B$4:$B$23</c:f>
              <c:numCache>
                <c:formatCode>General</c:formatCode>
                <c:ptCount val="19"/>
                <c:pt idx="0">
                  <c:v>1</c:v>
                </c:pt>
                <c:pt idx="1">
                  <c:v>1</c:v>
                </c:pt>
                <c:pt idx="2">
                  <c:v>1</c:v>
                </c:pt>
                <c:pt idx="3">
                  <c:v>1</c:v>
                </c:pt>
                <c:pt idx="4">
                  <c:v>1</c:v>
                </c:pt>
                <c:pt idx="5">
                  <c:v>1</c:v>
                </c:pt>
                <c:pt idx="6">
                  <c:v>1</c:v>
                </c:pt>
                <c:pt idx="7">
                  <c:v>1</c:v>
                </c:pt>
                <c:pt idx="8">
                  <c:v>2</c:v>
                </c:pt>
                <c:pt idx="9">
                  <c:v>2</c:v>
                </c:pt>
                <c:pt idx="10">
                  <c:v>2</c:v>
                </c:pt>
                <c:pt idx="11">
                  <c:v>3</c:v>
                </c:pt>
                <c:pt idx="12">
                  <c:v>3</c:v>
                </c:pt>
                <c:pt idx="13">
                  <c:v>4</c:v>
                </c:pt>
                <c:pt idx="14">
                  <c:v>4</c:v>
                </c:pt>
                <c:pt idx="15">
                  <c:v>5</c:v>
                </c:pt>
                <c:pt idx="16">
                  <c:v>5</c:v>
                </c:pt>
                <c:pt idx="17">
                  <c:v>6</c:v>
                </c:pt>
                <c:pt idx="18">
                  <c:v>6</c:v>
                </c:pt>
              </c:numCache>
            </c:numRef>
          </c:val>
          <c:extLst>
            <c:ext xmlns:c16="http://schemas.microsoft.com/office/drawing/2014/chart" uri="{C3380CC4-5D6E-409C-BE32-E72D297353CC}">
              <c16:uniqueId val="{00000000-F82E-4B53-AFC9-77DD6AD9B110}"/>
            </c:ext>
          </c:extLst>
        </c:ser>
        <c:dLbls>
          <c:showLegendKey val="0"/>
          <c:showVal val="0"/>
          <c:showCatName val="0"/>
          <c:showSerName val="0"/>
          <c:showPercent val="0"/>
          <c:showBubbleSize val="0"/>
        </c:dLbls>
        <c:gapWidth val="75"/>
        <c:overlap val="40"/>
        <c:axId val="40410560"/>
        <c:axId val="40410080"/>
      </c:barChart>
      <c:catAx>
        <c:axId val="40410560"/>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0080"/>
        <c:crosses val="autoZero"/>
        <c:auto val="1"/>
        <c:lblAlgn val="ctr"/>
        <c:lblOffset val="100"/>
        <c:noMultiLvlLbl val="0"/>
      </c:catAx>
      <c:valAx>
        <c:axId val="40410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0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[NIFTY50 DASHBOARD.xlsx]Turnover!PivotTable136</c:name>
    <c:fmtId val="1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0" u="none" strike="noStrike" kern="1200" cap="all" spc="50" baseline="0">
                <a:solidFill>
                  <a:srgbClr val="002060"/>
                </a:solidFill>
                <a:latin typeface="+mn-lt"/>
                <a:ea typeface="+mn-ea"/>
                <a:cs typeface="+mn-cs"/>
              </a:defRPr>
            </a:pPr>
            <a:r>
              <a:rPr lang="en-US" sz="1800" b="1" i="0" u="none" strike="noStrike" kern="1200" cap="all" spc="50" baseline="0">
                <a:solidFill>
                  <a:srgbClr val="002060"/>
                </a:solidFill>
                <a:latin typeface="+mn-lt"/>
                <a:ea typeface="+mn-ea"/>
                <a:cs typeface="+mn-cs"/>
              </a:rPr>
              <a:t>top 5 sectors by turnover</a:t>
            </a:r>
          </a:p>
        </c:rich>
      </c:tx>
      <c:layout>
        <c:manualLayout>
          <c:xMode val="edge"/>
          <c:yMode val="edge"/>
          <c:x val="0.15233333333333332"/>
          <c:y val="2.777777777777777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0" u="none" strike="noStrike" kern="1200" cap="all" spc="50" baseline="0">
              <a:solidFill>
                <a:srgbClr val="002060"/>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hade val="53000"/>
            </a:schemeClr>
          </a:solidFill>
          <a:ln w="19050">
            <a:solidFill>
              <a:schemeClr val="lt1"/>
            </a:solidFill>
          </a:ln>
          <a:effectLst/>
        </c:spPr>
      </c:pivotFmt>
      <c:pivotFmt>
        <c:idx val="2"/>
        <c:spPr>
          <a:solidFill>
            <a:schemeClr val="accent5">
              <a:shade val="76000"/>
            </a:schemeClr>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tint val="77000"/>
            </a:schemeClr>
          </a:solidFill>
          <a:ln w="19050">
            <a:solidFill>
              <a:schemeClr val="lt1"/>
            </a:solidFill>
          </a:ln>
          <a:effectLst/>
        </c:spPr>
      </c:pivotFmt>
      <c:pivotFmt>
        <c:idx val="5"/>
        <c:spPr>
          <a:solidFill>
            <a:schemeClr val="accent5">
              <a:tint val="54000"/>
            </a:schemeClr>
          </a:solidFill>
          <a:ln w="19050">
            <a:solidFill>
              <a:schemeClr val="lt1"/>
            </a:solidFill>
          </a:ln>
          <a:effectLst/>
        </c:spPr>
      </c:pivotFmt>
    </c:pivotFmts>
    <c:plotArea>
      <c:layout/>
      <c:pieChart>
        <c:varyColors val="1"/>
        <c:ser>
          <c:idx val="0"/>
          <c:order val="0"/>
          <c:tx>
            <c:strRef>
              <c:f>Turnover!$C$1</c:f>
              <c:strCache>
                <c:ptCount val="1"/>
                <c:pt idx="0">
                  <c:v>Total</c:v>
                </c:pt>
              </c:strCache>
            </c:strRef>
          </c:tx>
          <c:dPt>
            <c:idx val="0"/>
            <c:bubble3D val="0"/>
            <c:spPr>
              <a:solidFill>
                <a:schemeClr val="accent5">
                  <a:shade val="53000"/>
                </a:schemeClr>
              </a:solidFill>
              <a:ln w="19050">
                <a:solidFill>
                  <a:schemeClr val="lt1"/>
                </a:solidFill>
              </a:ln>
              <a:effectLst/>
            </c:spPr>
            <c:extLst>
              <c:ext xmlns:c16="http://schemas.microsoft.com/office/drawing/2014/chart" uri="{C3380CC4-5D6E-409C-BE32-E72D297353CC}">
                <c16:uniqueId val="{00000001-08E6-45B8-9249-D735D2CCC8E1}"/>
              </c:ext>
            </c:extLst>
          </c:dPt>
          <c:dPt>
            <c:idx val="1"/>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3-08E6-45B8-9249-D735D2CCC8E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08E6-45B8-9249-D735D2CCC8E1}"/>
              </c:ext>
            </c:extLst>
          </c:dPt>
          <c:dPt>
            <c:idx val="3"/>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7-08E6-45B8-9249-D735D2CCC8E1}"/>
              </c:ext>
            </c:extLst>
          </c:dPt>
          <c:dPt>
            <c:idx val="4"/>
            <c:bubble3D val="0"/>
            <c:spPr>
              <a:solidFill>
                <a:schemeClr val="accent5">
                  <a:tint val="54000"/>
                </a:schemeClr>
              </a:solidFill>
              <a:ln w="19050">
                <a:solidFill>
                  <a:schemeClr val="lt1"/>
                </a:solidFill>
              </a:ln>
              <a:effectLst/>
            </c:spPr>
            <c:extLst>
              <c:ext xmlns:c16="http://schemas.microsoft.com/office/drawing/2014/chart" uri="{C3380CC4-5D6E-409C-BE32-E72D297353CC}">
                <c16:uniqueId val="{00000009-08E6-45B8-9249-D735D2CCC8E1}"/>
              </c:ext>
            </c:extLst>
          </c:dPt>
          <c:cat>
            <c:strRef>
              <c:f>Turnover!$B$2:$B$7</c:f>
              <c:strCache>
                <c:ptCount val="5"/>
                <c:pt idx="0">
                  <c:v>Banking</c:v>
                </c:pt>
                <c:pt idx="1">
                  <c:v>Automobile</c:v>
                </c:pt>
                <c:pt idx="2">
                  <c:v>Pharmaceuticals</c:v>
                </c:pt>
                <c:pt idx="3">
                  <c:v>Financial Services</c:v>
                </c:pt>
                <c:pt idx="4">
                  <c:v>IT Services</c:v>
                </c:pt>
              </c:strCache>
            </c:strRef>
          </c:cat>
          <c:val>
            <c:numRef>
              <c:f>Turnover!$C$2:$C$7</c:f>
              <c:numCache>
                <c:formatCode>General</c:formatCode>
                <c:ptCount val="5"/>
                <c:pt idx="0">
                  <c:v>5858.7699999999995</c:v>
                </c:pt>
                <c:pt idx="1">
                  <c:v>4034.44</c:v>
                </c:pt>
                <c:pt idx="2">
                  <c:v>3089.29</c:v>
                </c:pt>
                <c:pt idx="3">
                  <c:v>2666.3</c:v>
                </c:pt>
                <c:pt idx="4">
                  <c:v>2173.65</c:v>
                </c:pt>
              </c:numCache>
            </c:numRef>
          </c:val>
          <c:extLst>
            <c:ext xmlns:c16="http://schemas.microsoft.com/office/drawing/2014/chart" uri="{C3380CC4-5D6E-409C-BE32-E72D297353CC}">
              <c16:uniqueId val="{00000000-0B7D-4DC0-99A4-8EB776BEB1B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[NIFTY50 DASHBOARD.xlsx]Turnover!PivotTable137</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0" u="none" strike="noStrike" kern="1200" cap="all" spc="50" baseline="0">
                <a:solidFill>
                  <a:srgbClr val="002060"/>
                </a:solidFill>
                <a:latin typeface="+mn-lt"/>
                <a:ea typeface="+mn-ea"/>
                <a:cs typeface="+mn-cs"/>
              </a:defRPr>
            </a:pPr>
            <a:r>
              <a:rPr lang="en-US" sz="1800" b="1" i="0" u="none" strike="noStrike" kern="1200" cap="all" spc="50" baseline="0">
                <a:solidFill>
                  <a:srgbClr val="002060"/>
                </a:solidFill>
                <a:latin typeface="+mn-lt"/>
                <a:ea typeface="+mn-ea"/>
                <a:cs typeface="+mn-cs"/>
              </a:rPr>
              <a:t>top 5 companies by turnover</a:t>
            </a:r>
          </a:p>
        </c:rich>
      </c:tx>
      <c:layout>
        <c:manualLayout>
          <c:xMode val="edge"/>
          <c:yMode val="edge"/>
          <c:x val="0.42122900262467189"/>
          <c:y val="2.777777777777777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0" u="none" strike="noStrike" kern="1200" cap="all" spc="50" baseline="0">
              <a:solidFill>
                <a:srgbClr val="0020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hade val="53000"/>
            </a:schemeClr>
          </a:solidFill>
          <a:ln w="19050">
            <a:solidFill>
              <a:schemeClr val="lt1"/>
            </a:solidFill>
          </a:ln>
          <a:effectLst/>
        </c:spPr>
      </c:pivotFmt>
      <c:pivotFmt>
        <c:idx val="2"/>
        <c:spPr>
          <a:solidFill>
            <a:schemeClr val="accent1">
              <a:shade val="76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tint val="77000"/>
            </a:schemeClr>
          </a:solidFill>
          <a:ln w="19050">
            <a:solidFill>
              <a:schemeClr val="lt1"/>
            </a:solidFill>
          </a:ln>
          <a:effectLst/>
        </c:spPr>
      </c:pivotFmt>
      <c:pivotFmt>
        <c:idx val="5"/>
        <c:spPr>
          <a:solidFill>
            <a:schemeClr val="accent1">
              <a:tint val="54000"/>
            </a:schemeClr>
          </a:solidFill>
          <a:ln w="19050">
            <a:solidFill>
              <a:schemeClr val="lt1"/>
            </a:solidFill>
          </a:ln>
          <a:effectLst/>
        </c:spPr>
      </c:pivotFmt>
    </c:pivotFmts>
    <c:plotArea>
      <c:layout/>
      <c:pieChart>
        <c:varyColors val="1"/>
        <c:ser>
          <c:idx val="0"/>
          <c:order val="0"/>
          <c:tx>
            <c:strRef>
              <c:f>Turnover!$G$1</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9A66-43B4-8479-35C1A7B9BDAB}"/>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9A66-43B4-8479-35C1A7B9BDAB}"/>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9A66-43B4-8479-35C1A7B9BDAB}"/>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9A66-43B4-8479-35C1A7B9BDAB}"/>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9A66-43B4-8479-35C1A7B9BDAB}"/>
              </c:ext>
            </c:extLst>
          </c:dPt>
          <c:cat>
            <c:strRef>
              <c:f>Turnover!$F$2:$F$7</c:f>
              <c:strCache>
                <c:ptCount val="5"/>
                <c:pt idx="0">
                  <c:v>TATAMOTORS</c:v>
                </c:pt>
                <c:pt idx="1">
                  <c:v>RELIANCE</c:v>
                </c:pt>
                <c:pt idx="2">
                  <c:v>HDFCBANK</c:v>
                </c:pt>
                <c:pt idx="3">
                  <c:v>ICICIBANK</c:v>
                </c:pt>
                <c:pt idx="4">
                  <c:v>CIPLA</c:v>
                </c:pt>
              </c:strCache>
            </c:strRef>
          </c:cat>
          <c:val>
            <c:numRef>
              <c:f>Turnover!$G$2:$G$7</c:f>
              <c:numCache>
                <c:formatCode>General</c:formatCode>
                <c:ptCount val="5"/>
                <c:pt idx="0">
                  <c:v>2430.36</c:v>
                </c:pt>
                <c:pt idx="1">
                  <c:v>1770.19</c:v>
                </c:pt>
                <c:pt idx="2">
                  <c:v>1394.1</c:v>
                </c:pt>
                <c:pt idx="3">
                  <c:v>1385.86</c:v>
                </c:pt>
                <c:pt idx="4">
                  <c:v>1380.9</c:v>
                </c:pt>
              </c:numCache>
            </c:numRef>
          </c:val>
          <c:extLst>
            <c:ext xmlns:c16="http://schemas.microsoft.com/office/drawing/2014/chart" uri="{C3380CC4-5D6E-409C-BE32-E72D297353CC}">
              <c16:uniqueId val="{00000000-FB87-4B24-BFCC-3AD80AC60E1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[NIFTY50 DASHBOARD.xlsx]Turnover!PivotTable137</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53000"/>
            </a:schemeClr>
          </a:solidFill>
          <a:ln w="19050">
            <a:solidFill>
              <a:schemeClr val="lt1"/>
            </a:solidFill>
          </a:ln>
          <a:effectLst/>
        </c:spPr>
      </c:pivotFmt>
      <c:pivotFmt>
        <c:idx val="3"/>
        <c:spPr>
          <a:solidFill>
            <a:schemeClr val="accent1">
              <a:shade val="76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tint val="77000"/>
            </a:schemeClr>
          </a:solidFill>
          <a:ln w="19050">
            <a:solidFill>
              <a:schemeClr val="lt1"/>
            </a:solidFill>
          </a:ln>
          <a:effectLst/>
        </c:spPr>
      </c:pivotFmt>
      <c:pivotFmt>
        <c:idx val="6"/>
        <c:spPr>
          <a:solidFill>
            <a:schemeClr val="accent1">
              <a:tint val="54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hade val="53000"/>
            </a:schemeClr>
          </a:solidFill>
          <a:ln w="19050">
            <a:solidFill>
              <a:schemeClr val="lt1"/>
            </a:solidFill>
          </a:ln>
          <a:effectLst/>
        </c:spPr>
        <c:dLbl>
          <c:idx val="0"/>
          <c:layout>
            <c:manualLayout>
              <c:x val="-2.4566694188801846E-2"/>
              <c:y val="1.12473282611825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hade val="76000"/>
            </a:schemeClr>
          </a:solidFill>
          <a:ln w="19050">
            <a:solidFill>
              <a:schemeClr val="lt1"/>
            </a:solidFill>
          </a:ln>
          <a:effectLst/>
        </c:spPr>
        <c:dLbl>
          <c:idx val="0"/>
          <c:layout>
            <c:manualLayout>
              <c:x val="2.1317068422713144E-2"/>
              <c:y val="-8.78622767090822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2.8683435030979186E-3"/>
              <c:y val="-7.07991406137523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tint val="77000"/>
            </a:schemeClr>
          </a:solidFill>
          <a:ln w="19050">
            <a:solidFill>
              <a:schemeClr val="lt1"/>
            </a:solidFill>
          </a:ln>
          <a:effectLst/>
        </c:spPr>
        <c:dLbl>
          <c:idx val="0"/>
          <c:layout>
            <c:manualLayout>
              <c:x val="-8.0988917306052852E-4"/>
              <c:y val="-4.285302944726845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tint val="54000"/>
            </a:schemeClr>
          </a:solidFill>
          <a:ln w="19050">
            <a:solidFill>
              <a:schemeClr val="lt1"/>
            </a:solidFill>
          </a:ln>
          <a:effectLst/>
        </c:spPr>
        <c:dLbl>
          <c:idx val="0"/>
          <c:layout>
            <c:manualLayout>
              <c:x val="2.4632143168804667E-2"/>
              <c:y val="3.43649290674108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Turnover!$G$1</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B2F1-4FEC-A5ED-D5AAAE2AC6E8}"/>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B2F1-4FEC-A5ED-D5AAAE2AC6E8}"/>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B2F1-4FEC-A5ED-D5AAAE2AC6E8}"/>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B2F1-4FEC-A5ED-D5AAAE2AC6E8}"/>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B2F1-4FEC-A5ED-D5AAAE2AC6E8}"/>
              </c:ext>
            </c:extLst>
          </c:dPt>
          <c:dLbls>
            <c:dLbl>
              <c:idx val="0"/>
              <c:layout>
                <c:manualLayout>
                  <c:x val="-2.4566694188801846E-2"/>
                  <c:y val="1.124732826118254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F1-4FEC-A5ED-D5AAAE2AC6E8}"/>
                </c:ext>
              </c:extLst>
            </c:dLbl>
            <c:dLbl>
              <c:idx val="1"/>
              <c:layout>
                <c:manualLayout>
                  <c:x val="2.1317068422713144E-2"/>
                  <c:y val="-8.78622767090822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F1-4FEC-A5ED-D5AAAE2AC6E8}"/>
                </c:ext>
              </c:extLst>
            </c:dLbl>
            <c:dLbl>
              <c:idx val="2"/>
              <c:layout>
                <c:manualLayout>
                  <c:x val="-2.8683435030979186E-3"/>
                  <c:y val="-7.079914061375239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2F1-4FEC-A5ED-D5AAAE2AC6E8}"/>
                </c:ext>
              </c:extLst>
            </c:dLbl>
            <c:dLbl>
              <c:idx val="3"/>
              <c:layout>
                <c:manualLayout>
                  <c:x val="-8.0988917306052852E-4"/>
                  <c:y val="-4.2853029447268457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2F1-4FEC-A5ED-D5AAAE2AC6E8}"/>
                </c:ext>
              </c:extLst>
            </c:dLbl>
            <c:dLbl>
              <c:idx val="4"/>
              <c:layout>
                <c:manualLayout>
                  <c:x val="2.4632143168804667E-2"/>
                  <c:y val="3.436492906741087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2F1-4FEC-A5ED-D5AAAE2AC6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Turnover!$F$2:$F$7</c:f>
              <c:strCache>
                <c:ptCount val="5"/>
                <c:pt idx="0">
                  <c:v>TATAMOTORS</c:v>
                </c:pt>
                <c:pt idx="1">
                  <c:v>RELIANCE</c:v>
                </c:pt>
                <c:pt idx="2">
                  <c:v>HDFCBANK</c:v>
                </c:pt>
                <c:pt idx="3">
                  <c:v>ICICIBANK</c:v>
                </c:pt>
                <c:pt idx="4">
                  <c:v>CIPLA</c:v>
                </c:pt>
              </c:strCache>
            </c:strRef>
          </c:cat>
          <c:val>
            <c:numRef>
              <c:f>Turnover!$G$2:$G$7</c:f>
              <c:numCache>
                <c:formatCode>General</c:formatCode>
                <c:ptCount val="5"/>
                <c:pt idx="0">
                  <c:v>2430.36</c:v>
                </c:pt>
                <c:pt idx="1">
                  <c:v>1770.19</c:v>
                </c:pt>
                <c:pt idx="2">
                  <c:v>1394.1</c:v>
                </c:pt>
                <c:pt idx="3">
                  <c:v>1385.86</c:v>
                </c:pt>
                <c:pt idx="4">
                  <c:v>1380.9</c:v>
                </c:pt>
              </c:numCache>
            </c:numRef>
          </c:val>
          <c:extLst>
            <c:ext xmlns:c16="http://schemas.microsoft.com/office/drawing/2014/chart" uri="{C3380CC4-5D6E-409C-BE32-E72D297353CC}">
              <c16:uniqueId val="{0000000A-B2F1-4FEC-A5ED-D5AAAE2AC6E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72686630283747"/>
          <c:y val="0.21116574639788288"/>
          <c:w val="0.29026756885568333"/>
          <c:h val="0.482835997431651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[NIFTY50 DASHBOARD.xlsx]Sector!PivotTable134</c:name>
    <c:fmtId val="55"/>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Sector!$B$3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Sector!$A$4:$A$23</c:f>
              <c:strCache>
                <c:ptCount val="19"/>
                <c:pt idx="0">
                  <c:v>Conglomerate</c:v>
                </c:pt>
                <c:pt idx="1">
                  <c:v>Consumer Durables</c:v>
                </c:pt>
                <c:pt idx="2">
                  <c:v>Chemicals &amp; Agrochem</c:v>
                </c:pt>
                <c:pt idx="3">
                  <c:v>Metals &amp; Mining</c:v>
                </c:pt>
                <c:pt idx="4">
                  <c:v>Telecom</c:v>
                </c:pt>
                <c:pt idx="5">
                  <c:v>Paints &amp; Coatings</c:v>
                </c:pt>
                <c:pt idx="6">
                  <c:v>Coal Mining</c:v>
                </c:pt>
                <c:pt idx="7">
                  <c:v>Ports &amp; Logistics</c:v>
                </c:pt>
                <c:pt idx="8">
                  <c:v>Insurance</c:v>
                </c:pt>
                <c:pt idx="9">
                  <c:v>Power &amp; Energy</c:v>
                </c:pt>
                <c:pt idx="10">
                  <c:v>Steel &amp; Metals</c:v>
                </c:pt>
                <c:pt idx="11">
                  <c:v>Oil &amp; Gas</c:v>
                </c:pt>
                <c:pt idx="12">
                  <c:v>Financial Services</c:v>
                </c:pt>
                <c:pt idx="13">
                  <c:v>Cement &amp; Chemicals</c:v>
                </c:pt>
                <c:pt idx="14">
                  <c:v>Pharmaceuticals</c:v>
                </c:pt>
                <c:pt idx="15">
                  <c:v>IT Services</c:v>
                </c:pt>
                <c:pt idx="16">
                  <c:v>FMCG</c:v>
                </c:pt>
                <c:pt idx="17">
                  <c:v>Automobile</c:v>
                </c:pt>
                <c:pt idx="18">
                  <c:v>Banking</c:v>
                </c:pt>
              </c:strCache>
            </c:strRef>
          </c:cat>
          <c:val>
            <c:numRef>
              <c:f>Sector!$B$4:$B$23</c:f>
              <c:numCache>
                <c:formatCode>General</c:formatCode>
                <c:ptCount val="19"/>
                <c:pt idx="0">
                  <c:v>1</c:v>
                </c:pt>
                <c:pt idx="1">
                  <c:v>1</c:v>
                </c:pt>
                <c:pt idx="2">
                  <c:v>1</c:v>
                </c:pt>
                <c:pt idx="3">
                  <c:v>1</c:v>
                </c:pt>
                <c:pt idx="4">
                  <c:v>1</c:v>
                </c:pt>
                <c:pt idx="5">
                  <c:v>1</c:v>
                </c:pt>
                <c:pt idx="6">
                  <c:v>1</c:v>
                </c:pt>
                <c:pt idx="7">
                  <c:v>1</c:v>
                </c:pt>
                <c:pt idx="8">
                  <c:v>2</c:v>
                </c:pt>
                <c:pt idx="9">
                  <c:v>2</c:v>
                </c:pt>
                <c:pt idx="10">
                  <c:v>2</c:v>
                </c:pt>
                <c:pt idx="11">
                  <c:v>3</c:v>
                </c:pt>
                <c:pt idx="12">
                  <c:v>3</c:v>
                </c:pt>
                <c:pt idx="13">
                  <c:v>4</c:v>
                </c:pt>
                <c:pt idx="14">
                  <c:v>4</c:v>
                </c:pt>
                <c:pt idx="15">
                  <c:v>5</c:v>
                </c:pt>
                <c:pt idx="16">
                  <c:v>5</c:v>
                </c:pt>
                <c:pt idx="17">
                  <c:v>6</c:v>
                </c:pt>
                <c:pt idx="18">
                  <c:v>6</c:v>
                </c:pt>
              </c:numCache>
            </c:numRef>
          </c:val>
          <c:extLst>
            <c:ext xmlns:c16="http://schemas.microsoft.com/office/drawing/2014/chart" uri="{C3380CC4-5D6E-409C-BE32-E72D297353CC}">
              <c16:uniqueId val="{00000000-74B2-452A-8073-DB52E924A82D}"/>
            </c:ext>
          </c:extLst>
        </c:ser>
        <c:dLbls>
          <c:showLegendKey val="0"/>
          <c:showVal val="1"/>
          <c:showCatName val="0"/>
          <c:showSerName val="0"/>
          <c:showPercent val="0"/>
          <c:showBubbleSize val="0"/>
        </c:dLbls>
        <c:gapWidth val="150"/>
        <c:overlap val="-25"/>
        <c:axId val="40410560"/>
        <c:axId val="40410080"/>
      </c:barChart>
      <c:catAx>
        <c:axId val="40410560"/>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40410080"/>
        <c:crosses val="autoZero"/>
        <c:auto val="1"/>
        <c:lblAlgn val="ctr"/>
        <c:lblOffset val="100"/>
        <c:noMultiLvlLbl val="0"/>
      </c:catAx>
      <c:valAx>
        <c:axId val="40410080"/>
        <c:scaling>
          <c:orientation val="minMax"/>
        </c:scaling>
        <c:delete val="1"/>
        <c:axPos val="b"/>
        <c:numFmt formatCode="General" sourceLinked="1"/>
        <c:majorTickMark val="none"/>
        <c:minorTickMark val="none"/>
        <c:tickLblPos val="nextTo"/>
        <c:crossAx val="40410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[NIFTY50 DASHBOARD.xlsx]52W!PivotTable130</c:name>
    <c:fmtId val="3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tint val="54000"/>
            </a:schemeClr>
          </a:solidFill>
          <a:ln w="19050">
            <a:solidFill>
              <a:schemeClr val="lt1"/>
            </a:solidFill>
          </a:ln>
          <a:effectLst/>
        </c:spPr>
      </c:pivotFmt>
      <c:pivotFmt>
        <c:idx val="3"/>
        <c:spPr>
          <a:solidFill>
            <a:schemeClr val="accent1">
              <a:tint val="77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hade val="76000"/>
            </a:schemeClr>
          </a:solidFill>
          <a:ln w="19050">
            <a:solidFill>
              <a:schemeClr val="lt1"/>
            </a:solidFill>
          </a:ln>
          <a:effectLst/>
        </c:spPr>
      </c:pivotFmt>
      <c:pivotFmt>
        <c:idx val="6"/>
        <c:spPr>
          <a:solidFill>
            <a:schemeClr val="accent1">
              <a:shade val="53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tint val="54000"/>
            </a:schemeClr>
          </a:solidFill>
          <a:ln w="19050">
            <a:solidFill>
              <a:schemeClr val="lt1"/>
            </a:solidFill>
          </a:ln>
          <a:effectLst/>
        </c:spPr>
        <c:dLbl>
          <c:idx val="0"/>
          <c:layout>
            <c:manualLayout>
              <c:x val="6.3948840927258124E-2"/>
              <c:y val="-8.26446280991735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tint val="77000"/>
            </a:schemeClr>
          </a:solidFill>
          <a:ln w="19050">
            <a:solidFill>
              <a:schemeClr val="lt1"/>
            </a:solidFill>
          </a:ln>
          <a:effectLst/>
        </c:spPr>
        <c:dLbl>
          <c:idx val="0"/>
          <c:layout>
            <c:manualLayout>
              <c:x val="7.59392486011191E-2"/>
              <c:y val="4.82093663911844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6.394884092725818E-2"/>
              <c:y val="6.19834710743801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hade val="76000"/>
            </a:schemeClr>
          </a:solidFill>
          <a:ln w="19050">
            <a:solidFill>
              <a:schemeClr val="lt1"/>
            </a:solidFill>
          </a:ln>
          <a:effectLst/>
        </c:spPr>
        <c:dLbl>
          <c:idx val="0"/>
          <c:layout>
            <c:manualLayout>
              <c:x val="-5.9952038369304565E-2"/>
              <c:y val="8.264462809917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hade val="53000"/>
            </a:schemeClr>
          </a:solidFill>
          <a:ln w="19050">
            <a:solidFill>
              <a:schemeClr val="lt1"/>
            </a:solidFill>
          </a:ln>
          <a:effectLst/>
        </c:spPr>
        <c:dLbl>
          <c:idx val="0"/>
          <c:layout>
            <c:manualLayout>
              <c:x val="-5.9952038369304572E-2"/>
              <c:y val="-6.19834710743801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'52W'!$D$2</c:f>
              <c:strCache>
                <c:ptCount val="1"/>
                <c:pt idx="0">
                  <c:v>Total</c:v>
                </c:pt>
              </c:strCache>
            </c:strRef>
          </c:tx>
          <c:dPt>
            <c:idx val="0"/>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1-93F0-4843-B506-AEBA6F594174}"/>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93F0-4843-B506-AEBA6F594174}"/>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93F0-4843-B506-AEBA6F594174}"/>
              </c:ext>
            </c:extLst>
          </c:dPt>
          <c:dPt>
            <c:idx val="3"/>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7-93F0-4843-B506-AEBA6F594174}"/>
              </c:ext>
            </c:extLst>
          </c:dPt>
          <c:dPt>
            <c:idx val="4"/>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9-93F0-4843-B506-AEBA6F594174}"/>
              </c:ext>
            </c:extLst>
          </c:dPt>
          <c:dLbls>
            <c:dLbl>
              <c:idx val="0"/>
              <c:layout>
                <c:manualLayout>
                  <c:x val="6.3948840927258124E-2"/>
                  <c:y val="-8.26446280991735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3F0-4843-B506-AEBA6F594174}"/>
                </c:ext>
              </c:extLst>
            </c:dLbl>
            <c:dLbl>
              <c:idx val="1"/>
              <c:layout>
                <c:manualLayout>
                  <c:x val="7.59392486011191E-2"/>
                  <c:y val="4.82093663911844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3F0-4843-B506-AEBA6F594174}"/>
                </c:ext>
              </c:extLst>
            </c:dLbl>
            <c:dLbl>
              <c:idx val="2"/>
              <c:layout>
                <c:manualLayout>
                  <c:x val="-6.394884092725818E-2"/>
                  <c:y val="6.19834710743801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3F0-4843-B506-AEBA6F594174}"/>
                </c:ext>
              </c:extLst>
            </c:dLbl>
            <c:dLbl>
              <c:idx val="3"/>
              <c:layout>
                <c:manualLayout>
                  <c:x val="-5.9952038369304565E-2"/>
                  <c:y val="8.26446280991734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3F0-4843-B506-AEBA6F594174}"/>
                </c:ext>
              </c:extLst>
            </c:dLbl>
            <c:dLbl>
              <c:idx val="4"/>
              <c:layout>
                <c:manualLayout>
                  <c:x val="-5.9952038369304572E-2"/>
                  <c:y val="-6.19834710743801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3F0-4843-B506-AEBA6F59417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'52W'!$C$3:$C$8</c:f>
              <c:strCache>
                <c:ptCount val="5"/>
                <c:pt idx="0">
                  <c:v>TATAMOTORS</c:v>
                </c:pt>
                <c:pt idx="1">
                  <c:v>TATASTEEL</c:v>
                </c:pt>
                <c:pt idx="2">
                  <c:v>GRASIM</c:v>
                </c:pt>
                <c:pt idx="3">
                  <c:v>SBIN</c:v>
                </c:pt>
                <c:pt idx="4">
                  <c:v>BAJAJFINSV</c:v>
                </c:pt>
              </c:strCache>
            </c:strRef>
          </c:cat>
          <c:val>
            <c:numRef>
              <c:f>'52W'!$D$3:$D$8</c:f>
              <c:numCache>
                <c:formatCode>General</c:formatCode>
                <c:ptCount val="5"/>
                <c:pt idx="0">
                  <c:v>167.95</c:v>
                </c:pt>
                <c:pt idx="1">
                  <c:v>105.13</c:v>
                </c:pt>
                <c:pt idx="2">
                  <c:v>99.95</c:v>
                </c:pt>
                <c:pt idx="3">
                  <c:v>93.42</c:v>
                </c:pt>
                <c:pt idx="4">
                  <c:v>91.38</c:v>
                </c:pt>
              </c:numCache>
            </c:numRef>
          </c:val>
          <c:extLst>
            <c:ext xmlns:c16="http://schemas.microsoft.com/office/drawing/2014/chart" uri="{C3380CC4-5D6E-409C-BE32-E72D297353CC}">
              <c16:uniqueId val="{0000000A-93F0-4843-B506-AEBA6F59417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[NIFTY50 DASHBOARD.xlsx]52W!PivotTable131</c:name>
    <c:fmtId val="4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tint val="54000"/>
            </a:schemeClr>
          </a:solidFill>
          <a:ln w="19050">
            <a:solidFill>
              <a:schemeClr val="lt1"/>
            </a:solidFill>
          </a:ln>
          <a:effectLst/>
        </c:spPr>
      </c:pivotFmt>
      <c:pivotFmt>
        <c:idx val="3"/>
        <c:spPr>
          <a:solidFill>
            <a:schemeClr val="accent1">
              <a:tint val="77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hade val="76000"/>
            </a:schemeClr>
          </a:solidFill>
          <a:ln w="19050">
            <a:solidFill>
              <a:schemeClr val="lt1"/>
            </a:solidFill>
          </a:ln>
          <a:effectLst/>
        </c:spPr>
      </c:pivotFmt>
      <c:pivotFmt>
        <c:idx val="6"/>
        <c:spPr>
          <a:solidFill>
            <a:schemeClr val="accent1">
              <a:shade val="53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tint val="54000"/>
            </a:schemeClr>
          </a:solidFill>
          <a:ln w="19050">
            <a:solidFill>
              <a:schemeClr val="lt1"/>
            </a:solidFill>
          </a:ln>
          <a:effectLst/>
        </c:spPr>
        <c:dLbl>
          <c:idx val="0"/>
          <c:layout>
            <c:manualLayout>
              <c:x val="9.4562677091726111E-2"/>
              <c:y val="-0.3346721978054991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tint val="77000"/>
            </a:schemeClr>
          </a:solidFill>
          <a:ln w="19050">
            <a:solidFill>
              <a:schemeClr val="lt1"/>
            </a:solidFill>
          </a:ln>
          <a:effectLst/>
        </c:spPr>
        <c:dLbl>
          <c:idx val="0"/>
          <c:layout>
            <c:manualLayout>
              <c:x val="-7.0922007818794583E-2"/>
              <c:y val="0"/>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7.0922007818794597E-2"/>
              <c:y val="-6.0240995604989848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hade val="76000"/>
            </a:schemeClr>
          </a:solidFill>
          <a:ln w="19050">
            <a:solidFill>
              <a:schemeClr val="lt1"/>
            </a:solidFill>
          </a:ln>
          <a:effectLst/>
        </c:spPr>
        <c:dLbl>
          <c:idx val="0"/>
          <c:layout>
            <c:manualLayout>
              <c:x val="-2.758078081842015E-2"/>
              <c:y val="-8.701477142942976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hade val="53000"/>
            </a:schemeClr>
          </a:solidFill>
          <a:ln w="19050">
            <a:solidFill>
              <a:schemeClr val="lt1"/>
            </a:solidFill>
          </a:ln>
          <a:effectLst/>
        </c:spPr>
        <c:dLbl>
          <c:idx val="0"/>
          <c:layout>
            <c:manualLayout>
              <c:x val="3.9401115454885879E-2"/>
              <c:y val="-8.032132747331977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'52W'!$G$2</c:f>
              <c:strCache>
                <c:ptCount val="1"/>
                <c:pt idx="0">
                  <c:v>Total</c:v>
                </c:pt>
              </c:strCache>
            </c:strRef>
          </c:tx>
          <c:dPt>
            <c:idx val="0"/>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1-E331-4083-9F01-EEAAB76D98E7}"/>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E331-4083-9F01-EEAAB76D98E7}"/>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E331-4083-9F01-EEAAB76D98E7}"/>
              </c:ext>
            </c:extLst>
          </c:dPt>
          <c:dPt>
            <c:idx val="3"/>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7-E331-4083-9F01-EEAAB76D98E7}"/>
              </c:ext>
            </c:extLst>
          </c:dPt>
          <c:dPt>
            <c:idx val="4"/>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9-E331-4083-9F01-EEAAB76D98E7}"/>
              </c:ext>
            </c:extLst>
          </c:dPt>
          <c:dLbls>
            <c:dLbl>
              <c:idx val="0"/>
              <c:layout>
                <c:manualLayout>
                  <c:x val="9.4562677091726111E-2"/>
                  <c:y val="-0.334672197805499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31-4083-9F01-EEAAB76D98E7}"/>
                </c:ext>
              </c:extLst>
            </c:dLbl>
            <c:dLbl>
              <c:idx val="1"/>
              <c:layout>
                <c:manualLayout>
                  <c:x val="-7.092200781879458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31-4083-9F01-EEAAB76D98E7}"/>
                </c:ext>
              </c:extLst>
            </c:dLbl>
            <c:dLbl>
              <c:idx val="2"/>
              <c:layout>
                <c:manualLayout>
                  <c:x val="-7.0922007818794597E-2"/>
                  <c:y val="-6.02409956049898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331-4083-9F01-EEAAB76D98E7}"/>
                </c:ext>
              </c:extLst>
            </c:dLbl>
            <c:dLbl>
              <c:idx val="3"/>
              <c:layout>
                <c:manualLayout>
                  <c:x val="-2.758078081842015E-2"/>
                  <c:y val="-8.7014771429429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331-4083-9F01-EEAAB76D98E7}"/>
                </c:ext>
              </c:extLst>
            </c:dLbl>
            <c:dLbl>
              <c:idx val="4"/>
              <c:layout>
                <c:manualLayout>
                  <c:x val="3.9401115454885879E-2"/>
                  <c:y val="-8.0321327473319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331-4083-9F01-EEAAB76D98E7}"/>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'52W'!$F$3:$F$8</c:f>
              <c:strCache>
                <c:ptCount val="5"/>
                <c:pt idx="0">
                  <c:v>HEROMOTOCO</c:v>
                </c:pt>
                <c:pt idx="1">
                  <c:v>EICHERMOT</c:v>
                </c:pt>
                <c:pt idx="2">
                  <c:v>BPCL</c:v>
                </c:pt>
                <c:pt idx="3">
                  <c:v>DRREDDY</c:v>
                </c:pt>
                <c:pt idx="4">
                  <c:v>BRITANNIA</c:v>
                </c:pt>
              </c:strCache>
            </c:strRef>
          </c:cat>
          <c:val>
            <c:numRef>
              <c:f>'52W'!$G$3:$G$8</c:f>
              <c:numCache>
                <c:formatCode>General</c:formatCode>
                <c:ptCount val="5"/>
                <c:pt idx="0">
                  <c:v>-16.02</c:v>
                </c:pt>
                <c:pt idx="1">
                  <c:v>-5.95</c:v>
                </c:pt>
                <c:pt idx="2">
                  <c:v>-1.22</c:v>
                </c:pt>
                <c:pt idx="3">
                  <c:v>-1.17</c:v>
                </c:pt>
                <c:pt idx="4">
                  <c:v>0.3</c:v>
                </c:pt>
              </c:numCache>
            </c:numRef>
          </c:val>
          <c:extLst>
            <c:ext xmlns:c16="http://schemas.microsoft.com/office/drawing/2014/chart" uri="{C3380CC4-5D6E-409C-BE32-E72D297353CC}">
              <c16:uniqueId val="{0000000A-E331-4083-9F01-EEAAB76D98E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4146318989569262"/>
          <c:y val="0.21922820901886231"/>
          <c:w val="0.31178971507427555"/>
          <c:h val="0.57296460011415751"/>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[NIFTY50 DASHBOARD.xlsx]Gain-Loss!PivotTable132</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449897750511249E-3"/>
              <c:y val="0.156028368794326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449897750511249E-3"/>
              <c:y val="0.148936170212765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449897750511249E-3"/>
              <c:y val="0.141843971631205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449897750509749E-3"/>
              <c:y val="0.15602836879432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996418443802692E-16"/>
              <c:y val="0.19858156028368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449897750512746E-3"/>
              <c:y val="0.219858156028368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'Gain-Loss'!$F$2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6EA-4871-93AA-87CA54055117}"/>
              </c:ext>
            </c:extLst>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6EA-4871-93AA-87CA54055117}"/>
              </c:ext>
            </c:extLst>
          </c:dPt>
          <c:dPt>
            <c:idx val="6"/>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6EA-4871-93AA-87CA54055117}"/>
              </c:ext>
            </c:extLst>
          </c:dPt>
          <c:dPt>
            <c:idx val="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E6EA-4871-93AA-87CA54055117}"/>
              </c:ext>
            </c:extLst>
          </c:dPt>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6EA-4871-93AA-87CA54055117}"/>
              </c:ext>
            </c:extLst>
          </c:dPt>
          <c:dPt>
            <c:idx val="9"/>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E6EA-4871-93AA-87CA54055117}"/>
              </c:ext>
            </c:extLst>
          </c:dPt>
          <c:dLbls>
            <c:dLbl>
              <c:idx val="4"/>
              <c:layout>
                <c:manualLayout>
                  <c:x val="2.0449897750511249E-3"/>
                  <c:y val="0.156028368794326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EA-4871-93AA-87CA54055117}"/>
                </c:ext>
              </c:extLst>
            </c:dLbl>
            <c:dLbl>
              <c:idx val="5"/>
              <c:layout>
                <c:manualLayout>
                  <c:x val="2.0449897750511249E-3"/>
                  <c:y val="0.148936170212765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EA-4871-93AA-87CA54055117}"/>
                </c:ext>
              </c:extLst>
            </c:dLbl>
            <c:dLbl>
              <c:idx val="6"/>
              <c:layout>
                <c:manualLayout>
                  <c:x val="2.0449897750511249E-3"/>
                  <c:y val="0.141843971631205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EA-4871-93AA-87CA54055117}"/>
                </c:ext>
              </c:extLst>
            </c:dLbl>
            <c:dLbl>
              <c:idx val="7"/>
              <c:layout>
                <c:manualLayout>
                  <c:x val="2.0449897750509749E-3"/>
                  <c:y val="0.15602836879432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6EA-4871-93AA-87CA54055117}"/>
                </c:ext>
              </c:extLst>
            </c:dLbl>
            <c:dLbl>
              <c:idx val="8"/>
              <c:layout>
                <c:manualLayout>
                  <c:x val="-1.4996418443802692E-16"/>
                  <c:y val="0.198581560283687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6EA-4871-93AA-87CA54055117}"/>
                </c:ext>
              </c:extLst>
            </c:dLbl>
            <c:dLbl>
              <c:idx val="9"/>
              <c:layout>
                <c:manualLayout>
                  <c:x val="-2.0449897750512746E-3"/>
                  <c:y val="0.219858156028368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6EA-4871-93AA-87CA540551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'Gain-Loss'!$E$3:$E$13</c:f>
              <c:strCache>
                <c:ptCount val="10"/>
                <c:pt idx="0">
                  <c:v>CIPLA</c:v>
                </c:pt>
                <c:pt idx="1">
                  <c:v>DRREDDY</c:v>
                </c:pt>
                <c:pt idx="2">
                  <c:v>DIVISLAB</c:v>
                </c:pt>
                <c:pt idx="3">
                  <c:v>NESTLEIND</c:v>
                </c:pt>
                <c:pt idx="4">
                  <c:v>TCS</c:v>
                </c:pt>
                <c:pt idx="5">
                  <c:v>BRITANNIA</c:v>
                </c:pt>
                <c:pt idx="6">
                  <c:v>ASIANPAINT</c:v>
                </c:pt>
                <c:pt idx="7">
                  <c:v>HINDUNILVR</c:v>
                </c:pt>
                <c:pt idx="8">
                  <c:v>POWERGRID</c:v>
                </c:pt>
                <c:pt idx="9">
                  <c:v>HCLTECH</c:v>
                </c:pt>
              </c:strCache>
            </c:strRef>
          </c:cat>
          <c:val>
            <c:numRef>
              <c:f>'Gain-Loss'!$F$3:$F$13</c:f>
              <c:numCache>
                <c:formatCode>General</c:formatCode>
                <c:ptCount val="10"/>
                <c:pt idx="0">
                  <c:v>7.23</c:v>
                </c:pt>
                <c:pt idx="1">
                  <c:v>3.45</c:v>
                </c:pt>
                <c:pt idx="2">
                  <c:v>2.92</c:v>
                </c:pt>
                <c:pt idx="3">
                  <c:v>0.38</c:v>
                </c:pt>
                <c:pt idx="4">
                  <c:v>-0.19</c:v>
                </c:pt>
                <c:pt idx="5">
                  <c:v>-0.19</c:v>
                </c:pt>
                <c:pt idx="6">
                  <c:v>-0.2</c:v>
                </c:pt>
                <c:pt idx="7">
                  <c:v>-0.35</c:v>
                </c:pt>
                <c:pt idx="8">
                  <c:v>-0.86</c:v>
                </c:pt>
                <c:pt idx="9">
                  <c:v>-1.17</c:v>
                </c:pt>
              </c:numCache>
            </c:numRef>
          </c:val>
          <c:extLst>
            <c:ext xmlns:c16="http://schemas.microsoft.com/office/drawing/2014/chart" uri="{C3380CC4-5D6E-409C-BE32-E72D297353CC}">
              <c16:uniqueId val="{00000000-E6EA-4871-93AA-87CA54055117}"/>
            </c:ext>
          </c:extLst>
        </c:ser>
        <c:dLbls>
          <c:showLegendKey val="0"/>
          <c:showVal val="1"/>
          <c:showCatName val="0"/>
          <c:showSerName val="0"/>
          <c:showPercent val="0"/>
          <c:showBubbleSize val="0"/>
        </c:dLbls>
        <c:gapWidth val="150"/>
        <c:overlap val="-25"/>
        <c:axId val="40333280"/>
        <c:axId val="40347680"/>
      </c:barChart>
      <c:catAx>
        <c:axId val="403332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47680"/>
        <c:crosses val="autoZero"/>
        <c:auto val="1"/>
        <c:lblAlgn val="ctr"/>
        <c:lblOffset val="100"/>
        <c:noMultiLvlLbl val="0"/>
      </c:catAx>
      <c:valAx>
        <c:axId val="40347680"/>
        <c:scaling>
          <c:orientation val="minMax"/>
        </c:scaling>
        <c:delete val="1"/>
        <c:axPos val="l"/>
        <c:numFmt formatCode="General" sourceLinked="1"/>
        <c:majorTickMark val="out"/>
        <c:minorTickMark val="none"/>
        <c:tickLblPos val="nextTo"/>
        <c:crossAx val="40333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[NIFTY50 DASHBOARD.xlsx]Gain-Loss!PivotTable133</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'Gain-Loss'!$I$2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'Gain-Loss'!$H$3:$H$13</c:f>
              <c:strCache>
                <c:ptCount val="10"/>
                <c:pt idx="0">
                  <c:v>JSWSTEEL</c:v>
                </c:pt>
                <c:pt idx="1">
                  <c:v>TATAMOTORS</c:v>
                </c:pt>
                <c:pt idx="2">
                  <c:v>HINDALCO</c:v>
                </c:pt>
                <c:pt idx="3">
                  <c:v>ADANIPORTS</c:v>
                </c:pt>
                <c:pt idx="4">
                  <c:v>INDUSINDBK</c:v>
                </c:pt>
                <c:pt idx="5">
                  <c:v>BPCL</c:v>
                </c:pt>
                <c:pt idx="6">
                  <c:v>MARUTI</c:v>
                </c:pt>
                <c:pt idx="7">
                  <c:v>TATASTEEL</c:v>
                </c:pt>
                <c:pt idx="8">
                  <c:v>BAJFINANCE</c:v>
                </c:pt>
                <c:pt idx="9">
                  <c:v>NTPC</c:v>
                </c:pt>
              </c:strCache>
            </c:strRef>
          </c:cat>
          <c:val>
            <c:numRef>
              <c:f>'Gain-Loss'!$I$3:$I$13</c:f>
              <c:numCache>
                <c:formatCode>General</c:formatCode>
                <c:ptCount val="10"/>
                <c:pt idx="0">
                  <c:v>-7.48</c:v>
                </c:pt>
                <c:pt idx="1">
                  <c:v>-6.77</c:v>
                </c:pt>
                <c:pt idx="2">
                  <c:v>-6.57</c:v>
                </c:pt>
                <c:pt idx="3">
                  <c:v>-6.22</c:v>
                </c:pt>
                <c:pt idx="4">
                  <c:v>-6.19</c:v>
                </c:pt>
                <c:pt idx="5">
                  <c:v>-5.67</c:v>
                </c:pt>
                <c:pt idx="6">
                  <c:v>-5.58</c:v>
                </c:pt>
                <c:pt idx="7">
                  <c:v>-5.4</c:v>
                </c:pt>
                <c:pt idx="8">
                  <c:v>-4.8499999999999996</c:v>
                </c:pt>
                <c:pt idx="9">
                  <c:v>-4.84</c:v>
                </c:pt>
              </c:numCache>
            </c:numRef>
          </c:val>
          <c:extLst>
            <c:ext xmlns:c16="http://schemas.microsoft.com/office/drawing/2014/chart" uri="{C3380CC4-5D6E-409C-BE32-E72D297353CC}">
              <c16:uniqueId val="{00000000-35F9-4880-AB59-82D9D5E1134C}"/>
            </c:ext>
          </c:extLst>
        </c:ser>
        <c:dLbls>
          <c:showLegendKey val="0"/>
          <c:showVal val="1"/>
          <c:showCatName val="0"/>
          <c:showSerName val="0"/>
          <c:showPercent val="0"/>
          <c:showBubbleSize val="0"/>
        </c:dLbls>
        <c:gapWidth val="150"/>
        <c:overlap val="-25"/>
        <c:axId val="40348640"/>
        <c:axId val="40354880"/>
      </c:barChart>
      <c:catAx>
        <c:axId val="403486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54880"/>
        <c:crosses val="autoZero"/>
        <c:auto val="1"/>
        <c:lblAlgn val="ctr"/>
        <c:lblOffset val="100"/>
        <c:noMultiLvlLbl val="0"/>
      </c:catAx>
      <c:valAx>
        <c:axId val="40354880"/>
        <c:scaling>
          <c:orientation val="minMax"/>
        </c:scaling>
        <c:delete val="1"/>
        <c:axPos val="l"/>
        <c:numFmt formatCode="General" sourceLinked="1"/>
        <c:majorTickMark val="out"/>
        <c:minorTickMark val="none"/>
        <c:tickLblPos val="nextTo"/>
        <c:crossAx val="40348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[NIFTY50 DASHBOARD.xlsx]Volume!PivotTable135</c:name>
    <c:fmtId val="10"/>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54019410364402"/>
          <c:y val="5.0373304563923374E-2"/>
          <c:w val="0.70969236403589087"/>
          <c:h val="0.8857773289360874"/>
        </c:manualLayout>
      </c:layout>
      <c:barChart>
        <c:barDir val="bar"/>
        <c:grouping val="clustered"/>
        <c:varyColors val="0"/>
        <c:ser>
          <c:idx val="0"/>
          <c:order val="0"/>
          <c:tx>
            <c:strRef>
              <c:f>Volume!$D$2</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Volume!$C$3:$C$13</c:f>
              <c:strCache>
                <c:ptCount val="10"/>
                <c:pt idx="0">
                  <c:v>BHARTIARTL</c:v>
                </c:pt>
                <c:pt idx="1">
                  <c:v>COALINDIA</c:v>
                </c:pt>
                <c:pt idx="2">
                  <c:v>NTPC</c:v>
                </c:pt>
                <c:pt idx="3">
                  <c:v>CIPLA</c:v>
                </c:pt>
                <c:pt idx="4">
                  <c:v>HINDALCO</c:v>
                </c:pt>
                <c:pt idx="5">
                  <c:v>ICICIBANK</c:v>
                </c:pt>
                <c:pt idx="6">
                  <c:v>ONGC</c:v>
                </c:pt>
                <c:pt idx="7">
                  <c:v>SBIN</c:v>
                </c:pt>
                <c:pt idx="8">
                  <c:v>ITC</c:v>
                </c:pt>
                <c:pt idx="9">
                  <c:v>TATAMOTORS</c:v>
                </c:pt>
              </c:strCache>
            </c:strRef>
          </c:cat>
          <c:val>
            <c:numRef>
              <c:f>Volume!$D$3:$D$13</c:f>
              <c:numCache>
                <c:formatCode>General</c:formatCode>
                <c:ptCount val="10"/>
                <c:pt idx="0">
                  <c:v>111.43</c:v>
                </c:pt>
                <c:pt idx="1">
                  <c:v>118.3</c:v>
                </c:pt>
                <c:pt idx="2">
                  <c:v>133.24</c:v>
                </c:pt>
                <c:pt idx="3">
                  <c:v>144.59</c:v>
                </c:pt>
                <c:pt idx="4">
                  <c:v>148.26</c:v>
                </c:pt>
                <c:pt idx="5">
                  <c:v>189.88</c:v>
                </c:pt>
                <c:pt idx="6">
                  <c:v>231.36</c:v>
                </c:pt>
                <c:pt idx="7">
                  <c:v>263.06</c:v>
                </c:pt>
                <c:pt idx="8">
                  <c:v>270.27</c:v>
                </c:pt>
                <c:pt idx="9">
                  <c:v>517.88</c:v>
                </c:pt>
              </c:numCache>
            </c:numRef>
          </c:val>
          <c:extLst>
            <c:ext xmlns:c16="http://schemas.microsoft.com/office/drawing/2014/chart" uri="{C3380CC4-5D6E-409C-BE32-E72D297353CC}">
              <c16:uniqueId val="{00000000-F26C-44AC-8B89-722FA07ADD15}"/>
            </c:ext>
          </c:extLst>
        </c:ser>
        <c:dLbls>
          <c:dLblPos val="outEnd"/>
          <c:showLegendKey val="0"/>
          <c:showVal val="1"/>
          <c:showCatName val="0"/>
          <c:showSerName val="0"/>
          <c:showPercent val="0"/>
          <c:showBubbleSize val="0"/>
        </c:dLbls>
        <c:gapWidth val="150"/>
        <c:axId val="40442720"/>
        <c:axId val="40443200"/>
      </c:barChart>
      <c:catAx>
        <c:axId val="40442720"/>
        <c:scaling>
          <c:orientation val="minMax"/>
        </c:scaling>
        <c:delete val="0"/>
        <c:axPos val="l"/>
        <c:numFmt formatCode="General" sourceLinked="1"/>
        <c:majorTickMark val="out"/>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3200"/>
        <c:crosses val="autoZero"/>
        <c:auto val="1"/>
        <c:lblAlgn val="ctr"/>
        <c:lblOffset val="100"/>
        <c:noMultiLvlLbl val="0"/>
      </c:catAx>
      <c:valAx>
        <c:axId val="4044320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13.xml><?xml version="1.0" encoding="utf-8"?>
<cs:colorStyle xmlns:cs="http://schemas.microsoft.com/office/drawing/2012/chartStyle" xmlns:a="http://schemas.openxmlformats.org/drawingml/2006/main" meth="withinLinearReversed" id="21">
  <a:schemeClr val="accent1"/>
</cs:colorStyle>
</file>

<file path=xl/charts/colors14.xml><?xml version="1.0" encoding="utf-8"?>
<cs:colorStyle xmlns:cs="http://schemas.microsoft.com/office/drawing/2012/chartStyle" xmlns:a="http://schemas.openxmlformats.org/drawingml/2006/main" meth="withinLinearReversed" id="21">
  <a:schemeClr val="accent1"/>
</cs:colorStyle>
</file>

<file path=xl/charts/colors15.xml><?xml version="1.0" encoding="utf-8"?>
<cs:colorStyle xmlns:cs="http://schemas.microsoft.com/office/drawing/2012/chartStyle" xmlns:a="http://schemas.openxmlformats.org/drawingml/2006/main" meth="withinLinearReversed" id="21">
  <a:schemeClr val="accent1"/>
</cs:colorStyle>
</file>

<file path=xl/charts/colors16.xml><?xml version="1.0" encoding="utf-8"?>
<cs:colorStyle xmlns:cs="http://schemas.microsoft.com/office/drawing/2012/chartStyle" xmlns:a="http://schemas.openxmlformats.org/drawingml/2006/main" meth="withinLinearReversed" id="21">
  <a:schemeClr val="accent1"/>
</cs:colorStyle>
</file>

<file path=xl/charts/colors17.xml><?xml version="1.0" encoding="utf-8"?>
<cs:colorStyle xmlns:cs="http://schemas.microsoft.com/office/drawing/2012/chartStyle" xmlns:a="http://schemas.openxmlformats.org/drawingml/2006/main" meth="withinLinearReversed" id="21">
  <a:schemeClr val="accent1"/>
</cs:colorStyle>
</file>

<file path=xl/charts/colors18.xml><?xml version="1.0" encoding="utf-8"?>
<cs:colorStyle xmlns:cs="http://schemas.microsoft.com/office/drawing/2012/chartStyle" xmlns:a="http://schemas.openxmlformats.org/drawingml/2006/main" meth="withinLinearReversed" id="21">
  <a:schemeClr val="accent1"/>
</cs:colorStyle>
</file>

<file path=xl/charts/colors19.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20.xml><?xml version="1.0" encoding="utf-8"?>
<cs:colorStyle xmlns:cs="http://schemas.microsoft.com/office/drawing/2012/chartStyle" xmlns:a="http://schemas.openxmlformats.org/drawingml/2006/main" meth="withinLinearReversed" id="21">
  <a:schemeClr val="accent1"/>
</cs:colorStyle>
</file>

<file path=xl/charts/colors21.xml><?xml version="1.0" encoding="utf-8"?>
<cs:colorStyle xmlns:cs="http://schemas.microsoft.com/office/drawing/2012/chartStyle" xmlns:a="http://schemas.openxmlformats.org/drawingml/2006/main" meth="withinLinearReversed" id="21">
  <a:schemeClr val="accent1"/>
</cs:colorStyle>
</file>

<file path=xl/charts/colors22.xml><?xml version="1.0" encoding="utf-8"?>
<cs:colorStyle xmlns:cs="http://schemas.microsoft.com/office/drawing/2012/chartStyle" xmlns:a="http://schemas.openxmlformats.org/drawingml/2006/main" meth="withinLinearReversed" id="21">
  <a:schemeClr val="accent1"/>
</cs:colorStyle>
</file>

<file path=xl/charts/colors23.xml><?xml version="1.0" encoding="utf-8"?>
<cs:colorStyle xmlns:cs="http://schemas.microsoft.com/office/drawing/2012/chartStyle" xmlns:a="http://schemas.openxmlformats.org/drawingml/2006/main" meth="withinLinear" id="18">
  <a:schemeClr val="accent5"/>
</cs:colorStyle>
</file>

<file path=xl/charts/colors24.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1.png"/><Relationship Id="rId5" Type="http://schemas.openxmlformats.org/officeDocument/2006/relationships/chart" Target="../charts/chart13.xml"/><Relationship Id="rId10" Type="http://schemas.openxmlformats.org/officeDocument/2006/relationships/image" Target="../media/image3.jpeg"/><Relationship Id="rId4" Type="http://schemas.openxmlformats.org/officeDocument/2006/relationships/chart" Target="../charts/chart12.xml"/><Relationship Id="rId9"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2</xdr:col>
      <xdr:colOff>373380</xdr:colOff>
      <xdr:row>0</xdr:row>
      <xdr:rowOff>68580</xdr:rowOff>
    </xdr:from>
    <xdr:to>
      <xdr:col>11</xdr:col>
      <xdr:colOff>198120</xdr:colOff>
      <xdr:row>3</xdr:row>
      <xdr:rowOff>175260</xdr:rowOff>
    </xdr:to>
    <xdr:sp macro="" textlink="">
      <xdr:nvSpPr>
        <xdr:cNvPr id="2" name="Rectangle: Rounded Corners 1">
          <a:extLst>
            <a:ext uri="{FF2B5EF4-FFF2-40B4-BE49-F238E27FC236}">
              <a16:creationId xmlns:a16="http://schemas.microsoft.com/office/drawing/2014/main" id="{96EC0AD5-017B-DE2B-9349-76EA12D18885}"/>
            </a:ext>
          </a:extLst>
        </xdr:cNvPr>
        <xdr:cNvSpPr/>
      </xdr:nvSpPr>
      <xdr:spPr>
        <a:xfrm>
          <a:off x="1592580" y="68580"/>
          <a:ext cx="5311140" cy="655320"/>
        </a:xfrm>
        <a:prstGeom prst="roundRect">
          <a:avLst>
            <a:gd name="adj" fmla="val 13406"/>
          </a:avLst>
        </a:prstGeom>
        <a:solidFill>
          <a:schemeClr val="accent1">
            <a:lumMod val="50000"/>
          </a:schemeClr>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latin typeface="Times New Roman" panose="02020603050405020304" pitchFamily="18" charset="0"/>
              <a:cs typeface="Times New Roman" panose="02020603050405020304" pitchFamily="18" charset="0"/>
            </a:rPr>
            <a:t> </a:t>
          </a:r>
          <a:r>
            <a:rPr lang="en-IN" sz="2500">
              <a:latin typeface="Times New Roman" panose="02020603050405020304" pitchFamily="18" charset="0"/>
              <a:cs typeface="Times New Roman" panose="02020603050405020304" pitchFamily="18" charset="0"/>
            </a:rPr>
            <a:t>MARKET INSIGHTS</a:t>
          </a:r>
          <a:r>
            <a:rPr lang="en-IN" sz="2500" baseline="0">
              <a:latin typeface="Times New Roman" panose="02020603050405020304" pitchFamily="18" charset="0"/>
              <a:cs typeface="Times New Roman" panose="02020603050405020304" pitchFamily="18" charset="0"/>
            </a:rPr>
            <a:t> DASHBOARD</a:t>
          </a:r>
          <a:endParaRPr lang="en-IN" sz="2500">
            <a:latin typeface="Times New Roman" panose="02020603050405020304" pitchFamily="18" charset="0"/>
            <a:cs typeface="Times New Roman" panose="02020603050405020304" pitchFamily="18" charset="0"/>
          </a:endParaRPr>
        </a:p>
      </xdr:txBody>
    </xdr:sp>
    <xdr:clientData/>
  </xdr:twoCellAnchor>
  <xdr:twoCellAnchor>
    <xdr:from>
      <xdr:col>11</xdr:col>
      <xdr:colOff>342900</xdr:colOff>
      <xdr:row>0</xdr:row>
      <xdr:rowOff>68580</xdr:rowOff>
    </xdr:from>
    <xdr:to>
      <xdr:col>13</xdr:col>
      <xdr:colOff>510540</xdr:colOff>
      <xdr:row>4</xdr:row>
      <xdr:rowOff>22860</xdr:rowOff>
    </xdr:to>
    <xdr:sp macro="" textlink="">
      <xdr:nvSpPr>
        <xdr:cNvPr id="3" name="Rectangle: Rounded Corners 2">
          <a:extLst>
            <a:ext uri="{FF2B5EF4-FFF2-40B4-BE49-F238E27FC236}">
              <a16:creationId xmlns:a16="http://schemas.microsoft.com/office/drawing/2014/main" id="{8FB04DA3-3C53-ABAB-4E42-1BB6A2775CCB}"/>
            </a:ext>
          </a:extLst>
        </xdr:cNvPr>
        <xdr:cNvSpPr/>
      </xdr:nvSpPr>
      <xdr:spPr>
        <a:xfrm>
          <a:off x="7048500" y="68580"/>
          <a:ext cx="1386840" cy="685800"/>
        </a:xfrm>
        <a:prstGeom prst="roundRect">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002060"/>
              </a:solidFill>
            </a:rPr>
            <a:t>NO</a:t>
          </a:r>
          <a:r>
            <a:rPr lang="en-IN" sz="1200" b="1" baseline="0">
              <a:solidFill>
                <a:srgbClr val="002060"/>
              </a:solidFill>
            </a:rPr>
            <a:t> OF STOCKS</a:t>
          </a:r>
          <a:endParaRPr lang="en-IN" sz="1200" b="1">
            <a:solidFill>
              <a:srgbClr val="002060"/>
            </a:solidFill>
          </a:endParaRPr>
        </a:p>
      </xdr:txBody>
    </xdr:sp>
    <xdr:clientData/>
  </xdr:twoCellAnchor>
  <xdr:twoCellAnchor>
    <xdr:from>
      <xdr:col>12</xdr:col>
      <xdr:colOff>91440</xdr:colOff>
      <xdr:row>1</xdr:row>
      <xdr:rowOff>121920</xdr:rowOff>
    </xdr:from>
    <xdr:to>
      <xdr:col>13</xdr:col>
      <xdr:colOff>373380</xdr:colOff>
      <xdr:row>3</xdr:row>
      <xdr:rowOff>160020</xdr:rowOff>
    </xdr:to>
    <xdr:sp macro="" textlink="">
      <xdr:nvSpPr>
        <xdr:cNvPr id="4" name="Rectangle 3">
          <a:extLst>
            <a:ext uri="{FF2B5EF4-FFF2-40B4-BE49-F238E27FC236}">
              <a16:creationId xmlns:a16="http://schemas.microsoft.com/office/drawing/2014/main" id="{974A7D2B-A919-2EEC-3004-43F91355561B}"/>
            </a:ext>
          </a:extLst>
        </xdr:cNvPr>
        <xdr:cNvSpPr/>
      </xdr:nvSpPr>
      <xdr:spPr>
        <a:xfrm>
          <a:off x="7406640" y="304800"/>
          <a:ext cx="891540" cy="40386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200" b="1">
              <a:solidFill>
                <a:srgbClr val="002060"/>
              </a:solidFill>
            </a:rPr>
            <a:t>50</a:t>
          </a:r>
          <a:endParaRPr lang="en-IN" sz="3200" b="1"/>
        </a:p>
      </xdr:txBody>
    </xdr:sp>
    <xdr:clientData/>
  </xdr:twoCellAnchor>
  <xdr:twoCellAnchor>
    <xdr:from>
      <xdr:col>14</xdr:col>
      <xdr:colOff>68580</xdr:colOff>
      <xdr:row>0</xdr:row>
      <xdr:rowOff>83820</xdr:rowOff>
    </xdr:from>
    <xdr:to>
      <xdr:col>16</xdr:col>
      <xdr:colOff>510540</xdr:colOff>
      <xdr:row>4</xdr:row>
      <xdr:rowOff>15240</xdr:rowOff>
    </xdr:to>
    <xdr:sp macro="" textlink="">
      <xdr:nvSpPr>
        <xdr:cNvPr id="5" name="Rectangle: Rounded Corners 4">
          <a:extLst>
            <a:ext uri="{FF2B5EF4-FFF2-40B4-BE49-F238E27FC236}">
              <a16:creationId xmlns:a16="http://schemas.microsoft.com/office/drawing/2014/main" id="{92A3DA74-DC66-011B-B0A2-5BCF1E7CB15C}"/>
            </a:ext>
          </a:extLst>
        </xdr:cNvPr>
        <xdr:cNvSpPr/>
      </xdr:nvSpPr>
      <xdr:spPr>
        <a:xfrm>
          <a:off x="8602980" y="83820"/>
          <a:ext cx="1661160" cy="662940"/>
        </a:xfrm>
        <a:prstGeom prst="roundRect">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002060"/>
              </a:solidFill>
            </a:rPr>
            <a:t>1</a:t>
          </a:r>
          <a:r>
            <a:rPr lang="en-IN" sz="1200" b="1" baseline="0">
              <a:solidFill>
                <a:srgbClr val="002060"/>
              </a:solidFill>
            </a:rPr>
            <a:t> DAY CHANGE(%)</a:t>
          </a:r>
        </a:p>
        <a:p>
          <a:pPr algn="l"/>
          <a:endParaRPr lang="en-IN" sz="1200" b="1">
            <a:solidFill>
              <a:srgbClr val="002060"/>
            </a:solidFill>
          </a:endParaRPr>
        </a:p>
      </xdr:txBody>
    </xdr:sp>
    <xdr:clientData/>
  </xdr:twoCellAnchor>
  <xdr:twoCellAnchor>
    <xdr:from>
      <xdr:col>17</xdr:col>
      <xdr:colOff>76200</xdr:colOff>
      <xdr:row>0</xdr:row>
      <xdr:rowOff>68580</xdr:rowOff>
    </xdr:from>
    <xdr:to>
      <xdr:col>20</xdr:col>
      <xdr:colOff>106680</xdr:colOff>
      <xdr:row>4</xdr:row>
      <xdr:rowOff>0</xdr:rowOff>
    </xdr:to>
    <xdr:sp macro="" textlink="">
      <xdr:nvSpPr>
        <xdr:cNvPr id="6" name="Rectangle: Rounded Corners 5">
          <a:extLst>
            <a:ext uri="{FF2B5EF4-FFF2-40B4-BE49-F238E27FC236}">
              <a16:creationId xmlns:a16="http://schemas.microsoft.com/office/drawing/2014/main" id="{56CC45DE-AF8E-2616-8B6D-C5177FFC1528}"/>
            </a:ext>
          </a:extLst>
        </xdr:cNvPr>
        <xdr:cNvSpPr/>
      </xdr:nvSpPr>
      <xdr:spPr>
        <a:xfrm>
          <a:off x="10439400" y="68580"/>
          <a:ext cx="1859280" cy="662940"/>
        </a:xfrm>
        <a:prstGeom prst="roundRect">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002060"/>
              </a:solidFill>
            </a:rPr>
            <a:t>NIFTY</a:t>
          </a:r>
          <a:r>
            <a:rPr lang="en-IN" sz="1200" b="1" baseline="0">
              <a:solidFill>
                <a:srgbClr val="002060"/>
              </a:solidFill>
            </a:rPr>
            <a:t> 50 TURNOVER(crs)</a:t>
          </a:r>
          <a:endParaRPr lang="en-IN" sz="1200" b="1">
            <a:solidFill>
              <a:srgbClr val="002060"/>
            </a:solidFill>
          </a:endParaRPr>
        </a:p>
      </xdr:txBody>
    </xdr:sp>
    <xdr:clientData/>
  </xdr:twoCellAnchor>
  <xdr:twoCellAnchor>
    <xdr:from>
      <xdr:col>20</xdr:col>
      <xdr:colOff>259080</xdr:colOff>
      <xdr:row>0</xdr:row>
      <xdr:rowOff>76200</xdr:rowOff>
    </xdr:from>
    <xdr:to>
      <xdr:col>23</xdr:col>
      <xdr:colOff>144780</xdr:colOff>
      <xdr:row>4</xdr:row>
      <xdr:rowOff>7620</xdr:rowOff>
    </xdr:to>
    <xdr:sp macro="" textlink="">
      <xdr:nvSpPr>
        <xdr:cNvPr id="7" name="Rectangle: Rounded Corners 6">
          <a:extLst>
            <a:ext uri="{FF2B5EF4-FFF2-40B4-BE49-F238E27FC236}">
              <a16:creationId xmlns:a16="http://schemas.microsoft.com/office/drawing/2014/main" id="{9751E1B8-2850-ED94-F5E3-8BA54EF4509A}"/>
            </a:ext>
          </a:extLst>
        </xdr:cNvPr>
        <xdr:cNvSpPr/>
      </xdr:nvSpPr>
      <xdr:spPr>
        <a:xfrm>
          <a:off x="12451080" y="76200"/>
          <a:ext cx="1714500" cy="662940"/>
        </a:xfrm>
        <a:prstGeom prst="roundRect">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002060"/>
              </a:solidFill>
            </a:rPr>
            <a:t>TOTAL</a:t>
          </a:r>
          <a:r>
            <a:rPr lang="en-IN" sz="1200" b="1" baseline="0">
              <a:solidFill>
                <a:srgbClr val="002060"/>
              </a:solidFill>
            </a:rPr>
            <a:t> VOLUME(lacs)</a:t>
          </a:r>
          <a:endParaRPr lang="en-IN" sz="1200" b="1">
            <a:solidFill>
              <a:srgbClr val="002060"/>
            </a:solidFill>
          </a:endParaRPr>
        </a:p>
      </xdr:txBody>
    </xdr:sp>
    <xdr:clientData/>
  </xdr:twoCellAnchor>
  <xdr:twoCellAnchor>
    <xdr:from>
      <xdr:col>14</xdr:col>
      <xdr:colOff>91440</xdr:colOff>
      <xdr:row>1</xdr:row>
      <xdr:rowOff>137160</xdr:rowOff>
    </xdr:from>
    <xdr:to>
      <xdr:col>16</xdr:col>
      <xdr:colOff>388620</xdr:colOff>
      <xdr:row>3</xdr:row>
      <xdr:rowOff>152400</xdr:rowOff>
    </xdr:to>
    <xdr:sp macro="" textlink="">
      <xdr:nvSpPr>
        <xdr:cNvPr id="8" name="Rectangle 7">
          <a:extLst>
            <a:ext uri="{FF2B5EF4-FFF2-40B4-BE49-F238E27FC236}">
              <a16:creationId xmlns:a16="http://schemas.microsoft.com/office/drawing/2014/main" id="{DBA3590F-F586-3036-394A-FE6A262F5D82}"/>
            </a:ext>
          </a:extLst>
        </xdr:cNvPr>
        <xdr:cNvSpPr/>
      </xdr:nvSpPr>
      <xdr:spPr>
        <a:xfrm>
          <a:off x="8625840" y="320040"/>
          <a:ext cx="1516380" cy="38100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r>
            <a:rPr lang="en-IN" sz="3200" b="1">
              <a:solidFill>
                <a:srgbClr val="002060"/>
              </a:solidFill>
              <a:latin typeface="+mn-lt"/>
              <a:ea typeface="+mn-ea"/>
              <a:cs typeface="+mn-cs"/>
            </a:rPr>
            <a:t>-2.9302</a:t>
          </a:r>
        </a:p>
      </xdr:txBody>
    </xdr:sp>
    <xdr:clientData/>
  </xdr:twoCellAnchor>
  <xdr:twoCellAnchor>
    <xdr:from>
      <xdr:col>17</xdr:col>
      <xdr:colOff>137160</xdr:colOff>
      <xdr:row>1</xdr:row>
      <xdr:rowOff>121920</xdr:rowOff>
    </xdr:from>
    <xdr:to>
      <xdr:col>20</xdr:col>
      <xdr:colOff>76200</xdr:colOff>
      <xdr:row>3</xdr:row>
      <xdr:rowOff>137160</xdr:rowOff>
    </xdr:to>
    <xdr:sp macro="" textlink="">
      <xdr:nvSpPr>
        <xdr:cNvPr id="9" name="Rectangle 8">
          <a:extLst>
            <a:ext uri="{FF2B5EF4-FFF2-40B4-BE49-F238E27FC236}">
              <a16:creationId xmlns:a16="http://schemas.microsoft.com/office/drawing/2014/main" id="{6FD6307B-EB2A-8E22-1AE2-F6271CAA5EF5}"/>
            </a:ext>
          </a:extLst>
        </xdr:cNvPr>
        <xdr:cNvSpPr/>
      </xdr:nvSpPr>
      <xdr:spPr>
        <a:xfrm>
          <a:off x="10500360" y="304800"/>
          <a:ext cx="1767840" cy="38100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r>
            <a:rPr lang="en-IN" sz="3200" b="1">
              <a:solidFill>
                <a:srgbClr val="002060"/>
              </a:solidFill>
              <a:latin typeface="+mn-lt"/>
              <a:ea typeface="+mn-ea"/>
              <a:cs typeface="+mn-cs"/>
            </a:rPr>
            <a:t>28485.34</a:t>
          </a:r>
        </a:p>
      </xdr:txBody>
    </xdr:sp>
    <xdr:clientData/>
  </xdr:twoCellAnchor>
  <xdr:twoCellAnchor>
    <xdr:from>
      <xdr:col>20</xdr:col>
      <xdr:colOff>350520</xdr:colOff>
      <xdr:row>1</xdr:row>
      <xdr:rowOff>152400</xdr:rowOff>
    </xdr:from>
    <xdr:to>
      <xdr:col>23</xdr:col>
      <xdr:colOff>68580</xdr:colOff>
      <xdr:row>3</xdr:row>
      <xdr:rowOff>152400</xdr:rowOff>
    </xdr:to>
    <xdr:sp macro="" textlink="">
      <xdr:nvSpPr>
        <xdr:cNvPr id="10" name="Rectangle 9">
          <a:extLst>
            <a:ext uri="{FF2B5EF4-FFF2-40B4-BE49-F238E27FC236}">
              <a16:creationId xmlns:a16="http://schemas.microsoft.com/office/drawing/2014/main" id="{5DF0B7F2-A9FD-67F1-9F56-1A217D8BAFAC}"/>
            </a:ext>
          </a:extLst>
        </xdr:cNvPr>
        <xdr:cNvSpPr/>
      </xdr:nvSpPr>
      <xdr:spPr>
        <a:xfrm>
          <a:off x="12542520" y="335280"/>
          <a:ext cx="1546860" cy="36576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r>
            <a:rPr lang="en-IN" sz="3200" b="1">
              <a:solidFill>
                <a:srgbClr val="002060"/>
              </a:solidFill>
              <a:latin typeface="+mn-lt"/>
              <a:ea typeface="+mn-ea"/>
              <a:cs typeface="+mn-cs"/>
            </a:rPr>
            <a:t>3563.33</a:t>
          </a:r>
        </a:p>
      </xdr:txBody>
    </xdr:sp>
    <xdr:clientData/>
  </xdr:twoCellAnchor>
  <xdr:twoCellAnchor>
    <xdr:from>
      <xdr:col>5</xdr:col>
      <xdr:colOff>586740</xdr:colOff>
      <xdr:row>4</xdr:row>
      <xdr:rowOff>99060</xdr:rowOff>
    </xdr:from>
    <xdr:to>
      <xdr:col>11</xdr:col>
      <xdr:colOff>220980</xdr:colOff>
      <xdr:row>14</xdr:row>
      <xdr:rowOff>129540</xdr:rowOff>
    </xdr:to>
    <xdr:sp macro="" textlink="">
      <xdr:nvSpPr>
        <xdr:cNvPr id="11" name="Rectangle: Rounded Corners 10">
          <a:extLst>
            <a:ext uri="{FF2B5EF4-FFF2-40B4-BE49-F238E27FC236}">
              <a16:creationId xmlns:a16="http://schemas.microsoft.com/office/drawing/2014/main" id="{E068E958-562A-B4E7-EF4D-174782B03D05}"/>
            </a:ext>
          </a:extLst>
        </xdr:cNvPr>
        <xdr:cNvSpPr/>
      </xdr:nvSpPr>
      <xdr:spPr>
        <a:xfrm>
          <a:off x="3634740" y="830580"/>
          <a:ext cx="3291840" cy="1859280"/>
        </a:xfrm>
        <a:prstGeom prst="roundRect">
          <a:avLst>
            <a:gd name="adj" fmla="val 5149"/>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002060"/>
              </a:solidFill>
            </a:rPr>
            <a:t>TOP 5</a:t>
          </a:r>
          <a:r>
            <a:rPr lang="en-IN" sz="1200" b="1" baseline="0">
              <a:solidFill>
                <a:srgbClr val="002060"/>
              </a:solidFill>
            </a:rPr>
            <a:t> SECTORS BY TURNOVER</a:t>
          </a:r>
          <a:endParaRPr lang="en-IN" sz="1200" b="1">
            <a:solidFill>
              <a:srgbClr val="002060"/>
            </a:solidFill>
          </a:endParaRPr>
        </a:p>
      </xdr:txBody>
    </xdr:sp>
    <xdr:clientData/>
  </xdr:twoCellAnchor>
  <xdr:twoCellAnchor>
    <xdr:from>
      <xdr:col>11</xdr:col>
      <xdr:colOff>335280</xdr:colOff>
      <xdr:row>4</xdr:row>
      <xdr:rowOff>99060</xdr:rowOff>
    </xdr:from>
    <xdr:to>
      <xdr:col>16</xdr:col>
      <xdr:colOff>525780</xdr:colOff>
      <xdr:row>14</xdr:row>
      <xdr:rowOff>121920</xdr:rowOff>
    </xdr:to>
    <xdr:sp macro="" textlink="">
      <xdr:nvSpPr>
        <xdr:cNvPr id="18" name="Rectangle: Rounded Corners 17">
          <a:extLst>
            <a:ext uri="{FF2B5EF4-FFF2-40B4-BE49-F238E27FC236}">
              <a16:creationId xmlns:a16="http://schemas.microsoft.com/office/drawing/2014/main" id="{08D0A248-21DB-98ED-CFE4-EB983434D35A}"/>
            </a:ext>
          </a:extLst>
        </xdr:cNvPr>
        <xdr:cNvSpPr/>
      </xdr:nvSpPr>
      <xdr:spPr>
        <a:xfrm>
          <a:off x="7040880" y="830580"/>
          <a:ext cx="3238500" cy="1851660"/>
        </a:xfrm>
        <a:prstGeom prst="roundRect">
          <a:avLst>
            <a:gd name="adj" fmla="val 3087"/>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002060"/>
              </a:solidFill>
            </a:rPr>
            <a:t>TOP 5</a:t>
          </a:r>
          <a:r>
            <a:rPr lang="en-IN" sz="1200" b="1" baseline="0">
              <a:solidFill>
                <a:srgbClr val="002060"/>
              </a:solidFill>
            </a:rPr>
            <a:t> COMPANIES S BY TURNOVER</a:t>
          </a:r>
          <a:endParaRPr lang="en-IN" sz="1200" b="1">
            <a:solidFill>
              <a:srgbClr val="002060"/>
            </a:solidFill>
          </a:endParaRPr>
        </a:p>
      </xdr:txBody>
    </xdr:sp>
    <xdr:clientData/>
  </xdr:twoCellAnchor>
  <xdr:twoCellAnchor>
    <xdr:from>
      <xdr:col>17</xdr:col>
      <xdr:colOff>91440</xdr:colOff>
      <xdr:row>4</xdr:row>
      <xdr:rowOff>83820</xdr:rowOff>
    </xdr:from>
    <xdr:to>
      <xdr:col>23</xdr:col>
      <xdr:colOff>121920</xdr:colOff>
      <xdr:row>25</xdr:row>
      <xdr:rowOff>129540</xdr:rowOff>
    </xdr:to>
    <xdr:sp macro="" textlink="">
      <xdr:nvSpPr>
        <xdr:cNvPr id="19" name="Rectangle: Rounded Corners 18">
          <a:extLst>
            <a:ext uri="{FF2B5EF4-FFF2-40B4-BE49-F238E27FC236}">
              <a16:creationId xmlns:a16="http://schemas.microsoft.com/office/drawing/2014/main" id="{D3F0EA8B-B211-E3CA-2EAB-B6FE3189A495}"/>
            </a:ext>
          </a:extLst>
        </xdr:cNvPr>
        <xdr:cNvSpPr/>
      </xdr:nvSpPr>
      <xdr:spPr>
        <a:xfrm>
          <a:off x="10454640" y="815340"/>
          <a:ext cx="3688080" cy="3886200"/>
        </a:xfrm>
        <a:prstGeom prst="roundRect">
          <a:avLst>
            <a:gd name="adj" fmla="val 1926"/>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200" b="1">
              <a:solidFill>
                <a:srgbClr val="002060"/>
              </a:solidFill>
              <a:latin typeface="+mn-lt"/>
              <a:ea typeface="+mn-ea"/>
              <a:cs typeface="+mn-cs"/>
            </a:rPr>
            <a:t>SECTORAL DISTRIBUTION</a:t>
          </a:r>
        </a:p>
        <a:p>
          <a:pPr marL="0" indent="0" algn="l"/>
          <a:endParaRPr lang="en-IN" sz="1200" b="1">
            <a:solidFill>
              <a:srgbClr val="002060"/>
            </a:solidFill>
            <a:latin typeface="+mn-lt"/>
            <a:ea typeface="+mn-ea"/>
            <a:cs typeface="+mn-cs"/>
          </a:endParaRPr>
        </a:p>
      </xdr:txBody>
    </xdr:sp>
    <xdr:clientData/>
  </xdr:twoCellAnchor>
  <xdr:twoCellAnchor>
    <xdr:from>
      <xdr:col>5</xdr:col>
      <xdr:colOff>601980</xdr:colOff>
      <xdr:row>15</xdr:row>
      <xdr:rowOff>76200</xdr:rowOff>
    </xdr:from>
    <xdr:to>
      <xdr:col>11</xdr:col>
      <xdr:colOff>220980</xdr:colOff>
      <xdr:row>25</xdr:row>
      <xdr:rowOff>152400</xdr:rowOff>
    </xdr:to>
    <xdr:sp macro="" textlink="">
      <xdr:nvSpPr>
        <xdr:cNvPr id="28" name="Rectangle: Rounded Corners 27">
          <a:extLst>
            <a:ext uri="{FF2B5EF4-FFF2-40B4-BE49-F238E27FC236}">
              <a16:creationId xmlns:a16="http://schemas.microsoft.com/office/drawing/2014/main" id="{EC41A463-8B47-41FE-A277-9BB3A0B9D6B8}"/>
            </a:ext>
          </a:extLst>
        </xdr:cNvPr>
        <xdr:cNvSpPr/>
      </xdr:nvSpPr>
      <xdr:spPr>
        <a:xfrm>
          <a:off x="3649980" y="2819400"/>
          <a:ext cx="3276600" cy="1905000"/>
        </a:xfrm>
        <a:prstGeom prst="roundRect">
          <a:avLst>
            <a:gd name="adj" fmla="val 3411"/>
          </a:avLst>
        </a:prstGeom>
        <a:solidFill>
          <a:schemeClr val="bg1"/>
        </a:solidFill>
        <a:ln>
          <a:solidFill>
            <a:srgbClr val="002060"/>
          </a:solid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1200" b="1">
              <a:solidFill>
                <a:srgbClr val="002060"/>
              </a:solidFill>
              <a:latin typeface="+mn-lt"/>
              <a:ea typeface="+mn-ea"/>
              <a:cs typeface="+mn-cs"/>
            </a:rPr>
            <a:t>TOP 5 BY</a:t>
          </a:r>
          <a:r>
            <a:rPr lang="en-IN" sz="1200" b="1" baseline="0">
              <a:solidFill>
                <a:srgbClr val="002060"/>
              </a:solidFill>
              <a:latin typeface="+mn-lt"/>
              <a:ea typeface="+mn-ea"/>
              <a:cs typeface="+mn-cs"/>
            </a:rPr>
            <a:t> 52-WEEK HIGH</a:t>
          </a:r>
          <a:endParaRPr lang="en-IN" sz="1200" b="1">
            <a:solidFill>
              <a:srgbClr val="002060"/>
            </a:solidFill>
            <a:latin typeface="+mn-lt"/>
            <a:ea typeface="+mn-ea"/>
            <a:cs typeface="+mn-cs"/>
          </a:endParaRPr>
        </a:p>
      </xdr:txBody>
    </xdr:sp>
    <xdr:clientData/>
  </xdr:twoCellAnchor>
  <xdr:twoCellAnchor>
    <xdr:from>
      <xdr:col>0</xdr:col>
      <xdr:colOff>68580</xdr:colOff>
      <xdr:row>4</xdr:row>
      <xdr:rowOff>91440</xdr:rowOff>
    </xdr:from>
    <xdr:to>
      <xdr:col>5</xdr:col>
      <xdr:colOff>441960</xdr:colOff>
      <xdr:row>25</xdr:row>
      <xdr:rowOff>121920</xdr:rowOff>
    </xdr:to>
    <xdr:sp macro="" textlink="">
      <xdr:nvSpPr>
        <xdr:cNvPr id="31" name="Rectangle: Rounded Corners 30">
          <a:extLst>
            <a:ext uri="{FF2B5EF4-FFF2-40B4-BE49-F238E27FC236}">
              <a16:creationId xmlns:a16="http://schemas.microsoft.com/office/drawing/2014/main" id="{896A6289-73E7-1354-4355-380CCA621C7B}"/>
            </a:ext>
          </a:extLst>
        </xdr:cNvPr>
        <xdr:cNvSpPr/>
      </xdr:nvSpPr>
      <xdr:spPr>
        <a:xfrm>
          <a:off x="68580" y="822960"/>
          <a:ext cx="3421380" cy="3870960"/>
        </a:xfrm>
        <a:prstGeom prst="roundRect">
          <a:avLst>
            <a:gd name="adj" fmla="val 1925"/>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002060"/>
              </a:solidFill>
            </a:rPr>
            <a:t>TOP</a:t>
          </a:r>
          <a:r>
            <a:rPr lang="en-IN" sz="1200" b="1" baseline="0">
              <a:solidFill>
                <a:srgbClr val="002060"/>
              </a:solidFill>
            </a:rPr>
            <a:t> 10 COMPANIES BY VOLUMES</a:t>
          </a:r>
          <a:endParaRPr lang="en-IN" sz="1200" b="1">
            <a:solidFill>
              <a:srgbClr val="002060"/>
            </a:solidFill>
          </a:endParaRPr>
        </a:p>
      </xdr:txBody>
    </xdr:sp>
    <xdr:clientData/>
  </xdr:twoCellAnchor>
  <xdr:twoCellAnchor>
    <xdr:from>
      <xdr:col>0</xdr:col>
      <xdr:colOff>121920</xdr:colOff>
      <xdr:row>4</xdr:row>
      <xdr:rowOff>160020</xdr:rowOff>
    </xdr:from>
    <xdr:to>
      <xdr:col>5</xdr:col>
      <xdr:colOff>350520</xdr:colOff>
      <xdr:row>25</xdr:row>
      <xdr:rowOff>45720</xdr:rowOff>
    </xdr:to>
    <xdr:graphicFrame macro="">
      <xdr:nvGraphicFramePr>
        <xdr:cNvPr id="32" name="Chart 31">
          <a:extLst>
            <a:ext uri="{FF2B5EF4-FFF2-40B4-BE49-F238E27FC236}">
              <a16:creationId xmlns:a16="http://schemas.microsoft.com/office/drawing/2014/main" id="{6919483B-F24D-4362-93C3-36ACB2BB2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68580</xdr:colOff>
      <xdr:row>5</xdr:row>
      <xdr:rowOff>68580</xdr:rowOff>
    </xdr:from>
    <xdr:to>
      <xdr:col>11</xdr:col>
      <xdr:colOff>121920</xdr:colOff>
      <xdr:row>15</xdr:row>
      <xdr:rowOff>0</xdr:rowOff>
    </xdr:to>
    <xdr:graphicFrame macro="">
      <xdr:nvGraphicFramePr>
        <xdr:cNvPr id="34" name="Chart 33">
          <a:extLst>
            <a:ext uri="{FF2B5EF4-FFF2-40B4-BE49-F238E27FC236}">
              <a16:creationId xmlns:a16="http://schemas.microsoft.com/office/drawing/2014/main" id="{25BB6BC3-AEC2-4EE3-A0B7-80FB2B8EE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419100</xdr:colOff>
      <xdr:row>5</xdr:row>
      <xdr:rowOff>45720</xdr:rowOff>
    </xdr:from>
    <xdr:to>
      <xdr:col>16</xdr:col>
      <xdr:colOff>350520</xdr:colOff>
      <xdr:row>15</xdr:row>
      <xdr:rowOff>22860</xdr:rowOff>
    </xdr:to>
    <xdr:graphicFrame macro="">
      <xdr:nvGraphicFramePr>
        <xdr:cNvPr id="35" name="Chart 34">
          <a:extLst>
            <a:ext uri="{FF2B5EF4-FFF2-40B4-BE49-F238E27FC236}">
              <a16:creationId xmlns:a16="http://schemas.microsoft.com/office/drawing/2014/main" id="{EA58A7C4-3052-4A81-8F91-175E29614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152400</xdr:colOff>
      <xdr:row>5</xdr:row>
      <xdr:rowOff>30480</xdr:rowOff>
    </xdr:from>
    <xdr:to>
      <xdr:col>23</xdr:col>
      <xdr:colOff>114300</xdr:colOff>
      <xdr:row>26</xdr:row>
      <xdr:rowOff>53340</xdr:rowOff>
    </xdr:to>
    <xdr:graphicFrame macro="">
      <xdr:nvGraphicFramePr>
        <xdr:cNvPr id="36" name="Chart 35">
          <a:extLst>
            <a:ext uri="{FF2B5EF4-FFF2-40B4-BE49-F238E27FC236}">
              <a16:creationId xmlns:a16="http://schemas.microsoft.com/office/drawing/2014/main" id="{56FB136F-91DC-4333-8023-146A05112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358140</xdr:colOff>
      <xdr:row>15</xdr:row>
      <xdr:rowOff>38100</xdr:rowOff>
    </xdr:from>
    <xdr:to>
      <xdr:col>16</xdr:col>
      <xdr:colOff>548640</xdr:colOff>
      <xdr:row>25</xdr:row>
      <xdr:rowOff>114300</xdr:rowOff>
    </xdr:to>
    <xdr:sp macro="" textlink="">
      <xdr:nvSpPr>
        <xdr:cNvPr id="37" name="Rectangle: Rounded Corners 36">
          <a:extLst>
            <a:ext uri="{FF2B5EF4-FFF2-40B4-BE49-F238E27FC236}">
              <a16:creationId xmlns:a16="http://schemas.microsoft.com/office/drawing/2014/main" id="{5DA061AC-40CA-3F7D-49A3-3FF45457DFA0}"/>
            </a:ext>
          </a:extLst>
        </xdr:cNvPr>
        <xdr:cNvSpPr/>
      </xdr:nvSpPr>
      <xdr:spPr>
        <a:xfrm>
          <a:off x="7063740" y="2781300"/>
          <a:ext cx="3238500" cy="1905000"/>
        </a:xfrm>
        <a:prstGeom prst="roundRect">
          <a:avLst>
            <a:gd name="adj" fmla="val 3411"/>
          </a:avLst>
        </a:prstGeom>
        <a:solidFill>
          <a:schemeClr val="bg1"/>
        </a:solidFill>
        <a:ln>
          <a:solidFill>
            <a:srgbClr val="002060"/>
          </a:solid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1200" b="1">
              <a:solidFill>
                <a:srgbClr val="002060"/>
              </a:solidFill>
              <a:latin typeface="+mn-lt"/>
              <a:ea typeface="+mn-ea"/>
              <a:cs typeface="+mn-cs"/>
            </a:rPr>
            <a:t>TOP 5 BY 52- WEEK LOW</a:t>
          </a:r>
        </a:p>
      </xdr:txBody>
    </xdr:sp>
    <xdr:clientData/>
  </xdr:twoCellAnchor>
  <xdr:twoCellAnchor>
    <xdr:from>
      <xdr:col>6</xdr:col>
      <xdr:colOff>0</xdr:colOff>
      <xdr:row>16</xdr:row>
      <xdr:rowOff>0</xdr:rowOff>
    </xdr:from>
    <xdr:to>
      <xdr:col>11</xdr:col>
      <xdr:colOff>129540</xdr:colOff>
      <xdr:row>26</xdr:row>
      <xdr:rowOff>15240</xdr:rowOff>
    </xdr:to>
    <xdr:graphicFrame macro="">
      <xdr:nvGraphicFramePr>
        <xdr:cNvPr id="41" name="Chart 40">
          <a:extLst>
            <a:ext uri="{FF2B5EF4-FFF2-40B4-BE49-F238E27FC236}">
              <a16:creationId xmlns:a16="http://schemas.microsoft.com/office/drawing/2014/main" id="{86DD023C-AF15-4FC3-9F68-B0F48C48D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281940</xdr:colOff>
      <xdr:row>15</xdr:row>
      <xdr:rowOff>129540</xdr:rowOff>
    </xdr:from>
    <xdr:to>
      <xdr:col>16</xdr:col>
      <xdr:colOff>457199</xdr:colOff>
      <xdr:row>26</xdr:row>
      <xdr:rowOff>15239</xdr:rowOff>
    </xdr:to>
    <xdr:graphicFrame macro="">
      <xdr:nvGraphicFramePr>
        <xdr:cNvPr id="42" name="Chart 41">
          <a:extLst>
            <a:ext uri="{FF2B5EF4-FFF2-40B4-BE49-F238E27FC236}">
              <a16:creationId xmlns:a16="http://schemas.microsoft.com/office/drawing/2014/main" id="{047E8E9C-B43C-4A83-94B6-1522A4AEA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525780</xdr:colOff>
      <xdr:row>26</xdr:row>
      <xdr:rowOff>30480</xdr:rowOff>
    </xdr:from>
    <xdr:to>
      <xdr:col>11</xdr:col>
      <xdr:colOff>220980</xdr:colOff>
      <xdr:row>36</xdr:row>
      <xdr:rowOff>91440</xdr:rowOff>
    </xdr:to>
    <xdr:sp macro="" textlink="">
      <xdr:nvSpPr>
        <xdr:cNvPr id="43" name="Rectangle: Rounded Corners 42">
          <a:extLst>
            <a:ext uri="{FF2B5EF4-FFF2-40B4-BE49-F238E27FC236}">
              <a16:creationId xmlns:a16="http://schemas.microsoft.com/office/drawing/2014/main" id="{4A385BD6-5778-7629-9B71-7CE2FAA5EBD2}"/>
            </a:ext>
          </a:extLst>
        </xdr:cNvPr>
        <xdr:cNvSpPr/>
      </xdr:nvSpPr>
      <xdr:spPr>
        <a:xfrm>
          <a:off x="525780" y="4785360"/>
          <a:ext cx="6400800" cy="1889760"/>
        </a:xfrm>
        <a:prstGeom prst="roundRect">
          <a:avLst>
            <a:gd name="adj" fmla="val 3484"/>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002060"/>
              </a:solidFill>
            </a:rPr>
            <a:t>TOP</a:t>
          </a:r>
          <a:r>
            <a:rPr lang="en-IN" sz="1200" b="1" baseline="0">
              <a:solidFill>
                <a:srgbClr val="002060"/>
              </a:solidFill>
            </a:rPr>
            <a:t> 10 GAINERS</a:t>
          </a:r>
          <a:endParaRPr lang="en-IN" sz="1200" b="1">
            <a:solidFill>
              <a:srgbClr val="002060"/>
            </a:solidFill>
          </a:endParaRPr>
        </a:p>
      </xdr:txBody>
    </xdr:sp>
    <xdr:clientData/>
  </xdr:twoCellAnchor>
  <xdr:twoCellAnchor>
    <xdr:from>
      <xdr:col>11</xdr:col>
      <xdr:colOff>388620</xdr:colOff>
      <xdr:row>26</xdr:row>
      <xdr:rowOff>38100</xdr:rowOff>
    </xdr:from>
    <xdr:to>
      <xdr:col>22</xdr:col>
      <xdr:colOff>83820</xdr:colOff>
      <xdr:row>36</xdr:row>
      <xdr:rowOff>99060</xdr:rowOff>
    </xdr:to>
    <xdr:sp macro="" textlink="">
      <xdr:nvSpPr>
        <xdr:cNvPr id="44" name="Rectangle: Rounded Corners 43">
          <a:extLst>
            <a:ext uri="{FF2B5EF4-FFF2-40B4-BE49-F238E27FC236}">
              <a16:creationId xmlns:a16="http://schemas.microsoft.com/office/drawing/2014/main" id="{254EFA35-1EE2-0191-C12A-0568F03079EB}"/>
            </a:ext>
          </a:extLst>
        </xdr:cNvPr>
        <xdr:cNvSpPr/>
      </xdr:nvSpPr>
      <xdr:spPr>
        <a:xfrm>
          <a:off x="7094220" y="4792980"/>
          <a:ext cx="6400800" cy="1889760"/>
        </a:xfrm>
        <a:prstGeom prst="roundRect">
          <a:avLst>
            <a:gd name="adj" fmla="val 3484"/>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002060"/>
              </a:solidFill>
            </a:rPr>
            <a:t>TOP</a:t>
          </a:r>
          <a:r>
            <a:rPr lang="en-IN" sz="1200" b="1" baseline="0">
              <a:solidFill>
                <a:srgbClr val="002060"/>
              </a:solidFill>
            </a:rPr>
            <a:t> 10 LOSERS</a:t>
          </a:r>
          <a:endParaRPr lang="en-IN" sz="1200" b="1">
            <a:solidFill>
              <a:srgbClr val="002060"/>
            </a:solidFill>
          </a:endParaRPr>
        </a:p>
      </xdr:txBody>
    </xdr:sp>
    <xdr:clientData/>
  </xdr:twoCellAnchor>
  <xdr:twoCellAnchor>
    <xdr:from>
      <xdr:col>0</xdr:col>
      <xdr:colOff>533400</xdr:colOff>
      <xdr:row>26</xdr:row>
      <xdr:rowOff>175260</xdr:rowOff>
    </xdr:from>
    <xdr:to>
      <xdr:col>11</xdr:col>
      <xdr:colOff>38100</xdr:colOff>
      <xdr:row>36</xdr:row>
      <xdr:rowOff>137160</xdr:rowOff>
    </xdr:to>
    <xdr:graphicFrame macro="">
      <xdr:nvGraphicFramePr>
        <xdr:cNvPr id="45" name="Chart 44">
          <a:extLst>
            <a:ext uri="{FF2B5EF4-FFF2-40B4-BE49-F238E27FC236}">
              <a16:creationId xmlns:a16="http://schemas.microsoft.com/office/drawing/2014/main" id="{965AAC09-C4EE-40DC-99E0-FF8CD55EA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472440</xdr:colOff>
      <xdr:row>27</xdr:row>
      <xdr:rowOff>15240</xdr:rowOff>
    </xdr:from>
    <xdr:to>
      <xdr:col>22</xdr:col>
      <xdr:colOff>7620</xdr:colOff>
      <xdr:row>36</xdr:row>
      <xdr:rowOff>99060</xdr:rowOff>
    </xdr:to>
    <xdr:graphicFrame macro="">
      <xdr:nvGraphicFramePr>
        <xdr:cNvPr id="46" name="Chart 45">
          <a:extLst>
            <a:ext uri="{FF2B5EF4-FFF2-40B4-BE49-F238E27FC236}">
              <a16:creationId xmlns:a16="http://schemas.microsoft.com/office/drawing/2014/main" id="{3B357151-464B-45E4-A1FE-E4542AB84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99060</xdr:colOff>
      <xdr:row>0</xdr:row>
      <xdr:rowOff>68580</xdr:rowOff>
    </xdr:from>
    <xdr:to>
      <xdr:col>2</xdr:col>
      <xdr:colOff>266700</xdr:colOff>
      <xdr:row>4</xdr:row>
      <xdr:rowOff>22860</xdr:rowOff>
    </xdr:to>
    <xdr:sp macro="" textlink="">
      <xdr:nvSpPr>
        <xdr:cNvPr id="52" name="Rectangle: Rounded Corners 51">
          <a:extLst>
            <a:ext uri="{FF2B5EF4-FFF2-40B4-BE49-F238E27FC236}">
              <a16:creationId xmlns:a16="http://schemas.microsoft.com/office/drawing/2014/main" id="{BC7207EE-253A-3935-49A8-CF104868A988}"/>
            </a:ext>
          </a:extLst>
        </xdr:cNvPr>
        <xdr:cNvSpPr/>
      </xdr:nvSpPr>
      <xdr:spPr>
        <a:xfrm>
          <a:off x="99060" y="68580"/>
          <a:ext cx="1386840" cy="685800"/>
        </a:xfrm>
        <a:prstGeom prst="roundRect">
          <a:avLst>
            <a:gd name="adj" fmla="val 10000"/>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rgbClr val="002060"/>
            </a:solidFill>
          </a:endParaRPr>
        </a:p>
      </xdr:txBody>
    </xdr:sp>
    <xdr:clientData/>
  </xdr:twoCellAnchor>
  <xdr:twoCellAnchor editAs="oneCell">
    <xdr:from>
      <xdr:col>0</xdr:col>
      <xdr:colOff>144781</xdr:colOff>
      <xdr:row>0</xdr:row>
      <xdr:rowOff>91441</xdr:rowOff>
    </xdr:from>
    <xdr:to>
      <xdr:col>2</xdr:col>
      <xdr:colOff>198121</xdr:colOff>
      <xdr:row>3</xdr:row>
      <xdr:rowOff>175261</xdr:rowOff>
    </xdr:to>
    <xdr:pic>
      <xdr:nvPicPr>
        <xdr:cNvPr id="54" name="Picture 53" descr="Nifty50 Vector Logo - Download Free SVG ...">
          <a:extLst>
            <a:ext uri="{FF2B5EF4-FFF2-40B4-BE49-F238E27FC236}">
              <a16:creationId xmlns:a16="http://schemas.microsoft.com/office/drawing/2014/main" id="{BCD6BD8D-A7FE-4A5E-B699-441847070BB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4781" y="91441"/>
          <a:ext cx="1272540" cy="632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68580</xdr:colOff>
      <xdr:row>0</xdr:row>
      <xdr:rowOff>76200</xdr:rowOff>
    </xdr:from>
    <xdr:to>
      <xdr:col>11</xdr:col>
      <xdr:colOff>190500</xdr:colOff>
      <xdr:row>4</xdr:row>
      <xdr:rowOff>0</xdr:rowOff>
    </xdr:to>
    <xdr:sp macro="" textlink="">
      <xdr:nvSpPr>
        <xdr:cNvPr id="2" name="Rectangle: Rounded Corners 1">
          <a:extLst>
            <a:ext uri="{FF2B5EF4-FFF2-40B4-BE49-F238E27FC236}">
              <a16:creationId xmlns:a16="http://schemas.microsoft.com/office/drawing/2014/main" id="{60CDF159-B374-49EB-95FA-AA3205B7E111}"/>
            </a:ext>
          </a:extLst>
        </xdr:cNvPr>
        <xdr:cNvSpPr/>
      </xdr:nvSpPr>
      <xdr:spPr>
        <a:xfrm>
          <a:off x="68580" y="76200"/>
          <a:ext cx="6827520" cy="655320"/>
        </a:xfrm>
        <a:prstGeom prst="roundRect">
          <a:avLst>
            <a:gd name="adj" fmla="val 13406"/>
          </a:avLst>
        </a:prstGeom>
        <a:solidFill>
          <a:schemeClr val="accent1">
            <a:lumMod val="50000"/>
          </a:schemeClr>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2200">
              <a:latin typeface="Times New Roman" panose="02020603050405020304" pitchFamily="18" charset="0"/>
              <a:cs typeface="Times New Roman" panose="02020603050405020304" pitchFamily="18" charset="0"/>
            </a:rPr>
            <a:t>NIFTY 50 MARKET INSIGHTS</a:t>
          </a:r>
          <a:r>
            <a:rPr lang="en-IN" sz="2200" baseline="0">
              <a:latin typeface="Times New Roman" panose="02020603050405020304" pitchFamily="18" charset="0"/>
              <a:cs typeface="Times New Roman" panose="02020603050405020304" pitchFamily="18" charset="0"/>
            </a:rPr>
            <a:t> DASHBOARD</a:t>
          </a:r>
          <a:endParaRPr lang="en-IN" sz="2200">
            <a:latin typeface="Times New Roman" panose="02020603050405020304" pitchFamily="18" charset="0"/>
            <a:cs typeface="Times New Roman" panose="02020603050405020304" pitchFamily="18" charset="0"/>
          </a:endParaRPr>
        </a:p>
      </xdr:txBody>
    </xdr:sp>
    <xdr:clientData/>
  </xdr:twoCellAnchor>
  <xdr:twoCellAnchor>
    <xdr:from>
      <xdr:col>11</xdr:col>
      <xdr:colOff>342900</xdr:colOff>
      <xdr:row>0</xdr:row>
      <xdr:rowOff>68580</xdr:rowOff>
    </xdr:from>
    <xdr:to>
      <xdr:col>13</xdr:col>
      <xdr:colOff>510540</xdr:colOff>
      <xdr:row>4</xdr:row>
      <xdr:rowOff>22860</xdr:rowOff>
    </xdr:to>
    <xdr:sp macro="" textlink="">
      <xdr:nvSpPr>
        <xdr:cNvPr id="3" name="Rectangle: Rounded Corners 2">
          <a:extLst>
            <a:ext uri="{FF2B5EF4-FFF2-40B4-BE49-F238E27FC236}">
              <a16:creationId xmlns:a16="http://schemas.microsoft.com/office/drawing/2014/main" id="{ED568482-02A1-4472-8CDD-39A3375B9642}"/>
            </a:ext>
          </a:extLst>
        </xdr:cNvPr>
        <xdr:cNvSpPr/>
      </xdr:nvSpPr>
      <xdr:spPr>
        <a:xfrm>
          <a:off x="7048500" y="68580"/>
          <a:ext cx="1386840" cy="685800"/>
        </a:xfrm>
        <a:prstGeom prst="roundRect">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002060"/>
              </a:solidFill>
            </a:rPr>
            <a:t>NO</a:t>
          </a:r>
          <a:r>
            <a:rPr lang="en-IN" sz="1200" b="1" baseline="0">
              <a:solidFill>
                <a:srgbClr val="002060"/>
              </a:solidFill>
            </a:rPr>
            <a:t> OF STOCKS</a:t>
          </a:r>
          <a:endParaRPr lang="en-IN" sz="1200" b="1">
            <a:solidFill>
              <a:srgbClr val="002060"/>
            </a:solidFill>
          </a:endParaRPr>
        </a:p>
      </xdr:txBody>
    </xdr:sp>
    <xdr:clientData/>
  </xdr:twoCellAnchor>
  <xdr:twoCellAnchor>
    <xdr:from>
      <xdr:col>12</xdr:col>
      <xdr:colOff>91440</xdr:colOff>
      <xdr:row>1</xdr:row>
      <xdr:rowOff>121920</xdr:rowOff>
    </xdr:from>
    <xdr:to>
      <xdr:col>13</xdr:col>
      <xdr:colOff>373380</xdr:colOff>
      <xdr:row>3</xdr:row>
      <xdr:rowOff>160020</xdr:rowOff>
    </xdr:to>
    <xdr:sp macro="" textlink="">
      <xdr:nvSpPr>
        <xdr:cNvPr id="4" name="Rectangle 3">
          <a:extLst>
            <a:ext uri="{FF2B5EF4-FFF2-40B4-BE49-F238E27FC236}">
              <a16:creationId xmlns:a16="http://schemas.microsoft.com/office/drawing/2014/main" id="{EC0BB0F4-B695-4456-A702-0517132B9B1F}"/>
            </a:ext>
          </a:extLst>
        </xdr:cNvPr>
        <xdr:cNvSpPr/>
      </xdr:nvSpPr>
      <xdr:spPr>
        <a:xfrm>
          <a:off x="7406640" y="304800"/>
          <a:ext cx="891540" cy="40386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200" b="1">
              <a:solidFill>
                <a:srgbClr val="002060"/>
              </a:solidFill>
            </a:rPr>
            <a:t>50</a:t>
          </a:r>
          <a:endParaRPr lang="en-IN" sz="3200" b="1"/>
        </a:p>
      </xdr:txBody>
    </xdr:sp>
    <xdr:clientData/>
  </xdr:twoCellAnchor>
  <xdr:twoCellAnchor>
    <xdr:from>
      <xdr:col>14</xdr:col>
      <xdr:colOff>68580</xdr:colOff>
      <xdr:row>0</xdr:row>
      <xdr:rowOff>83820</xdr:rowOff>
    </xdr:from>
    <xdr:to>
      <xdr:col>16</xdr:col>
      <xdr:colOff>510540</xdr:colOff>
      <xdr:row>4</xdr:row>
      <xdr:rowOff>15240</xdr:rowOff>
    </xdr:to>
    <xdr:sp macro="" textlink="">
      <xdr:nvSpPr>
        <xdr:cNvPr id="5" name="Rectangle: Rounded Corners 4">
          <a:extLst>
            <a:ext uri="{FF2B5EF4-FFF2-40B4-BE49-F238E27FC236}">
              <a16:creationId xmlns:a16="http://schemas.microsoft.com/office/drawing/2014/main" id="{4DBAA796-67A0-42F9-993E-DB5CD1ED851D}"/>
            </a:ext>
          </a:extLst>
        </xdr:cNvPr>
        <xdr:cNvSpPr/>
      </xdr:nvSpPr>
      <xdr:spPr>
        <a:xfrm>
          <a:off x="8602980" y="83820"/>
          <a:ext cx="1661160" cy="662940"/>
        </a:xfrm>
        <a:prstGeom prst="roundRect">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002060"/>
              </a:solidFill>
            </a:rPr>
            <a:t>1</a:t>
          </a:r>
          <a:r>
            <a:rPr lang="en-IN" sz="1200" b="1" baseline="0">
              <a:solidFill>
                <a:srgbClr val="002060"/>
              </a:solidFill>
            </a:rPr>
            <a:t> DAY CHANGE(%)</a:t>
          </a:r>
        </a:p>
        <a:p>
          <a:pPr algn="l"/>
          <a:endParaRPr lang="en-IN" sz="1200" b="1">
            <a:solidFill>
              <a:srgbClr val="002060"/>
            </a:solidFill>
          </a:endParaRPr>
        </a:p>
      </xdr:txBody>
    </xdr:sp>
    <xdr:clientData/>
  </xdr:twoCellAnchor>
  <xdr:twoCellAnchor>
    <xdr:from>
      <xdr:col>17</xdr:col>
      <xdr:colOff>76200</xdr:colOff>
      <xdr:row>0</xdr:row>
      <xdr:rowOff>68580</xdr:rowOff>
    </xdr:from>
    <xdr:to>
      <xdr:col>20</xdr:col>
      <xdr:colOff>106680</xdr:colOff>
      <xdr:row>4</xdr:row>
      <xdr:rowOff>0</xdr:rowOff>
    </xdr:to>
    <xdr:sp macro="" textlink="">
      <xdr:nvSpPr>
        <xdr:cNvPr id="6" name="Rectangle: Rounded Corners 5">
          <a:extLst>
            <a:ext uri="{FF2B5EF4-FFF2-40B4-BE49-F238E27FC236}">
              <a16:creationId xmlns:a16="http://schemas.microsoft.com/office/drawing/2014/main" id="{15095BA6-D2E7-4116-B041-FEC7899397AF}"/>
            </a:ext>
          </a:extLst>
        </xdr:cNvPr>
        <xdr:cNvSpPr/>
      </xdr:nvSpPr>
      <xdr:spPr>
        <a:xfrm>
          <a:off x="10439400" y="68580"/>
          <a:ext cx="1859280" cy="662940"/>
        </a:xfrm>
        <a:prstGeom prst="roundRect">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002060"/>
              </a:solidFill>
            </a:rPr>
            <a:t>NIFTY</a:t>
          </a:r>
          <a:r>
            <a:rPr lang="en-IN" sz="1200" b="1" baseline="0">
              <a:solidFill>
                <a:srgbClr val="002060"/>
              </a:solidFill>
            </a:rPr>
            <a:t> 50 TURNOVER(crs)</a:t>
          </a:r>
          <a:endParaRPr lang="en-IN" sz="1200" b="1">
            <a:solidFill>
              <a:srgbClr val="002060"/>
            </a:solidFill>
          </a:endParaRPr>
        </a:p>
      </xdr:txBody>
    </xdr:sp>
    <xdr:clientData/>
  </xdr:twoCellAnchor>
  <xdr:twoCellAnchor>
    <xdr:from>
      <xdr:col>20</xdr:col>
      <xdr:colOff>259080</xdr:colOff>
      <xdr:row>0</xdr:row>
      <xdr:rowOff>76200</xdr:rowOff>
    </xdr:from>
    <xdr:to>
      <xdr:col>23</xdr:col>
      <xdr:colOff>144780</xdr:colOff>
      <xdr:row>4</xdr:row>
      <xdr:rowOff>7620</xdr:rowOff>
    </xdr:to>
    <xdr:sp macro="" textlink="">
      <xdr:nvSpPr>
        <xdr:cNvPr id="7" name="Rectangle: Rounded Corners 6">
          <a:extLst>
            <a:ext uri="{FF2B5EF4-FFF2-40B4-BE49-F238E27FC236}">
              <a16:creationId xmlns:a16="http://schemas.microsoft.com/office/drawing/2014/main" id="{94C342F7-7CA7-45A3-9BCC-BA8BF9F138F0}"/>
            </a:ext>
          </a:extLst>
        </xdr:cNvPr>
        <xdr:cNvSpPr/>
      </xdr:nvSpPr>
      <xdr:spPr>
        <a:xfrm>
          <a:off x="12451080" y="76200"/>
          <a:ext cx="1714500" cy="662940"/>
        </a:xfrm>
        <a:prstGeom prst="roundRect">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002060"/>
              </a:solidFill>
            </a:rPr>
            <a:t>TOTAL</a:t>
          </a:r>
          <a:r>
            <a:rPr lang="en-IN" sz="1200" b="1" baseline="0">
              <a:solidFill>
                <a:srgbClr val="002060"/>
              </a:solidFill>
            </a:rPr>
            <a:t> VOLUME(lacs)</a:t>
          </a:r>
          <a:endParaRPr lang="en-IN" sz="1200" b="1">
            <a:solidFill>
              <a:srgbClr val="002060"/>
            </a:solidFill>
          </a:endParaRPr>
        </a:p>
      </xdr:txBody>
    </xdr:sp>
    <xdr:clientData/>
  </xdr:twoCellAnchor>
  <xdr:twoCellAnchor>
    <xdr:from>
      <xdr:col>14</xdr:col>
      <xdr:colOff>91440</xdr:colOff>
      <xdr:row>1</xdr:row>
      <xdr:rowOff>137160</xdr:rowOff>
    </xdr:from>
    <xdr:to>
      <xdr:col>16</xdr:col>
      <xdr:colOff>388620</xdr:colOff>
      <xdr:row>3</xdr:row>
      <xdr:rowOff>152400</xdr:rowOff>
    </xdr:to>
    <xdr:sp macro="" textlink="">
      <xdr:nvSpPr>
        <xdr:cNvPr id="8" name="Rectangle 7">
          <a:extLst>
            <a:ext uri="{FF2B5EF4-FFF2-40B4-BE49-F238E27FC236}">
              <a16:creationId xmlns:a16="http://schemas.microsoft.com/office/drawing/2014/main" id="{776C9EF0-BDF4-4922-AF80-C7B55EF34E71}"/>
            </a:ext>
          </a:extLst>
        </xdr:cNvPr>
        <xdr:cNvSpPr/>
      </xdr:nvSpPr>
      <xdr:spPr>
        <a:xfrm>
          <a:off x="8625840" y="320040"/>
          <a:ext cx="1516380" cy="38100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r>
            <a:rPr lang="en-IN" sz="3200" b="1">
              <a:solidFill>
                <a:srgbClr val="002060"/>
              </a:solidFill>
              <a:latin typeface="+mn-lt"/>
              <a:ea typeface="+mn-ea"/>
              <a:cs typeface="+mn-cs"/>
            </a:rPr>
            <a:t>-2.9302</a:t>
          </a:r>
        </a:p>
      </xdr:txBody>
    </xdr:sp>
    <xdr:clientData/>
  </xdr:twoCellAnchor>
  <xdr:twoCellAnchor>
    <xdr:from>
      <xdr:col>17</xdr:col>
      <xdr:colOff>137160</xdr:colOff>
      <xdr:row>1</xdr:row>
      <xdr:rowOff>121920</xdr:rowOff>
    </xdr:from>
    <xdr:to>
      <xdr:col>20</xdr:col>
      <xdr:colOff>76200</xdr:colOff>
      <xdr:row>3</xdr:row>
      <xdr:rowOff>137160</xdr:rowOff>
    </xdr:to>
    <xdr:sp macro="" textlink="">
      <xdr:nvSpPr>
        <xdr:cNvPr id="9" name="Rectangle 8">
          <a:extLst>
            <a:ext uri="{FF2B5EF4-FFF2-40B4-BE49-F238E27FC236}">
              <a16:creationId xmlns:a16="http://schemas.microsoft.com/office/drawing/2014/main" id="{0834F053-B65C-499C-9C45-092568E63472}"/>
            </a:ext>
          </a:extLst>
        </xdr:cNvPr>
        <xdr:cNvSpPr/>
      </xdr:nvSpPr>
      <xdr:spPr>
        <a:xfrm>
          <a:off x="10500360" y="304800"/>
          <a:ext cx="1767840" cy="38100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r>
            <a:rPr lang="en-IN" sz="3200" b="1">
              <a:solidFill>
                <a:srgbClr val="002060"/>
              </a:solidFill>
              <a:latin typeface="+mn-lt"/>
              <a:ea typeface="+mn-ea"/>
              <a:cs typeface="+mn-cs"/>
            </a:rPr>
            <a:t>28485.34</a:t>
          </a:r>
        </a:p>
      </xdr:txBody>
    </xdr:sp>
    <xdr:clientData/>
  </xdr:twoCellAnchor>
  <xdr:twoCellAnchor>
    <xdr:from>
      <xdr:col>20</xdr:col>
      <xdr:colOff>350520</xdr:colOff>
      <xdr:row>1</xdr:row>
      <xdr:rowOff>152400</xdr:rowOff>
    </xdr:from>
    <xdr:to>
      <xdr:col>23</xdr:col>
      <xdr:colOff>68580</xdr:colOff>
      <xdr:row>3</xdr:row>
      <xdr:rowOff>152400</xdr:rowOff>
    </xdr:to>
    <xdr:sp macro="" textlink="">
      <xdr:nvSpPr>
        <xdr:cNvPr id="10" name="Rectangle 9">
          <a:extLst>
            <a:ext uri="{FF2B5EF4-FFF2-40B4-BE49-F238E27FC236}">
              <a16:creationId xmlns:a16="http://schemas.microsoft.com/office/drawing/2014/main" id="{D5FD6B23-ECA7-440A-9EBF-E678F5F3D616}"/>
            </a:ext>
          </a:extLst>
        </xdr:cNvPr>
        <xdr:cNvSpPr/>
      </xdr:nvSpPr>
      <xdr:spPr>
        <a:xfrm>
          <a:off x="12542520" y="335280"/>
          <a:ext cx="1546860" cy="36576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r>
            <a:rPr lang="en-IN" sz="3200" b="1">
              <a:solidFill>
                <a:srgbClr val="002060"/>
              </a:solidFill>
              <a:latin typeface="+mn-lt"/>
              <a:ea typeface="+mn-ea"/>
              <a:cs typeface="+mn-cs"/>
            </a:rPr>
            <a:t>3563.33</a:t>
          </a:r>
        </a:p>
      </xdr:txBody>
    </xdr:sp>
    <xdr:clientData/>
  </xdr:twoCellAnchor>
  <xdr:twoCellAnchor>
    <xdr:from>
      <xdr:col>5</xdr:col>
      <xdr:colOff>586740</xdr:colOff>
      <xdr:row>4</xdr:row>
      <xdr:rowOff>99060</xdr:rowOff>
    </xdr:from>
    <xdr:to>
      <xdr:col>11</xdr:col>
      <xdr:colOff>220980</xdr:colOff>
      <xdr:row>14</xdr:row>
      <xdr:rowOff>129540</xdr:rowOff>
    </xdr:to>
    <xdr:sp macro="" textlink="">
      <xdr:nvSpPr>
        <xdr:cNvPr id="11" name="Rectangle: Rounded Corners 10">
          <a:extLst>
            <a:ext uri="{FF2B5EF4-FFF2-40B4-BE49-F238E27FC236}">
              <a16:creationId xmlns:a16="http://schemas.microsoft.com/office/drawing/2014/main" id="{F491ACC2-B1E0-4D7D-80DD-25BC15065940}"/>
            </a:ext>
          </a:extLst>
        </xdr:cNvPr>
        <xdr:cNvSpPr/>
      </xdr:nvSpPr>
      <xdr:spPr>
        <a:xfrm>
          <a:off x="3634740" y="830580"/>
          <a:ext cx="3291840" cy="1859280"/>
        </a:xfrm>
        <a:prstGeom prst="roundRect">
          <a:avLst>
            <a:gd name="adj" fmla="val 5149"/>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002060"/>
              </a:solidFill>
            </a:rPr>
            <a:t>TOP 5</a:t>
          </a:r>
          <a:r>
            <a:rPr lang="en-IN" sz="1200" b="1" baseline="0">
              <a:solidFill>
                <a:srgbClr val="002060"/>
              </a:solidFill>
            </a:rPr>
            <a:t> SECTORS BY TURNOVER</a:t>
          </a:r>
          <a:endParaRPr lang="en-IN" sz="1200" b="1">
            <a:solidFill>
              <a:srgbClr val="002060"/>
            </a:solidFill>
          </a:endParaRPr>
        </a:p>
      </xdr:txBody>
    </xdr:sp>
    <xdr:clientData/>
  </xdr:twoCellAnchor>
  <xdr:twoCellAnchor>
    <xdr:from>
      <xdr:col>11</xdr:col>
      <xdr:colOff>335280</xdr:colOff>
      <xdr:row>4</xdr:row>
      <xdr:rowOff>99060</xdr:rowOff>
    </xdr:from>
    <xdr:to>
      <xdr:col>16</xdr:col>
      <xdr:colOff>525780</xdr:colOff>
      <xdr:row>14</xdr:row>
      <xdr:rowOff>121920</xdr:rowOff>
    </xdr:to>
    <xdr:sp macro="" textlink="">
      <xdr:nvSpPr>
        <xdr:cNvPr id="12" name="Rectangle: Rounded Corners 11">
          <a:extLst>
            <a:ext uri="{FF2B5EF4-FFF2-40B4-BE49-F238E27FC236}">
              <a16:creationId xmlns:a16="http://schemas.microsoft.com/office/drawing/2014/main" id="{65614A0F-E9F2-41B2-8B15-A154AFC7F6B8}"/>
            </a:ext>
          </a:extLst>
        </xdr:cNvPr>
        <xdr:cNvSpPr/>
      </xdr:nvSpPr>
      <xdr:spPr>
        <a:xfrm>
          <a:off x="7040880" y="830580"/>
          <a:ext cx="3238500" cy="1851660"/>
        </a:xfrm>
        <a:prstGeom prst="roundRect">
          <a:avLst>
            <a:gd name="adj" fmla="val 3087"/>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002060"/>
              </a:solidFill>
            </a:rPr>
            <a:t>TOP 5</a:t>
          </a:r>
          <a:r>
            <a:rPr lang="en-IN" sz="1200" b="1" baseline="0">
              <a:solidFill>
                <a:srgbClr val="002060"/>
              </a:solidFill>
            </a:rPr>
            <a:t> COMPANIES S BY TURNOVER</a:t>
          </a:r>
          <a:endParaRPr lang="en-IN" sz="1200" b="1">
            <a:solidFill>
              <a:srgbClr val="002060"/>
            </a:solidFill>
          </a:endParaRPr>
        </a:p>
      </xdr:txBody>
    </xdr:sp>
    <xdr:clientData/>
  </xdr:twoCellAnchor>
  <xdr:twoCellAnchor>
    <xdr:from>
      <xdr:col>17</xdr:col>
      <xdr:colOff>91440</xdr:colOff>
      <xdr:row>4</xdr:row>
      <xdr:rowOff>83820</xdr:rowOff>
    </xdr:from>
    <xdr:to>
      <xdr:col>23</xdr:col>
      <xdr:colOff>121920</xdr:colOff>
      <xdr:row>25</xdr:row>
      <xdr:rowOff>129540</xdr:rowOff>
    </xdr:to>
    <xdr:sp macro="" textlink="">
      <xdr:nvSpPr>
        <xdr:cNvPr id="13" name="Rectangle: Rounded Corners 12">
          <a:extLst>
            <a:ext uri="{FF2B5EF4-FFF2-40B4-BE49-F238E27FC236}">
              <a16:creationId xmlns:a16="http://schemas.microsoft.com/office/drawing/2014/main" id="{CAA31913-D128-43E0-AE41-92CFF5D762A9}"/>
            </a:ext>
          </a:extLst>
        </xdr:cNvPr>
        <xdr:cNvSpPr/>
      </xdr:nvSpPr>
      <xdr:spPr>
        <a:xfrm>
          <a:off x="10454640" y="815340"/>
          <a:ext cx="3688080" cy="3886200"/>
        </a:xfrm>
        <a:prstGeom prst="roundRect">
          <a:avLst>
            <a:gd name="adj" fmla="val 1926"/>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200" b="1">
              <a:solidFill>
                <a:srgbClr val="002060"/>
              </a:solidFill>
              <a:latin typeface="+mn-lt"/>
              <a:ea typeface="+mn-ea"/>
              <a:cs typeface="+mn-cs"/>
            </a:rPr>
            <a:t>SECTORAL DISTRIBUTION</a:t>
          </a:r>
        </a:p>
        <a:p>
          <a:pPr marL="0" indent="0" algn="l"/>
          <a:endParaRPr lang="en-IN" sz="1200" b="1">
            <a:solidFill>
              <a:srgbClr val="002060"/>
            </a:solidFill>
            <a:latin typeface="+mn-lt"/>
            <a:ea typeface="+mn-ea"/>
            <a:cs typeface="+mn-cs"/>
          </a:endParaRPr>
        </a:p>
      </xdr:txBody>
    </xdr:sp>
    <xdr:clientData/>
  </xdr:twoCellAnchor>
  <xdr:twoCellAnchor>
    <xdr:from>
      <xdr:col>5</xdr:col>
      <xdr:colOff>601980</xdr:colOff>
      <xdr:row>15</xdr:row>
      <xdr:rowOff>76200</xdr:rowOff>
    </xdr:from>
    <xdr:to>
      <xdr:col>11</xdr:col>
      <xdr:colOff>220980</xdr:colOff>
      <xdr:row>25</xdr:row>
      <xdr:rowOff>152400</xdr:rowOff>
    </xdr:to>
    <xdr:sp macro="" textlink="">
      <xdr:nvSpPr>
        <xdr:cNvPr id="14" name="Rectangle: Rounded Corners 13">
          <a:extLst>
            <a:ext uri="{FF2B5EF4-FFF2-40B4-BE49-F238E27FC236}">
              <a16:creationId xmlns:a16="http://schemas.microsoft.com/office/drawing/2014/main" id="{13F863EB-A734-4989-B1A8-5993AF2C7050}"/>
            </a:ext>
          </a:extLst>
        </xdr:cNvPr>
        <xdr:cNvSpPr/>
      </xdr:nvSpPr>
      <xdr:spPr>
        <a:xfrm>
          <a:off x="3649980" y="2819400"/>
          <a:ext cx="3276600" cy="1905000"/>
        </a:xfrm>
        <a:prstGeom prst="roundRect">
          <a:avLst>
            <a:gd name="adj" fmla="val 3411"/>
          </a:avLst>
        </a:prstGeom>
        <a:solidFill>
          <a:schemeClr val="bg1"/>
        </a:solidFill>
        <a:ln>
          <a:solidFill>
            <a:srgbClr val="002060"/>
          </a:solid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1200" b="1">
              <a:solidFill>
                <a:srgbClr val="002060"/>
              </a:solidFill>
              <a:latin typeface="+mn-lt"/>
              <a:ea typeface="+mn-ea"/>
              <a:cs typeface="+mn-cs"/>
            </a:rPr>
            <a:t>TOP 5 BY</a:t>
          </a:r>
          <a:r>
            <a:rPr lang="en-IN" sz="1200" b="1" baseline="0">
              <a:solidFill>
                <a:srgbClr val="002060"/>
              </a:solidFill>
              <a:latin typeface="+mn-lt"/>
              <a:ea typeface="+mn-ea"/>
              <a:cs typeface="+mn-cs"/>
            </a:rPr>
            <a:t> 52-WEEK HIGH</a:t>
          </a:r>
          <a:endParaRPr lang="en-IN" sz="1200" b="1">
            <a:solidFill>
              <a:srgbClr val="002060"/>
            </a:solidFill>
            <a:latin typeface="+mn-lt"/>
            <a:ea typeface="+mn-ea"/>
            <a:cs typeface="+mn-cs"/>
          </a:endParaRPr>
        </a:p>
      </xdr:txBody>
    </xdr:sp>
    <xdr:clientData/>
  </xdr:twoCellAnchor>
  <xdr:twoCellAnchor>
    <xdr:from>
      <xdr:col>0</xdr:col>
      <xdr:colOff>68580</xdr:colOff>
      <xdr:row>4</xdr:row>
      <xdr:rowOff>91440</xdr:rowOff>
    </xdr:from>
    <xdr:to>
      <xdr:col>5</xdr:col>
      <xdr:colOff>441960</xdr:colOff>
      <xdr:row>25</xdr:row>
      <xdr:rowOff>121920</xdr:rowOff>
    </xdr:to>
    <xdr:sp macro="" textlink="">
      <xdr:nvSpPr>
        <xdr:cNvPr id="15" name="Rectangle: Rounded Corners 14">
          <a:extLst>
            <a:ext uri="{FF2B5EF4-FFF2-40B4-BE49-F238E27FC236}">
              <a16:creationId xmlns:a16="http://schemas.microsoft.com/office/drawing/2014/main" id="{9E2E5949-4879-4A83-8474-B43BD12DE674}"/>
            </a:ext>
          </a:extLst>
        </xdr:cNvPr>
        <xdr:cNvSpPr/>
      </xdr:nvSpPr>
      <xdr:spPr>
        <a:xfrm>
          <a:off x="68580" y="822960"/>
          <a:ext cx="3421380" cy="3870960"/>
        </a:xfrm>
        <a:prstGeom prst="roundRect">
          <a:avLst>
            <a:gd name="adj" fmla="val 1925"/>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002060"/>
              </a:solidFill>
            </a:rPr>
            <a:t>TOP</a:t>
          </a:r>
          <a:r>
            <a:rPr lang="en-IN" sz="1200" b="1" baseline="0">
              <a:solidFill>
                <a:srgbClr val="002060"/>
              </a:solidFill>
            </a:rPr>
            <a:t> 10 COMPANIES BY VOLUMES</a:t>
          </a:r>
          <a:endParaRPr lang="en-IN" sz="1200" b="1">
            <a:solidFill>
              <a:srgbClr val="002060"/>
            </a:solidFill>
          </a:endParaRPr>
        </a:p>
      </xdr:txBody>
    </xdr:sp>
    <xdr:clientData/>
  </xdr:twoCellAnchor>
  <xdr:twoCellAnchor>
    <xdr:from>
      <xdr:col>0</xdr:col>
      <xdr:colOff>121920</xdr:colOff>
      <xdr:row>4</xdr:row>
      <xdr:rowOff>160020</xdr:rowOff>
    </xdr:from>
    <xdr:to>
      <xdr:col>5</xdr:col>
      <xdr:colOff>350520</xdr:colOff>
      <xdr:row>25</xdr:row>
      <xdr:rowOff>45720</xdr:rowOff>
    </xdr:to>
    <xdr:graphicFrame macro="">
      <xdr:nvGraphicFramePr>
        <xdr:cNvPr id="16" name="Chart 15">
          <a:extLst>
            <a:ext uri="{FF2B5EF4-FFF2-40B4-BE49-F238E27FC236}">
              <a16:creationId xmlns:a16="http://schemas.microsoft.com/office/drawing/2014/main" id="{4DE1ED0F-B626-4082-AAE6-7CDF7B879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68580</xdr:colOff>
      <xdr:row>5</xdr:row>
      <xdr:rowOff>68580</xdr:rowOff>
    </xdr:from>
    <xdr:to>
      <xdr:col>11</xdr:col>
      <xdr:colOff>121920</xdr:colOff>
      <xdr:row>15</xdr:row>
      <xdr:rowOff>0</xdr:rowOff>
    </xdr:to>
    <xdr:graphicFrame macro="">
      <xdr:nvGraphicFramePr>
        <xdr:cNvPr id="17" name="Chart 16">
          <a:extLst>
            <a:ext uri="{FF2B5EF4-FFF2-40B4-BE49-F238E27FC236}">
              <a16:creationId xmlns:a16="http://schemas.microsoft.com/office/drawing/2014/main" id="{286CF169-8749-4F38-B243-BD596C873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426720</xdr:colOff>
      <xdr:row>5</xdr:row>
      <xdr:rowOff>38100</xdr:rowOff>
    </xdr:from>
    <xdr:to>
      <xdr:col>16</xdr:col>
      <xdr:colOff>358140</xdr:colOff>
      <xdr:row>15</xdr:row>
      <xdr:rowOff>15240</xdr:rowOff>
    </xdr:to>
    <xdr:graphicFrame macro="">
      <xdr:nvGraphicFramePr>
        <xdr:cNvPr id="18" name="Chart 17">
          <a:extLst>
            <a:ext uri="{FF2B5EF4-FFF2-40B4-BE49-F238E27FC236}">
              <a16:creationId xmlns:a16="http://schemas.microsoft.com/office/drawing/2014/main" id="{72998FDB-D99E-44FA-BD0A-FEA4D34CA9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152400</xdr:colOff>
      <xdr:row>3</xdr:row>
      <xdr:rowOff>83820</xdr:rowOff>
    </xdr:from>
    <xdr:to>
      <xdr:col>23</xdr:col>
      <xdr:colOff>114300</xdr:colOff>
      <xdr:row>26</xdr:row>
      <xdr:rowOff>53340</xdr:rowOff>
    </xdr:to>
    <xdr:graphicFrame macro="">
      <xdr:nvGraphicFramePr>
        <xdr:cNvPr id="19" name="Chart 18">
          <a:extLst>
            <a:ext uri="{FF2B5EF4-FFF2-40B4-BE49-F238E27FC236}">
              <a16:creationId xmlns:a16="http://schemas.microsoft.com/office/drawing/2014/main" id="{A36198D4-0074-46E8-9985-30581D160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358140</xdr:colOff>
      <xdr:row>15</xdr:row>
      <xdr:rowOff>38100</xdr:rowOff>
    </xdr:from>
    <xdr:to>
      <xdr:col>16</xdr:col>
      <xdr:colOff>548640</xdr:colOff>
      <xdr:row>25</xdr:row>
      <xdr:rowOff>114300</xdr:rowOff>
    </xdr:to>
    <xdr:sp macro="" textlink="">
      <xdr:nvSpPr>
        <xdr:cNvPr id="20" name="Rectangle: Rounded Corners 19">
          <a:extLst>
            <a:ext uri="{FF2B5EF4-FFF2-40B4-BE49-F238E27FC236}">
              <a16:creationId xmlns:a16="http://schemas.microsoft.com/office/drawing/2014/main" id="{5547321B-B65C-49A4-BA13-6F370A7CB73E}"/>
            </a:ext>
          </a:extLst>
        </xdr:cNvPr>
        <xdr:cNvSpPr/>
      </xdr:nvSpPr>
      <xdr:spPr>
        <a:xfrm>
          <a:off x="7063740" y="2781300"/>
          <a:ext cx="3238500" cy="1905000"/>
        </a:xfrm>
        <a:prstGeom prst="roundRect">
          <a:avLst>
            <a:gd name="adj" fmla="val 3411"/>
          </a:avLst>
        </a:prstGeom>
        <a:solidFill>
          <a:schemeClr val="bg1"/>
        </a:solidFill>
        <a:ln>
          <a:solidFill>
            <a:srgbClr val="002060"/>
          </a:solid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1200" b="1">
              <a:solidFill>
                <a:srgbClr val="002060"/>
              </a:solidFill>
              <a:latin typeface="+mn-lt"/>
              <a:ea typeface="+mn-ea"/>
              <a:cs typeface="+mn-cs"/>
            </a:rPr>
            <a:t>TOP 5 BY 52- WEEK LOW</a:t>
          </a:r>
        </a:p>
      </xdr:txBody>
    </xdr:sp>
    <xdr:clientData/>
  </xdr:twoCellAnchor>
  <xdr:twoCellAnchor>
    <xdr:from>
      <xdr:col>6</xdr:col>
      <xdr:colOff>0</xdr:colOff>
      <xdr:row>16</xdr:row>
      <xdr:rowOff>0</xdr:rowOff>
    </xdr:from>
    <xdr:to>
      <xdr:col>11</xdr:col>
      <xdr:colOff>129540</xdr:colOff>
      <xdr:row>26</xdr:row>
      <xdr:rowOff>15240</xdr:rowOff>
    </xdr:to>
    <xdr:graphicFrame macro="">
      <xdr:nvGraphicFramePr>
        <xdr:cNvPr id="21" name="Chart 20">
          <a:extLst>
            <a:ext uri="{FF2B5EF4-FFF2-40B4-BE49-F238E27FC236}">
              <a16:creationId xmlns:a16="http://schemas.microsoft.com/office/drawing/2014/main" id="{134464A6-888C-4C85-BC05-8BB092064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281940</xdr:colOff>
      <xdr:row>15</xdr:row>
      <xdr:rowOff>129540</xdr:rowOff>
    </xdr:from>
    <xdr:to>
      <xdr:col>16</xdr:col>
      <xdr:colOff>457199</xdr:colOff>
      <xdr:row>26</xdr:row>
      <xdr:rowOff>15239</xdr:rowOff>
    </xdr:to>
    <xdr:graphicFrame macro="">
      <xdr:nvGraphicFramePr>
        <xdr:cNvPr id="22" name="Chart 21">
          <a:extLst>
            <a:ext uri="{FF2B5EF4-FFF2-40B4-BE49-F238E27FC236}">
              <a16:creationId xmlns:a16="http://schemas.microsoft.com/office/drawing/2014/main" id="{318B368E-FFCD-4F2D-A354-0D2A5FEDD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525780</xdr:colOff>
      <xdr:row>26</xdr:row>
      <xdr:rowOff>30480</xdr:rowOff>
    </xdr:from>
    <xdr:to>
      <xdr:col>11</xdr:col>
      <xdr:colOff>220980</xdr:colOff>
      <xdr:row>36</xdr:row>
      <xdr:rowOff>91440</xdr:rowOff>
    </xdr:to>
    <xdr:sp macro="" textlink="">
      <xdr:nvSpPr>
        <xdr:cNvPr id="23" name="Rectangle: Rounded Corners 22">
          <a:extLst>
            <a:ext uri="{FF2B5EF4-FFF2-40B4-BE49-F238E27FC236}">
              <a16:creationId xmlns:a16="http://schemas.microsoft.com/office/drawing/2014/main" id="{DAA453E5-9277-4D2C-9AA8-91A07DFD3E41}"/>
            </a:ext>
          </a:extLst>
        </xdr:cNvPr>
        <xdr:cNvSpPr/>
      </xdr:nvSpPr>
      <xdr:spPr>
        <a:xfrm>
          <a:off x="525780" y="4785360"/>
          <a:ext cx="6400800" cy="1889760"/>
        </a:xfrm>
        <a:prstGeom prst="roundRect">
          <a:avLst>
            <a:gd name="adj" fmla="val 3484"/>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002060"/>
              </a:solidFill>
            </a:rPr>
            <a:t>TOP</a:t>
          </a:r>
          <a:r>
            <a:rPr lang="en-IN" sz="1200" b="1" baseline="0">
              <a:solidFill>
                <a:srgbClr val="002060"/>
              </a:solidFill>
            </a:rPr>
            <a:t> 10 GAINERS</a:t>
          </a:r>
          <a:endParaRPr lang="en-IN" sz="1200" b="1">
            <a:solidFill>
              <a:srgbClr val="002060"/>
            </a:solidFill>
          </a:endParaRPr>
        </a:p>
      </xdr:txBody>
    </xdr:sp>
    <xdr:clientData/>
  </xdr:twoCellAnchor>
  <xdr:twoCellAnchor>
    <xdr:from>
      <xdr:col>11</xdr:col>
      <xdr:colOff>388620</xdr:colOff>
      <xdr:row>26</xdr:row>
      <xdr:rowOff>38100</xdr:rowOff>
    </xdr:from>
    <xdr:to>
      <xdr:col>22</xdr:col>
      <xdr:colOff>83820</xdr:colOff>
      <xdr:row>36</xdr:row>
      <xdr:rowOff>99060</xdr:rowOff>
    </xdr:to>
    <xdr:sp macro="" textlink="">
      <xdr:nvSpPr>
        <xdr:cNvPr id="24" name="Rectangle: Rounded Corners 23">
          <a:extLst>
            <a:ext uri="{FF2B5EF4-FFF2-40B4-BE49-F238E27FC236}">
              <a16:creationId xmlns:a16="http://schemas.microsoft.com/office/drawing/2014/main" id="{53A6C7B3-2C5C-493D-AA00-92AADE6EF6C4}"/>
            </a:ext>
          </a:extLst>
        </xdr:cNvPr>
        <xdr:cNvSpPr/>
      </xdr:nvSpPr>
      <xdr:spPr>
        <a:xfrm>
          <a:off x="7094220" y="4792980"/>
          <a:ext cx="6400800" cy="1889760"/>
        </a:xfrm>
        <a:prstGeom prst="roundRect">
          <a:avLst>
            <a:gd name="adj" fmla="val 3484"/>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002060"/>
              </a:solidFill>
            </a:rPr>
            <a:t>TOP</a:t>
          </a:r>
          <a:r>
            <a:rPr lang="en-IN" sz="1200" b="1" baseline="0">
              <a:solidFill>
                <a:srgbClr val="002060"/>
              </a:solidFill>
            </a:rPr>
            <a:t> 10 LOSERS</a:t>
          </a:r>
          <a:endParaRPr lang="en-IN" sz="1200" b="1">
            <a:solidFill>
              <a:srgbClr val="002060"/>
            </a:solidFill>
          </a:endParaRPr>
        </a:p>
      </xdr:txBody>
    </xdr:sp>
    <xdr:clientData/>
  </xdr:twoCellAnchor>
  <xdr:twoCellAnchor>
    <xdr:from>
      <xdr:col>0</xdr:col>
      <xdr:colOff>533400</xdr:colOff>
      <xdr:row>26</xdr:row>
      <xdr:rowOff>175260</xdr:rowOff>
    </xdr:from>
    <xdr:to>
      <xdr:col>11</xdr:col>
      <xdr:colOff>38100</xdr:colOff>
      <xdr:row>36</xdr:row>
      <xdr:rowOff>137160</xdr:rowOff>
    </xdr:to>
    <xdr:graphicFrame macro="">
      <xdr:nvGraphicFramePr>
        <xdr:cNvPr id="25" name="Chart 24">
          <a:extLst>
            <a:ext uri="{FF2B5EF4-FFF2-40B4-BE49-F238E27FC236}">
              <a16:creationId xmlns:a16="http://schemas.microsoft.com/office/drawing/2014/main" id="{54D44552-224C-44A8-A127-739CC0E60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472440</xdr:colOff>
      <xdr:row>27</xdr:row>
      <xdr:rowOff>15240</xdr:rowOff>
    </xdr:from>
    <xdr:to>
      <xdr:col>22</xdr:col>
      <xdr:colOff>7620</xdr:colOff>
      <xdr:row>36</xdr:row>
      <xdr:rowOff>99060</xdr:rowOff>
    </xdr:to>
    <xdr:graphicFrame macro="">
      <xdr:nvGraphicFramePr>
        <xdr:cNvPr id="26" name="Chart 25">
          <a:extLst>
            <a:ext uri="{FF2B5EF4-FFF2-40B4-BE49-F238E27FC236}">
              <a16:creationId xmlns:a16="http://schemas.microsoft.com/office/drawing/2014/main" id="{BFFE3E57-7636-4B84-A5E6-227A1B7D9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152400</xdr:colOff>
      <xdr:row>0</xdr:row>
      <xdr:rowOff>121920</xdr:rowOff>
    </xdr:from>
    <xdr:to>
      <xdr:col>1</xdr:col>
      <xdr:colOff>563880</xdr:colOff>
      <xdr:row>3</xdr:row>
      <xdr:rowOff>103141</xdr:rowOff>
    </xdr:to>
    <xdr:pic>
      <xdr:nvPicPr>
        <xdr:cNvPr id="27" name="Picture 26" descr="Media Resources">
          <a:extLst>
            <a:ext uri="{FF2B5EF4-FFF2-40B4-BE49-F238E27FC236}">
              <a16:creationId xmlns:a16="http://schemas.microsoft.com/office/drawing/2014/main" id="{A3E76BB5-5F12-4C1F-8356-A69765622F39}"/>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52400" y="121920"/>
          <a:ext cx="1021080" cy="5298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432281</xdr:colOff>
      <xdr:row>15</xdr:row>
      <xdr:rowOff>53341</xdr:rowOff>
    </xdr:from>
    <xdr:to>
      <xdr:col>26</xdr:col>
      <xdr:colOff>438459</xdr:colOff>
      <xdr:row>28</xdr:row>
      <xdr:rowOff>110748</xdr:rowOff>
    </xdr:to>
    <mc:AlternateContent xmlns:mc="http://schemas.openxmlformats.org/markup-compatibility/2006" xmlns:a14="http://schemas.microsoft.com/office/drawing/2010/main">
      <mc:Choice Requires="a14">
        <xdr:graphicFrame macro="">
          <xdr:nvGraphicFramePr>
            <xdr:cNvPr id="49" name="Symbol">
              <a:extLst>
                <a:ext uri="{FF2B5EF4-FFF2-40B4-BE49-F238E27FC236}">
                  <a16:creationId xmlns:a16="http://schemas.microsoft.com/office/drawing/2014/main" id="{BDF8AC88-ED1A-AF2E-5009-8EAF5BFB98CF}"/>
                </a:ext>
              </a:extLst>
            </xdr:cNvPr>
            <xdr:cNvGraphicFramePr/>
          </xdr:nvGraphicFramePr>
          <xdr:xfrm>
            <a:off x="0" y="0"/>
            <a:ext cx="0" cy="0"/>
          </xdr:xfrm>
          <a:graphic>
            <a:graphicData uri="http://schemas.microsoft.com/office/drawing/2010/slicer">
              <sle:slicer xmlns:sle="http://schemas.microsoft.com/office/drawing/2010/slicer" name="Symbol"/>
            </a:graphicData>
          </a:graphic>
        </xdr:graphicFrame>
      </mc:Choice>
      <mc:Fallback xmlns="">
        <xdr:sp macro="" textlink="">
          <xdr:nvSpPr>
            <xdr:cNvPr id="0" name=""/>
            <xdr:cNvSpPr>
              <a:spLocks noTextEdit="1"/>
            </xdr:cNvSpPr>
          </xdr:nvSpPr>
          <xdr:spPr>
            <a:xfrm>
              <a:off x="14405713" y="283361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500449</xdr:colOff>
      <xdr:row>0</xdr:row>
      <xdr:rowOff>183291</xdr:rowOff>
    </xdr:from>
    <xdr:to>
      <xdr:col>26</xdr:col>
      <xdr:colOff>506627</xdr:colOff>
      <xdr:row>14</xdr:row>
      <xdr:rowOff>55347</xdr:rowOff>
    </xdr:to>
    <mc:AlternateContent xmlns:mc="http://schemas.openxmlformats.org/markup-compatibility/2006" xmlns:a14="http://schemas.microsoft.com/office/drawing/2010/main">
      <mc:Choice Requires="a14">
        <xdr:graphicFrame macro="">
          <xdr:nvGraphicFramePr>
            <xdr:cNvPr id="50" name="Sector">
              <a:extLst>
                <a:ext uri="{FF2B5EF4-FFF2-40B4-BE49-F238E27FC236}">
                  <a16:creationId xmlns:a16="http://schemas.microsoft.com/office/drawing/2014/main" id="{B6AE6BAA-7303-B582-0F7C-59872FF43B3F}"/>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14473881" y="18329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337185</xdr:colOff>
      <xdr:row>28</xdr:row>
      <xdr:rowOff>164755</xdr:rowOff>
    </xdr:from>
    <xdr:to>
      <xdr:col>20</xdr:col>
      <xdr:colOff>102972</xdr:colOff>
      <xdr:row>33</xdr:row>
      <xdr:rowOff>46309</xdr:rowOff>
    </xdr:to>
    <xdr:pic>
      <xdr:nvPicPr>
        <xdr:cNvPr id="51" name="Picture 50" descr="Nifty50: NSE unveils new brand identity for Nifty50 - The Economic Times">
          <a:extLst>
            <a:ext uri="{FF2B5EF4-FFF2-40B4-BE49-F238E27FC236}">
              <a16:creationId xmlns:a16="http://schemas.microsoft.com/office/drawing/2014/main" id="{06C75AEC-B19B-C1A0-1360-9E892C1F39EA}"/>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665374" y="5354593"/>
          <a:ext cx="1588409" cy="8083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31</xdr:row>
      <xdr:rowOff>0</xdr:rowOff>
    </xdr:from>
    <xdr:to>
      <xdr:col>24</xdr:col>
      <xdr:colOff>304800</xdr:colOff>
      <xdr:row>32</xdr:row>
      <xdr:rowOff>121920</xdr:rowOff>
    </xdr:to>
    <xdr:sp macro="" textlink="">
      <xdr:nvSpPr>
        <xdr:cNvPr id="13314" name="AutoShape 2" descr="NIFTY 50 - Wikipedia">
          <a:extLst>
            <a:ext uri="{FF2B5EF4-FFF2-40B4-BE49-F238E27FC236}">
              <a16:creationId xmlns:a16="http://schemas.microsoft.com/office/drawing/2014/main" id="{818F04B1-BEC8-1336-71AA-293FFA2B7769}"/>
            </a:ext>
          </a:extLst>
        </xdr:cNvPr>
        <xdr:cNvSpPr>
          <a:spLocks noChangeAspect="1" noChangeArrowheads="1"/>
        </xdr:cNvSpPr>
      </xdr:nvSpPr>
      <xdr:spPr bwMode="auto">
        <a:xfrm>
          <a:off x="14630400" y="5669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576649</xdr:colOff>
      <xdr:row>12</xdr:row>
      <xdr:rowOff>20595</xdr:rowOff>
    </xdr:from>
    <xdr:to>
      <xdr:col>21</xdr:col>
      <xdr:colOff>278027</xdr:colOff>
      <xdr:row>16</xdr:row>
      <xdr:rowOff>164756</xdr:rowOff>
    </xdr:to>
    <xdr:pic>
      <xdr:nvPicPr>
        <xdr:cNvPr id="52" name="Picture 51" descr="Nifty50 Vector Logo - Download Free SVG ...">
          <a:extLst>
            <a:ext uri="{FF2B5EF4-FFF2-40B4-BE49-F238E27FC236}">
              <a16:creationId xmlns:a16="http://schemas.microsoft.com/office/drawing/2014/main" id="{694122C6-1783-A2EC-9B28-548D4DF7E2C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1512379" y="2244811"/>
          <a:ext cx="1523999" cy="8855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199159</xdr:colOff>
      <xdr:row>10</xdr:row>
      <xdr:rowOff>156557</xdr:rowOff>
    </xdr:from>
    <xdr:to>
      <xdr:col>8</xdr:col>
      <xdr:colOff>500174</xdr:colOff>
      <xdr:row>23</xdr:row>
      <xdr:rowOff>129887</xdr:rowOff>
    </xdr:to>
    <xdr:graphicFrame macro="">
      <xdr:nvGraphicFramePr>
        <xdr:cNvPr id="9" name="Chart 8">
          <a:extLst>
            <a:ext uri="{FF2B5EF4-FFF2-40B4-BE49-F238E27FC236}">
              <a16:creationId xmlns:a16="http://schemas.microsoft.com/office/drawing/2014/main" id="{8A797060-6BAA-A013-F070-05C753F11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386543</xdr:colOff>
      <xdr:row>10</xdr:row>
      <xdr:rowOff>69619</xdr:rowOff>
    </xdr:from>
    <xdr:to>
      <xdr:col>18</xdr:col>
      <xdr:colOff>218556</xdr:colOff>
      <xdr:row>25</xdr:row>
      <xdr:rowOff>69619</xdr:rowOff>
    </xdr:to>
    <xdr:graphicFrame macro="">
      <xdr:nvGraphicFramePr>
        <xdr:cNvPr id="10" name="Chart 9">
          <a:extLst>
            <a:ext uri="{FF2B5EF4-FFF2-40B4-BE49-F238E27FC236}">
              <a16:creationId xmlns:a16="http://schemas.microsoft.com/office/drawing/2014/main" id="{CB0ECD3C-4C58-E182-1FBC-855200EC9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376052</xdr:colOff>
      <xdr:row>14</xdr:row>
      <xdr:rowOff>30629</xdr:rowOff>
    </xdr:from>
    <xdr:to>
      <xdr:col>10</xdr:col>
      <xdr:colOff>484909</xdr:colOff>
      <xdr:row>29</xdr:row>
      <xdr:rowOff>30629</xdr:rowOff>
    </xdr:to>
    <xdr:graphicFrame macro="">
      <xdr:nvGraphicFramePr>
        <xdr:cNvPr id="9" name="Chart 8">
          <a:extLst>
            <a:ext uri="{FF2B5EF4-FFF2-40B4-BE49-F238E27FC236}">
              <a16:creationId xmlns:a16="http://schemas.microsoft.com/office/drawing/2014/main" id="{1E0382D3-B73F-B1E6-BAF9-AA1150A75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129936</xdr:colOff>
      <xdr:row>13</xdr:row>
      <xdr:rowOff>9154</xdr:rowOff>
    </xdr:from>
    <xdr:to>
      <xdr:col>19</xdr:col>
      <xdr:colOff>455221</xdr:colOff>
      <xdr:row>28</xdr:row>
      <xdr:rowOff>9154</xdr:rowOff>
    </xdr:to>
    <xdr:graphicFrame macro="">
      <xdr:nvGraphicFramePr>
        <xdr:cNvPr id="10" name="Chart 9">
          <a:extLst>
            <a:ext uri="{FF2B5EF4-FFF2-40B4-BE49-F238E27FC236}">
              <a16:creationId xmlns:a16="http://schemas.microsoft.com/office/drawing/2014/main" id="{FBA38601-4D5F-E593-A3F4-144EB2F39E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266700</xdr:colOff>
      <xdr:row>5</xdr:row>
      <xdr:rowOff>41910</xdr:rowOff>
    </xdr:from>
    <xdr:to>
      <xdr:col>11</xdr:col>
      <xdr:colOff>571500</xdr:colOff>
      <xdr:row>20</xdr:row>
      <xdr:rowOff>34290</xdr:rowOff>
    </xdr:to>
    <xdr:graphicFrame macro="">
      <xdr:nvGraphicFramePr>
        <xdr:cNvPr id="4" name="Chart 3">
          <a:extLst>
            <a:ext uri="{FF2B5EF4-FFF2-40B4-BE49-F238E27FC236}">
              <a16:creationId xmlns:a16="http://schemas.microsoft.com/office/drawing/2014/main" id="{5AC4F8FA-C34E-C991-840A-CC15A1C14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259080</xdr:colOff>
      <xdr:row>0</xdr:row>
      <xdr:rowOff>91440</xdr:rowOff>
    </xdr:from>
    <xdr:to>
      <xdr:col>8</xdr:col>
      <xdr:colOff>868680</xdr:colOff>
      <xdr:row>24</xdr:row>
      <xdr:rowOff>167640</xdr:rowOff>
    </xdr:to>
    <xdr:graphicFrame macro="">
      <xdr:nvGraphicFramePr>
        <xdr:cNvPr id="5" name="Chart 4">
          <a:extLst>
            <a:ext uri="{FF2B5EF4-FFF2-40B4-BE49-F238E27FC236}">
              <a16:creationId xmlns:a16="http://schemas.microsoft.com/office/drawing/2014/main" id="{2F7353FA-B916-6F7D-1C6C-C0A192759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228600</xdr:colOff>
      <xdr:row>8</xdr:row>
      <xdr:rowOff>19050</xdr:rowOff>
    </xdr:from>
    <xdr:to>
      <xdr:col>6</xdr:col>
      <xdr:colOff>220980</xdr:colOff>
      <xdr:row>23</xdr:row>
      <xdr:rowOff>19050</xdr:rowOff>
    </xdr:to>
    <xdr:graphicFrame macro="">
      <xdr:nvGraphicFramePr>
        <xdr:cNvPr id="2" name="Chart 1">
          <a:extLst>
            <a:ext uri="{FF2B5EF4-FFF2-40B4-BE49-F238E27FC236}">
              <a16:creationId xmlns:a16="http://schemas.microsoft.com/office/drawing/2014/main" id="{0C631401-2115-CFD9-2E60-32BD6488F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1021080</xdr:colOff>
      <xdr:row>7</xdr:row>
      <xdr:rowOff>163830</xdr:rowOff>
    </xdr:from>
    <xdr:to>
      <xdr:col>12</xdr:col>
      <xdr:colOff>449580</xdr:colOff>
      <xdr:row>22</xdr:row>
      <xdr:rowOff>163830</xdr:rowOff>
    </xdr:to>
    <xdr:graphicFrame macro="">
      <xdr:nvGraphicFramePr>
        <xdr:cNvPr id="3" name="Chart 2">
          <a:extLst>
            <a:ext uri="{FF2B5EF4-FFF2-40B4-BE49-F238E27FC236}">
              <a16:creationId xmlns:a16="http://schemas.microsoft.com/office/drawing/2014/main" id="{0AF84C5B-9DC6-EAE7-D1E7-CCEDF2EC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esh Lamani" refreshedDate="45868.64180474537" createdVersion="8" refreshedVersion="8" minRefreshableVersion="3" recordCount="50" xr:uid="{854A4A2F-9716-49C5-B104-D57E9C5F22D2}">
  <cacheSource type="worksheet">
    <worksheetSource name="Table1"/>
  </cacheSource>
  <cacheFields count="15">
    <cacheField name="Symbol" numFmtId="0">
      <sharedItems count="50">
        <s v="ADANIPORTS"/>
        <s v="ASIANPAINT"/>
        <s v="AXISBANK"/>
        <s v="BAJAJ-AUTO"/>
        <s v="BAJAJFINSV"/>
        <s v="BAJFINANCE"/>
        <s v="BHARTIARTL"/>
        <s v="BPCL"/>
        <s v="BRITANNIA"/>
        <s v="CIPLA"/>
        <s v="COALINDIA"/>
        <s v="DIVISLAB"/>
        <s v="DRREDDY"/>
        <s v="EICHERMOT"/>
        <s v="GRASIM"/>
        <s v="HCLTECH"/>
        <s v="HDFC"/>
        <s v="HDFCBANK"/>
        <s v="HDFCLIFE"/>
        <s v="HEROMOTOCO"/>
        <s v="HINDALCO"/>
        <s v="HINDUNILVR"/>
        <s v="ICICIBANK"/>
        <s v="INDUSINDBK"/>
        <s v="INFY"/>
        <s v="IOC"/>
        <s v="ITC"/>
        <s v="JSWSTEEL"/>
        <s v="KOTAKBANK"/>
        <s v="LT"/>
        <s v="M&amp;M"/>
        <s v="MARUTI"/>
        <s v="NESTLEIND"/>
        <s v="NTPC"/>
        <s v="ONGC"/>
        <s v="POWERGRID"/>
        <s v="RELIANCE"/>
        <s v="SBILIFE"/>
        <s v="SBIN"/>
        <s v="SHREECEM"/>
        <s v="SUNPHARMA"/>
        <s v="TATACONSUM"/>
        <s v="TATAMOTORS"/>
        <s v="TATASTEEL"/>
        <s v="TCS"/>
        <s v="TECHM"/>
        <s v="TITAN"/>
        <s v="ULTRACEMCO"/>
        <s v="UPL"/>
        <s v="WIPRO"/>
      </sharedItems>
    </cacheField>
    <cacheField name="Open" numFmtId="0">
      <sharedItems containsSemiMixedTypes="0" containsString="0" containsNumber="1" minValue="125.6" maxValue="26450" count="50">
        <n v="750"/>
        <n v="3101"/>
        <n v="669"/>
        <n v="3370"/>
        <n v="17200"/>
        <n v="7021"/>
        <n v="763"/>
        <n v="397.15"/>
        <n v="3560"/>
        <n v="892"/>
        <n v="157.75"/>
        <n v="4770"/>
        <n v="4580"/>
        <n v="2495"/>
        <n v="1757.3"/>
        <n v="1120"/>
        <n v="2820.35"/>
        <n v="1500"/>
        <n v="685"/>
        <n v="2580"/>
        <n v="441.8"/>
        <n v="2344"/>
        <n v="739"/>
        <n v="951"/>
        <n v="1702.55"/>
        <n v="125.6"/>
        <n v="228.9"/>
        <n v="668.25"/>
        <n v="2002"/>
        <n v="1820"/>
        <n v="885"/>
        <n v="7520"/>
        <n v="19148.849999999999"/>
        <n v="133.19999999999999"/>
        <n v="152.25"/>
        <n v="204.05"/>
        <n v="2467.8000000000002"/>
        <n v="1154"/>
        <n v="486.25"/>
        <n v="26450"/>
        <n v="775"/>
        <n v="800.2"/>
        <n v="486"/>
        <n v="1157.9000000000001"/>
        <n v="3425"/>
        <n v="1544"/>
        <n v="2377.8000000000002"/>
        <n v="7550"/>
        <n v="726"/>
        <n v="632"/>
      </sharedItems>
    </cacheField>
    <cacheField name="High" numFmtId="0">
      <sharedItems containsSemiMixedTypes="0" containsString="0" containsNumber="1" minValue="125.6" maxValue="26539.9" count="50">
        <n v="766"/>
        <n v="3167.35"/>
        <n v="674.9"/>
        <n v="3383.5"/>
        <n v="17237.2"/>
        <n v="7047.9"/>
        <n v="763"/>
        <n v="397.2"/>
        <n v="3635.1"/>
        <n v="976.05"/>
        <n v="159.4"/>
        <n v="5077.7"/>
        <n v="4820"/>
        <n v="2506.1"/>
        <n v="1757.85"/>
        <n v="1126"/>
        <n v="2856"/>
        <n v="1506.7"/>
        <n v="689"/>
        <n v="2589.6999999999998"/>
        <n v="442.7"/>
        <n v="2365"/>
        <n v="742.05"/>
        <n v="956.95"/>
        <n v="1718.35"/>
        <n v="125.6"/>
        <n v="230.05"/>
        <n v="672.55"/>
        <n v="2007"/>
        <n v="1841.75"/>
        <n v="885"/>
        <n v="7520"/>
        <n v="19434.099999999999"/>
        <n v="134.05000000000001"/>
        <n v="152.25"/>
        <n v="204.95"/>
        <n v="2477.6"/>
        <n v="1154"/>
        <n v="487.9"/>
        <n v="26539.9"/>
        <n v="798.9"/>
        <n v="805"/>
        <n v="486.75"/>
        <n v="1159.5"/>
        <n v="3490"/>
        <n v="1550"/>
        <n v="2385.1"/>
        <n v="7599"/>
        <n v="726"/>
        <n v="634.4"/>
      </sharedItems>
    </cacheField>
    <cacheField name="Low" numFmtId="0">
      <sharedItems containsSemiMixedTypes="0" containsString="0" containsNumber="1" minValue="120.5" maxValue="25812" count="50">
        <n v="713.25"/>
        <n v="3091"/>
        <n v="660.45"/>
        <n v="3320"/>
        <n v="16610"/>
        <n v="6775"/>
        <n v="733.1"/>
        <n v="375"/>
        <n v="3533.95"/>
        <n v="890.65"/>
        <n v="155.35"/>
        <n v="4756.75"/>
        <n v="4576.1499999999996"/>
        <n v="2421.5"/>
        <n v="1679"/>
        <n v="1103.3"/>
        <n v="2723"/>
        <n v="1485"/>
        <n v="667.1"/>
        <n v="2505.15"/>
        <n v="414.7"/>
        <n v="2325.1999999999998"/>
        <n v="718.6"/>
        <n v="898"/>
        <n v="1684"/>
        <n v="120.5"/>
        <n v="223.1"/>
        <n v="624.25"/>
        <n v="1955.1"/>
        <n v="1768.6"/>
        <n v="843"/>
        <n v="7130"/>
        <n v="18982.5"/>
        <n v="128"/>
        <n v="146.25"/>
        <n v="200.8"/>
        <n v="2401.5"/>
        <n v="1105.25"/>
        <n v="467.1"/>
        <n v="25812"/>
        <n v="762"/>
        <n v="763.15"/>
        <n v="458"/>
        <n v="1106.25"/>
        <n v="3411.9"/>
        <n v="1510.15"/>
        <n v="2285.0500000000002"/>
        <n v="7370.1"/>
        <n v="701"/>
        <n v="619.65"/>
      </sharedItems>
    </cacheField>
    <cacheField name="LTP" numFmtId="0">
      <sharedItems containsSemiMixedTypes="0" containsString="0" containsNumber="1" minValue="121.15" maxValue="25900" count="50">
        <n v="715"/>
        <n v="3138"/>
        <n v="661"/>
        <n v="3335"/>
        <n v="16684"/>
        <n v="6780"/>
        <n v="735.85"/>
        <n v="377.4"/>
        <n v="3566.6"/>
        <n v="965"/>
        <n v="155.9"/>
        <n v="4940"/>
        <n v="4750"/>
        <n v="2440.75"/>
        <n v="1685.8"/>
        <n v="1111.6500000000001"/>
        <n v="2745"/>
        <n v="1489.5"/>
        <n v="669.75"/>
        <n v="2526.8000000000002"/>
        <n v="417.7"/>
        <n v="2340.9"/>
        <n v="720.45"/>
        <n v="899.95"/>
        <n v="1689.55"/>
        <n v="121.15"/>
        <n v="223.6"/>
        <n v="630"/>
        <n v="1960"/>
        <n v="1781"/>
        <n v="855.05"/>
        <n v="7150"/>
        <n v="19250"/>
        <n v="128.65"/>
        <n v="147.75"/>
        <n v="202.5"/>
        <n v="2405.1"/>
        <n v="1130.8499999999999"/>
        <n v="470"/>
        <n v="25900"/>
        <n v="767.25"/>
        <n v="769.9"/>
        <n v="459.4"/>
        <n v="1110.25"/>
        <n v="3439.2"/>
        <n v="1519"/>
        <n v="2293"/>
        <n v="7398.45"/>
        <n v="703.5"/>
        <n v="621.29999999999995"/>
      </sharedItems>
    </cacheField>
    <cacheField name="Close" numFmtId="0">
      <sharedItems containsSemiMixedTypes="0" containsString="0" containsNumber="1" minValue="125.65" maxValue="26670.5" count="50">
        <n v="762.45"/>
        <n v="3144.25"/>
        <n v="679.9"/>
        <n v="3391.7"/>
        <n v="17368.849999999999"/>
        <n v="7125.8"/>
        <n v="765.15"/>
        <n v="400.09999999999997"/>
        <n v="3573.4"/>
        <n v="899.95"/>
        <n v="158.55000000000001"/>
        <n v="4799.8"/>
        <n v="4591.6000000000004"/>
        <n v="2520.4"/>
        <n v="1766.75"/>
        <n v="1124.8000000000002"/>
        <n v="2867.75"/>
        <n v="1525.95"/>
        <n v="688.8"/>
        <n v="2594.7000000000003"/>
        <n v="447.05"/>
        <n v="2349.0500000000002"/>
        <n v="751.05000000000007"/>
        <n v="959.30000000000007"/>
        <n v="1722.3999999999999"/>
        <n v="125.65"/>
        <n v="231.29999999999998"/>
        <n v="680.9"/>
        <n v="2035.1"/>
        <n v="1849.9"/>
        <n v="891.19999999999993"/>
        <n v="7572.5"/>
        <n v="19178.05"/>
        <n v="135.20000000000002"/>
        <n v="155.1"/>
        <n v="204.25"/>
        <n v="2492.9499999999998"/>
        <n v="1159.5"/>
        <n v="490.55"/>
        <n v="26670.5"/>
        <n v="782.9"/>
        <n v="807.8"/>
        <n v="492.75"/>
        <n v="1173.6500000000001"/>
        <n v="3445.8999999999996"/>
        <n v="1559.35"/>
        <n v="2397.8000000000002"/>
        <n v="7608.8"/>
        <n v="727.3"/>
        <n v="636.69999999999993"/>
      </sharedItems>
    </cacheField>
    <cacheField name="Chng" numFmtId="0">
      <sharedItems containsSemiMixedTypes="0" containsString="0" containsNumber="1" minValue="-770.5" maxValue="158.4" count="50">
        <n v="-47.45"/>
        <n v="-6.25"/>
        <n v="-18.899999999999999"/>
        <n v="-56.7"/>
        <n v="-684.85"/>
        <n v="-345.8"/>
        <n v="-29.3"/>
        <n v="-22.7"/>
        <n v="-6.8"/>
        <n v="65.05"/>
        <n v="-2.65"/>
        <n v="140.19999999999999"/>
        <n v="158.4"/>
        <n v="-79.650000000000006"/>
        <n v="-80.95"/>
        <n v="-13.15"/>
        <n v="-122.75"/>
        <n v="-36.450000000000003"/>
        <n v="-19.05"/>
        <n v="-67.900000000000006"/>
        <n v="-29.35"/>
        <n v="-8.15"/>
        <n v="-30.6"/>
        <n v="-59.35"/>
        <n v="-32.85"/>
        <n v="-4.5"/>
        <n v="-7.7"/>
        <n v="-50.9"/>
        <n v="-75.099999999999994"/>
        <n v="-68.900000000000006"/>
        <n v="-36.15"/>
        <n v="-422.5"/>
        <n v="71.95"/>
        <n v="-6.55"/>
        <n v="-7.35"/>
        <n v="-1.75"/>
        <n v="-87.85"/>
        <n v="-28.65"/>
        <n v="-20.55"/>
        <n v="-770.5"/>
        <n v="-15.65"/>
        <n v="-37.9"/>
        <n v="-33.35"/>
        <n v="-63.4"/>
        <n v="-6.7"/>
        <n v="-40.35"/>
        <n v="-104.8"/>
        <n v="-210.35"/>
        <n v="-23.8"/>
        <n v="-15.4"/>
      </sharedItems>
    </cacheField>
    <cacheField name="% Chng" numFmtId="0">
      <sharedItems containsSemiMixedTypes="0" containsString="0" containsNumber="1" minValue="-7.48" maxValue="7.23" count="48">
        <n v="-6.22"/>
        <n v="-0.2"/>
        <n v="-2.78"/>
        <n v="-1.67"/>
        <n v="-3.94"/>
        <n v="-4.8499999999999996"/>
        <n v="-3.83"/>
        <n v="-5.67"/>
        <n v="-0.19"/>
        <n v="7.23"/>
        <n v="2.92"/>
        <n v="3.45"/>
        <n v="-3.16"/>
        <n v="-4.58"/>
        <n v="-1.17"/>
        <n v="-4.28"/>
        <n v="-2.39"/>
        <n v="-2.77"/>
        <n v="-2.62"/>
        <n v="-6.57"/>
        <n v="-0.35"/>
        <n v="-4.07"/>
        <n v="-6.19"/>
        <n v="-1.91"/>
        <n v="-3.58"/>
        <n v="-3.33"/>
        <n v="-7.48"/>
        <n v="-3.69"/>
        <n v="-3.72"/>
        <n v="-4.0599999999999996"/>
        <n v="-5.58"/>
        <n v="0.38"/>
        <n v="-4.84"/>
        <n v="-4.74"/>
        <n v="-0.86"/>
        <n v="-3.52"/>
        <n v="-2.4700000000000002"/>
        <n v="-4.1900000000000004"/>
        <n v="-2.89"/>
        <n v="-2"/>
        <n v="-4.6900000000000004"/>
        <n v="-6.77"/>
        <n v="-5.4"/>
        <n v="-2.59"/>
        <n v="-4.37"/>
        <n v="-2.76"/>
        <n v="-3.27"/>
        <n v="-2.42"/>
      </sharedItems>
    </cacheField>
    <cacheField name="Volume (lacs)" numFmtId="0">
      <sharedItems containsSemiMixedTypes="0" containsString="0" containsNumber="1" minValue="0.3" maxValue="517.88" count="49">
        <n v="72.2"/>
        <n v="10.29"/>
        <n v="102.53"/>
        <n v="3.42"/>
        <n v="16.89"/>
        <n v="111.43"/>
        <n v="100.23"/>
        <n v="3.73"/>
        <n v="144.59"/>
        <n v="118.3"/>
        <n v="15.71"/>
        <n v="10.72"/>
        <n v="5.55"/>
        <n v="7.48"/>
        <n v="22.07"/>
        <n v="33.53"/>
        <n v="93.12"/>
        <n v="22.37"/>
        <n v="6.85"/>
        <n v="148.26"/>
        <n v="24.51"/>
        <n v="189.88"/>
        <n v="67.459999999999994"/>
        <n v="44.94"/>
        <n v="77.25"/>
        <n v="270.27"/>
        <n v="89.22"/>
        <n v="26.48"/>
        <n v="27.97"/>
        <n v="39.340000000000003"/>
        <n v="11.55"/>
        <n v="0.56000000000000005"/>
        <n v="133.24"/>
        <n v="231.36"/>
        <n v="96.11"/>
        <n v="72.75"/>
        <n v="23.16"/>
        <n v="263.06"/>
        <n v="0.3"/>
        <n v="54.33"/>
        <n v="26.17"/>
        <n v="517.88"/>
        <n v="106.46"/>
        <n v="19.41"/>
        <n v="15.22"/>
        <n v="12.89"/>
        <n v="2.66"/>
        <n v="24.82"/>
        <n v="41.39"/>
      </sharedItems>
    </cacheField>
    <cacheField name="Turnover (crs.)" numFmtId="0">
      <sharedItems containsSemiMixedTypes="0" containsString="0" containsNumber="1" minValue="76.94" maxValue="2430.36" count="50">
        <n v="532.63"/>
        <n v="322.52999999999997"/>
        <n v="684"/>
        <n v="114.59"/>
        <n v="576.79"/>
        <n v="1161.6300000000001"/>
        <n v="830.06"/>
        <n v="383.54"/>
        <n v="133.22999999999999"/>
        <n v="1380.9"/>
        <n v="185.5"/>
        <n v="775.37"/>
        <n v="508.97"/>
        <n v="136.56"/>
        <n v="127.84"/>
        <n v="246.06"/>
        <n v="927.88"/>
        <n v="1394.1"/>
        <n v="151.4"/>
        <n v="174.04"/>
        <n v="631.92999999999995"/>
        <n v="572.85"/>
        <n v="1385.86"/>
        <n v="622.74"/>
        <n v="764.67"/>
        <n v="94.57"/>
        <n v="610.54"/>
        <n v="574.61"/>
        <n v="522.52"/>
        <n v="502.81"/>
        <n v="338.08"/>
        <n v="840.81"/>
        <n v="108.61"/>
        <n v="173.94"/>
        <n v="344.33"/>
        <n v="195.09"/>
        <n v="1770.19"/>
        <n v="262.43"/>
        <n v="1249.55"/>
        <n v="76.94"/>
        <n v="424.05"/>
        <n v="203.32"/>
        <n v="2430.36"/>
        <n v="1200.79"/>
        <n v="670.58"/>
        <n v="232.97"/>
        <n v="298.54000000000002"/>
        <n v="198.32"/>
        <n v="176.35"/>
        <n v="259.37"/>
      </sharedItems>
    </cacheField>
    <cacheField name="52w H" numFmtId="0">
      <sharedItems containsSemiMixedTypes="0" containsString="0" containsNumber="1" minValue="141.5" maxValue="32048" count="50">
        <n v="901"/>
        <n v="3505"/>
        <n v="866.9"/>
        <n v="4361.3999999999996"/>
        <n v="19325"/>
        <n v="8050"/>
        <n v="781.8"/>
        <n v="503"/>
        <n v="4153"/>
        <n v="1005"/>
        <n v="203.8"/>
        <n v="5425.1"/>
        <n v="5614.6"/>
        <n v="3037"/>
        <n v="1893"/>
        <n v="1377.75"/>
        <n v="3021.1"/>
        <n v="1725"/>
        <n v="775.65"/>
        <n v="3629.05"/>
        <n v="551.85"/>
        <n v="2859.3"/>
        <n v="867"/>
        <n v="1242"/>
        <n v="1848"/>
        <n v="141.5"/>
        <n v="265.3"/>
        <n v="776.5"/>
        <n v="2253"/>
        <n v="1981.75"/>
        <n v="979"/>
        <n v="8368"/>
        <n v="20609.150000000001"/>
        <n v="152.1"/>
        <n v="172.75"/>
        <n v="209.95"/>
        <n v="2751.35"/>
        <n v="1273.9000000000001"/>
        <n v="542.29999999999995"/>
        <n v="32048"/>
        <n v="851"/>
        <n v="889"/>
        <n v="536.70000000000005"/>
        <n v="1534.5"/>
        <n v="3989.9"/>
        <n v="1630"/>
        <n v="2677.9"/>
        <n v="8269"/>
        <n v="864.7"/>
        <n v="739.85"/>
      </sharedItems>
    </cacheField>
    <cacheField name="52w L" numFmtId="0">
      <sharedItems containsSemiMixedTypes="0" containsString="0" containsNumber="1" minValue="77.05" maxValue="22531" count="50">
        <n v="384.4"/>
        <n v="2117.15"/>
        <n v="568.4"/>
        <n v="3041"/>
        <n v="8273.7000000000007"/>
        <n v="4362"/>
        <n v="454.11"/>
        <n v="357"/>
        <n v="3317.3"/>
        <n v="726.5"/>
        <n v="123.25"/>
        <n v="3153.3"/>
        <n v="4135"/>
        <n v="2303.6999999999998"/>
        <n v="840.05"/>
        <n v="814.35"/>
        <n v="2179.3000000000002"/>
        <n v="1342"/>
        <n v="617.4"/>
        <n v="2505.15"/>
        <n v="220.35"/>
        <n v="2120"/>
        <n v="465.8"/>
        <n v="789"/>
        <n v="1091"/>
        <n v="84"/>
        <n v="192.4"/>
        <n v="336"/>
        <n v="1626"/>
        <n v="1092"/>
        <n v="660.25"/>
        <n v="6400"/>
        <n v="16002.1"/>
        <n v="88.15"/>
        <n v="77.05"/>
        <n v="136.88"/>
        <n v="1830"/>
        <n v="825.2"/>
        <n v="240.15"/>
        <n v="22531"/>
        <n v="502.3"/>
        <n v="505.05"/>
        <n v="156.69999999999999"/>
        <n v="539.5"/>
        <n v="2624.45"/>
        <n v="846.7"/>
        <n v="1300.3499999999999"/>
        <n v="4770"/>
        <n v="414.15"/>
        <n v="346.25"/>
      </sharedItems>
    </cacheField>
    <cacheField name="365 d % chng" numFmtId="0">
      <sharedItems containsSemiMixedTypes="0" containsString="0" containsNumber="1" minValue="-16.02" maxValue="167.95" count="50">
        <n v="79.22"/>
        <n v="45.66"/>
        <n v="10.19"/>
        <n v="9.3000000000000007"/>
        <n v="91.38"/>
        <n v="44.57"/>
        <n v="58.55"/>
        <n v="-1.22"/>
        <n v="0.3"/>
        <n v="31.89"/>
        <n v="25.78"/>
        <n v="42.39"/>
        <n v="-1.17"/>
        <n v="-5.95"/>
        <n v="99.95"/>
        <n v="34.79"/>
        <n v="25.27"/>
        <n v="6.18"/>
        <n v="0.7"/>
        <n v="-16.02"/>
        <n v="86.93"/>
        <n v="9.6"/>
        <n v="52.41"/>
        <n v="5.25"/>
        <n v="51.44"/>
        <n v="41.28"/>
        <n v="15.35"/>
        <n v="86.25"/>
        <n v="5.24"/>
        <n v="59.59"/>
        <n v="18.77"/>
        <n v="1.34"/>
        <n v="9.8699999999999992"/>
        <n v="36.93"/>
        <n v="82.86"/>
        <n v="3.69"/>
        <n v="23.48"/>
        <n v="33.19"/>
        <n v="93.42"/>
        <n v="9.2899999999999991"/>
        <n v="51.57"/>
        <n v="49.55"/>
        <n v="167.95"/>
        <n v="105.13"/>
        <n v="27.32"/>
        <n v="76.17"/>
        <n v="75.45"/>
        <n v="53.5"/>
        <n v="68.06"/>
        <n v="77.510000000000005"/>
      </sharedItems>
    </cacheField>
    <cacheField name="30 d % chng" numFmtId="0">
      <sharedItems containsSemiMixedTypes="0" containsString="0" containsNumber="1" minValue="-22.08" maxValue="6.36" count="50">
        <n v="-4.6500000000000004"/>
        <n v="5.66"/>
        <n v="-21.49"/>
        <n v="-12.05"/>
        <n v="-9.1"/>
        <n v="-13.69"/>
        <n v="5.7"/>
        <n v="-12.45"/>
        <n v="-3.42"/>
        <n v="6.34"/>
        <n v="-10.94"/>
        <n v="-1.57"/>
        <n v="1.8"/>
        <n v="-5.77"/>
        <n v="-3.08"/>
        <n v="-4.7300000000000004"/>
        <n v="-5.72"/>
        <n v="-9.8800000000000008"/>
        <n v="-2.94"/>
        <n v="-6.43"/>
        <n v="-14.06"/>
        <n v="-3.94"/>
        <n v="-13.14"/>
        <n v="-22.08"/>
        <n v="-0.83"/>
        <n v="-7.87"/>
        <n v="-5.53"/>
        <n v="-9.27"/>
        <n v="-11.35"/>
        <n v="-0.85"/>
        <n v="-4.42"/>
        <n v="-2.02"/>
        <n v="0.17"/>
        <n v="-10.16"/>
        <n v="-9.41"/>
        <n v="6.36"/>
        <n v="-9.6199999999999992"/>
        <n v="-3.52"/>
        <n v="-8.3000000000000007"/>
        <n v="-6.76"/>
        <n v="-5.69"/>
        <n v="-4.82"/>
        <n v="-9.68"/>
        <n v="-17.37"/>
        <n v="-1.25"/>
        <n v="-2.83"/>
        <n v="-6.59"/>
        <n v="1.78"/>
        <n v="-1.37"/>
        <n v="-7.01"/>
      </sharedItems>
    </cacheField>
    <cacheField name="Sector" numFmtId="0">
      <sharedItems count="19">
        <s v="Ports &amp; Logistics"/>
        <s v="Paints &amp; Coatings"/>
        <s v="Banking"/>
        <s v="Automobile"/>
        <s v="Financial Services"/>
        <s v="Telecom"/>
        <s v="Oil &amp; Gas"/>
        <s v="FMCG"/>
        <s v="Pharmaceuticals"/>
        <s v="Coal Mining"/>
        <s v="Cement &amp; Chemicals"/>
        <s v="IT Services"/>
        <s v="Insurance"/>
        <s v="Metals &amp; Mining"/>
        <s v="Steel &amp; Metals"/>
        <s v="Power &amp; Energy"/>
        <s v="Conglomerate"/>
        <s v="Consumer Durables"/>
        <s v="Chemicals &amp; Agrochem"/>
      </sharedItems>
    </cacheField>
  </cacheFields>
  <extLst>
    <ext xmlns:x14="http://schemas.microsoft.com/office/spreadsheetml/2009/9/main" uri="{725AE2AE-9491-48be-B2B4-4EB974FC3084}">
      <x14:pivotCacheDefinition pivotCacheId="15566335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x v="0"/>
    <x v="0"/>
    <x v="0"/>
    <x v="0"/>
    <x v="0"/>
    <x v="0"/>
    <x v="0"/>
    <x v="0"/>
    <x v="0"/>
    <x v="0"/>
  </r>
  <r>
    <x v="1"/>
    <x v="1"/>
    <x v="1"/>
    <x v="1"/>
    <x v="1"/>
    <x v="1"/>
    <x v="1"/>
    <x v="1"/>
    <x v="1"/>
    <x v="1"/>
    <x v="1"/>
    <x v="1"/>
    <x v="1"/>
    <x v="1"/>
    <x v="1"/>
  </r>
  <r>
    <x v="2"/>
    <x v="2"/>
    <x v="2"/>
    <x v="2"/>
    <x v="2"/>
    <x v="2"/>
    <x v="2"/>
    <x v="2"/>
    <x v="2"/>
    <x v="2"/>
    <x v="2"/>
    <x v="2"/>
    <x v="2"/>
    <x v="2"/>
    <x v="2"/>
  </r>
  <r>
    <x v="3"/>
    <x v="3"/>
    <x v="3"/>
    <x v="3"/>
    <x v="3"/>
    <x v="3"/>
    <x v="3"/>
    <x v="3"/>
    <x v="3"/>
    <x v="3"/>
    <x v="3"/>
    <x v="3"/>
    <x v="3"/>
    <x v="3"/>
    <x v="3"/>
  </r>
  <r>
    <x v="4"/>
    <x v="4"/>
    <x v="4"/>
    <x v="4"/>
    <x v="4"/>
    <x v="4"/>
    <x v="4"/>
    <x v="4"/>
    <x v="3"/>
    <x v="4"/>
    <x v="4"/>
    <x v="4"/>
    <x v="4"/>
    <x v="4"/>
    <x v="4"/>
  </r>
  <r>
    <x v="5"/>
    <x v="5"/>
    <x v="5"/>
    <x v="5"/>
    <x v="5"/>
    <x v="5"/>
    <x v="5"/>
    <x v="5"/>
    <x v="4"/>
    <x v="5"/>
    <x v="5"/>
    <x v="5"/>
    <x v="5"/>
    <x v="5"/>
    <x v="4"/>
  </r>
  <r>
    <x v="6"/>
    <x v="6"/>
    <x v="6"/>
    <x v="6"/>
    <x v="6"/>
    <x v="6"/>
    <x v="6"/>
    <x v="6"/>
    <x v="5"/>
    <x v="6"/>
    <x v="6"/>
    <x v="6"/>
    <x v="6"/>
    <x v="6"/>
    <x v="5"/>
  </r>
  <r>
    <x v="7"/>
    <x v="7"/>
    <x v="7"/>
    <x v="7"/>
    <x v="7"/>
    <x v="7"/>
    <x v="7"/>
    <x v="7"/>
    <x v="6"/>
    <x v="7"/>
    <x v="7"/>
    <x v="7"/>
    <x v="7"/>
    <x v="7"/>
    <x v="6"/>
  </r>
  <r>
    <x v="8"/>
    <x v="8"/>
    <x v="8"/>
    <x v="8"/>
    <x v="8"/>
    <x v="8"/>
    <x v="8"/>
    <x v="8"/>
    <x v="7"/>
    <x v="8"/>
    <x v="8"/>
    <x v="8"/>
    <x v="8"/>
    <x v="8"/>
    <x v="7"/>
  </r>
  <r>
    <x v="9"/>
    <x v="9"/>
    <x v="9"/>
    <x v="9"/>
    <x v="9"/>
    <x v="9"/>
    <x v="9"/>
    <x v="9"/>
    <x v="8"/>
    <x v="9"/>
    <x v="9"/>
    <x v="9"/>
    <x v="9"/>
    <x v="9"/>
    <x v="8"/>
  </r>
  <r>
    <x v="10"/>
    <x v="10"/>
    <x v="10"/>
    <x v="10"/>
    <x v="10"/>
    <x v="10"/>
    <x v="10"/>
    <x v="3"/>
    <x v="9"/>
    <x v="10"/>
    <x v="10"/>
    <x v="10"/>
    <x v="10"/>
    <x v="10"/>
    <x v="9"/>
  </r>
  <r>
    <x v="11"/>
    <x v="11"/>
    <x v="11"/>
    <x v="11"/>
    <x v="11"/>
    <x v="11"/>
    <x v="11"/>
    <x v="10"/>
    <x v="10"/>
    <x v="11"/>
    <x v="11"/>
    <x v="11"/>
    <x v="11"/>
    <x v="11"/>
    <x v="8"/>
  </r>
  <r>
    <x v="12"/>
    <x v="12"/>
    <x v="12"/>
    <x v="12"/>
    <x v="12"/>
    <x v="12"/>
    <x v="12"/>
    <x v="11"/>
    <x v="11"/>
    <x v="12"/>
    <x v="12"/>
    <x v="12"/>
    <x v="12"/>
    <x v="12"/>
    <x v="8"/>
  </r>
  <r>
    <x v="13"/>
    <x v="13"/>
    <x v="13"/>
    <x v="13"/>
    <x v="13"/>
    <x v="13"/>
    <x v="13"/>
    <x v="12"/>
    <x v="12"/>
    <x v="13"/>
    <x v="13"/>
    <x v="13"/>
    <x v="13"/>
    <x v="13"/>
    <x v="3"/>
  </r>
  <r>
    <x v="14"/>
    <x v="14"/>
    <x v="14"/>
    <x v="14"/>
    <x v="14"/>
    <x v="14"/>
    <x v="14"/>
    <x v="13"/>
    <x v="13"/>
    <x v="14"/>
    <x v="14"/>
    <x v="14"/>
    <x v="14"/>
    <x v="14"/>
    <x v="10"/>
  </r>
  <r>
    <x v="15"/>
    <x v="15"/>
    <x v="15"/>
    <x v="15"/>
    <x v="15"/>
    <x v="15"/>
    <x v="15"/>
    <x v="14"/>
    <x v="14"/>
    <x v="15"/>
    <x v="15"/>
    <x v="15"/>
    <x v="15"/>
    <x v="15"/>
    <x v="11"/>
  </r>
  <r>
    <x v="16"/>
    <x v="16"/>
    <x v="16"/>
    <x v="16"/>
    <x v="16"/>
    <x v="16"/>
    <x v="16"/>
    <x v="15"/>
    <x v="15"/>
    <x v="16"/>
    <x v="16"/>
    <x v="16"/>
    <x v="16"/>
    <x v="16"/>
    <x v="4"/>
  </r>
  <r>
    <x v="17"/>
    <x v="17"/>
    <x v="17"/>
    <x v="17"/>
    <x v="17"/>
    <x v="17"/>
    <x v="17"/>
    <x v="16"/>
    <x v="16"/>
    <x v="17"/>
    <x v="17"/>
    <x v="17"/>
    <x v="17"/>
    <x v="17"/>
    <x v="2"/>
  </r>
  <r>
    <x v="18"/>
    <x v="18"/>
    <x v="18"/>
    <x v="18"/>
    <x v="18"/>
    <x v="18"/>
    <x v="18"/>
    <x v="17"/>
    <x v="17"/>
    <x v="18"/>
    <x v="18"/>
    <x v="18"/>
    <x v="18"/>
    <x v="18"/>
    <x v="12"/>
  </r>
  <r>
    <x v="19"/>
    <x v="19"/>
    <x v="19"/>
    <x v="19"/>
    <x v="19"/>
    <x v="19"/>
    <x v="19"/>
    <x v="18"/>
    <x v="18"/>
    <x v="19"/>
    <x v="19"/>
    <x v="19"/>
    <x v="19"/>
    <x v="19"/>
    <x v="3"/>
  </r>
  <r>
    <x v="20"/>
    <x v="20"/>
    <x v="20"/>
    <x v="20"/>
    <x v="20"/>
    <x v="20"/>
    <x v="20"/>
    <x v="19"/>
    <x v="19"/>
    <x v="20"/>
    <x v="20"/>
    <x v="20"/>
    <x v="20"/>
    <x v="20"/>
    <x v="13"/>
  </r>
  <r>
    <x v="21"/>
    <x v="21"/>
    <x v="21"/>
    <x v="21"/>
    <x v="21"/>
    <x v="21"/>
    <x v="21"/>
    <x v="20"/>
    <x v="20"/>
    <x v="21"/>
    <x v="21"/>
    <x v="21"/>
    <x v="21"/>
    <x v="21"/>
    <x v="7"/>
  </r>
  <r>
    <x v="22"/>
    <x v="22"/>
    <x v="22"/>
    <x v="22"/>
    <x v="22"/>
    <x v="22"/>
    <x v="22"/>
    <x v="21"/>
    <x v="21"/>
    <x v="22"/>
    <x v="22"/>
    <x v="22"/>
    <x v="22"/>
    <x v="22"/>
    <x v="2"/>
  </r>
  <r>
    <x v="23"/>
    <x v="23"/>
    <x v="23"/>
    <x v="23"/>
    <x v="23"/>
    <x v="23"/>
    <x v="23"/>
    <x v="22"/>
    <x v="22"/>
    <x v="23"/>
    <x v="23"/>
    <x v="23"/>
    <x v="23"/>
    <x v="23"/>
    <x v="2"/>
  </r>
  <r>
    <x v="24"/>
    <x v="24"/>
    <x v="24"/>
    <x v="24"/>
    <x v="24"/>
    <x v="24"/>
    <x v="24"/>
    <x v="23"/>
    <x v="23"/>
    <x v="24"/>
    <x v="24"/>
    <x v="24"/>
    <x v="24"/>
    <x v="24"/>
    <x v="11"/>
  </r>
  <r>
    <x v="25"/>
    <x v="25"/>
    <x v="25"/>
    <x v="25"/>
    <x v="25"/>
    <x v="25"/>
    <x v="25"/>
    <x v="24"/>
    <x v="24"/>
    <x v="25"/>
    <x v="25"/>
    <x v="25"/>
    <x v="25"/>
    <x v="25"/>
    <x v="6"/>
  </r>
  <r>
    <x v="26"/>
    <x v="26"/>
    <x v="26"/>
    <x v="26"/>
    <x v="26"/>
    <x v="26"/>
    <x v="26"/>
    <x v="25"/>
    <x v="25"/>
    <x v="26"/>
    <x v="26"/>
    <x v="26"/>
    <x v="26"/>
    <x v="26"/>
    <x v="7"/>
  </r>
  <r>
    <x v="27"/>
    <x v="27"/>
    <x v="27"/>
    <x v="27"/>
    <x v="27"/>
    <x v="27"/>
    <x v="27"/>
    <x v="26"/>
    <x v="26"/>
    <x v="27"/>
    <x v="27"/>
    <x v="27"/>
    <x v="27"/>
    <x v="27"/>
    <x v="14"/>
  </r>
  <r>
    <x v="28"/>
    <x v="28"/>
    <x v="28"/>
    <x v="28"/>
    <x v="28"/>
    <x v="28"/>
    <x v="28"/>
    <x v="27"/>
    <x v="27"/>
    <x v="28"/>
    <x v="28"/>
    <x v="28"/>
    <x v="28"/>
    <x v="28"/>
    <x v="2"/>
  </r>
  <r>
    <x v="29"/>
    <x v="29"/>
    <x v="29"/>
    <x v="29"/>
    <x v="29"/>
    <x v="29"/>
    <x v="29"/>
    <x v="28"/>
    <x v="28"/>
    <x v="29"/>
    <x v="29"/>
    <x v="29"/>
    <x v="29"/>
    <x v="29"/>
    <x v="10"/>
  </r>
  <r>
    <x v="30"/>
    <x v="30"/>
    <x v="30"/>
    <x v="30"/>
    <x v="30"/>
    <x v="30"/>
    <x v="30"/>
    <x v="29"/>
    <x v="29"/>
    <x v="30"/>
    <x v="30"/>
    <x v="30"/>
    <x v="30"/>
    <x v="30"/>
    <x v="3"/>
  </r>
  <r>
    <x v="31"/>
    <x v="31"/>
    <x v="31"/>
    <x v="31"/>
    <x v="31"/>
    <x v="31"/>
    <x v="31"/>
    <x v="30"/>
    <x v="30"/>
    <x v="31"/>
    <x v="31"/>
    <x v="31"/>
    <x v="31"/>
    <x v="31"/>
    <x v="3"/>
  </r>
  <r>
    <x v="32"/>
    <x v="32"/>
    <x v="32"/>
    <x v="32"/>
    <x v="32"/>
    <x v="32"/>
    <x v="32"/>
    <x v="31"/>
    <x v="31"/>
    <x v="32"/>
    <x v="32"/>
    <x v="32"/>
    <x v="32"/>
    <x v="32"/>
    <x v="7"/>
  </r>
  <r>
    <x v="33"/>
    <x v="33"/>
    <x v="33"/>
    <x v="33"/>
    <x v="33"/>
    <x v="33"/>
    <x v="33"/>
    <x v="32"/>
    <x v="32"/>
    <x v="33"/>
    <x v="33"/>
    <x v="33"/>
    <x v="33"/>
    <x v="33"/>
    <x v="15"/>
  </r>
  <r>
    <x v="34"/>
    <x v="34"/>
    <x v="34"/>
    <x v="34"/>
    <x v="34"/>
    <x v="34"/>
    <x v="34"/>
    <x v="33"/>
    <x v="33"/>
    <x v="34"/>
    <x v="34"/>
    <x v="34"/>
    <x v="34"/>
    <x v="34"/>
    <x v="6"/>
  </r>
  <r>
    <x v="35"/>
    <x v="35"/>
    <x v="35"/>
    <x v="35"/>
    <x v="35"/>
    <x v="35"/>
    <x v="35"/>
    <x v="34"/>
    <x v="34"/>
    <x v="35"/>
    <x v="35"/>
    <x v="35"/>
    <x v="35"/>
    <x v="35"/>
    <x v="15"/>
  </r>
  <r>
    <x v="36"/>
    <x v="36"/>
    <x v="36"/>
    <x v="36"/>
    <x v="36"/>
    <x v="36"/>
    <x v="36"/>
    <x v="35"/>
    <x v="35"/>
    <x v="36"/>
    <x v="36"/>
    <x v="36"/>
    <x v="36"/>
    <x v="36"/>
    <x v="16"/>
  </r>
  <r>
    <x v="37"/>
    <x v="37"/>
    <x v="37"/>
    <x v="37"/>
    <x v="37"/>
    <x v="37"/>
    <x v="37"/>
    <x v="36"/>
    <x v="36"/>
    <x v="37"/>
    <x v="37"/>
    <x v="37"/>
    <x v="37"/>
    <x v="37"/>
    <x v="12"/>
  </r>
  <r>
    <x v="38"/>
    <x v="38"/>
    <x v="38"/>
    <x v="38"/>
    <x v="38"/>
    <x v="38"/>
    <x v="38"/>
    <x v="37"/>
    <x v="37"/>
    <x v="38"/>
    <x v="38"/>
    <x v="38"/>
    <x v="38"/>
    <x v="38"/>
    <x v="2"/>
  </r>
  <r>
    <x v="39"/>
    <x v="39"/>
    <x v="39"/>
    <x v="39"/>
    <x v="39"/>
    <x v="39"/>
    <x v="39"/>
    <x v="38"/>
    <x v="38"/>
    <x v="39"/>
    <x v="39"/>
    <x v="39"/>
    <x v="39"/>
    <x v="39"/>
    <x v="10"/>
  </r>
  <r>
    <x v="40"/>
    <x v="40"/>
    <x v="40"/>
    <x v="40"/>
    <x v="40"/>
    <x v="40"/>
    <x v="40"/>
    <x v="39"/>
    <x v="39"/>
    <x v="40"/>
    <x v="40"/>
    <x v="40"/>
    <x v="40"/>
    <x v="40"/>
    <x v="8"/>
  </r>
  <r>
    <x v="41"/>
    <x v="41"/>
    <x v="41"/>
    <x v="41"/>
    <x v="41"/>
    <x v="41"/>
    <x v="41"/>
    <x v="40"/>
    <x v="40"/>
    <x v="41"/>
    <x v="41"/>
    <x v="41"/>
    <x v="41"/>
    <x v="41"/>
    <x v="7"/>
  </r>
  <r>
    <x v="42"/>
    <x v="42"/>
    <x v="42"/>
    <x v="42"/>
    <x v="42"/>
    <x v="42"/>
    <x v="42"/>
    <x v="41"/>
    <x v="41"/>
    <x v="42"/>
    <x v="42"/>
    <x v="42"/>
    <x v="42"/>
    <x v="42"/>
    <x v="3"/>
  </r>
  <r>
    <x v="43"/>
    <x v="43"/>
    <x v="43"/>
    <x v="43"/>
    <x v="43"/>
    <x v="43"/>
    <x v="43"/>
    <x v="42"/>
    <x v="42"/>
    <x v="43"/>
    <x v="43"/>
    <x v="43"/>
    <x v="43"/>
    <x v="43"/>
    <x v="14"/>
  </r>
  <r>
    <x v="44"/>
    <x v="44"/>
    <x v="44"/>
    <x v="44"/>
    <x v="44"/>
    <x v="44"/>
    <x v="44"/>
    <x v="8"/>
    <x v="43"/>
    <x v="44"/>
    <x v="44"/>
    <x v="44"/>
    <x v="44"/>
    <x v="44"/>
    <x v="11"/>
  </r>
  <r>
    <x v="45"/>
    <x v="45"/>
    <x v="45"/>
    <x v="45"/>
    <x v="45"/>
    <x v="45"/>
    <x v="45"/>
    <x v="43"/>
    <x v="44"/>
    <x v="45"/>
    <x v="45"/>
    <x v="45"/>
    <x v="45"/>
    <x v="45"/>
    <x v="11"/>
  </r>
  <r>
    <x v="46"/>
    <x v="46"/>
    <x v="46"/>
    <x v="46"/>
    <x v="46"/>
    <x v="46"/>
    <x v="46"/>
    <x v="44"/>
    <x v="45"/>
    <x v="46"/>
    <x v="46"/>
    <x v="46"/>
    <x v="46"/>
    <x v="46"/>
    <x v="17"/>
  </r>
  <r>
    <x v="47"/>
    <x v="47"/>
    <x v="47"/>
    <x v="47"/>
    <x v="47"/>
    <x v="47"/>
    <x v="47"/>
    <x v="45"/>
    <x v="46"/>
    <x v="47"/>
    <x v="47"/>
    <x v="47"/>
    <x v="47"/>
    <x v="47"/>
    <x v="10"/>
  </r>
  <r>
    <x v="48"/>
    <x v="48"/>
    <x v="48"/>
    <x v="48"/>
    <x v="48"/>
    <x v="48"/>
    <x v="48"/>
    <x v="46"/>
    <x v="47"/>
    <x v="48"/>
    <x v="48"/>
    <x v="48"/>
    <x v="48"/>
    <x v="48"/>
    <x v="18"/>
  </r>
  <r>
    <x v="49"/>
    <x v="49"/>
    <x v="49"/>
    <x v="49"/>
    <x v="49"/>
    <x v="49"/>
    <x v="49"/>
    <x v="47"/>
    <x v="48"/>
    <x v="49"/>
    <x v="49"/>
    <x v="49"/>
    <x v="49"/>
    <x v="49"/>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5F4104-6DA1-4771-966E-3A266A67CCE8}" name="PivotTable1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F2:G8" firstHeaderRow="1" firstDataRow="1" firstDataCol="1"/>
  <pivotFields count="15">
    <pivotField axis="axisRow" showAll="0" measureFilter="1" sortType="a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items count="20">
        <item x="3"/>
        <item x="2"/>
        <item x="10"/>
        <item x="18"/>
        <item x="9"/>
        <item x="16"/>
        <item x="17"/>
        <item x="4"/>
        <item x="7"/>
        <item x="12"/>
        <item x="11"/>
        <item x="13"/>
        <item x="6"/>
        <item x="1"/>
        <item x="8"/>
        <item x="0"/>
        <item x="15"/>
        <item x="14"/>
        <item x="5"/>
        <item t="default"/>
      </items>
    </pivotField>
  </pivotFields>
  <rowFields count="1">
    <field x="0"/>
  </rowFields>
  <rowItems count="6">
    <i>
      <x v="19"/>
    </i>
    <i>
      <x v="13"/>
    </i>
    <i>
      <x v="7"/>
    </i>
    <i>
      <x v="12"/>
    </i>
    <i>
      <x v="8"/>
    </i>
    <i t="grand">
      <x/>
    </i>
  </rowItems>
  <colItems count="1">
    <i/>
  </colItems>
  <dataFields count="1">
    <dataField name="Sum of 365 d % chng" fld="12" baseField="0" baseItem="0"/>
  </dataFields>
  <chartFormats count="18">
    <chartFormat chart="2" format="0" series="1">
      <pivotArea type="data" outline="0" fieldPosition="0">
        <references count="1">
          <reference field="4294967294" count="1" selected="0">
            <x v="0"/>
          </reference>
        </references>
      </pivotArea>
    </chartFormat>
    <chartFormat chart="40" format="7" series="1">
      <pivotArea type="data" outline="0" fieldPosition="0">
        <references count="1">
          <reference field="4294967294" count="1" selected="0">
            <x v="0"/>
          </reference>
        </references>
      </pivotArea>
    </chartFormat>
    <chartFormat chart="40" format="8">
      <pivotArea type="data" outline="0" fieldPosition="0">
        <references count="2">
          <reference field="4294967294" count="1" selected="0">
            <x v="0"/>
          </reference>
          <reference field="0" count="1" selected="0">
            <x v="19"/>
          </reference>
        </references>
      </pivotArea>
    </chartFormat>
    <chartFormat chart="40" format="9">
      <pivotArea type="data" outline="0" fieldPosition="0">
        <references count="2">
          <reference field="4294967294" count="1" selected="0">
            <x v="0"/>
          </reference>
          <reference field="0" count="1" selected="0">
            <x v="13"/>
          </reference>
        </references>
      </pivotArea>
    </chartFormat>
    <chartFormat chart="40" format="10">
      <pivotArea type="data" outline="0" fieldPosition="0">
        <references count="2">
          <reference field="4294967294" count="1" selected="0">
            <x v="0"/>
          </reference>
          <reference field="0" count="1" selected="0">
            <x v="7"/>
          </reference>
        </references>
      </pivotArea>
    </chartFormat>
    <chartFormat chart="40" format="11">
      <pivotArea type="data" outline="0" fieldPosition="0">
        <references count="2">
          <reference field="4294967294" count="1" selected="0">
            <x v="0"/>
          </reference>
          <reference field="0" count="1" selected="0">
            <x v="12"/>
          </reference>
        </references>
      </pivotArea>
    </chartFormat>
    <chartFormat chart="40" format="12">
      <pivotArea type="data" outline="0" fieldPosition="0">
        <references count="2">
          <reference field="4294967294" count="1" selected="0">
            <x v="0"/>
          </reference>
          <reference field="0" count="1" selected="0">
            <x v="8"/>
          </reference>
        </references>
      </pivotArea>
    </chartFormat>
    <chartFormat chart="47" format="19" series="1">
      <pivotArea type="data" outline="0" fieldPosition="0">
        <references count="1">
          <reference field="4294967294" count="1" selected="0">
            <x v="0"/>
          </reference>
        </references>
      </pivotArea>
    </chartFormat>
    <chartFormat chart="47" format="20">
      <pivotArea type="data" outline="0" fieldPosition="0">
        <references count="2">
          <reference field="4294967294" count="1" selected="0">
            <x v="0"/>
          </reference>
          <reference field="0" count="1" selected="0">
            <x v="19"/>
          </reference>
        </references>
      </pivotArea>
    </chartFormat>
    <chartFormat chart="47" format="21">
      <pivotArea type="data" outline="0" fieldPosition="0">
        <references count="2">
          <reference field="4294967294" count="1" selected="0">
            <x v="0"/>
          </reference>
          <reference field="0" count="1" selected="0">
            <x v="13"/>
          </reference>
        </references>
      </pivotArea>
    </chartFormat>
    <chartFormat chart="47" format="22">
      <pivotArea type="data" outline="0" fieldPosition="0">
        <references count="2">
          <reference field="4294967294" count="1" selected="0">
            <x v="0"/>
          </reference>
          <reference field="0" count="1" selected="0">
            <x v="7"/>
          </reference>
        </references>
      </pivotArea>
    </chartFormat>
    <chartFormat chart="47" format="23">
      <pivotArea type="data" outline="0" fieldPosition="0">
        <references count="2">
          <reference field="4294967294" count="1" selected="0">
            <x v="0"/>
          </reference>
          <reference field="0" count="1" selected="0">
            <x v="12"/>
          </reference>
        </references>
      </pivotArea>
    </chartFormat>
    <chartFormat chart="47" format="24">
      <pivotArea type="data" outline="0" fieldPosition="0">
        <references count="2">
          <reference field="4294967294" count="1" selected="0">
            <x v="0"/>
          </reference>
          <reference field="0" count="1" selected="0">
            <x v="8"/>
          </reference>
        </references>
      </pivotArea>
    </chartFormat>
    <chartFormat chart="2" format="1">
      <pivotArea type="data" outline="0" fieldPosition="0">
        <references count="2">
          <reference field="4294967294" count="1" selected="0">
            <x v="0"/>
          </reference>
          <reference field="0" count="1" selected="0">
            <x v="19"/>
          </reference>
        </references>
      </pivotArea>
    </chartFormat>
    <chartFormat chart="2" format="2">
      <pivotArea type="data" outline="0" fieldPosition="0">
        <references count="2">
          <reference field="4294967294" count="1" selected="0">
            <x v="0"/>
          </reference>
          <reference field="0" count="1" selected="0">
            <x v="13"/>
          </reference>
        </references>
      </pivotArea>
    </chartFormat>
    <chartFormat chart="2" format="3">
      <pivotArea type="data" outline="0" fieldPosition="0">
        <references count="2">
          <reference field="4294967294" count="1" selected="0">
            <x v="0"/>
          </reference>
          <reference field="0" count="1" selected="0">
            <x v="7"/>
          </reference>
        </references>
      </pivotArea>
    </chartFormat>
    <chartFormat chart="2" format="4">
      <pivotArea type="data" outline="0" fieldPosition="0">
        <references count="2">
          <reference field="4294967294" count="1" selected="0">
            <x v="0"/>
          </reference>
          <reference field="0" count="1" selected="0">
            <x v="12"/>
          </reference>
        </references>
      </pivotArea>
    </chartFormat>
    <chartFormat chart="2" format="5">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8727E3-C43F-4B82-929A-EA5F1A5D602F}" name="PivotTable1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C2:D8" firstHeaderRow="1" firstDataRow="1" firstDataCol="1"/>
  <pivotFields count="15">
    <pivotField axis="axisRow" showAll="0" measureFilter="1"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items count="20">
        <item x="3"/>
        <item x="2"/>
        <item x="10"/>
        <item x="18"/>
        <item x="9"/>
        <item x="16"/>
        <item x="17"/>
        <item x="4"/>
        <item x="7"/>
        <item x="12"/>
        <item x="11"/>
        <item x="13"/>
        <item x="6"/>
        <item x="1"/>
        <item x="8"/>
        <item x="0"/>
        <item x="15"/>
        <item x="14"/>
        <item x="5"/>
        <item t="default"/>
      </items>
    </pivotField>
  </pivotFields>
  <rowFields count="1">
    <field x="0"/>
  </rowFields>
  <rowItems count="6">
    <i>
      <x v="42"/>
    </i>
    <i>
      <x v="43"/>
    </i>
    <i>
      <x v="14"/>
    </i>
    <i>
      <x v="38"/>
    </i>
    <i>
      <x v="4"/>
    </i>
    <i t="grand">
      <x/>
    </i>
  </rowItems>
  <colItems count="1">
    <i/>
  </colItems>
  <dataFields count="1">
    <dataField name="Sum of 365 d % chng" fld="12" baseField="0" baseItem="0"/>
  </dataFields>
  <chartFormats count="18">
    <chartFormat chart="2" format="0" series="1">
      <pivotArea type="data" outline="0" fieldPosition="0">
        <references count="1">
          <reference field="4294967294" count="1" selected="0">
            <x v="0"/>
          </reference>
        </references>
      </pivotArea>
    </chartFormat>
    <chartFormat chart="37" format="7" series="1">
      <pivotArea type="data" outline="0" fieldPosition="0">
        <references count="1">
          <reference field="4294967294" count="1" selected="0">
            <x v="0"/>
          </reference>
        </references>
      </pivotArea>
    </chartFormat>
    <chartFormat chart="37" format="8">
      <pivotArea type="data" outline="0" fieldPosition="0">
        <references count="2">
          <reference field="4294967294" count="1" selected="0">
            <x v="0"/>
          </reference>
          <reference field="0" count="1" selected="0">
            <x v="42"/>
          </reference>
        </references>
      </pivotArea>
    </chartFormat>
    <chartFormat chart="37" format="9">
      <pivotArea type="data" outline="0" fieldPosition="0">
        <references count="2">
          <reference field="4294967294" count="1" selected="0">
            <x v="0"/>
          </reference>
          <reference field="0" count="1" selected="0">
            <x v="43"/>
          </reference>
        </references>
      </pivotArea>
    </chartFormat>
    <chartFormat chart="37" format="10">
      <pivotArea type="data" outline="0" fieldPosition="0">
        <references count="2">
          <reference field="4294967294" count="1" selected="0">
            <x v="0"/>
          </reference>
          <reference field="0" count="1" selected="0">
            <x v="14"/>
          </reference>
        </references>
      </pivotArea>
    </chartFormat>
    <chartFormat chart="37" format="11">
      <pivotArea type="data" outline="0" fieldPosition="0">
        <references count="2">
          <reference field="4294967294" count="1" selected="0">
            <x v="0"/>
          </reference>
          <reference field="0" count="1" selected="0">
            <x v="38"/>
          </reference>
        </references>
      </pivotArea>
    </chartFormat>
    <chartFormat chart="37" format="12">
      <pivotArea type="data" outline="0" fieldPosition="0">
        <references count="2">
          <reference field="4294967294" count="1" selected="0">
            <x v="0"/>
          </reference>
          <reference field="0" count="1" selected="0">
            <x v="4"/>
          </reference>
        </references>
      </pivotArea>
    </chartFormat>
    <chartFormat chart="39" format="19" series="1">
      <pivotArea type="data" outline="0" fieldPosition="0">
        <references count="1">
          <reference field="4294967294" count="1" selected="0">
            <x v="0"/>
          </reference>
        </references>
      </pivotArea>
    </chartFormat>
    <chartFormat chart="39" format="20">
      <pivotArea type="data" outline="0" fieldPosition="0">
        <references count="2">
          <reference field="4294967294" count="1" selected="0">
            <x v="0"/>
          </reference>
          <reference field="0" count="1" selected="0">
            <x v="42"/>
          </reference>
        </references>
      </pivotArea>
    </chartFormat>
    <chartFormat chart="39" format="21">
      <pivotArea type="data" outline="0" fieldPosition="0">
        <references count="2">
          <reference field="4294967294" count="1" selected="0">
            <x v="0"/>
          </reference>
          <reference field="0" count="1" selected="0">
            <x v="43"/>
          </reference>
        </references>
      </pivotArea>
    </chartFormat>
    <chartFormat chart="39" format="22">
      <pivotArea type="data" outline="0" fieldPosition="0">
        <references count="2">
          <reference field="4294967294" count="1" selected="0">
            <x v="0"/>
          </reference>
          <reference field="0" count="1" selected="0">
            <x v="14"/>
          </reference>
        </references>
      </pivotArea>
    </chartFormat>
    <chartFormat chart="39" format="23">
      <pivotArea type="data" outline="0" fieldPosition="0">
        <references count="2">
          <reference field="4294967294" count="1" selected="0">
            <x v="0"/>
          </reference>
          <reference field="0" count="1" selected="0">
            <x v="38"/>
          </reference>
        </references>
      </pivotArea>
    </chartFormat>
    <chartFormat chart="39" format="24">
      <pivotArea type="data" outline="0" fieldPosition="0">
        <references count="2">
          <reference field="4294967294" count="1" selected="0">
            <x v="0"/>
          </reference>
          <reference field="0" count="1" selected="0">
            <x v="4"/>
          </reference>
        </references>
      </pivotArea>
    </chartFormat>
    <chartFormat chart="2" format="1">
      <pivotArea type="data" outline="0" fieldPosition="0">
        <references count="2">
          <reference field="4294967294" count="1" selected="0">
            <x v="0"/>
          </reference>
          <reference field="0" count="1" selected="0">
            <x v="42"/>
          </reference>
        </references>
      </pivotArea>
    </chartFormat>
    <chartFormat chart="2" format="2">
      <pivotArea type="data" outline="0" fieldPosition="0">
        <references count="2">
          <reference field="4294967294" count="1" selected="0">
            <x v="0"/>
          </reference>
          <reference field="0" count="1" selected="0">
            <x v="43"/>
          </reference>
        </references>
      </pivotArea>
    </chartFormat>
    <chartFormat chart="2" format="3">
      <pivotArea type="data" outline="0" fieldPosition="0">
        <references count="2">
          <reference field="4294967294" count="1" selected="0">
            <x v="0"/>
          </reference>
          <reference field="0" count="1" selected="0">
            <x v="14"/>
          </reference>
        </references>
      </pivotArea>
    </chartFormat>
    <chartFormat chart="2" format="4">
      <pivotArea type="data" outline="0" fieldPosition="0">
        <references count="2">
          <reference field="4294967294" count="1" selected="0">
            <x v="0"/>
          </reference>
          <reference field="0" count="1" selected="0">
            <x v="38"/>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982210-5B63-40D9-9312-7046719CFE15}" name="PivotTable1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E2:F13" firstHeaderRow="1" firstDataRow="1" firstDataCol="1"/>
  <pivotFields count="15">
    <pivotField axis="axisRow" showAll="0" measureFilter="1"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items count="20">
        <item x="3"/>
        <item x="2"/>
        <item x="10"/>
        <item x="18"/>
        <item x="9"/>
        <item x="16"/>
        <item x="17"/>
        <item x="4"/>
        <item x="7"/>
        <item x="12"/>
        <item x="11"/>
        <item x="13"/>
        <item x="6"/>
        <item x="1"/>
        <item x="8"/>
        <item x="0"/>
        <item x="15"/>
        <item x="14"/>
        <item x="5"/>
        <item t="default"/>
      </items>
    </pivotField>
  </pivotFields>
  <rowFields count="1">
    <field x="0"/>
  </rowFields>
  <rowItems count="11">
    <i>
      <x v="9"/>
    </i>
    <i>
      <x v="12"/>
    </i>
    <i>
      <x v="11"/>
    </i>
    <i>
      <x v="32"/>
    </i>
    <i>
      <x v="44"/>
    </i>
    <i>
      <x v="8"/>
    </i>
    <i>
      <x v="1"/>
    </i>
    <i>
      <x v="21"/>
    </i>
    <i>
      <x v="35"/>
    </i>
    <i>
      <x v="15"/>
    </i>
    <i t="grand">
      <x/>
    </i>
  </rowItems>
  <colItems count="1">
    <i/>
  </colItems>
  <dataFields count="1">
    <dataField name="Sum of % Chng" fld="7" baseField="0" baseItem="0"/>
  </dataFields>
  <chartFormats count="9">
    <chartFormat chart="0"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0" count="1" selected="0">
            <x v="44"/>
          </reference>
        </references>
      </pivotArea>
    </chartFormat>
    <chartFormat chart="28" format="4">
      <pivotArea type="data" outline="0" fieldPosition="0">
        <references count="2">
          <reference field="4294967294" count="1" selected="0">
            <x v="0"/>
          </reference>
          <reference field="0" count="1" selected="0">
            <x v="8"/>
          </reference>
        </references>
      </pivotArea>
    </chartFormat>
    <chartFormat chart="28" format="5">
      <pivotArea type="data" outline="0" fieldPosition="0">
        <references count="2">
          <reference field="4294967294" count="1" selected="0">
            <x v="0"/>
          </reference>
          <reference field="0" count="1" selected="0">
            <x v="1"/>
          </reference>
        </references>
      </pivotArea>
    </chartFormat>
    <chartFormat chart="28" format="6">
      <pivotArea type="data" outline="0" fieldPosition="0">
        <references count="2">
          <reference field="4294967294" count="1" selected="0">
            <x v="0"/>
          </reference>
          <reference field="0" count="1" selected="0">
            <x v="21"/>
          </reference>
        </references>
      </pivotArea>
    </chartFormat>
    <chartFormat chart="28" format="7">
      <pivotArea type="data" outline="0" fieldPosition="0">
        <references count="2">
          <reference field="4294967294" count="1" selected="0">
            <x v="0"/>
          </reference>
          <reference field="0" count="1" selected="0">
            <x v="35"/>
          </reference>
        </references>
      </pivotArea>
    </chartFormat>
    <chartFormat chart="28" format="8">
      <pivotArea type="data" outline="0" fieldPosition="0">
        <references count="2">
          <reference field="4294967294" count="1" selected="0">
            <x v="0"/>
          </reference>
          <reference field="0" count="1" selected="0">
            <x v="15"/>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944048-F256-4854-8490-96FBC5DCB019}" name="PivotTable1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H2:I13" firstHeaderRow="1" firstDataRow="1" firstDataCol="1"/>
  <pivotFields count="15">
    <pivotField axis="axisRow" showAll="0" measureFilter="1" sortType="a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items count="20">
        <item x="3"/>
        <item x="2"/>
        <item x="10"/>
        <item x="18"/>
        <item x="9"/>
        <item x="16"/>
        <item x="17"/>
        <item x="4"/>
        <item x="7"/>
        <item x="12"/>
        <item x="11"/>
        <item x="13"/>
        <item x="6"/>
        <item x="1"/>
        <item x="8"/>
        <item x="0"/>
        <item x="15"/>
        <item x="14"/>
        <item x="5"/>
        <item t="default"/>
      </items>
    </pivotField>
  </pivotFields>
  <rowFields count="1">
    <field x="0"/>
  </rowFields>
  <rowItems count="11">
    <i>
      <x v="27"/>
    </i>
    <i>
      <x v="42"/>
    </i>
    <i>
      <x v="20"/>
    </i>
    <i>
      <x/>
    </i>
    <i>
      <x v="23"/>
    </i>
    <i>
      <x v="7"/>
    </i>
    <i>
      <x v="31"/>
    </i>
    <i>
      <x v="43"/>
    </i>
    <i>
      <x v="5"/>
    </i>
    <i>
      <x v="33"/>
    </i>
    <i t="grand">
      <x/>
    </i>
  </rowItems>
  <colItems count="1">
    <i/>
  </colItems>
  <dataFields count="1">
    <dataField name="Sum of % Chng" fld="7" baseField="0" baseItem="0"/>
  </dataFields>
  <chartFormats count="3">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E5526B-1EE7-49FE-85E2-6A10A6A11FC6}" name="PivotTable1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C2:D13" firstHeaderRow="1" firstDataRow="1" firstDataCol="1"/>
  <pivotFields count="15">
    <pivotField axis="axisRow" showAll="0" measureFilter="1" sortType="a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20">
        <item x="3"/>
        <item x="2"/>
        <item x="10"/>
        <item x="18"/>
        <item x="9"/>
        <item x="16"/>
        <item x="17"/>
        <item x="4"/>
        <item x="7"/>
        <item x="12"/>
        <item x="11"/>
        <item x="13"/>
        <item x="6"/>
        <item x="1"/>
        <item x="8"/>
        <item x="0"/>
        <item x="15"/>
        <item x="14"/>
        <item x="5"/>
        <item t="default"/>
      </items>
    </pivotField>
  </pivotFields>
  <rowFields count="1">
    <field x="0"/>
  </rowFields>
  <rowItems count="11">
    <i>
      <x v="6"/>
    </i>
    <i>
      <x v="10"/>
    </i>
    <i>
      <x v="33"/>
    </i>
    <i>
      <x v="9"/>
    </i>
    <i>
      <x v="20"/>
    </i>
    <i>
      <x v="22"/>
    </i>
    <i>
      <x v="34"/>
    </i>
    <i>
      <x v="38"/>
    </i>
    <i>
      <x v="26"/>
    </i>
    <i>
      <x v="42"/>
    </i>
    <i t="grand">
      <x/>
    </i>
  </rowItems>
  <colItems count="1">
    <i/>
  </colItems>
  <dataFields count="1">
    <dataField name="Sum of Volume (lacs)" fld="8" baseField="0" baseItem="0"/>
  </dataFields>
  <chartFormats count="3">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527DEB-3A3A-4A77-98C2-62A10F8F50EC}" name="PivotTable1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9">
  <location ref="A3:B23" firstHeaderRow="1" firstDataRow="1" firstDataCol="1"/>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ascending">
      <items count="20">
        <item x="3"/>
        <item x="2"/>
        <item x="10"/>
        <item x="18"/>
        <item x="9"/>
        <item x="16"/>
        <item x="17"/>
        <item x="4"/>
        <item x="7"/>
        <item x="12"/>
        <item x="11"/>
        <item x="13"/>
        <item x="6"/>
        <item x="1"/>
        <item x="8"/>
        <item x="0"/>
        <item x="15"/>
        <item x="14"/>
        <item x="5"/>
        <item t="default"/>
      </items>
      <autoSortScope>
        <pivotArea dataOnly="0" outline="0" fieldPosition="0">
          <references count="1">
            <reference field="4294967294" count="1" selected="0">
              <x v="0"/>
            </reference>
          </references>
        </pivotArea>
      </autoSortScope>
    </pivotField>
  </pivotFields>
  <rowFields count="1">
    <field x="14"/>
  </rowFields>
  <rowItems count="20">
    <i>
      <x v="5"/>
    </i>
    <i>
      <x v="6"/>
    </i>
    <i>
      <x v="3"/>
    </i>
    <i>
      <x v="11"/>
    </i>
    <i>
      <x v="18"/>
    </i>
    <i>
      <x v="13"/>
    </i>
    <i>
      <x v="4"/>
    </i>
    <i>
      <x v="15"/>
    </i>
    <i>
      <x v="9"/>
    </i>
    <i>
      <x v="16"/>
    </i>
    <i>
      <x v="17"/>
    </i>
    <i>
      <x v="12"/>
    </i>
    <i>
      <x v="7"/>
    </i>
    <i>
      <x v="2"/>
    </i>
    <i>
      <x v="14"/>
    </i>
    <i>
      <x v="10"/>
    </i>
    <i>
      <x v="8"/>
    </i>
    <i>
      <x/>
    </i>
    <i>
      <x v="1"/>
    </i>
    <i t="grand">
      <x/>
    </i>
  </rowItems>
  <colItems count="1">
    <i/>
  </colItems>
  <dataFields count="1">
    <dataField name="Count of Sector" fld="14" subtotal="count" baseField="0" baseItem="0"/>
  </dataFields>
  <chartFormats count="3">
    <chartFormat chart="38" format="0"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 chart="5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C08B76-A48C-4041-9355-A569816CB448}" name="PivotTable1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F1:G7" firstHeaderRow="1" firstDataRow="1" firstDataCol="1"/>
  <pivotFields count="15">
    <pivotField axis="axisRow" showAll="0" measureFilter="1"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sortType="descending">
      <items count="20">
        <item x="3"/>
        <item x="2"/>
        <item x="10"/>
        <item x="18"/>
        <item x="9"/>
        <item x="16"/>
        <item x="17"/>
        <item x="4"/>
        <item x="7"/>
        <item x="12"/>
        <item x="11"/>
        <item x="13"/>
        <item x="6"/>
        <item x="1"/>
        <item x="8"/>
        <item x="0"/>
        <item x="15"/>
        <item x="14"/>
        <item x="5"/>
        <item t="default"/>
      </items>
      <autoSortScope>
        <pivotArea dataOnly="0" outline="0" fieldPosition="0">
          <references count="1">
            <reference field="4294967294" count="1" selected="0">
              <x v="0"/>
            </reference>
          </references>
        </pivotArea>
      </autoSortScope>
    </pivotField>
  </pivotFields>
  <rowFields count="1">
    <field x="0"/>
  </rowFields>
  <rowItems count="6">
    <i>
      <x v="42"/>
    </i>
    <i>
      <x v="36"/>
    </i>
    <i>
      <x v="17"/>
    </i>
    <i>
      <x v="22"/>
    </i>
    <i>
      <x v="9"/>
    </i>
    <i t="grand">
      <x/>
    </i>
  </rowItems>
  <colItems count="1">
    <i/>
  </colItems>
  <dataFields count="1">
    <dataField name="Sum of Turnover (crs.)" fld="9" baseField="0" baseItem="0"/>
  </dataFields>
  <chartFormats count="18">
    <chartFormat chart="4"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0" count="1" selected="0">
            <x v="42"/>
          </reference>
        </references>
      </pivotArea>
    </chartFormat>
    <chartFormat chart="9" format="9">
      <pivotArea type="data" outline="0" fieldPosition="0">
        <references count="2">
          <reference field="4294967294" count="1" selected="0">
            <x v="0"/>
          </reference>
          <reference field="0" count="1" selected="0">
            <x v="36"/>
          </reference>
        </references>
      </pivotArea>
    </chartFormat>
    <chartFormat chart="9" format="10">
      <pivotArea type="data" outline="0" fieldPosition="0">
        <references count="2">
          <reference field="4294967294" count="1" selected="0">
            <x v="0"/>
          </reference>
          <reference field="0" count="1" selected="0">
            <x v="17"/>
          </reference>
        </references>
      </pivotArea>
    </chartFormat>
    <chartFormat chart="9" format="11">
      <pivotArea type="data" outline="0" fieldPosition="0">
        <references count="2">
          <reference field="4294967294" count="1" selected="0">
            <x v="0"/>
          </reference>
          <reference field="0" count="1" selected="0">
            <x v="22"/>
          </reference>
        </references>
      </pivotArea>
    </chartFormat>
    <chartFormat chart="9" format="12">
      <pivotArea type="data" outline="0" fieldPosition="0">
        <references count="2">
          <reference field="4294967294" count="1" selected="0">
            <x v="0"/>
          </reference>
          <reference field="0" count="1" selected="0">
            <x v="9"/>
          </reference>
        </references>
      </pivotArea>
    </chartFormat>
    <chartFormat chart="12" format="19" series="1">
      <pivotArea type="data" outline="0" fieldPosition="0">
        <references count="1">
          <reference field="4294967294" count="1" selected="0">
            <x v="0"/>
          </reference>
        </references>
      </pivotArea>
    </chartFormat>
    <chartFormat chart="12" format="20">
      <pivotArea type="data" outline="0" fieldPosition="0">
        <references count="2">
          <reference field="4294967294" count="1" selected="0">
            <x v="0"/>
          </reference>
          <reference field="0" count="1" selected="0">
            <x v="42"/>
          </reference>
        </references>
      </pivotArea>
    </chartFormat>
    <chartFormat chart="12" format="21">
      <pivotArea type="data" outline="0" fieldPosition="0">
        <references count="2">
          <reference field="4294967294" count="1" selected="0">
            <x v="0"/>
          </reference>
          <reference field="0" count="1" selected="0">
            <x v="36"/>
          </reference>
        </references>
      </pivotArea>
    </chartFormat>
    <chartFormat chart="12" format="22">
      <pivotArea type="data" outline="0" fieldPosition="0">
        <references count="2">
          <reference field="4294967294" count="1" selected="0">
            <x v="0"/>
          </reference>
          <reference field="0" count="1" selected="0">
            <x v="17"/>
          </reference>
        </references>
      </pivotArea>
    </chartFormat>
    <chartFormat chart="12" format="23">
      <pivotArea type="data" outline="0" fieldPosition="0">
        <references count="2">
          <reference field="4294967294" count="1" selected="0">
            <x v="0"/>
          </reference>
          <reference field="0" count="1" selected="0">
            <x v="22"/>
          </reference>
        </references>
      </pivotArea>
    </chartFormat>
    <chartFormat chart="12" format="24">
      <pivotArea type="data" outline="0" fieldPosition="0">
        <references count="2">
          <reference field="4294967294" count="1" selected="0">
            <x v="0"/>
          </reference>
          <reference field="0" count="1" selected="0">
            <x v="9"/>
          </reference>
        </references>
      </pivotArea>
    </chartFormat>
    <chartFormat chart="4" format="1">
      <pivotArea type="data" outline="0" fieldPosition="0">
        <references count="2">
          <reference field="4294967294" count="1" selected="0">
            <x v="0"/>
          </reference>
          <reference field="0" count="1" selected="0">
            <x v="42"/>
          </reference>
        </references>
      </pivotArea>
    </chartFormat>
    <chartFormat chart="4" format="2">
      <pivotArea type="data" outline="0" fieldPosition="0">
        <references count="2">
          <reference field="4294967294" count="1" selected="0">
            <x v="0"/>
          </reference>
          <reference field="0" count="1" selected="0">
            <x v="36"/>
          </reference>
        </references>
      </pivotArea>
    </chartFormat>
    <chartFormat chart="4" format="3">
      <pivotArea type="data" outline="0" fieldPosition="0">
        <references count="2">
          <reference field="4294967294" count="1" selected="0">
            <x v="0"/>
          </reference>
          <reference field="0" count="1" selected="0">
            <x v="17"/>
          </reference>
        </references>
      </pivotArea>
    </chartFormat>
    <chartFormat chart="4" format="4">
      <pivotArea type="data" outline="0" fieldPosition="0">
        <references count="2">
          <reference field="4294967294" count="1" selected="0">
            <x v="0"/>
          </reference>
          <reference field="0" count="1" selected="0">
            <x v="22"/>
          </reference>
        </references>
      </pivotArea>
    </chartFormat>
    <chartFormat chart="4" format="5">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B91154-52F1-4E21-91B8-2D8DC249C480}" name="PivotTable1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B1:C7" firstHeaderRow="1" firstDataRow="1" firstDataCol="1"/>
  <pivotFields count="15">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measureFilter="1" sortType="descending">
      <items count="20">
        <item x="3"/>
        <item x="2"/>
        <item x="10"/>
        <item x="18"/>
        <item x="9"/>
        <item x="16"/>
        <item x="17"/>
        <item x="4"/>
        <item x="7"/>
        <item x="12"/>
        <item x="11"/>
        <item x="13"/>
        <item x="6"/>
        <item x="1"/>
        <item x="8"/>
        <item x="0"/>
        <item x="15"/>
        <item x="14"/>
        <item x="5"/>
        <item t="default"/>
      </items>
      <autoSortScope>
        <pivotArea dataOnly="0" outline="0" fieldPosition="0">
          <references count="1">
            <reference field="4294967294" count="1" selected="0">
              <x v="0"/>
            </reference>
          </references>
        </pivotArea>
      </autoSortScope>
    </pivotField>
  </pivotFields>
  <rowFields count="1">
    <field x="14"/>
  </rowFields>
  <rowItems count="6">
    <i>
      <x v="1"/>
    </i>
    <i>
      <x/>
    </i>
    <i>
      <x v="14"/>
    </i>
    <i>
      <x v="7"/>
    </i>
    <i>
      <x v="10"/>
    </i>
    <i t="grand">
      <x/>
    </i>
  </rowItems>
  <colItems count="1">
    <i/>
  </colItems>
  <dataFields count="1">
    <dataField name="Sum of Turnover (crs.)" fld="9" baseField="0" baseItem="0"/>
  </dataFields>
  <chartFormats count="18">
    <chartFormat chart="19" format="0"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0"/>
          </reference>
        </references>
      </pivotArea>
    </chartFormat>
    <chartFormat chart="28" format="8">
      <pivotArea type="data" outline="0" fieldPosition="0">
        <references count="2">
          <reference field="4294967294" count="1" selected="0">
            <x v="0"/>
          </reference>
          <reference field="14" count="1" selected="0">
            <x v="1"/>
          </reference>
        </references>
      </pivotArea>
    </chartFormat>
    <chartFormat chart="28" format="9">
      <pivotArea type="data" outline="0" fieldPosition="0">
        <references count="2">
          <reference field="4294967294" count="1" selected="0">
            <x v="0"/>
          </reference>
          <reference field="14" count="1" selected="0">
            <x v="0"/>
          </reference>
        </references>
      </pivotArea>
    </chartFormat>
    <chartFormat chart="28" format="10">
      <pivotArea type="data" outline="0" fieldPosition="0">
        <references count="2">
          <reference field="4294967294" count="1" selected="0">
            <x v="0"/>
          </reference>
          <reference field="14" count="1" selected="0">
            <x v="14"/>
          </reference>
        </references>
      </pivotArea>
    </chartFormat>
    <chartFormat chart="28" format="11">
      <pivotArea type="data" outline="0" fieldPosition="0">
        <references count="2">
          <reference field="4294967294" count="1" selected="0">
            <x v="0"/>
          </reference>
          <reference field="14" count="1" selected="0">
            <x v="7"/>
          </reference>
        </references>
      </pivotArea>
    </chartFormat>
    <chartFormat chart="28" format="12">
      <pivotArea type="data" outline="0" fieldPosition="0">
        <references count="2">
          <reference field="4294967294" count="1" selected="0">
            <x v="0"/>
          </reference>
          <reference field="14" count="1" selected="0">
            <x v="10"/>
          </reference>
        </references>
      </pivotArea>
    </chartFormat>
    <chartFormat chart="32" format="19" series="1">
      <pivotArea type="data" outline="0" fieldPosition="0">
        <references count="1">
          <reference field="4294967294" count="1" selected="0">
            <x v="0"/>
          </reference>
        </references>
      </pivotArea>
    </chartFormat>
    <chartFormat chart="32" format="20">
      <pivotArea type="data" outline="0" fieldPosition="0">
        <references count="2">
          <reference field="4294967294" count="1" selected="0">
            <x v="0"/>
          </reference>
          <reference field="14" count="1" selected="0">
            <x v="1"/>
          </reference>
        </references>
      </pivotArea>
    </chartFormat>
    <chartFormat chart="32" format="21">
      <pivotArea type="data" outline="0" fieldPosition="0">
        <references count="2">
          <reference field="4294967294" count="1" selected="0">
            <x v="0"/>
          </reference>
          <reference field="14" count="1" selected="0">
            <x v="0"/>
          </reference>
        </references>
      </pivotArea>
    </chartFormat>
    <chartFormat chart="32" format="22">
      <pivotArea type="data" outline="0" fieldPosition="0">
        <references count="2">
          <reference field="4294967294" count="1" selected="0">
            <x v="0"/>
          </reference>
          <reference field="14" count="1" selected="0">
            <x v="14"/>
          </reference>
        </references>
      </pivotArea>
    </chartFormat>
    <chartFormat chart="32" format="23">
      <pivotArea type="data" outline="0" fieldPosition="0">
        <references count="2">
          <reference field="4294967294" count="1" selected="0">
            <x v="0"/>
          </reference>
          <reference field="14" count="1" selected="0">
            <x v="7"/>
          </reference>
        </references>
      </pivotArea>
    </chartFormat>
    <chartFormat chart="32" format="24">
      <pivotArea type="data" outline="0" fieldPosition="0">
        <references count="2">
          <reference field="4294967294" count="1" selected="0">
            <x v="0"/>
          </reference>
          <reference field="14" count="1" selected="0">
            <x v="10"/>
          </reference>
        </references>
      </pivotArea>
    </chartFormat>
    <chartFormat chart="19" format="1">
      <pivotArea type="data" outline="0" fieldPosition="0">
        <references count="2">
          <reference field="4294967294" count="1" selected="0">
            <x v="0"/>
          </reference>
          <reference field="14" count="1" selected="0">
            <x v="1"/>
          </reference>
        </references>
      </pivotArea>
    </chartFormat>
    <chartFormat chart="19" format="2">
      <pivotArea type="data" outline="0" fieldPosition="0">
        <references count="2">
          <reference field="4294967294" count="1" selected="0">
            <x v="0"/>
          </reference>
          <reference field="14" count="1" selected="0">
            <x v="0"/>
          </reference>
        </references>
      </pivotArea>
    </chartFormat>
    <chartFormat chart="19" format="3">
      <pivotArea type="data" outline="0" fieldPosition="0">
        <references count="2">
          <reference field="4294967294" count="1" selected="0">
            <x v="0"/>
          </reference>
          <reference field="14" count="1" selected="0">
            <x v="14"/>
          </reference>
        </references>
      </pivotArea>
    </chartFormat>
    <chartFormat chart="19" format="4">
      <pivotArea type="data" outline="0" fieldPosition="0">
        <references count="2">
          <reference field="4294967294" count="1" selected="0">
            <x v="0"/>
          </reference>
          <reference field="14" count="1" selected="0">
            <x v="7"/>
          </reference>
        </references>
      </pivotArea>
    </chartFormat>
    <chartFormat chart="19" format="5">
      <pivotArea type="data" outline="0" fieldPosition="0">
        <references count="2">
          <reference field="4294967294" count="1" selected="0">
            <x v="0"/>
          </reference>
          <reference field="14" count="1" selected="0">
            <x v="10"/>
          </reference>
        </references>
      </pivotArea>
    </chartFormat>
  </chartFormats>
  <pivotTableStyleInfo name="PivotStyleLight16" showRowHeaders="1" showColHeaders="1" showRowStripes="0" showColStripes="0" showLastColumn="1"/>
  <filters count="1">
    <filter fld="1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ymbol" xr10:uid="{474F0EF9-6A28-4E98-AE47-A6227E5B6462}" sourceName="Symbol">
  <pivotTables>
    <pivotTable tabId="7" name="PivotTable135"/>
  </pivotTables>
  <data>
    <tabular pivotCacheId="1556633569">
      <items count="5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111B72F0-9210-435C-B0EF-D41FD0B69713}" sourceName="Sector">
  <pivotTables>
    <pivotTable tabId="7" name="PivotTable135"/>
    <pivotTable tabId="5" name="PivotTable130"/>
    <pivotTable tabId="5" name="PivotTable131"/>
    <pivotTable tabId="6" name="PivotTable132"/>
    <pivotTable tabId="6" name="PivotTable133"/>
    <pivotTable tabId="10" name="PivotTable134"/>
    <pivotTable tabId="13" name="PivotTable136"/>
    <pivotTable tabId="13" name="PivotTable137"/>
  </pivotTables>
  <data>
    <tabular pivotCacheId="1556633569">
      <items count="19">
        <i x="3" s="1"/>
        <i x="2" s="1"/>
        <i x="10" s="1"/>
        <i x="18" s="1"/>
        <i x="9" s="1"/>
        <i x="16" s="1"/>
        <i x="17" s="1"/>
        <i x="4" s="1"/>
        <i x="7" s="1"/>
        <i x="12" s="1"/>
        <i x="11" s="1"/>
        <i x="13" s="1"/>
        <i x="6" s="1"/>
        <i x="1" s="1"/>
        <i x="8" s="1"/>
        <i x="0" s="1"/>
        <i x="15" s="1"/>
        <i x="1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ymbol" xr10:uid="{FC3C13CB-8751-4518-AE42-3A21D53E31AE}" cache="Slicer_Symbol" caption="Symbol" rowHeight="234950"/>
  <slicer name="Sector" xr10:uid="{0E14D42C-F93E-4163-88C8-8E1F9898645D}" cache="Slicer_Sector" caption="Secto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A9928B-35E0-4204-813A-7B4E3DD006ED}" name="Table1" displayName="Table1" ref="A1:O51" totalsRowShown="0">
  <autoFilter ref="A1:O51" xr:uid="{32A9928B-35E0-4204-813A-7B4E3DD006ED}"/>
  <sortState xmlns:xlrd2="http://schemas.microsoft.com/office/spreadsheetml/2017/richdata2" ref="A2:N51">
    <sortCondition ref="A1:A51"/>
  </sortState>
  <tableColumns count="15">
    <tableColumn id="1" xr3:uid="{B795B94D-0AC2-4A9E-852C-494BB5B912ED}" name="Symbol"/>
    <tableColumn id="2" xr3:uid="{47D95F14-F286-45F7-8E83-84702702D376}" name="Open" dataDxfId="5"/>
    <tableColumn id="3" xr3:uid="{95792E72-BD3E-4714-A574-9262CCD1C0D9}" name="High" dataDxfId="4"/>
    <tableColumn id="4" xr3:uid="{252FFB01-3D75-4D7C-85F8-C9B71E035FA8}" name="Low" dataDxfId="3"/>
    <tableColumn id="5" xr3:uid="{3665208B-4C00-4182-A64F-39D73A86C5B0}" name="LTP" dataDxfId="2"/>
    <tableColumn id="15" xr3:uid="{8814BBD1-1E08-4FD2-87C3-B3BB4F8A2D78}" name="Close" dataDxfId="1">
      <calculatedColumnFormula>Table1[[#This Row],[LTP]]-Table1[[#This Row],[Chng]]</calculatedColumnFormula>
    </tableColumn>
    <tableColumn id="6" xr3:uid="{829029BD-24B8-4715-AD67-87EEFF08D232}" name="Chng"/>
    <tableColumn id="7" xr3:uid="{0AC170B3-9FCC-4BAD-AD1B-A0524733340A}" name="% Chng"/>
    <tableColumn id="8" xr3:uid="{28125CC0-7583-41E3-937E-4117ED05ADC3}" name="Volume (lacs)"/>
    <tableColumn id="9" xr3:uid="{8BC923A8-4BB7-4164-B6EA-2CE87531A844}" name="Turnover (crs.)"/>
    <tableColumn id="10" xr3:uid="{DA3A302D-EA19-4C25-AF94-9CEE1CC1E60E}" name="52w H" dataDxfId="0"/>
    <tableColumn id="11" xr3:uid="{1EA8B594-7A12-47F5-BFE7-98A613D98504}" name="52w L"/>
    <tableColumn id="12" xr3:uid="{DFDBA489-3A2F-4B18-9678-6581B5F79040}" name="365 d % chng"/>
    <tableColumn id="13" xr3:uid="{81DB813B-F5EC-4283-9F3C-90F788098F55}" name="30 d % chng"/>
    <tableColumn id="16" xr3:uid="{19FC985D-D536-4DED-8B6D-D8657C9CCCBE}" name="Sector"/>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60698-9D0A-4EF5-8CCE-122070F24F6C}">
  <dimension ref="B2:I16"/>
  <sheetViews>
    <sheetView zoomScale="128" workbookViewId="0">
      <selection activeCell="L8" sqref="L8"/>
    </sheetView>
  </sheetViews>
  <sheetFormatPr defaultRowHeight="14.4" x14ac:dyDescent="0.3"/>
  <cols>
    <col min="2" max="2" width="19.5546875" bestFit="1" customWidth="1"/>
    <col min="3" max="3" width="9.33203125" customWidth="1"/>
  </cols>
  <sheetData>
    <row r="2" spans="2:9" ht="15" thickBot="1" x14ac:dyDescent="0.35"/>
    <row r="3" spans="2:9" ht="15.6" x14ac:dyDescent="0.3">
      <c r="B3" s="7" t="s">
        <v>66</v>
      </c>
      <c r="C3" s="8" t="s">
        <v>67</v>
      </c>
      <c r="D3" s="9"/>
      <c r="E3" s="10"/>
      <c r="F3" s="10"/>
      <c r="G3" s="10"/>
      <c r="H3" s="10"/>
      <c r="I3" s="11"/>
    </row>
    <row r="4" spans="2:9" ht="15.6" x14ac:dyDescent="0.3">
      <c r="B4" s="6" t="s">
        <v>0</v>
      </c>
      <c r="C4" s="2" t="s">
        <v>68</v>
      </c>
      <c r="D4" s="2"/>
      <c r="E4" s="2"/>
      <c r="F4" s="2"/>
      <c r="G4" s="2"/>
      <c r="H4" s="2"/>
      <c r="I4" s="3"/>
    </row>
    <row r="5" spans="2:9" ht="15.6" x14ac:dyDescent="0.3">
      <c r="B5" s="6" t="s">
        <v>1</v>
      </c>
      <c r="C5" s="2" t="s">
        <v>69</v>
      </c>
      <c r="D5" s="2"/>
      <c r="E5" s="2"/>
      <c r="F5" s="2"/>
      <c r="G5" s="2"/>
      <c r="H5" s="2"/>
      <c r="I5" s="3"/>
    </row>
    <row r="6" spans="2:9" ht="15.6" x14ac:dyDescent="0.3">
      <c r="B6" s="6" t="s">
        <v>2</v>
      </c>
      <c r="C6" s="2" t="s">
        <v>70</v>
      </c>
      <c r="D6" s="2"/>
      <c r="E6" s="2"/>
      <c r="F6" s="2"/>
      <c r="G6" s="2"/>
      <c r="H6" s="2"/>
      <c r="I6" s="3"/>
    </row>
    <row r="7" spans="2:9" ht="15.6" x14ac:dyDescent="0.3">
      <c r="B7" s="6" t="s">
        <v>3</v>
      </c>
      <c r="C7" s="2" t="s">
        <v>71</v>
      </c>
      <c r="D7" s="2"/>
      <c r="E7" s="2"/>
      <c r="F7" s="2"/>
      <c r="G7" s="2"/>
      <c r="H7" s="2"/>
      <c r="I7" s="3"/>
    </row>
    <row r="8" spans="2:9" ht="15.6" x14ac:dyDescent="0.3">
      <c r="B8" s="6" t="s">
        <v>72</v>
      </c>
      <c r="C8" s="2" t="s">
        <v>73</v>
      </c>
      <c r="D8" s="2"/>
      <c r="E8" s="2"/>
      <c r="F8" s="2"/>
      <c r="G8" s="2"/>
      <c r="H8" s="2"/>
      <c r="I8" s="3"/>
    </row>
    <row r="9" spans="2:9" ht="15.6" x14ac:dyDescent="0.3">
      <c r="B9" s="6" t="s">
        <v>5</v>
      </c>
      <c r="C9" s="2" t="s">
        <v>74</v>
      </c>
      <c r="D9" s="2"/>
      <c r="E9" s="2"/>
      <c r="F9" s="2"/>
      <c r="G9" s="2"/>
      <c r="H9" s="2"/>
      <c r="I9" s="3"/>
    </row>
    <row r="10" spans="2:9" ht="15.6" x14ac:dyDescent="0.3">
      <c r="B10" s="6" t="s">
        <v>6</v>
      </c>
      <c r="C10" s="2" t="s">
        <v>75</v>
      </c>
      <c r="D10" s="2"/>
      <c r="E10" s="2"/>
      <c r="F10" s="2"/>
      <c r="G10" s="2"/>
      <c r="H10" s="2"/>
      <c r="I10" s="3"/>
    </row>
    <row r="11" spans="2:9" ht="15.6" x14ac:dyDescent="0.3">
      <c r="B11" s="6" t="s">
        <v>7</v>
      </c>
      <c r="C11" s="2" t="s">
        <v>76</v>
      </c>
      <c r="D11" s="2"/>
      <c r="E11" s="2"/>
      <c r="F11" s="2"/>
      <c r="G11" s="2"/>
      <c r="H11" s="2"/>
      <c r="I11" s="3"/>
    </row>
    <row r="12" spans="2:9" ht="15.6" x14ac:dyDescent="0.3">
      <c r="B12" s="6" t="s">
        <v>8</v>
      </c>
      <c r="C12" s="2" t="s">
        <v>77</v>
      </c>
      <c r="D12" s="2"/>
      <c r="E12" s="2"/>
      <c r="F12" s="2"/>
      <c r="G12" s="2"/>
      <c r="H12" s="2"/>
      <c r="I12" s="3"/>
    </row>
    <row r="13" spans="2:9" ht="15.6" x14ac:dyDescent="0.3">
      <c r="B13" s="6" t="s">
        <v>9</v>
      </c>
      <c r="C13" s="2" t="s">
        <v>78</v>
      </c>
      <c r="D13" s="2"/>
      <c r="E13" s="2"/>
      <c r="F13" s="2"/>
      <c r="G13" s="2"/>
      <c r="H13" s="2"/>
      <c r="I13" s="3"/>
    </row>
    <row r="14" spans="2:9" ht="15.6" x14ac:dyDescent="0.3">
      <c r="B14" s="6" t="s">
        <v>10</v>
      </c>
      <c r="C14" s="2" t="s">
        <v>79</v>
      </c>
      <c r="D14" s="2"/>
      <c r="E14" s="2"/>
      <c r="F14" s="2"/>
      <c r="G14" s="2"/>
      <c r="H14" s="2"/>
      <c r="I14" s="3"/>
    </row>
    <row r="15" spans="2:9" ht="15.6" x14ac:dyDescent="0.3">
      <c r="B15" s="6" t="s">
        <v>11</v>
      </c>
      <c r="C15" s="2" t="s">
        <v>80</v>
      </c>
      <c r="D15" s="2"/>
      <c r="E15" s="2"/>
      <c r="F15" s="2"/>
      <c r="G15" s="2"/>
      <c r="H15" s="2"/>
      <c r="I15" s="3"/>
    </row>
    <row r="16" spans="2:9" ht="16.2" thickBot="1" x14ac:dyDescent="0.35">
      <c r="B16" s="6" t="s">
        <v>12</v>
      </c>
      <c r="C16" s="4" t="s">
        <v>81</v>
      </c>
      <c r="D16" s="4"/>
      <c r="E16" s="4"/>
      <c r="F16" s="4"/>
      <c r="G16" s="4"/>
      <c r="H16" s="4"/>
      <c r="I16" s="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ADB06-2C62-4123-8295-81BAE754B239}">
  <dimension ref="B1:G7"/>
  <sheetViews>
    <sheetView workbookViewId="0">
      <selection activeCell="K5" sqref="K5"/>
    </sheetView>
  </sheetViews>
  <sheetFormatPr defaultRowHeight="14.4" x14ac:dyDescent="0.3"/>
  <cols>
    <col min="2" max="2" width="15.21875" bestFit="1" customWidth="1"/>
    <col min="3" max="3" width="20" bestFit="1" customWidth="1"/>
    <col min="6" max="6" width="12.5546875" bestFit="1" customWidth="1"/>
    <col min="7" max="7" width="20" bestFit="1" customWidth="1"/>
    <col min="8" max="8" width="11.5546875" bestFit="1" customWidth="1"/>
    <col min="9" max="9" width="9.6640625" bestFit="1" customWidth="1"/>
    <col min="10" max="10" width="11.44140625" bestFit="1" customWidth="1"/>
    <col min="11" max="11" width="10.88671875" bestFit="1" customWidth="1"/>
    <col min="12" max="13" width="11.44140625" bestFit="1" customWidth="1"/>
    <col min="14" max="14" width="7" bestFit="1" customWidth="1"/>
    <col min="15" max="15" width="10.44140625" bestFit="1" customWidth="1"/>
    <col min="16" max="16" width="7" bestFit="1" customWidth="1"/>
    <col min="17" max="17" width="10.44140625" bestFit="1" customWidth="1"/>
    <col min="18" max="18" width="8.77734375" bestFit="1" customWidth="1"/>
    <col min="19" max="19" width="8.88671875" bestFit="1" customWidth="1"/>
    <col min="20" max="20" width="11.109375" bestFit="1" customWidth="1"/>
    <col min="21" max="21" width="7.88671875" bestFit="1" customWidth="1"/>
    <col min="22" max="22" width="8.5546875" bestFit="1" customWidth="1"/>
    <col min="23" max="23" width="7" bestFit="1" customWidth="1"/>
    <col min="24" max="24" width="10.21875" bestFit="1" customWidth="1"/>
    <col min="25" max="25" width="8.77734375" bestFit="1" customWidth="1"/>
    <col min="26" max="26" width="13.6640625" bestFit="1" customWidth="1"/>
    <col min="27" max="27" width="9.88671875" bestFit="1" customWidth="1"/>
    <col min="28" max="28" width="11.77734375" bestFit="1" customWidth="1"/>
    <col min="29" max="29" width="9.6640625" bestFit="1" customWidth="1"/>
    <col min="30" max="30" width="11.77734375" bestFit="1" customWidth="1"/>
    <col min="31" max="31" width="7" bestFit="1" customWidth="1"/>
    <col min="32" max="32" width="6" bestFit="1" customWidth="1"/>
    <col min="33" max="33" width="7" bestFit="1" customWidth="1"/>
    <col min="34" max="34" width="9.33203125" bestFit="1" customWidth="1"/>
    <col min="35" max="35" width="11.5546875" bestFit="1" customWidth="1"/>
    <col min="36" max="37" width="7" bestFit="1" customWidth="1"/>
    <col min="38" max="38" width="8" bestFit="1" customWidth="1"/>
    <col min="39" max="39" width="10.33203125" bestFit="1" customWidth="1"/>
    <col min="40" max="41" width="7" bestFit="1" customWidth="1"/>
    <col min="42" max="42" width="11.44140625" bestFit="1" customWidth="1"/>
    <col min="43" max="43" width="9.21875" bestFit="1" customWidth="1"/>
    <col min="44" max="44" width="7" bestFit="1" customWidth="1"/>
    <col min="45" max="45" width="8" bestFit="1" customWidth="1"/>
    <col min="46" max="46" width="10.21875" bestFit="1" customWidth="1"/>
    <col min="47" max="47" width="12.33203125" bestFit="1" customWidth="1"/>
    <col min="48" max="48" width="13.44140625" bestFit="1" customWidth="1"/>
    <col min="49" max="49" width="13.109375" bestFit="1" customWidth="1"/>
    <col min="50" max="50" width="10.33203125" bestFit="1" customWidth="1"/>
    <col min="51" max="51" width="7" bestFit="1" customWidth="1"/>
    <col min="52" max="52" width="7.109375" bestFit="1" customWidth="1"/>
    <col min="53" max="53" width="7" bestFit="1" customWidth="1"/>
    <col min="54" max="54" width="12.88671875" bestFit="1" customWidth="1"/>
    <col min="55" max="56" width="7" bestFit="1" customWidth="1"/>
    <col min="57" max="57" width="10.77734375" bestFit="1" customWidth="1"/>
    <col min="58" max="58" width="17" bestFit="1" customWidth="1"/>
    <col min="59" max="59" width="19.77734375" bestFit="1" customWidth="1"/>
    <col min="60" max="60" width="16.77734375" bestFit="1" customWidth="1"/>
    <col min="61" max="61" width="19.5546875" bestFit="1" customWidth="1"/>
    <col min="62" max="62" width="11.21875" bestFit="1" customWidth="1"/>
    <col min="63" max="63" width="7" bestFit="1" customWidth="1"/>
    <col min="64" max="64" width="14" bestFit="1" customWidth="1"/>
    <col min="65" max="65" width="16.5546875" bestFit="1" customWidth="1"/>
    <col min="66" max="66" width="11.44140625" bestFit="1" customWidth="1"/>
    <col min="67" max="67" width="19.33203125" bestFit="1" customWidth="1"/>
    <col min="68" max="68" width="17.77734375" bestFit="1" customWidth="1"/>
    <col min="69" max="69" width="20.5546875" bestFit="1" customWidth="1"/>
    <col min="70" max="70" width="19.5546875" bestFit="1" customWidth="1"/>
    <col min="71" max="71" width="22.33203125" bestFit="1" customWidth="1"/>
    <col min="72" max="72" width="13" bestFit="1" customWidth="1"/>
    <col min="73" max="73" width="15.77734375" bestFit="1" customWidth="1"/>
    <col min="74" max="74" width="22.6640625" bestFit="1" customWidth="1"/>
    <col min="75" max="75" width="25.5546875" bestFit="1" customWidth="1"/>
    <col min="76" max="76" width="10.77734375" bestFit="1" customWidth="1"/>
    <col min="402" max="402" width="19.88671875" bestFit="1" customWidth="1"/>
    <col min="403" max="403" width="20" bestFit="1" customWidth="1"/>
  </cols>
  <sheetData>
    <row r="1" spans="2:7" x14ac:dyDescent="0.3">
      <c r="B1" s="19" t="s">
        <v>109</v>
      </c>
      <c r="C1" t="s">
        <v>108</v>
      </c>
      <c r="F1" s="19" t="s">
        <v>109</v>
      </c>
      <c r="G1" t="s">
        <v>108</v>
      </c>
    </row>
    <row r="2" spans="2:7" x14ac:dyDescent="0.3">
      <c r="B2" s="20" t="s">
        <v>90</v>
      </c>
      <c r="C2">
        <v>5858.7699999999995</v>
      </c>
      <c r="F2" s="20" t="s">
        <v>55</v>
      </c>
      <c r="G2">
        <v>2430.36</v>
      </c>
    </row>
    <row r="3" spans="2:7" x14ac:dyDescent="0.3">
      <c r="B3" s="20" t="s">
        <v>91</v>
      </c>
      <c r="C3">
        <v>4034.44</v>
      </c>
      <c r="F3" s="20" t="s">
        <v>49</v>
      </c>
      <c r="G3">
        <v>1770.19</v>
      </c>
    </row>
    <row r="4" spans="2:7" x14ac:dyDescent="0.3">
      <c r="B4" s="20" t="s">
        <v>96</v>
      </c>
      <c r="C4">
        <v>3089.29</v>
      </c>
      <c r="F4" s="20" t="s">
        <v>30</v>
      </c>
      <c r="G4">
        <v>1394.1</v>
      </c>
    </row>
    <row r="5" spans="2:7" x14ac:dyDescent="0.3">
      <c r="B5" s="20" t="s">
        <v>92</v>
      </c>
      <c r="C5">
        <v>2666.3</v>
      </c>
      <c r="F5" s="20" t="s">
        <v>35</v>
      </c>
      <c r="G5">
        <v>1385.86</v>
      </c>
    </row>
    <row r="6" spans="2:7" x14ac:dyDescent="0.3">
      <c r="B6" s="20" t="s">
        <v>99</v>
      </c>
      <c r="C6">
        <v>2173.65</v>
      </c>
      <c r="F6" s="20" t="s">
        <v>22</v>
      </c>
      <c r="G6">
        <v>1380.9</v>
      </c>
    </row>
    <row r="7" spans="2:7" x14ac:dyDescent="0.3">
      <c r="B7" s="20" t="s">
        <v>110</v>
      </c>
      <c r="C7">
        <v>17822.449999999997</v>
      </c>
      <c r="F7" s="20" t="s">
        <v>110</v>
      </c>
      <c r="G7">
        <v>8361.41</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D0D03-DE81-4A13-A6B0-E4A159E52932}">
  <dimension ref="A1:O51"/>
  <sheetViews>
    <sheetView zoomScaleNormal="90" workbookViewId="0">
      <pane ySplit="1" topLeftCell="A2" activePane="bottomLeft" state="frozen"/>
      <selection pane="bottomLeft" activeCell="P8" sqref="P8"/>
    </sheetView>
  </sheetViews>
  <sheetFormatPr defaultRowHeight="14.4" x14ac:dyDescent="0.3"/>
  <cols>
    <col min="1" max="1" width="13.5546875" bestFit="1" customWidth="1"/>
    <col min="2" max="6" width="9.88671875" bestFit="1" customWidth="1"/>
    <col min="7" max="7" width="7.6640625" bestFit="1" customWidth="1"/>
    <col min="8" max="8" width="9.44140625" bestFit="1" customWidth="1"/>
    <col min="9" max="9" width="15.33203125" bestFit="1" customWidth="1"/>
    <col min="10" max="10" width="15.6640625" bestFit="1" customWidth="1"/>
    <col min="11" max="12" width="9.88671875" bestFit="1" customWidth="1"/>
    <col min="13" max="13" width="14.21875" bestFit="1" customWidth="1"/>
    <col min="14" max="14" width="13.21875" bestFit="1" customWidth="1"/>
    <col min="15" max="15" width="21.21875" bestFit="1" customWidth="1"/>
  </cols>
  <sheetData>
    <row r="1" spans="1:15" x14ac:dyDescent="0.3">
      <c r="A1" t="s">
        <v>0</v>
      </c>
      <c r="B1" t="s">
        <v>1</v>
      </c>
      <c r="C1" t="s">
        <v>2</v>
      </c>
      <c r="D1" t="s">
        <v>3</v>
      </c>
      <c r="E1" t="s">
        <v>4</v>
      </c>
      <c r="F1" t="s">
        <v>86</v>
      </c>
      <c r="G1" t="s">
        <v>5</v>
      </c>
      <c r="H1" t="s">
        <v>6</v>
      </c>
      <c r="I1" t="s">
        <v>7</v>
      </c>
      <c r="J1" t="s">
        <v>8</v>
      </c>
      <c r="K1" t="s">
        <v>9</v>
      </c>
      <c r="L1" t="s">
        <v>10</v>
      </c>
      <c r="M1" t="s">
        <v>11</v>
      </c>
      <c r="N1" t="s">
        <v>12</v>
      </c>
      <c r="O1" t="s">
        <v>87</v>
      </c>
    </row>
    <row r="2" spans="1:15" x14ac:dyDescent="0.3">
      <c r="A2" t="s">
        <v>13</v>
      </c>
      <c r="B2">
        <v>750</v>
      </c>
      <c r="C2">
        <v>766</v>
      </c>
      <c r="D2">
        <v>713.25</v>
      </c>
      <c r="E2">
        <v>715</v>
      </c>
      <c r="F2">
        <f>Table1[[#This Row],[LTP]]-Table1[[#This Row],[Chng]]</f>
        <v>762.45</v>
      </c>
      <c r="G2">
        <v>-47.45</v>
      </c>
      <c r="H2">
        <v>-6.22</v>
      </c>
      <c r="I2">
        <v>72.2</v>
      </c>
      <c r="J2">
        <v>532.63</v>
      </c>
      <c r="K2">
        <v>901</v>
      </c>
      <c r="L2">
        <v>384.4</v>
      </c>
      <c r="M2">
        <v>79.22</v>
      </c>
      <c r="N2">
        <v>-4.6500000000000004</v>
      </c>
      <c r="O2" t="s">
        <v>88</v>
      </c>
    </row>
    <row r="3" spans="1:15" x14ac:dyDescent="0.3">
      <c r="A3" t="s">
        <v>14</v>
      </c>
      <c r="B3" s="1">
        <v>3101</v>
      </c>
      <c r="C3" s="1">
        <v>3167.35</v>
      </c>
      <c r="D3" s="1">
        <v>3091</v>
      </c>
      <c r="E3" s="1">
        <v>3138</v>
      </c>
      <c r="F3" s="1">
        <f>Table1[[#This Row],[LTP]]-Table1[[#This Row],[Chng]]</f>
        <v>3144.25</v>
      </c>
      <c r="G3">
        <v>-6.25</v>
      </c>
      <c r="H3">
        <v>-0.2</v>
      </c>
      <c r="I3">
        <v>10.29</v>
      </c>
      <c r="J3">
        <v>322.52999999999997</v>
      </c>
      <c r="K3" s="1">
        <v>3505</v>
      </c>
      <c r="L3" s="1">
        <v>2117.15</v>
      </c>
      <c r="M3">
        <v>45.66</v>
      </c>
      <c r="N3">
        <v>5.66</v>
      </c>
      <c r="O3" t="s">
        <v>89</v>
      </c>
    </row>
    <row r="4" spans="1:15" x14ac:dyDescent="0.3">
      <c r="A4" t="s">
        <v>15</v>
      </c>
      <c r="B4">
        <v>669</v>
      </c>
      <c r="C4">
        <v>674.9</v>
      </c>
      <c r="D4">
        <v>660.45</v>
      </c>
      <c r="E4">
        <v>661</v>
      </c>
      <c r="F4">
        <f>Table1[[#This Row],[LTP]]-Table1[[#This Row],[Chng]]</f>
        <v>679.9</v>
      </c>
      <c r="G4">
        <v>-18.899999999999999</v>
      </c>
      <c r="H4">
        <v>-2.78</v>
      </c>
      <c r="I4">
        <v>102.53</v>
      </c>
      <c r="J4">
        <v>684</v>
      </c>
      <c r="K4">
        <v>866.9</v>
      </c>
      <c r="L4">
        <v>568.4</v>
      </c>
      <c r="M4">
        <v>10.19</v>
      </c>
      <c r="N4">
        <v>-21.49</v>
      </c>
      <c r="O4" t="s">
        <v>90</v>
      </c>
    </row>
    <row r="5" spans="1:15" x14ac:dyDescent="0.3">
      <c r="A5" t="s">
        <v>16</v>
      </c>
      <c r="B5" s="1">
        <v>3370</v>
      </c>
      <c r="C5" s="1">
        <v>3383.5</v>
      </c>
      <c r="D5" s="1">
        <v>3320</v>
      </c>
      <c r="E5" s="1">
        <v>3335</v>
      </c>
      <c r="F5" s="1">
        <f>Table1[[#This Row],[LTP]]-Table1[[#This Row],[Chng]]</f>
        <v>3391.7</v>
      </c>
      <c r="G5">
        <v>-56.7</v>
      </c>
      <c r="H5">
        <v>-1.67</v>
      </c>
      <c r="I5">
        <v>3.42</v>
      </c>
      <c r="J5">
        <v>114.59</v>
      </c>
      <c r="K5" s="1">
        <v>4361.3999999999996</v>
      </c>
      <c r="L5" s="1">
        <v>3041</v>
      </c>
      <c r="M5">
        <v>9.3000000000000007</v>
      </c>
      <c r="N5">
        <v>-12.05</v>
      </c>
      <c r="O5" t="s">
        <v>91</v>
      </c>
    </row>
    <row r="6" spans="1:15" x14ac:dyDescent="0.3">
      <c r="A6" t="s">
        <v>17</v>
      </c>
      <c r="B6" s="1">
        <v>17200</v>
      </c>
      <c r="C6" s="1">
        <v>17237.2</v>
      </c>
      <c r="D6" s="1">
        <v>16610</v>
      </c>
      <c r="E6" s="1">
        <v>16684</v>
      </c>
      <c r="F6" s="1">
        <f>Table1[[#This Row],[LTP]]-Table1[[#This Row],[Chng]]</f>
        <v>17368.849999999999</v>
      </c>
      <c r="G6">
        <v>-684.85</v>
      </c>
      <c r="H6">
        <v>-3.94</v>
      </c>
      <c r="I6">
        <v>3.42</v>
      </c>
      <c r="J6">
        <v>576.79</v>
      </c>
      <c r="K6" s="1">
        <v>19325</v>
      </c>
      <c r="L6" s="1">
        <v>8273.7000000000007</v>
      </c>
      <c r="M6">
        <v>91.38</v>
      </c>
      <c r="N6">
        <v>-9.1</v>
      </c>
      <c r="O6" t="s">
        <v>92</v>
      </c>
    </row>
    <row r="7" spans="1:15" x14ac:dyDescent="0.3">
      <c r="A7" t="s">
        <v>18</v>
      </c>
      <c r="B7" s="1">
        <v>7021</v>
      </c>
      <c r="C7" s="1">
        <v>7047.9</v>
      </c>
      <c r="D7" s="1">
        <v>6775</v>
      </c>
      <c r="E7" s="1">
        <v>6780</v>
      </c>
      <c r="F7" s="1">
        <f>Table1[[#This Row],[LTP]]-Table1[[#This Row],[Chng]]</f>
        <v>7125.8</v>
      </c>
      <c r="G7">
        <v>-345.8</v>
      </c>
      <c r="H7">
        <v>-4.8499999999999996</v>
      </c>
      <c r="I7">
        <v>16.89</v>
      </c>
      <c r="J7" s="1">
        <v>1161.6300000000001</v>
      </c>
      <c r="K7" s="1">
        <v>8050</v>
      </c>
      <c r="L7" s="1">
        <v>4362</v>
      </c>
      <c r="M7">
        <v>44.57</v>
      </c>
      <c r="N7">
        <v>-13.69</v>
      </c>
      <c r="O7" t="s">
        <v>92</v>
      </c>
    </row>
    <row r="8" spans="1:15" x14ac:dyDescent="0.3">
      <c r="A8" t="s">
        <v>19</v>
      </c>
      <c r="B8">
        <v>763</v>
      </c>
      <c r="C8">
        <v>763</v>
      </c>
      <c r="D8">
        <v>733.1</v>
      </c>
      <c r="E8">
        <v>735.85</v>
      </c>
      <c r="F8">
        <f>Table1[[#This Row],[LTP]]-Table1[[#This Row],[Chng]]</f>
        <v>765.15</v>
      </c>
      <c r="G8">
        <v>-29.3</v>
      </c>
      <c r="H8">
        <v>-3.83</v>
      </c>
      <c r="I8">
        <v>111.43</v>
      </c>
      <c r="J8">
        <v>830.06</v>
      </c>
      <c r="K8">
        <v>781.8</v>
      </c>
      <c r="L8">
        <v>454.11</v>
      </c>
      <c r="M8">
        <v>58.55</v>
      </c>
      <c r="N8">
        <v>5.7</v>
      </c>
      <c r="O8" t="s">
        <v>93</v>
      </c>
    </row>
    <row r="9" spans="1:15" x14ac:dyDescent="0.3">
      <c r="A9" t="s">
        <v>20</v>
      </c>
      <c r="B9">
        <v>397.15</v>
      </c>
      <c r="C9">
        <v>397.2</v>
      </c>
      <c r="D9">
        <v>375</v>
      </c>
      <c r="E9">
        <v>377.4</v>
      </c>
      <c r="F9">
        <f>Table1[[#This Row],[LTP]]-Table1[[#This Row],[Chng]]</f>
        <v>400.09999999999997</v>
      </c>
      <c r="G9">
        <v>-22.7</v>
      </c>
      <c r="H9">
        <v>-5.67</v>
      </c>
      <c r="I9">
        <v>100.23</v>
      </c>
      <c r="J9">
        <v>383.54</v>
      </c>
      <c r="K9">
        <v>503</v>
      </c>
      <c r="L9">
        <v>357</v>
      </c>
      <c r="M9">
        <v>-1.22</v>
      </c>
      <c r="N9">
        <v>-12.45</v>
      </c>
      <c r="O9" t="s">
        <v>94</v>
      </c>
    </row>
    <row r="10" spans="1:15" x14ac:dyDescent="0.3">
      <c r="A10" t="s">
        <v>21</v>
      </c>
      <c r="B10" s="1">
        <v>3560</v>
      </c>
      <c r="C10" s="1">
        <v>3635.1</v>
      </c>
      <c r="D10" s="1">
        <v>3533.95</v>
      </c>
      <c r="E10" s="1">
        <v>3566.6</v>
      </c>
      <c r="F10" s="1">
        <f>Table1[[#This Row],[LTP]]-Table1[[#This Row],[Chng]]</f>
        <v>3573.4</v>
      </c>
      <c r="G10">
        <v>-6.8</v>
      </c>
      <c r="H10">
        <v>-0.19</v>
      </c>
      <c r="I10">
        <v>3.73</v>
      </c>
      <c r="J10">
        <v>133.22999999999999</v>
      </c>
      <c r="K10" s="1">
        <v>4153</v>
      </c>
      <c r="L10" s="1">
        <v>3317.3</v>
      </c>
      <c r="M10">
        <v>0.3</v>
      </c>
      <c r="N10">
        <v>-3.42</v>
      </c>
      <c r="O10" t="s">
        <v>95</v>
      </c>
    </row>
    <row r="11" spans="1:15" x14ac:dyDescent="0.3">
      <c r="A11" t="s">
        <v>22</v>
      </c>
      <c r="B11">
        <v>892</v>
      </c>
      <c r="C11">
        <v>976.05</v>
      </c>
      <c r="D11">
        <v>890.65</v>
      </c>
      <c r="E11">
        <v>965</v>
      </c>
      <c r="F11">
        <f>Table1[[#This Row],[LTP]]-Table1[[#This Row],[Chng]]</f>
        <v>899.95</v>
      </c>
      <c r="G11">
        <v>65.05</v>
      </c>
      <c r="H11">
        <v>7.23</v>
      </c>
      <c r="I11">
        <v>144.59</v>
      </c>
      <c r="J11" s="1">
        <v>1380.9</v>
      </c>
      <c r="K11" s="1">
        <v>1005</v>
      </c>
      <c r="L11">
        <v>726.5</v>
      </c>
      <c r="M11">
        <v>31.89</v>
      </c>
      <c r="N11">
        <v>6.34</v>
      </c>
      <c r="O11" t="s">
        <v>96</v>
      </c>
    </row>
    <row r="12" spans="1:15" x14ac:dyDescent="0.3">
      <c r="A12" t="s">
        <v>23</v>
      </c>
      <c r="B12">
        <v>157.75</v>
      </c>
      <c r="C12">
        <v>159.4</v>
      </c>
      <c r="D12">
        <v>155.35</v>
      </c>
      <c r="E12">
        <v>155.9</v>
      </c>
      <c r="F12">
        <f>Table1[[#This Row],[LTP]]-Table1[[#This Row],[Chng]]</f>
        <v>158.55000000000001</v>
      </c>
      <c r="G12">
        <v>-2.65</v>
      </c>
      <c r="H12">
        <v>-1.67</v>
      </c>
      <c r="I12">
        <v>118.3</v>
      </c>
      <c r="J12">
        <v>185.5</v>
      </c>
      <c r="K12">
        <v>203.8</v>
      </c>
      <c r="L12">
        <v>123.25</v>
      </c>
      <c r="M12">
        <v>25.78</v>
      </c>
      <c r="N12">
        <v>-10.94</v>
      </c>
      <c r="O12" t="s">
        <v>97</v>
      </c>
    </row>
    <row r="13" spans="1:15" x14ac:dyDescent="0.3">
      <c r="A13" t="s">
        <v>24</v>
      </c>
      <c r="B13" s="1">
        <v>4770</v>
      </c>
      <c r="C13" s="1">
        <v>5077.7</v>
      </c>
      <c r="D13" s="1">
        <v>4756.75</v>
      </c>
      <c r="E13" s="1">
        <v>4940</v>
      </c>
      <c r="F13" s="1">
        <f>Table1[[#This Row],[LTP]]-Table1[[#This Row],[Chng]]</f>
        <v>4799.8</v>
      </c>
      <c r="G13">
        <v>140.19999999999999</v>
      </c>
      <c r="H13">
        <v>2.92</v>
      </c>
      <c r="I13">
        <v>15.71</v>
      </c>
      <c r="J13">
        <v>775.37</v>
      </c>
      <c r="K13" s="1">
        <v>5425.1</v>
      </c>
      <c r="L13" s="1">
        <v>3153.3</v>
      </c>
      <c r="M13">
        <v>42.39</v>
      </c>
      <c r="N13">
        <v>-1.57</v>
      </c>
      <c r="O13" t="s">
        <v>96</v>
      </c>
    </row>
    <row r="14" spans="1:15" x14ac:dyDescent="0.3">
      <c r="A14" t="s">
        <v>25</v>
      </c>
      <c r="B14" s="1">
        <v>4580</v>
      </c>
      <c r="C14" s="1">
        <v>4820</v>
      </c>
      <c r="D14" s="1">
        <v>4576.1499999999996</v>
      </c>
      <c r="E14" s="1">
        <v>4750</v>
      </c>
      <c r="F14" s="1">
        <f>Table1[[#This Row],[LTP]]-Table1[[#This Row],[Chng]]</f>
        <v>4591.6000000000004</v>
      </c>
      <c r="G14">
        <v>158.4</v>
      </c>
      <c r="H14">
        <v>3.45</v>
      </c>
      <c r="I14">
        <v>10.72</v>
      </c>
      <c r="J14">
        <v>508.97</v>
      </c>
      <c r="K14" s="1">
        <v>5614.6</v>
      </c>
      <c r="L14" s="1">
        <v>4135</v>
      </c>
      <c r="M14">
        <v>-1.17</v>
      </c>
      <c r="N14">
        <v>1.8</v>
      </c>
      <c r="O14" t="s">
        <v>96</v>
      </c>
    </row>
    <row r="15" spans="1:15" x14ac:dyDescent="0.3">
      <c r="A15" t="s">
        <v>26</v>
      </c>
      <c r="B15" s="1">
        <v>2495</v>
      </c>
      <c r="C15" s="1">
        <v>2506.1</v>
      </c>
      <c r="D15" s="1">
        <v>2421.5</v>
      </c>
      <c r="E15" s="1">
        <v>2440.75</v>
      </c>
      <c r="F15" s="1">
        <f>Table1[[#This Row],[LTP]]-Table1[[#This Row],[Chng]]</f>
        <v>2520.4</v>
      </c>
      <c r="G15">
        <v>-79.650000000000006</v>
      </c>
      <c r="H15">
        <v>-3.16</v>
      </c>
      <c r="I15">
        <v>5.55</v>
      </c>
      <c r="J15">
        <v>136.56</v>
      </c>
      <c r="K15" s="1">
        <v>3037</v>
      </c>
      <c r="L15" s="1">
        <v>2303.6999999999998</v>
      </c>
      <c r="M15">
        <v>-5.95</v>
      </c>
      <c r="N15">
        <v>-5.77</v>
      </c>
      <c r="O15" t="s">
        <v>91</v>
      </c>
    </row>
    <row r="16" spans="1:15" x14ac:dyDescent="0.3">
      <c r="A16" t="s">
        <v>27</v>
      </c>
      <c r="B16" s="1">
        <v>1757.3</v>
      </c>
      <c r="C16" s="1">
        <v>1757.85</v>
      </c>
      <c r="D16" s="1">
        <v>1679</v>
      </c>
      <c r="E16" s="1">
        <v>1685.8</v>
      </c>
      <c r="F16" s="1">
        <f>Table1[[#This Row],[LTP]]-Table1[[#This Row],[Chng]]</f>
        <v>1766.75</v>
      </c>
      <c r="G16">
        <v>-80.95</v>
      </c>
      <c r="H16">
        <v>-4.58</v>
      </c>
      <c r="I16">
        <v>7.48</v>
      </c>
      <c r="J16">
        <v>127.84</v>
      </c>
      <c r="K16" s="1">
        <v>1893</v>
      </c>
      <c r="L16">
        <v>840.05</v>
      </c>
      <c r="M16">
        <v>99.95</v>
      </c>
      <c r="N16">
        <v>-3.08</v>
      </c>
      <c r="O16" t="s">
        <v>98</v>
      </c>
    </row>
    <row r="17" spans="1:15" x14ac:dyDescent="0.3">
      <c r="A17" t="s">
        <v>28</v>
      </c>
      <c r="B17" s="1">
        <v>1120</v>
      </c>
      <c r="C17" s="1">
        <v>1126</v>
      </c>
      <c r="D17" s="1">
        <v>1103.3</v>
      </c>
      <c r="E17" s="1">
        <v>1111.6500000000001</v>
      </c>
      <c r="F17" s="1">
        <f>Table1[[#This Row],[LTP]]-Table1[[#This Row],[Chng]]</f>
        <v>1124.8000000000002</v>
      </c>
      <c r="G17">
        <v>-13.15</v>
      </c>
      <c r="H17">
        <v>-1.17</v>
      </c>
      <c r="I17">
        <v>22.07</v>
      </c>
      <c r="J17">
        <v>246.06</v>
      </c>
      <c r="K17" s="1">
        <v>1377.75</v>
      </c>
      <c r="L17">
        <v>814.35</v>
      </c>
      <c r="M17">
        <v>34.79</v>
      </c>
      <c r="N17">
        <v>-4.7300000000000004</v>
      </c>
      <c r="O17" t="s">
        <v>99</v>
      </c>
    </row>
    <row r="18" spans="1:15" x14ac:dyDescent="0.3">
      <c r="A18" t="s">
        <v>29</v>
      </c>
      <c r="B18" s="1">
        <v>2820.35</v>
      </c>
      <c r="C18" s="1">
        <v>2856</v>
      </c>
      <c r="D18" s="1">
        <v>2723</v>
      </c>
      <c r="E18" s="1">
        <v>2745</v>
      </c>
      <c r="F18" s="1">
        <f>Table1[[#This Row],[LTP]]-Table1[[#This Row],[Chng]]</f>
        <v>2867.75</v>
      </c>
      <c r="G18">
        <v>-122.75</v>
      </c>
      <c r="H18">
        <v>-4.28</v>
      </c>
      <c r="I18">
        <v>33.53</v>
      </c>
      <c r="J18">
        <v>927.88</v>
      </c>
      <c r="K18" s="1">
        <v>3021.1</v>
      </c>
      <c r="L18" s="1">
        <v>2179.3000000000002</v>
      </c>
      <c r="M18">
        <v>25.27</v>
      </c>
      <c r="N18">
        <v>-5.72</v>
      </c>
      <c r="O18" t="s">
        <v>92</v>
      </c>
    </row>
    <row r="19" spans="1:15" x14ac:dyDescent="0.3">
      <c r="A19" t="s">
        <v>30</v>
      </c>
      <c r="B19" s="1">
        <v>1500</v>
      </c>
      <c r="C19" s="1">
        <v>1506.7</v>
      </c>
      <c r="D19" s="1">
        <v>1485</v>
      </c>
      <c r="E19" s="1">
        <v>1489.5</v>
      </c>
      <c r="F19" s="1">
        <f>Table1[[#This Row],[LTP]]-Table1[[#This Row],[Chng]]</f>
        <v>1525.95</v>
      </c>
      <c r="G19">
        <v>-36.450000000000003</v>
      </c>
      <c r="H19">
        <v>-2.39</v>
      </c>
      <c r="I19">
        <v>93.12</v>
      </c>
      <c r="J19" s="1">
        <v>1394.1</v>
      </c>
      <c r="K19" s="1">
        <v>1725</v>
      </c>
      <c r="L19" s="1">
        <v>1342</v>
      </c>
      <c r="M19">
        <v>6.18</v>
      </c>
      <c r="N19">
        <v>-9.8800000000000008</v>
      </c>
      <c r="O19" t="s">
        <v>90</v>
      </c>
    </row>
    <row r="20" spans="1:15" x14ac:dyDescent="0.3">
      <c r="A20" t="s">
        <v>31</v>
      </c>
      <c r="B20">
        <v>685</v>
      </c>
      <c r="C20">
        <v>689</v>
      </c>
      <c r="D20">
        <v>667.1</v>
      </c>
      <c r="E20">
        <v>669.75</v>
      </c>
      <c r="F20">
        <f>Table1[[#This Row],[LTP]]-Table1[[#This Row],[Chng]]</f>
        <v>688.8</v>
      </c>
      <c r="G20">
        <v>-19.05</v>
      </c>
      <c r="H20">
        <v>-2.77</v>
      </c>
      <c r="I20">
        <v>22.37</v>
      </c>
      <c r="J20">
        <v>151.4</v>
      </c>
      <c r="K20">
        <v>775.65</v>
      </c>
      <c r="L20">
        <v>617.4</v>
      </c>
      <c r="M20">
        <v>0.7</v>
      </c>
      <c r="N20">
        <v>-2.94</v>
      </c>
      <c r="O20" t="s">
        <v>100</v>
      </c>
    </row>
    <row r="21" spans="1:15" x14ac:dyDescent="0.3">
      <c r="A21" t="s">
        <v>32</v>
      </c>
      <c r="B21" s="1">
        <v>2580</v>
      </c>
      <c r="C21" s="1">
        <v>2589.6999999999998</v>
      </c>
      <c r="D21" s="1">
        <v>2505.15</v>
      </c>
      <c r="E21" s="1">
        <v>2526.8000000000002</v>
      </c>
      <c r="F21" s="1">
        <f>Table1[[#This Row],[LTP]]-Table1[[#This Row],[Chng]]</f>
        <v>2594.7000000000003</v>
      </c>
      <c r="G21">
        <v>-67.900000000000006</v>
      </c>
      <c r="H21">
        <v>-2.62</v>
      </c>
      <c r="I21">
        <v>6.85</v>
      </c>
      <c r="J21">
        <v>174.04</v>
      </c>
      <c r="K21" s="1">
        <v>3629.05</v>
      </c>
      <c r="L21" s="1">
        <v>2505.15</v>
      </c>
      <c r="M21">
        <v>-16.02</v>
      </c>
      <c r="N21">
        <v>-6.43</v>
      </c>
      <c r="O21" t="s">
        <v>91</v>
      </c>
    </row>
    <row r="22" spans="1:15" x14ac:dyDescent="0.3">
      <c r="A22" t="s">
        <v>33</v>
      </c>
      <c r="B22">
        <v>441.8</v>
      </c>
      <c r="C22">
        <v>442.7</v>
      </c>
      <c r="D22">
        <v>414.7</v>
      </c>
      <c r="E22">
        <v>417.7</v>
      </c>
      <c r="F22">
        <f>Table1[[#This Row],[LTP]]-Table1[[#This Row],[Chng]]</f>
        <v>447.05</v>
      </c>
      <c r="G22">
        <v>-29.35</v>
      </c>
      <c r="H22">
        <v>-6.57</v>
      </c>
      <c r="I22">
        <v>148.26</v>
      </c>
      <c r="J22">
        <v>631.92999999999995</v>
      </c>
      <c r="K22">
        <v>551.85</v>
      </c>
      <c r="L22">
        <v>220.35</v>
      </c>
      <c r="M22">
        <v>86.93</v>
      </c>
      <c r="N22">
        <v>-14.06</v>
      </c>
      <c r="O22" t="s">
        <v>101</v>
      </c>
    </row>
    <row r="23" spans="1:15" x14ac:dyDescent="0.3">
      <c r="A23" t="s">
        <v>34</v>
      </c>
      <c r="B23" s="1">
        <v>2344</v>
      </c>
      <c r="C23" s="1">
        <v>2365</v>
      </c>
      <c r="D23" s="1">
        <v>2325.1999999999998</v>
      </c>
      <c r="E23" s="1">
        <v>2340.9</v>
      </c>
      <c r="F23" s="1">
        <f>Table1[[#This Row],[LTP]]-Table1[[#This Row],[Chng]]</f>
        <v>2349.0500000000002</v>
      </c>
      <c r="G23">
        <v>-8.15</v>
      </c>
      <c r="H23">
        <v>-0.35</v>
      </c>
      <c r="I23">
        <v>24.51</v>
      </c>
      <c r="J23">
        <v>572.85</v>
      </c>
      <c r="K23" s="1">
        <v>2859.3</v>
      </c>
      <c r="L23" s="1">
        <v>2120</v>
      </c>
      <c r="M23">
        <v>9.6</v>
      </c>
      <c r="N23">
        <v>-3.94</v>
      </c>
      <c r="O23" t="s">
        <v>95</v>
      </c>
    </row>
    <row r="24" spans="1:15" x14ac:dyDescent="0.3">
      <c r="A24" t="s">
        <v>35</v>
      </c>
      <c r="B24">
        <v>739</v>
      </c>
      <c r="C24">
        <v>742.05</v>
      </c>
      <c r="D24">
        <v>718.6</v>
      </c>
      <c r="E24">
        <v>720.45</v>
      </c>
      <c r="F24">
        <f>Table1[[#This Row],[LTP]]-Table1[[#This Row],[Chng]]</f>
        <v>751.05000000000007</v>
      </c>
      <c r="G24">
        <v>-30.6</v>
      </c>
      <c r="H24">
        <v>-4.07</v>
      </c>
      <c r="I24">
        <v>189.88</v>
      </c>
      <c r="J24" s="1">
        <v>1385.86</v>
      </c>
      <c r="K24">
        <v>867</v>
      </c>
      <c r="L24">
        <v>465.8</v>
      </c>
      <c r="M24">
        <v>52.41</v>
      </c>
      <c r="N24">
        <v>-13.14</v>
      </c>
      <c r="O24" t="s">
        <v>90</v>
      </c>
    </row>
    <row r="25" spans="1:15" x14ac:dyDescent="0.3">
      <c r="A25" t="s">
        <v>36</v>
      </c>
      <c r="B25">
        <v>951</v>
      </c>
      <c r="C25">
        <v>956.95</v>
      </c>
      <c r="D25">
        <v>898</v>
      </c>
      <c r="E25">
        <v>899.95</v>
      </c>
      <c r="F25">
        <f>Table1[[#This Row],[LTP]]-Table1[[#This Row],[Chng]]</f>
        <v>959.30000000000007</v>
      </c>
      <c r="G25">
        <v>-59.35</v>
      </c>
      <c r="H25">
        <v>-6.19</v>
      </c>
      <c r="I25">
        <v>67.459999999999994</v>
      </c>
      <c r="J25">
        <v>622.74</v>
      </c>
      <c r="K25" s="1">
        <v>1242</v>
      </c>
      <c r="L25">
        <v>789</v>
      </c>
      <c r="M25">
        <v>5.25</v>
      </c>
      <c r="N25">
        <v>-22.08</v>
      </c>
      <c r="O25" t="s">
        <v>90</v>
      </c>
    </row>
    <row r="26" spans="1:15" x14ac:dyDescent="0.3">
      <c r="A26" t="s">
        <v>37</v>
      </c>
      <c r="B26" s="1">
        <v>1702.55</v>
      </c>
      <c r="C26" s="1">
        <v>1718.35</v>
      </c>
      <c r="D26" s="1">
        <v>1684</v>
      </c>
      <c r="E26" s="1">
        <v>1689.55</v>
      </c>
      <c r="F26" s="1">
        <f>Table1[[#This Row],[LTP]]-Table1[[#This Row],[Chng]]</f>
        <v>1722.3999999999999</v>
      </c>
      <c r="G26">
        <v>-32.85</v>
      </c>
      <c r="H26">
        <v>-1.91</v>
      </c>
      <c r="I26">
        <v>44.94</v>
      </c>
      <c r="J26">
        <v>764.67</v>
      </c>
      <c r="K26" s="1">
        <v>1848</v>
      </c>
      <c r="L26" s="1">
        <v>1091</v>
      </c>
      <c r="M26">
        <v>51.44</v>
      </c>
      <c r="N26">
        <v>-0.83</v>
      </c>
      <c r="O26" t="s">
        <v>99</v>
      </c>
    </row>
    <row r="27" spans="1:15" x14ac:dyDescent="0.3">
      <c r="A27" t="s">
        <v>38</v>
      </c>
      <c r="B27">
        <v>125.6</v>
      </c>
      <c r="C27">
        <v>125.6</v>
      </c>
      <c r="D27">
        <v>120.5</v>
      </c>
      <c r="E27">
        <v>121.15</v>
      </c>
      <c r="F27">
        <f>Table1[[#This Row],[LTP]]-Table1[[#This Row],[Chng]]</f>
        <v>125.65</v>
      </c>
      <c r="G27">
        <v>-4.5</v>
      </c>
      <c r="H27">
        <v>-3.58</v>
      </c>
      <c r="I27">
        <v>77.25</v>
      </c>
      <c r="J27">
        <v>94.57</v>
      </c>
      <c r="K27">
        <v>141.5</v>
      </c>
      <c r="L27">
        <v>84</v>
      </c>
      <c r="M27">
        <v>41.28</v>
      </c>
      <c r="N27">
        <v>-7.87</v>
      </c>
      <c r="O27" t="s">
        <v>94</v>
      </c>
    </row>
    <row r="28" spans="1:15" x14ac:dyDescent="0.3">
      <c r="A28" t="s">
        <v>39</v>
      </c>
      <c r="B28">
        <v>228.9</v>
      </c>
      <c r="C28">
        <v>230.05</v>
      </c>
      <c r="D28">
        <v>223.1</v>
      </c>
      <c r="E28">
        <v>223.6</v>
      </c>
      <c r="F28">
        <f>Table1[[#This Row],[LTP]]-Table1[[#This Row],[Chng]]</f>
        <v>231.29999999999998</v>
      </c>
      <c r="G28">
        <v>-7.7</v>
      </c>
      <c r="H28">
        <v>-3.33</v>
      </c>
      <c r="I28">
        <v>270.27</v>
      </c>
      <c r="J28">
        <v>610.54</v>
      </c>
      <c r="K28">
        <v>265.3</v>
      </c>
      <c r="L28">
        <v>192.4</v>
      </c>
      <c r="M28">
        <v>15.35</v>
      </c>
      <c r="N28">
        <v>-5.53</v>
      </c>
      <c r="O28" t="s">
        <v>95</v>
      </c>
    </row>
    <row r="29" spans="1:15" x14ac:dyDescent="0.3">
      <c r="A29" t="s">
        <v>40</v>
      </c>
      <c r="B29">
        <v>668.25</v>
      </c>
      <c r="C29">
        <v>672.55</v>
      </c>
      <c r="D29">
        <v>624.25</v>
      </c>
      <c r="E29">
        <v>630</v>
      </c>
      <c r="F29">
        <f>Table1[[#This Row],[LTP]]-Table1[[#This Row],[Chng]]</f>
        <v>680.9</v>
      </c>
      <c r="G29">
        <v>-50.9</v>
      </c>
      <c r="H29">
        <v>-7.48</v>
      </c>
      <c r="I29">
        <v>89.22</v>
      </c>
      <c r="J29">
        <v>574.61</v>
      </c>
      <c r="K29">
        <v>776.5</v>
      </c>
      <c r="L29">
        <v>336</v>
      </c>
      <c r="M29">
        <v>86.25</v>
      </c>
      <c r="N29">
        <v>-9.27</v>
      </c>
      <c r="O29" t="s">
        <v>102</v>
      </c>
    </row>
    <row r="30" spans="1:15" x14ac:dyDescent="0.3">
      <c r="A30" t="s">
        <v>41</v>
      </c>
      <c r="B30" s="1">
        <v>2002</v>
      </c>
      <c r="C30" s="1">
        <v>2007</v>
      </c>
      <c r="D30" s="1">
        <v>1955.1</v>
      </c>
      <c r="E30" s="1">
        <v>1960</v>
      </c>
      <c r="F30" s="1">
        <f>Table1[[#This Row],[LTP]]-Table1[[#This Row],[Chng]]</f>
        <v>2035.1</v>
      </c>
      <c r="G30">
        <v>-75.099999999999994</v>
      </c>
      <c r="H30">
        <v>-3.69</v>
      </c>
      <c r="I30">
        <v>26.48</v>
      </c>
      <c r="J30">
        <v>522.52</v>
      </c>
      <c r="K30" s="1">
        <v>2253</v>
      </c>
      <c r="L30" s="1">
        <v>1626</v>
      </c>
      <c r="M30">
        <v>5.24</v>
      </c>
      <c r="N30">
        <v>-11.35</v>
      </c>
      <c r="O30" t="s">
        <v>90</v>
      </c>
    </row>
    <row r="31" spans="1:15" x14ac:dyDescent="0.3">
      <c r="A31" t="s">
        <v>42</v>
      </c>
      <c r="B31" s="1">
        <v>1820</v>
      </c>
      <c r="C31" s="1">
        <v>1841.75</v>
      </c>
      <c r="D31" s="1">
        <v>1768.6</v>
      </c>
      <c r="E31" s="1">
        <v>1781</v>
      </c>
      <c r="F31" s="1">
        <f>Table1[[#This Row],[LTP]]-Table1[[#This Row],[Chng]]</f>
        <v>1849.9</v>
      </c>
      <c r="G31">
        <v>-68.900000000000006</v>
      </c>
      <c r="H31">
        <v>-3.72</v>
      </c>
      <c r="I31">
        <v>27.97</v>
      </c>
      <c r="J31">
        <v>502.81</v>
      </c>
      <c r="K31" s="1">
        <v>1981.75</v>
      </c>
      <c r="L31" s="1">
        <v>1092</v>
      </c>
      <c r="M31">
        <v>59.59</v>
      </c>
      <c r="N31">
        <v>-0.85</v>
      </c>
      <c r="O31" t="s">
        <v>98</v>
      </c>
    </row>
    <row r="32" spans="1:15" x14ac:dyDescent="0.3">
      <c r="A32" t="s">
        <v>43</v>
      </c>
      <c r="B32">
        <v>885</v>
      </c>
      <c r="C32">
        <v>885</v>
      </c>
      <c r="D32">
        <v>843</v>
      </c>
      <c r="E32">
        <v>855.05</v>
      </c>
      <c r="F32">
        <f>Table1[[#This Row],[LTP]]-Table1[[#This Row],[Chng]]</f>
        <v>891.19999999999993</v>
      </c>
      <c r="G32">
        <v>-36.15</v>
      </c>
      <c r="H32">
        <v>-4.0599999999999996</v>
      </c>
      <c r="I32">
        <v>39.340000000000003</v>
      </c>
      <c r="J32">
        <v>338.08</v>
      </c>
      <c r="K32">
        <v>979</v>
      </c>
      <c r="L32">
        <v>660.25</v>
      </c>
      <c r="M32">
        <v>18.77</v>
      </c>
      <c r="N32">
        <v>-4.42</v>
      </c>
      <c r="O32" t="s">
        <v>91</v>
      </c>
    </row>
    <row r="33" spans="1:15" x14ac:dyDescent="0.3">
      <c r="A33" t="s">
        <v>44</v>
      </c>
      <c r="B33" s="1">
        <v>7520</v>
      </c>
      <c r="C33" s="1">
        <v>7520</v>
      </c>
      <c r="D33" s="1">
        <v>7130</v>
      </c>
      <c r="E33" s="1">
        <v>7150</v>
      </c>
      <c r="F33" s="1">
        <f>Table1[[#This Row],[LTP]]-Table1[[#This Row],[Chng]]</f>
        <v>7572.5</v>
      </c>
      <c r="G33">
        <v>-422.5</v>
      </c>
      <c r="H33">
        <v>-5.58</v>
      </c>
      <c r="I33">
        <v>11.55</v>
      </c>
      <c r="J33">
        <v>840.81</v>
      </c>
      <c r="K33" s="1">
        <v>8368</v>
      </c>
      <c r="L33" s="1">
        <v>6400</v>
      </c>
      <c r="M33">
        <v>1.34</v>
      </c>
      <c r="N33">
        <v>-2.02</v>
      </c>
      <c r="O33" t="s">
        <v>91</v>
      </c>
    </row>
    <row r="34" spans="1:15" x14ac:dyDescent="0.3">
      <c r="A34" t="s">
        <v>45</v>
      </c>
      <c r="B34" s="1">
        <v>19148.849999999999</v>
      </c>
      <c r="C34" s="1">
        <v>19434.099999999999</v>
      </c>
      <c r="D34" s="1">
        <v>18982.5</v>
      </c>
      <c r="E34" s="1">
        <v>19250</v>
      </c>
      <c r="F34" s="1">
        <f>Table1[[#This Row],[LTP]]-Table1[[#This Row],[Chng]]</f>
        <v>19178.05</v>
      </c>
      <c r="G34">
        <v>71.95</v>
      </c>
      <c r="H34">
        <v>0.38</v>
      </c>
      <c r="I34">
        <v>0.56000000000000005</v>
      </c>
      <c r="J34">
        <v>108.61</v>
      </c>
      <c r="K34" s="1">
        <v>20609.150000000001</v>
      </c>
      <c r="L34" s="1">
        <v>16002.1</v>
      </c>
      <c r="M34">
        <v>9.8699999999999992</v>
      </c>
      <c r="N34">
        <v>0.17</v>
      </c>
      <c r="O34" t="s">
        <v>95</v>
      </c>
    </row>
    <row r="35" spans="1:15" x14ac:dyDescent="0.3">
      <c r="A35" t="s">
        <v>46</v>
      </c>
      <c r="B35">
        <v>133.19999999999999</v>
      </c>
      <c r="C35">
        <v>134.05000000000001</v>
      </c>
      <c r="D35">
        <v>128</v>
      </c>
      <c r="E35">
        <v>128.65</v>
      </c>
      <c r="F35">
        <f>Table1[[#This Row],[LTP]]-Table1[[#This Row],[Chng]]</f>
        <v>135.20000000000002</v>
      </c>
      <c r="G35">
        <v>-6.55</v>
      </c>
      <c r="H35">
        <v>-4.84</v>
      </c>
      <c r="I35">
        <v>133.24</v>
      </c>
      <c r="J35">
        <v>173.94</v>
      </c>
      <c r="K35">
        <v>152.1</v>
      </c>
      <c r="L35">
        <v>88.15</v>
      </c>
      <c r="M35">
        <v>36.93</v>
      </c>
      <c r="N35">
        <v>-10.16</v>
      </c>
      <c r="O35" t="s">
        <v>103</v>
      </c>
    </row>
    <row r="36" spans="1:15" x14ac:dyDescent="0.3">
      <c r="A36" t="s">
        <v>47</v>
      </c>
      <c r="B36">
        <v>152.25</v>
      </c>
      <c r="C36">
        <v>152.25</v>
      </c>
      <c r="D36">
        <v>146.25</v>
      </c>
      <c r="E36">
        <v>147.75</v>
      </c>
      <c r="F36">
        <f>Table1[[#This Row],[LTP]]-Table1[[#This Row],[Chng]]</f>
        <v>155.1</v>
      </c>
      <c r="G36">
        <v>-7.35</v>
      </c>
      <c r="H36">
        <v>-4.74</v>
      </c>
      <c r="I36">
        <v>231.36</v>
      </c>
      <c r="J36">
        <v>344.33</v>
      </c>
      <c r="K36">
        <v>172.75</v>
      </c>
      <c r="L36">
        <v>77.05</v>
      </c>
      <c r="M36">
        <v>82.86</v>
      </c>
      <c r="N36">
        <v>-9.41</v>
      </c>
      <c r="O36" t="s">
        <v>94</v>
      </c>
    </row>
    <row r="37" spans="1:15" x14ac:dyDescent="0.3">
      <c r="A37" t="s">
        <v>48</v>
      </c>
      <c r="B37">
        <v>204.05</v>
      </c>
      <c r="C37">
        <v>204.95</v>
      </c>
      <c r="D37">
        <v>200.8</v>
      </c>
      <c r="E37">
        <v>202.5</v>
      </c>
      <c r="F37">
        <f>Table1[[#This Row],[LTP]]-Table1[[#This Row],[Chng]]</f>
        <v>204.25</v>
      </c>
      <c r="G37">
        <v>-1.75</v>
      </c>
      <c r="H37">
        <v>-0.86</v>
      </c>
      <c r="I37">
        <v>96.11</v>
      </c>
      <c r="J37">
        <v>195.09</v>
      </c>
      <c r="K37">
        <v>209.95</v>
      </c>
      <c r="L37">
        <v>136.88</v>
      </c>
      <c r="M37">
        <v>3.69</v>
      </c>
      <c r="N37">
        <v>6.36</v>
      </c>
      <c r="O37" t="s">
        <v>103</v>
      </c>
    </row>
    <row r="38" spans="1:15" x14ac:dyDescent="0.3">
      <c r="A38" t="s">
        <v>49</v>
      </c>
      <c r="B38" s="1">
        <v>2467.8000000000002</v>
      </c>
      <c r="C38" s="1">
        <v>2477.6</v>
      </c>
      <c r="D38" s="1">
        <v>2401.5</v>
      </c>
      <c r="E38" s="1">
        <v>2405.1</v>
      </c>
      <c r="F38" s="1">
        <f>Table1[[#This Row],[LTP]]-Table1[[#This Row],[Chng]]</f>
        <v>2492.9499999999998</v>
      </c>
      <c r="G38">
        <v>-87.85</v>
      </c>
      <c r="H38">
        <v>-3.52</v>
      </c>
      <c r="I38">
        <v>72.75</v>
      </c>
      <c r="J38" s="1">
        <v>1770.19</v>
      </c>
      <c r="K38" s="1">
        <v>2751.35</v>
      </c>
      <c r="L38" s="1">
        <v>1830</v>
      </c>
      <c r="M38">
        <v>23.48</v>
      </c>
      <c r="N38">
        <v>-9.6199999999999992</v>
      </c>
      <c r="O38" t="s">
        <v>104</v>
      </c>
    </row>
    <row r="39" spans="1:15" x14ac:dyDescent="0.3">
      <c r="A39" t="s">
        <v>50</v>
      </c>
      <c r="B39" s="1">
        <v>1154</v>
      </c>
      <c r="C39" s="1">
        <v>1154</v>
      </c>
      <c r="D39" s="1">
        <v>1105.25</v>
      </c>
      <c r="E39" s="1">
        <v>1130.8499999999999</v>
      </c>
      <c r="F39" s="1">
        <f>Table1[[#This Row],[LTP]]-Table1[[#This Row],[Chng]]</f>
        <v>1159.5</v>
      </c>
      <c r="G39">
        <v>-28.65</v>
      </c>
      <c r="H39">
        <v>-2.4700000000000002</v>
      </c>
      <c r="I39">
        <v>23.16</v>
      </c>
      <c r="J39">
        <v>262.43</v>
      </c>
      <c r="K39" s="1">
        <v>1273.9000000000001</v>
      </c>
      <c r="L39">
        <v>825.2</v>
      </c>
      <c r="M39">
        <v>33.19</v>
      </c>
      <c r="N39">
        <v>-3.52</v>
      </c>
      <c r="O39" t="s">
        <v>100</v>
      </c>
    </row>
    <row r="40" spans="1:15" x14ac:dyDescent="0.3">
      <c r="A40" t="s">
        <v>51</v>
      </c>
      <c r="B40">
        <v>486.25</v>
      </c>
      <c r="C40">
        <v>487.9</v>
      </c>
      <c r="D40">
        <v>467.1</v>
      </c>
      <c r="E40">
        <v>470</v>
      </c>
      <c r="F40">
        <f>Table1[[#This Row],[LTP]]-Table1[[#This Row],[Chng]]</f>
        <v>490.55</v>
      </c>
      <c r="G40">
        <v>-20.55</v>
      </c>
      <c r="H40">
        <v>-4.1900000000000004</v>
      </c>
      <c r="I40">
        <v>263.06</v>
      </c>
      <c r="J40" s="1">
        <v>1249.55</v>
      </c>
      <c r="K40">
        <v>542.29999999999995</v>
      </c>
      <c r="L40">
        <v>240.15</v>
      </c>
      <c r="M40">
        <v>93.42</v>
      </c>
      <c r="N40">
        <v>-8.3000000000000007</v>
      </c>
      <c r="O40" t="s">
        <v>90</v>
      </c>
    </row>
    <row r="41" spans="1:15" x14ac:dyDescent="0.3">
      <c r="A41" t="s">
        <v>52</v>
      </c>
      <c r="B41" s="1">
        <v>26450</v>
      </c>
      <c r="C41" s="1">
        <v>26539.9</v>
      </c>
      <c r="D41" s="1">
        <v>25812</v>
      </c>
      <c r="E41" s="1">
        <v>25900</v>
      </c>
      <c r="F41" s="1">
        <f>Table1[[#This Row],[LTP]]-Table1[[#This Row],[Chng]]</f>
        <v>26670.5</v>
      </c>
      <c r="G41">
        <v>-770.5</v>
      </c>
      <c r="H41">
        <v>-2.89</v>
      </c>
      <c r="I41">
        <v>0.3</v>
      </c>
      <c r="J41">
        <v>76.94</v>
      </c>
      <c r="K41" s="1">
        <v>32048</v>
      </c>
      <c r="L41" s="1">
        <v>22531</v>
      </c>
      <c r="M41">
        <v>9.2899999999999991</v>
      </c>
      <c r="N41">
        <v>-6.76</v>
      </c>
      <c r="O41" t="s">
        <v>98</v>
      </c>
    </row>
    <row r="42" spans="1:15" x14ac:dyDescent="0.3">
      <c r="A42" t="s">
        <v>53</v>
      </c>
      <c r="B42">
        <v>775</v>
      </c>
      <c r="C42">
        <v>798.9</v>
      </c>
      <c r="D42">
        <v>762</v>
      </c>
      <c r="E42">
        <v>767.25</v>
      </c>
      <c r="F42">
        <f>Table1[[#This Row],[LTP]]-Table1[[#This Row],[Chng]]</f>
        <v>782.9</v>
      </c>
      <c r="G42">
        <v>-15.65</v>
      </c>
      <c r="H42">
        <v>-2</v>
      </c>
      <c r="I42">
        <v>54.33</v>
      </c>
      <c r="J42">
        <v>424.05</v>
      </c>
      <c r="K42">
        <v>851</v>
      </c>
      <c r="L42">
        <v>502.3</v>
      </c>
      <c r="M42">
        <v>51.57</v>
      </c>
      <c r="N42">
        <v>-5.69</v>
      </c>
      <c r="O42" t="s">
        <v>96</v>
      </c>
    </row>
    <row r="43" spans="1:15" x14ac:dyDescent="0.3">
      <c r="A43" t="s">
        <v>54</v>
      </c>
      <c r="B43">
        <v>800.2</v>
      </c>
      <c r="C43">
        <v>805</v>
      </c>
      <c r="D43">
        <v>763.15</v>
      </c>
      <c r="E43">
        <v>769.9</v>
      </c>
      <c r="F43">
        <f>Table1[[#This Row],[LTP]]-Table1[[#This Row],[Chng]]</f>
        <v>807.8</v>
      </c>
      <c r="G43">
        <v>-37.9</v>
      </c>
      <c r="H43">
        <v>-4.6900000000000004</v>
      </c>
      <c r="I43">
        <v>26.17</v>
      </c>
      <c r="J43">
        <v>203.32</v>
      </c>
      <c r="K43">
        <v>889</v>
      </c>
      <c r="L43">
        <v>505.05</v>
      </c>
      <c r="M43">
        <v>49.55</v>
      </c>
      <c r="N43">
        <v>-4.82</v>
      </c>
      <c r="O43" t="s">
        <v>95</v>
      </c>
    </row>
    <row r="44" spans="1:15" x14ac:dyDescent="0.3">
      <c r="A44" t="s">
        <v>55</v>
      </c>
      <c r="B44">
        <v>486</v>
      </c>
      <c r="C44">
        <v>486.75</v>
      </c>
      <c r="D44">
        <v>458</v>
      </c>
      <c r="E44">
        <v>459.4</v>
      </c>
      <c r="F44">
        <f>Table1[[#This Row],[LTP]]-Table1[[#This Row],[Chng]]</f>
        <v>492.75</v>
      </c>
      <c r="G44">
        <v>-33.35</v>
      </c>
      <c r="H44">
        <v>-6.77</v>
      </c>
      <c r="I44">
        <v>517.88</v>
      </c>
      <c r="J44" s="1">
        <v>2430.36</v>
      </c>
      <c r="K44">
        <v>536.70000000000005</v>
      </c>
      <c r="L44">
        <v>156.69999999999999</v>
      </c>
      <c r="M44">
        <v>167.95</v>
      </c>
      <c r="N44">
        <v>-9.68</v>
      </c>
      <c r="O44" t="s">
        <v>91</v>
      </c>
    </row>
    <row r="45" spans="1:15" x14ac:dyDescent="0.3">
      <c r="A45" t="s">
        <v>56</v>
      </c>
      <c r="B45" s="1">
        <v>1157.9000000000001</v>
      </c>
      <c r="C45" s="1">
        <v>1159.5</v>
      </c>
      <c r="D45" s="1">
        <v>1106.25</v>
      </c>
      <c r="E45" s="1">
        <v>1110.25</v>
      </c>
      <c r="F45" s="1">
        <f>Table1[[#This Row],[LTP]]-Table1[[#This Row],[Chng]]</f>
        <v>1173.6500000000001</v>
      </c>
      <c r="G45">
        <v>-63.4</v>
      </c>
      <c r="H45">
        <v>-5.4</v>
      </c>
      <c r="I45">
        <v>106.46</v>
      </c>
      <c r="J45" s="1">
        <v>1200.79</v>
      </c>
      <c r="K45" s="1">
        <v>1534.5</v>
      </c>
      <c r="L45">
        <v>539.5</v>
      </c>
      <c r="M45">
        <v>105.13</v>
      </c>
      <c r="N45">
        <v>-17.37</v>
      </c>
      <c r="O45" t="s">
        <v>102</v>
      </c>
    </row>
    <row r="46" spans="1:15" x14ac:dyDescent="0.3">
      <c r="A46" t="s">
        <v>57</v>
      </c>
      <c r="B46" s="1">
        <v>3425</v>
      </c>
      <c r="C46" s="1">
        <v>3490</v>
      </c>
      <c r="D46" s="1">
        <v>3411.9</v>
      </c>
      <c r="E46" s="1">
        <v>3439.2</v>
      </c>
      <c r="F46" s="1">
        <f>Table1[[#This Row],[LTP]]-Table1[[#This Row],[Chng]]</f>
        <v>3445.8999999999996</v>
      </c>
      <c r="G46">
        <v>-6.7</v>
      </c>
      <c r="H46">
        <v>-0.19</v>
      </c>
      <c r="I46">
        <v>19.41</v>
      </c>
      <c r="J46">
        <v>670.58</v>
      </c>
      <c r="K46" s="1">
        <v>3989.9</v>
      </c>
      <c r="L46" s="1">
        <v>2624.45</v>
      </c>
      <c r="M46">
        <v>27.32</v>
      </c>
      <c r="N46">
        <v>-1.25</v>
      </c>
      <c r="O46" t="s">
        <v>99</v>
      </c>
    </row>
    <row r="47" spans="1:15" x14ac:dyDescent="0.3">
      <c r="A47" t="s">
        <v>58</v>
      </c>
      <c r="B47" s="1">
        <v>1544</v>
      </c>
      <c r="C47" s="1">
        <v>1550</v>
      </c>
      <c r="D47" s="1">
        <v>1510.15</v>
      </c>
      <c r="E47" s="1">
        <v>1519</v>
      </c>
      <c r="F47" s="1">
        <f>Table1[[#This Row],[LTP]]-Table1[[#This Row],[Chng]]</f>
        <v>1559.35</v>
      </c>
      <c r="G47">
        <v>-40.35</v>
      </c>
      <c r="H47">
        <v>-2.59</v>
      </c>
      <c r="I47">
        <v>15.22</v>
      </c>
      <c r="J47">
        <v>232.97</v>
      </c>
      <c r="K47" s="1">
        <v>1630</v>
      </c>
      <c r="L47">
        <v>846.7</v>
      </c>
      <c r="M47">
        <v>76.17</v>
      </c>
      <c r="N47">
        <v>-2.83</v>
      </c>
      <c r="O47" t="s">
        <v>99</v>
      </c>
    </row>
    <row r="48" spans="1:15" x14ac:dyDescent="0.3">
      <c r="A48" t="s">
        <v>59</v>
      </c>
      <c r="B48" s="1">
        <v>2377.8000000000002</v>
      </c>
      <c r="C48" s="1">
        <v>2385.1</v>
      </c>
      <c r="D48" s="1">
        <v>2285.0500000000002</v>
      </c>
      <c r="E48" s="1">
        <v>2293</v>
      </c>
      <c r="F48" s="1">
        <f>Table1[[#This Row],[LTP]]-Table1[[#This Row],[Chng]]</f>
        <v>2397.8000000000002</v>
      </c>
      <c r="G48">
        <v>-104.8</v>
      </c>
      <c r="H48">
        <v>-4.37</v>
      </c>
      <c r="I48">
        <v>12.89</v>
      </c>
      <c r="J48">
        <v>298.54000000000002</v>
      </c>
      <c r="K48" s="1">
        <v>2677.9</v>
      </c>
      <c r="L48" s="1">
        <v>1300.3499999999999</v>
      </c>
      <c r="M48">
        <v>75.45</v>
      </c>
      <c r="N48">
        <v>-6.59</v>
      </c>
      <c r="O48" t="s">
        <v>105</v>
      </c>
    </row>
    <row r="49" spans="1:15" x14ac:dyDescent="0.3">
      <c r="A49" t="s">
        <v>60</v>
      </c>
      <c r="B49" s="1">
        <v>7550</v>
      </c>
      <c r="C49" s="1">
        <v>7599</v>
      </c>
      <c r="D49" s="1">
        <v>7370.1</v>
      </c>
      <c r="E49" s="1">
        <v>7398.45</v>
      </c>
      <c r="F49" s="1">
        <f>Table1[[#This Row],[LTP]]-Table1[[#This Row],[Chng]]</f>
        <v>7608.8</v>
      </c>
      <c r="G49">
        <v>-210.35</v>
      </c>
      <c r="H49">
        <v>-2.76</v>
      </c>
      <c r="I49">
        <v>2.66</v>
      </c>
      <c r="J49">
        <v>198.32</v>
      </c>
      <c r="K49" s="1">
        <v>8269</v>
      </c>
      <c r="L49" s="1">
        <v>4770</v>
      </c>
      <c r="M49">
        <v>53.5</v>
      </c>
      <c r="N49">
        <v>1.78</v>
      </c>
      <c r="O49" t="s">
        <v>98</v>
      </c>
    </row>
    <row r="50" spans="1:15" x14ac:dyDescent="0.3">
      <c r="A50" t="s">
        <v>61</v>
      </c>
      <c r="B50">
        <v>726</v>
      </c>
      <c r="C50">
        <v>726</v>
      </c>
      <c r="D50">
        <v>701</v>
      </c>
      <c r="E50">
        <v>703.5</v>
      </c>
      <c r="F50">
        <f>Table1[[#This Row],[LTP]]-Table1[[#This Row],[Chng]]</f>
        <v>727.3</v>
      </c>
      <c r="G50">
        <v>-23.8</v>
      </c>
      <c r="H50">
        <v>-3.27</v>
      </c>
      <c r="I50">
        <v>24.82</v>
      </c>
      <c r="J50">
        <v>176.35</v>
      </c>
      <c r="K50">
        <v>864.7</v>
      </c>
      <c r="L50">
        <v>414.15</v>
      </c>
      <c r="M50">
        <v>68.06</v>
      </c>
      <c r="N50">
        <v>-1.37</v>
      </c>
      <c r="O50" t="s">
        <v>106</v>
      </c>
    </row>
    <row r="51" spans="1:15" x14ac:dyDescent="0.3">
      <c r="A51" t="s">
        <v>62</v>
      </c>
      <c r="B51">
        <v>632</v>
      </c>
      <c r="C51">
        <v>634.4</v>
      </c>
      <c r="D51">
        <v>619.65</v>
      </c>
      <c r="E51">
        <v>621.29999999999995</v>
      </c>
      <c r="F51">
        <f>Table1[[#This Row],[LTP]]-Table1[[#This Row],[Chng]]</f>
        <v>636.69999999999993</v>
      </c>
      <c r="G51">
        <v>-15.4</v>
      </c>
      <c r="H51">
        <v>-2.42</v>
      </c>
      <c r="I51">
        <v>41.39</v>
      </c>
      <c r="J51">
        <v>259.37</v>
      </c>
      <c r="K51">
        <v>739.85</v>
      </c>
      <c r="L51">
        <v>346.25</v>
      </c>
      <c r="M51">
        <v>77.510000000000005</v>
      </c>
      <c r="N51">
        <v>-7.01</v>
      </c>
      <c r="O51" t="s">
        <v>99</v>
      </c>
    </row>
  </sheetData>
  <phoneticPr fontId="2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DAB3C-0016-4283-97DB-AC91BB5C9B09}">
  <dimension ref="A1"/>
  <sheetViews>
    <sheetView showGridLines="0" zoomScaleNormal="100" workbookViewId="0">
      <selection activeCell="F15" sqref="F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88163-2943-46AF-BDF4-742615BDA541}">
  <dimension ref="A1"/>
  <sheetViews>
    <sheetView showGridLines="0" zoomScale="74" zoomScaleNormal="74" workbookViewId="0">
      <selection activeCell="AB9" sqref="AB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4B4A0-7D35-4DD4-891C-A27695F6085E}">
  <dimension ref="D1:F10"/>
  <sheetViews>
    <sheetView workbookViewId="0">
      <selection activeCell="H21" sqref="H21"/>
    </sheetView>
  </sheetViews>
  <sheetFormatPr defaultRowHeight="14.4" x14ac:dyDescent="0.3"/>
  <cols>
    <col min="4" max="4" width="28.109375" bestFit="1" customWidth="1"/>
    <col min="5" max="5" width="13.5546875" bestFit="1" customWidth="1"/>
    <col min="6" max="6" width="13.5546875" style="12" bestFit="1" customWidth="1"/>
  </cols>
  <sheetData>
    <row r="1" spans="4:5" x14ac:dyDescent="0.3">
      <c r="E1" s="12"/>
    </row>
    <row r="2" spans="4:5" ht="15" thickBot="1" x14ac:dyDescent="0.35">
      <c r="E2" s="12"/>
    </row>
    <row r="3" spans="4:5" x14ac:dyDescent="0.3">
      <c r="D3" s="16" t="s">
        <v>63</v>
      </c>
      <c r="E3" s="13">
        <f>COUNTA(National_Stock_Exchange_of_Indi!A2:A51)</f>
        <v>50</v>
      </c>
    </row>
    <row r="4" spans="4:5" x14ac:dyDescent="0.3">
      <c r="D4" s="17" t="s">
        <v>64</v>
      </c>
      <c r="E4" s="14" t="str">
        <f>INDEX(Table1[Symbol],MATCH(MAX(Table1[% Chng]),Table1[% Chng],0))</f>
        <v>CIPLA</v>
      </c>
    </row>
    <row r="5" spans="4:5" x14ac:dyDescent="0.3">
      <c r="D5" s="17" t="s">
        <v>65</v>
      </c>
      <c r="E5" s="14" t="str">
        <f>INDEX(Table1[Symbol],MATCH(MIN(Table1[% Chng]),Table1[% Chng],0))</f>
        <v>JSWSTEEL</v>
      </c>
    </row>
    <row r="6" spans="4:5" x14ac:dyDescent="0.3">
      <c r="D6" s="17" t="s">
        <v>113</v>
      </c>
      <c r="E6" s="14">
        <f>AVERAGE(Table1[% Chng])</f>
        <v>-2.9301999999999997</v>
      </c>
    </row>
    <row r="7" spans="4:5" x14ac:dyDescent="0.3">
      <c r="D7" s="17" t="s">
        <v>82</v>
      </c>
      <c r="E7" s="14">
        <f>SUM(Table1[Volume (lacs)])</f>
        <v>3563.3299999999995</v>
      </c>
    </row>
    <row r="8" spans="4:5" x14ac:dyDescent="0.3">
      <c r="D8" s="17" t="s">
        <v>83</v>
      </c>
      <c r="E8" s="14">
        <f>SUM(Table1[Turnover (crs.)])</f>
        <v>28485.340000000007</v>
      </c>
    </row>
    <row r="9" spans="4:5" x14ac:dyDescent="0.3">
      <c r="D9" s="17" t="s">
        <v>84</v>
      </c>
      <c r="E9" s="14" t="str">
        <f>_xlfn.XLOOKUP(MAX(Table1[365 d % chng]),Table1[365 d % chng],Table1[Symbol])</f>
        <v>TATAMOTORS</v>
      </c>
    </row>
    <row r="10" spans="4:5" ht="15" thickBot="1" x14ac:dyDescent="0.35">
      <c r="D10" s="18" t="s">
        <v>85</v>
      </c>
      <c r="E10" s="15" t="str">
        <f>_xlfn.XLOOKUP(MIN(Table1[365 d % chng]),Table1[365 d % chng],Table1[Symbol])</f>
        <v>HEROMOTOCO</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B273F-0636-46BF-AF4A-E12E1BA2DDB1}">
  <dimension ref="C2:G8"/>
  <sheetViews>
    <sheetView zoomScale="88" workbookViewId="0">
      <selection activeCell="D5" sqref="D5"/>
    </sheetView>
  </sheetViews>
  <sheetFormatPr defaultRowHeight="14.4" x14ac:dyDescent="0.3"/>
  <cols>
    <col min="3" max="3" width="13.44140625" bestFit="1" customWidth="1"/>
    <col min="4" max="4" width="19.6640625" bestFit="1" customWidth="1"/>
    <col min="6" max="6" width="14.21875" bestFit="1" customWidth="1"/>
    <col min="7" max="7" width="19.6640625" bestFit="1" customWidth="1"/>
  </cols>
  <sheetData>
    <row r="2" spans="3:7" x14ac:dyDescent="0.3">
      <c r="C2" s="19" t="s">
        <v>109</v>
      </c>
      <c r="D2" t="s">
        <v>112</v>
      </c>
      <c r="F2" s="19" t="s">
        <v>109</v>
      </c>
      <c r="G2" t="s">
        <v>112</v>
      </c>
    </row>
    <row r="3" spans="3:7" x14ac:dyDescent="0.3">
      <c r="C3" s="20" t="s">
        <v>55</v>
      </c>
      <c r="D3">
        <v>167.95</v>
      </c>
      <c r="F3" s="20" t="s">
        <v>32</v>
      </c>
      <c r="G3">
        <v>-16.02</v>
      </c>
    </row>
    <row r="4" spans="3:7" x14ac:dyDescent="0.3">
      <c r="C4" s="20" t="s">
        <v>56</v>
      </c>
      <c r="D4">
        <v>105.13</v>
      </c>
      <c r="F4" s="20" t="s">
        <v>26</v>
      </c>
      <c r="G4">
        <v>-5.95</v>
      </c>
    </row>
    <row r="5" spans="3:7" x14ac:dyDescent="0.3">
      <c r="C5" s="20" t="s">
        <v>27</v>
      </c>
      <c r="D5">
        <v>99.95</v>
      </c>
      <c r="F5" s="20" t="s">
        <v>20</v>
      </c>
      <c r="G5">
        <v>-1.22</v>
      </c>
    </row>
    <row r="6" spans="3:7" x14ac:dyDescent="0.3">
      <c r="C6" s="20" t="s">
        <v>51</v>
      </c>
      <c r="D6">
        <v>93.42</v>
      </c>
      <c r="F6" s="20" t="s">
        <v>25</v>
      </c>
      <c r="G6">
        <v>-1.17</v>
      </c>
    </row>
    <row r="7" spans="3:7" x14ac:dyDescent="0.3">
      <c r="C7" s="20" t="s">
        <v>17</v>
      </c>
      <c r="D7">
        <v>91.38</v>
      </c>
      <c r="F7" s="20" t="s">
        <v>21</v>
      </c>
      <c r="G7">
        <v>0.3</v>
      </c>
    </row>
    <row r="8" spans="3:7" x14ac:dyDescent="0.3">
      <c r="C8" s="20" t="s">
        <v>110</v>
      </c>
      <c r="D8">
        <v>557.82999999999993</v>
      </c>
      <c r="F8" s="20" t="s">
        <v>110</v>
      </c>
      <c r="G8">
        <v>-24.06</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A254D-0CEA-4279-B68D-44E7CB0D1192}">
  <dimension ref="E2:I13"/>
  <sheetViews>
    <sheetView zoomScale="77" workbookViewId="0">
      <selection activeCell="M30" sqref="M30"/>
    </sheetView>
  </sheetViews>
  <sheetFormatPr defaultRowHeight="14.4" x14ac:dyDescent="0.3"/>
  <cols>
    <col min="5" max="5" width="12.5546875" bestFit="1" customWidth="1"/>
    <col min="6" max="6" width="13.77734375" bestFit="1" customWidth="1"/>
    <col min="8" max="8" width="12.5546875" bestFit="1" customWidth="1"/>
    <col min="9" max="9" width="13.77734375" bestFit="1" customWidth="1"/>
  </cols>
  <sheetData>
    <row r="2" spans="5:9" x14ac:dyDescent="0.3">
      <c r="E2" s="19" t="s">
        <v>109</v>
      </c>
      <c r="F2" t="s">
        <v>111</v>
      </c>
      <c r="H2" s="19" t="s">
        <v>109</v>
      </c>
      <c r="I2" t="s">
        <v>111</v>
      </c>
    </row>
    <row r="3" spans="5:9" x14ac:dyDescent="0.3">
      <c r="E3" s="20" t="s">
        <v>22</v>
      </c>
      <c r="F3">
        <v>7.23</v>
      </c>
      <c r="H3" s="20" t="s">
        <v>40</v>
      </c>
      <c r="I3">
        <v>-7.48</v>
      </c>
    </row>
    <row r="4" spans="5:9" x14ac:dyDescent="0.3">
      <c r="E4" s="20" t="s">
        <v>25</v>
      </c>
      <c r="F4">
        <v>3.45</v>
      </c>
      <c r="H4" s="20" t="s">
        <v>55</v>
      </c>
      <c r="I4">
        <v>-6.77</v>
      </c>
    </row>
    <row r="5" spans="5:9" x14ac:dyDescent="0.3">
      <c r="E5" s="20" t="s">
        <v>24</v>
      </c>
      <c r="F5">
        <v>2.92</v>
      </c>
      <c r="H5" s="20" t="s">
        <v>33</v>
      </c>
      <c r="I5">
        <v>-6.57</v>
      </c>
    </row>
    <row r="6" spans="5:9" x14ac:dyDescent="0.3">
      <c r="E6" s="20" t="s">
        <v>45</v>
      </c>
      <c r="F6">
        <v>0.38</v>
      </c>
      <c r="H6" s="20" t="s">
        <v>13</v>
      </c>
      <c r="I6">
        <v>-6.22</v>
      </c>
    </row>
    <row r="7" spans="5:9" x14ac:dyDescent="0.3">
      <c r="E7" s="20" t="s">
        <v>57</v>
      </c>
      <c r="F7">
        <v>-0.19</v>
      </c>
      <c r="H7" s="20" t="s">
        <v>36</v>
      </c>
      <c r="I7">
        <v>-6.19</v>
      </c>
    </row>
    <row r="8" spans="5:9" x14ac:dyDescent="0.3">
      <c r="E8" s="20" t="s">
        <v>21</v>
      </c>
      <c r="F8">
        <v>-0.19</v>
      </c>
      <c r="H8" s="20" t="s">
        <v>20</v>
      </c>
      <c r="I8">
        <v>-5.67</v>
      </c>
    </row>
    <row r="9" spans="5:9" x14ac:dyDescent="0.3">
      <c r="E9" s="20" t="s">
        <v>14</v>
      </c>
      <c r="F9">
        <v>-0.2</v>
      </c>
      <c r="H9" s="20" t="s">
        <v>44</v>
      </c>
      <c r="I9">
        <v>-5.58</v>
      </c>
    </row>
    <row r="10" spans="5:9" x14ac:dyDescent="0.3">
      <c r="E10" s="20" t="s">
        <v>34</v>
      </c>
      <c r="F10">
        <v>-0.35</v>
      </c>
      <c r="H10" s="20" t="s">
        <v>56</v>
      </c>
      <c r="I10">
        <v>-5.4</v>
      </c>
    </row>
    <row r="11" spans="5:9" x14ac:dyDescent="0.3">
      <c r="E11" s="20" t="s">
        <v>48</v>
      </c>
      <c r="F11">
        <v>-0.86</v>
      </c>
      <c r="H11" s="20" t="s">
        <v>18</v>
      </c>
      <c r="I11">
        <v>-4.8499999999999996</v>
      </c>
    </row>
    <row r="12" spans="5:9" x14ac:dyDescent="0.3">
      <c r="E12" s="20" t="s">
        <v>28</v>
      </c>
      <c r="F12">
        <v>-1.17</v>
      </c>
      <c r="H12" s="20" t="s">
        <v>46</v>
      </c>
      <c r="I12">
        <v>-4.84</v>
      </c>
    </row>
    <row r="13" spans="5:9" x14ac:dyDescent="0.3">
      <c r="E13" s="20" t="s">
        <v>110</v>
      </c>
      <c r="F13">
        <v>11.020000000000003</v>
      </c>
      <c r="H13" s="20" t="s">
        <v>110</v>
      </c>
      <c r="I13">
        <v>-59.57</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59A8F-F251-4956-8D4F-4C3EA662CC6B}">
  <dimension ref="C2:D13"/>
  <sheetViews>
    <sheetView workbookViewId="0">
      <selection activeCell="D22" sqref="D22"/>
    </sheetView>
  </sheetViews>
  <sheetFormatPr defaultRowHeight="14.4" x14ac:dyDescent="0.3"/>
  <cols>
    <col min="3" max="3" width="12.5546875" bestFit="1" customWidth="1"/>
    <col min="4" max="4" width="19.109375" bestFit="1" customWidth="1"/>
  </cols>
  <sheetData>
    <row r="2" spans="3:4" x14ac:dyDescent="0.3">
      <c r="C2" s="19" t="s">
        <v>109</v>
      </c>
      <c r="D2" t="s">
        <v>114</v>
      </c>
    </row>
    <row r="3" spans="3:4" x14ac:dyDescent="0.3">
      <c r="C3" s="20" t="s">
        <v>19</v>
      </c>
      <c r="D3">
        <v>111.43</v>
      </c>
    </row>
    <row r="4" spans="3:4" x14ac:dyDescent="0.3">
      <c r="C4" s="20" t="s">
        <v>23</v>
      </c>
      <c r="D4">
        <v>118.3</v>
      </c>
    </row>
    <row r="5" spans="3:4" x14ac:dyDescent="0.3">
      <c r="C5" s="20" t="s">
        <v>46</v>
      </c>
      <c r="D5">
        <v>133.24</v>
      </c>
    </row>
    <row r="6" spans="3:4" x14ac:dyDescent="0.3">
      <c r="C6" s="20" t="s">
        <v>22</v>
      </c>
      <c r="D6">
        <v>144.59</v>
      </c>
    </row>
    <row r="7" spans="3:4" x14ac:dyDescent="0.3">
      <c r="C7" s="20" t="s">
        <v>33</v>
      </c>
      <c r="D7">
        <v>148.26</v>
      </c>
    </row>
    <row r="8" spans="3:4" x14ac:dyDescent="0.3">
      <c r="C8" s="20" t="s">
        <v>35</v>
      </c>
      <c r="D8">
        <v>189.88</v>
      </c>
    </row>
    <row r="9" spans="3:4" x14ac:dyDescent="0.3">
      <c r="C9" s="20" t="s">
        <v>47</v>
      </c>
      <c r="D9">
        <v>231.36</v>
      </c>
    </row>
    <row r="10" spans="3:4" x14ac:dyDescent="0.3">
      <c r="C10" s="20" t="s">
        <v>51</v>
      </c>
      <c r="D10">
        <v>263.06</v>
      </c>
    </row>
    <row r="11" spans="3:4" x14ac:dyDescent="0.3">
      <c r="C11" s="20" t="s">
        <v>39</v>
      </c>
      <c r="D11">
        <v>270.27</v>
      </c>
    </row>
    <row r="12" spans="3:4" x14ac:dyDescent="0.3">
      <c r="C12" s="20" t="s">
        <v>55</v>
      </c>
      <c r="D12">
        <v>517.88</v>
      </c>
    </row>
    <row r="13" spans="3:4" x14ac:dyDescent="0.3">
      <c r="C13" s="20" t="s">
        <v>110</v>
      </c>
      <c r="D13">
        <v>2128.27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FF2A9-B3B8-4434-BCE9-04F7AD94FA1C}">
  <dimension ref="A3:B23"/>
  <sheetViews>
    <sheetView tabSelected="1" zoomScale="79" workbookViewId="0">
      <selection activeCell="J21" sqref="J21"/>
    </sheetView>
  </sheetViews>
  <sheetFormatPr defaultRowHeight="14.4" x14ac:dyDescent="0.3"/>
  <cols>
    <col min="1" max="1" width="21.33203125" bestFit="1" customWidth="1"/>
    <col min="2" max="2" width="14.44140625" bestFit="1" customWidth="1"/>
    <col min="3" max="3" width="7.77734375" bestFit="1" customWidth="1"/>
    <col min="4" max="4" width="9.77734375" bestFit="1" customWidth="1"/>
    <col min="5" max="5" width="6" bestFit="1" customWidth="1"/>
    <col min="6" max="6" width="14.88671875" bestFit="1" customWidth="1"/>
    <col min="7" max="7" width="18.5546875" bestFit="1" customWidth="1"/>
    <col min="8" max="8" width="8.5546875" bestFit="1" customWidth="1"/>
    <col min="9" max="9" width="15.6640625" bestFit="1" customWidth="1"/>
    <col min="10" max="10" width="14.5546875" bestFit="1" customWidth="1"/>
    <col min="11" max="11" width="13.21875" bestFit="1" customWidth="1"/>
    <col min="12" max="12" width="9.21875" bestFit="1" customWidth="1"/>
    <col min="13" max="13" width="8.109375" bestFit="1" customWidth="1"/>
    <col min="14" max="14" width="12.88671875" bestFit="1" customWidth="1"/>
    <col min="15" max="15" width="14.77734375" bestFit="1" customWidth="1"/>
    <col min="16" max="16" width="20.6640625" bestFit="1" customWidth="1"/>
    <col min="17" max="17" width="17.5546875" bestFit="1" customWidth="1"/>
    <col min="18" max="18" width="15.77734375" bestFit="1" customWidth="1"/>
    <col min="19" max="19" width="15" bestFit="1" customWidth="1"/>
    <col min="20" max="20" width="11" bestFit="1" customWidth="1"/>
    <col min="21" max="21" width="10.77734375" bestFit="1" customWidth="1"/>
  </cols>
  <sheetData>
    <row r="3" spans="1:2" x14ac:dyDescent="0.3">
      <c r="A3" s="19" t="s">
        <v>109</v>
      </c>
      <c r="B3" t="s">
        <v>107</v>
      </c>
    </row>
    <row r="4" spans="1:2" x14ac:dyDescent="0.3">
      <c r="A4" s="20" t="s">
        <v>104</v>
      </c>
      <c r="B4">
        <v>1</v>
      </c>
    </row>
    <row r="5" spans="1:2" x14ac:dyDescent="0.3">
      <c r="A5" s="20" t="s">
        <v>105</v>
      </c>
      <c r="B5">
        <v>1</v>
      </c>
    </row>
    <row r="6" spans="1:2" x14ac:dyDescent="0.3">
      <c r="A6" s="20" t="s">
        <v>106</v>
      </c>
      <c r="B6">
        <v>1</v>
      </c>
    </row>
    <row r="7" spans="1:2" x14ac:dyDescent="0.3">
      <c r="A7" s="20" t="s">
        <v>101</v>
      </c>
      <c r="B7">
        <v>1</v>
      </c>
    </row>
    <row r="8" spans="1:2" x14ac:dyDescent="0.3">
      <c r="A8" s="20" t="s">
        <v>93</v>
      </c>
      <c r="B8">
        <v>1</v>
      </c>
    </row>
    <row r="9" spans="1:2" x14ac:dyDescent="0.3">
      <c r="A9" s="20" t="s">
        <v>89</v>
      </c>
      <c r="B9">
        <v>1</v>
      </c>
    </row>
    <row r="10" spans="1:2" x14ac:dyDescent="0.3">
      <c r="A10" s="20" t="s">
        <v>97</v>
      </c>
      <c r="B10">
        <v>1</v>
      </c>
    </row>
    <row r="11" spans="1:2" x14ac:dyDescent="0.3">
      <c r="A11" s="20" t="s">
        <v>88</v>
      </c>
      <c r="B11">
        <v>1</v>
      </c>
    </row>
    <row r="12" spans="1:2" x14ac:dyDescent="0.3">
      <c r="A12" s="20" t="s">
        <v>100</v>
      </c>
      <c r="B12">
        <v>2</v>
      </c>
    </row>
    <row r="13" spans="1:2" x14ac:dyDescent="0.3">
      <c r="A13" s="20" t="s">
        <v>103</v>
      </c>
      <c r="B13">
        <v>2</v>
      </c>
    </row>
    <row r="14" spans="1:2" x14ac:dyDescent="0.3">
      <c r="A14" s="20" t="s">
        <v>102</v>
      </c>
      <c r="B14">
        <v>2</v>
      </c>
    </row>
    <row r="15" spans="1:2" x14ac:dyDescent="0.3">
      <c r="A15" s="20" t="s">
        <v>94</v>
      </c>
      <c r="B15">
        <v>3</v>
      </c>
    </row>
    <row r="16" spans="1:2" x14ac:dyDescent="0.3">
      <c r="A16" s="20" t="s">
        <v>92</v>
      </c>
      <c r="B16">
        <v>3</v>
      </c>
    </row>
    <row r="17" spans="1:2" x14ac:dyDescent="0.3">
      <c r="A17" s="20" t="s">
        <v>98</v>
      </c>
      <c r="B17">
        <v>4</v>
      </c>
    </row>
    <row r="18" spans="1:2" x14ac:dyDescent="0.3">
      <c r="A18" s="20" t="s">
        <v>96</v>
      </c>
      <c r="B18">
        <v>4</v>
      </c>
    </row>
    <row r="19" spans="1:2" x14ac:dyDescent="0.3">
      <c r="A19" s="20" t="s">
        <v>99</v>
      </c>
      <c r="B19">
        <v>5</v>
      </c>
    </row>
    <row r="20" spans="1:2" x14ac:dyDescent="0.3">
      <c r="A20" s="20" t="s">
        <v>95</v>
      </c>
      <c r="B20">
        <v>5</v>
      </c>
    </row>
    <row r="21" spans="1:2" x14ac:dyDescent="0.3">
      <c r="A21" s="20" t="s">
        <v>91</v>
      </c>
      <c r="B21">
        <v>6</v>
      </c>
    </row>
    <row r="22" spans="1:2" x14ac:dyDescent="0.3">
      <c r="A22" s="20" t="s">
        <v>90</v>
      </c>
      <c r="B22">
        <v>6</v>
      </c>
    </row>
    <row r="23" spans="1:2" x14ac:dyDescent="0.3">
      <c r="A23" s="20" t="s">
        <v>110</v>
      </c>
      <c r="B23">
        <v>50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Description</vt:lpstr>
      <vt:lpstr>National_Stock_Exchange_of_Indi</vt:lpstr>
      <vt:lpstr>Dashboard</vt:lpstr>
      <vt:lpstr>Interactive Dashboard</vt:lpstr>
      <vt:lpstr>KPIs</vt:lpstr>
      <vt:lpstr>52W</vt:lpstr>
      <vt:lpstr>Gain-Loss</vt:lpstr>
      <vt:lpstr>Volume</vt:lpstr>
      <vt:lpstr>Sector</vt:lpstr>
      <vt:lpstr>Turnover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Lamani</dc:creator>
  <cp:lastModifiedBy>Rajesh Lamani</cp:lastModifiedBy>
  <dcterms:created xsi:type="dcterms:W3CDTF">2025-07-31T04:27:27Z</dcterms:created>
  <dcterms:modified xsi:type="dcterms:W3CDTF">2025-08-07T15:23:12Z</dcterms:modified>
</cp:coreProperties>
</file>