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2.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D:\task1\"/>
    </mc:Choice>
  </mc:AlternateContent>
  <xr:revisionPtr revIDLastSave="0" documentId="13_ncr:1_{6C6BF8AF-AF71-45F7-A2CB-E5F74C5DF466}" xr6:coauthVersionLast="47" xr6:coauthVersionMax="47" xr10:uidLastSave="{00000000-0000-0000-0000-000000000000}"/>
  <bookViews>
    <workbookView xWindow="-108" yWindow="-108" windowWidth="23256" windowHeight="13896" activeTab="8" xr2:uid="{00000000-000D-0000-FFFF-FFFF00000000}"/>
  </bookViews>
  <sheets>
    <sheet name="Combo Chart" sheetId="3" r:id="rId1"/>
    <sheet name="Waterfall chart" sheetId="4" r:id="rId2"/>
    <sheet name="Pie Chart" sheetId="5" r:id="rId3"/>
    <sheet name="Map Chart" sheetId="6" r:id="rId4"/>
    <sheet name="Top5" sheetId="7" r:id="rId5"/>
    <sheet name="KPI" sheetId="8" r:id="rId6"/>
    <sheet name="KPI YOY" sheetId="9" r:id="rId7"/>
    <sheet name="Data" sheetId="1" r:id="rId8"/>
    <sheet name="Dashboard" sheetId="14" r:id="rId9"/>
  </sheets>
  <definedNames>
    <definedName name="_xlchart.v1.0" hidden="1">'Waterfall chart'!$D$2:$D$5</definedName>
    <definedName name="_xlchart.v1.1" hidden="1">'Waterfall chart'!$E$1</definedName>
    <definedName name="_xlchart.v1.11" hidden="1">'Waterfall chart'!$D$2:$D$5</definedName>
    <definedName name="_xlchart.v1.12" hidden="1">'Waterfall chart'!$E$1</definedName>
    <definedName name="_xlchart.v1.13" hidden="1">'Waterfall chart'!$E$2:$E$5</definedName>
    <definedName name="_xlchart.v1.2" hidden="1">'Waterfall chart'!$E$2:$E$5</definedName>
    <definedName name="_xlchart.v5.10" hidden="1">'Map Chart'!$E$2:$E$50</definedName>
    <definedName name="_xlchart.v5.3" hidden="1">'Map Chart'!$D$1</definedName>
    <definedName name="_xlchart.v5.4" hidden="1">'Map Chart'!$D$2:$D$50</definedName>
    <definedName name="_xlchart.v5.5" hidden="1">'Map Chart'!$E$1</definedName>
    <definedName name="_xlchart.v5.6" hidden="1">'Map Chart'!$E$2:$E$50</definedName>
    <definedName name="_xlchart.v5.7" hidden="1">'Map Chart'!$D$1</definedName>
    <definedName name="_xlchart.v5.8" hidden="1">'Map Chart'!$D$2:$D$50</definedName>
    <definedName name="_xlchart.v5.9" hidden="1">'Map Chart'!$E$1</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3" i="6" l="1"/>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2" i="6"/>
  <c r="D5" i="4"/>
  <c r="D4" i="4"/>
  <c r="D3" i="4"/>
  <c r="D2"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8" i="9"/>
  <c r="K8" i="9"/>
  <c r="E12" i="6"/>
  <c r="E6" i="6"/>
  <c r="E49" i="6"/>
  <c r="H17" i="8"/>
  <c r="E2" i="4"/>
  <c r="E35" i="6"/>
  <c r="E17" i="8"/>
  <c r="E26" i="6"/>
  <c r="E15" i="6"/>
  <c r="E7" i="6"/>
  <c r="E25" i="6"/>
  <c r="I8" i="9"/>
  <c r="E29" i="6"/>
  <c r="E31" i="6"/>
  <c r="E19" i="6"/>
  <c r="E22" i="6"/>
  <c r="E8" i="6"/>
  <c r="E46" i="6"/>
  <c r="E4" i="6"/>
  <c r="E3" i="6"/>
  <c r="E38" i="6"/>
  <c r="E14" i="6"/>
  <c r="E37" i="6"/>
  <c r="E2" i="6"/>
  <c r="E32" i="6"/>
  <c r="E20" i="6"/>
  <c r="E47" i="6"/>
  <c r="E18" i="6"/>
  <c r="E39" i="6"/>
  <c r="E24" i="6"/>
  <c r="E5" i="4"/>
  <c r="E34" i="6"/>
  <c r="B17" i="8"/>
  <c r="E10" i="6"/>
  <c r="E21" i="6"/>
  <c r="N17" i="8"/>
  <c r="H8" i="9"/>
  <c r="E9" i="6"/>
  <c r="E40" i="6"/>
  <c r="E50" i="6"/>
  <c r="E36" i="6"/>
  <c r="E23" i="6"/>
  <c r="E45" i="6"/>
  <c r="K17" i="8"/>
  <c r="E16" i="6"/>
  <c r="E4" i="4"/>
  <c r="E28" i="6"/>
  <c r="E44" i="6"/>
  <c r="E33" i="6"/>
  <c r="E3" i="4"/>
  <c r="E27" i="6"/>
  <c r="E5" i="6"/>
  <c r="E30" i="6"/>
  <c r="E13" i="6"/>
  <c r="E48" i="6"/>
  <c r="E43" i="6"/>
  <c r="E11" i="6"/>
  <c r="E17" i="6"/>
  <c r="E41" i="6"/>
  <c r="E42" i="6"/>
  <c r="J8" i="9"/>
</calcChain>
</file>

<file path=xl/sharedStrings.xml><?xml version="1.0" encoding="utf-8"?>
<sst xmlns="http://schemas.openxmlformats.org/spreadsheetml/2006/main" count="130091" uniqueCount="10957">
  <si>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</si>
  <si>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</si>
  <si>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</si>
  <si>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</si>
  <si>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</si>
  <si>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</si>
  <si>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</si>
  <si>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</si>
  <si>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</si>
  <si>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</si>
  <si>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</si>
  <si>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</si>
  <si>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</si>
  <si>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</si>
  <si>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</si>
  <si>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</si>
  <si>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</si>
  <si>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</si>
  <si>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</si>
  <si>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</si>
  <si>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</si>
  <si>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</si>
  <si>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</si>
  <si>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</si>
  <si>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</si>
  <si>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</si>
  <si>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</si>
  <si>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</si>
  <si>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</si>
  <si>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</si>
  <si>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</si>
  <si>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</si>
  <si>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</si>
  <si>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</si>
  <si>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</si>
  <si>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</si>
  <si>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</si>
  <si>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</si>
  <si>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</si>
  <si>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</si>
  <si>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</si>
  <si>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</si>
  <si>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</si>
  <si>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</si>
  <si>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</si>
  <si>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</si>
  <si>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</si>
  <si>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</si>
  <si>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</si>
  <si>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</si>
  <si>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</si>
  <si>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</si>
  <si>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</si>
  <si>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</si>
  <si>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</si>
  <si>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</si>
  <si>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</si>
  <si>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</si>
  <si>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</si>
  <si>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</si>
  <si>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</si>
  <si>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</si>
  <si>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</si>
  <si>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</si>
  <si>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</si>
  <si>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</si>
  <si>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</si>
  <si>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</si>
  <si>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</si>
  <si>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</si>
  <si>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</si>
  <si>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</si>
  <si>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</si>
  <si>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</si>
  <si>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</si>
  <si>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</si>
  <si>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</si>
  <si>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</si>
  <si>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</si>
  <si>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</si>
  <si>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</si>
  <si>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</si>
  <si>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</si>
  <si>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</si>
  <si>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</si>
  <si>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</si>
  <si>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</si>
  <si>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</si>
  <si>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</si>
  <si>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</si>
  <si>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</si>
  <si>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</si>
  <si>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</si>
  <si>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</si>
  <si>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</si>
  <si>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</si>
  <si>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</si>
  <si>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</si>
  <si>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</si>
  <si>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</si>
  <si>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</si>
  <si>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</si>
  <si>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</si>
  <si>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</si>
  <si>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</si>
  <si>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</si>
  <si>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</si>
  <si>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</si>
  <si>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</si>
  <si>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</si>
  <si>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</si>
  <si>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</si>
  <si>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</si>
  <si>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</si>
  <si>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</si>
  <si>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</si>
  <si>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</si>
  <si>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</si>
  <si>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</si>
  <si>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</si>
  <si>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</si>
  <si>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</si>
  <si>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</si>
  <si>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</si>
  <si>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</si>
  <si>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</si>
  <si>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</si>
  <si>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</si>
  <si>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</si>
  <si>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</si>
  <si>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</si>
  <si>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</si>
  <si>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</si>
  <si>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</si>
  <si>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</si>
  <si>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</si>
  <si>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</si>
  <si>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</si>
  <si>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</si>
  <si>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</si>
  <si>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</si>
  <si>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</si>
  <si>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</si>
  <si>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</si>
  <si>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</si>
  <si>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</si>
  <si>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</si>
  <si>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</si>
  <si>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</si>
  <si>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</si>
  <si>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</si>
  <si>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</si>
  <si>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</si>
  <si>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</si>
  <si>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</si>
  <si>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</si>
  <si>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</si>
  <si>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</si>
  <si>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</si>
  <si>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</si>
  <si>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</si>
  <si>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</si>
  <si>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</si>
  <si>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</si>
  <si>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</si>
  <si>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</si>
  <si>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</si>
  <si>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</si>
  <si>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</si>
  <si>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</si>
  <si>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</si>
  <si>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</si>
  <si>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</si>
  <si>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</si>
  <si>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</si>
  <si>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</si>
  <si>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</si>
  <si>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</si>
  <si>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</si>
  <si>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</si>
  <si>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</si>
  <si>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</si>
  <si>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</si>
  <si>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</si>
  <si>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</si>
  <si>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</si>
  <si>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</si>
  <si>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</si>
  <si>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</si>
  <si>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</si>
  <si>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</si>
  <si>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</si>
  <si>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</si>
  <si>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</si>
  <si>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</si>
  <si>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</si>
  <si>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</si>
  <si>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</si>
  <si>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</si>
  <si>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</si>
  <si>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</si>
  <si>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</si>
  <si>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</si>
  <si>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</si>
  <si>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</si>
  <si>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</si>
  <si>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</si>
  <si>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</si>
  <si>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</si>
  <si>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</si>
  <si>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</si>
  <si>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</si>
  <si>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</si>
  <si>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</si>
  <si>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</si>
  <si>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</si>
  <si>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</si>
  <si>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</si>
  <si>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</si>
  <si>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</si>
  <si>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</si>
  <si>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</si>
  <si>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</si>
  <si>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</si>
  <si>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</si>
  <si>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</si>
  <si>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</si>
  <si>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</si>
  <si>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</si>
  <si>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</si>
  <si>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</si>
  <si>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</si>
  <si>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</si>
  <si>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</si>
  <si>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</si>
  <si>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</si>
  <si>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</si>
  <si>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</si>
  <si>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</si>
  <si>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</si>
  <si>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</si>
  <si>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</si>
  <si>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</si>
  <si>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</si>
  <si>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</si>
  <si>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</si>
  <si>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</si>
  <si>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</si>
  <si>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</si>
  <si>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</si>
  <si>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</si>
  <si>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</si>
  <si>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</si>
  <si>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</si>
  <si>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</si>
  <si>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</si>
  <si>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</si>
  <si>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</si>
  <si>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</si>
  <si>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</si>
  <si>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</si>
  <si>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</si>
  <si>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</si>
  <si>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</si>
  <si>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</si>
  <si>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</si>
  <si>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</si>
  <si>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</si>
  <si>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</si>
  <si>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</si>
  <si>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</si>
  <si>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</si>
  <si>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</si>
  <si>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</si>
  <si>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</si>
  <si>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</si>
  <si>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</si>
  <si>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</si>
  <si>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</si>
  <si>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</si>
  <si>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</si>
  <si>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</si>
  <si>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</si>
  <si>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</si>
  <si>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</si>
  <si>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</si>
  <si>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</si>
  <si>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</si>
  <si>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</si>
  <si>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</si>
  <si>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</si>
  <si>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</si>
  <si>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</si>
  <si>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</si>
  <si>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</si>
  <si>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</si>
  <si>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</si>
  <si>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</si>
  <si>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</si>
  <si>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</si>
  <si>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</si>
  <si>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</si>
  <si>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</si>
  <si>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</si>
  <si>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</si>
  <si>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</si>
  <si>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</si>
  <si>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</si>
  <si>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</si>
  <si>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</si>
  <si>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</si>
  <si>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</si>
  <si>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</si>
  <si>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</si>
  <si>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</si>
  <si>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</si>
  <si>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</si>
  <si>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</si>
  <si>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</si>
  <si>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</si>
  <si>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</si>
  <si>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</si>
  <si>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</si>
  <si>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</si>
  <si>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</si>
  <si>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</si>
  <si>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</si>
  <si>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</si>
  <si>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</si>
  <si>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</si>
  <si>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</si>
  <si>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</si>
  <si>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</si>
  <si>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</si>
  <si>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</si>
  <si>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</si>
  <si>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</si>
  <si>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</si>
  <si>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</si>
  <si>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</si>
  <si>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</si>
  <si>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</si>
  <si>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</si>
  <si>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</si>
  <si>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</si>
  <si>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</si>
  <si>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</si>
  <si>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</si>
  <si>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</si>
  <si>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</si>
  <si>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</si>
  <si>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</si>
  <si>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</si>
  <si>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</si>
  <si>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</si>
  <si>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</si>
  <si>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</si>
  <si>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</si>
  <si>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</si>
  <si>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</si>
  <si>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</si>
  <si>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</si>
  <si>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</si>
  <si>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</si>
  <si>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</si>
  <si>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</si>
  <si>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</si>
  <si>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</si>
  <si>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</si>
  <si>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</si>
  <si>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</si>
  <si>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</si>
  <si>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</si>
  <si>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</si>
  <si>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</si>
  <si>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</si>
  <si>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</si>
  <si>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</si>
  <si>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</si>
  <si>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</si>
  <si>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</si>
  <si>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</si>
  <si>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</si>
  <si>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</si>
  <si>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</si>
  <si>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</si>
  <si>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</si>
  <si>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</si>
  <si>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</si>
  <si>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</si>
  <si>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</si>
  <si>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</si>
  <si>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</si>
  <si>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</si>
  <si>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</si>
  <si>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</si>
  <si>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</si>
  <si>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</si>
  <si>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</si>
  <si>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</si>
  <si>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</si>
  <si>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</si>
  <si>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</si>
  <si>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</si>
  <si>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</si>
  <si>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</si>
  <si>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</si>
  <si>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</si>
  <si>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</si>
  <si>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</si>
  <si>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</si>
  <si>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</si>
  <si>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</si>
  <si>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</si>
  <si>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</si>
  <si>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</si>
  <si>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</si>
  <si>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</si>
  <si>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</si>
  <si>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</si>
  <si>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</si>
  <si>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</si>
  <si>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</si>
  <si>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</si>
  <si>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</si>
  <si>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</si>
  <si>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</si>
  <si>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</si>
  <si>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</si>
  <si>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</si>
  <si>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</si>
  <si>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</si>
  <si>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</si>
  <si>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</si>
  <si>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</si>
  <si>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</si>
  <si>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</si>
  <si>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</si>
  <si>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</si>
  <si>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</si>
  <si>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</si>
  <si>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</si>
  <si>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</si>
  <si>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</si>
  <si>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</si>
  <si>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</si>
  <si>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</si>
  <si>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</si>
  <si>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</si>
  <si>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</si>
  <si>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</si>
  <si>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</si>
  <si>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</si>
  <si>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</si>
  <si>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</si>
  <si>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</si>
  <si>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</si>
  <si>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</si>
  <si>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</si>
  <si>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</si>
  <si>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</si>
  <si>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</si>
  <si>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</si>
  <si>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</si>
  <si>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</si>
  <si>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</si>
  <si>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</si>
  <si>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</si>
  <si>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</si>
  <si>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</si>
  <si>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</si>
  <si>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</si>
  <si>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</si>
  <si>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</si>
  <si>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</si>
  <si>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</si>
  <si>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</si>
  <si>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</si>
  <si>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</si>
  <si>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</si>
  <si>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</si>
  <si>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</si>
  <si>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</si>
  <si>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</si>
  <si>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</si>
  <si>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</si>
  <si>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</si>
  <si>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</si>
  <si>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</si>
  <si>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</si>
  <si>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</si>
  <si>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</si>
  <si>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</si>
  <si>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</si>
  <si>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</si>
  <si>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</si>
  <si>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</si>
  <si>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</si>
  <si>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</si>
  <si>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</si>
  <si>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</si>
  <si>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</si>
  <si>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</si>
  <si>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</si>
  <si>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</si>
  <si>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</si>
  <si>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</si>
  <si>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</si>
  <si>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</si>
  <si>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</si>
  <si>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</si>
  <si>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</si>
  <si>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</si>
  <si>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</si>
  <si>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</si>
  <si>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</si>
  <si>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</si>
  <si>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</si>
  <si>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</si>
  <si>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</si>
  <si>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</si>
  <si>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</si>
  <si>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</si>
  <si>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</si>
  <si>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</si>
  <si>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</si>
  <si>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</si>
  <si>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</si>
  <si>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</si>
  <si>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</si>
  <si>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</si>
  <si>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</si>
  <si>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</si>
  <si>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</si>
  <si>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</si>
  <si>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</si>
  <si>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</si>
  <si>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</si>
  <si>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</si>
  <si>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</si>
  <si>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</si>
  <si>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</si>
  <si>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</si>
  <si>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</si>
  <si>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</si>
  <si>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</si>
  <si>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</si>
  <si>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</si>
  <si>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</si>
  <si>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</si>
  <si>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</si>
  <si>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</si>
  <si>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</si>
  <si>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</si>
  <si>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</si>
  <si>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</si>
  <si>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</si>
  <si>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</si>
  <si>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</si>
  <si>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</si>
  <si>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</si>
  <si>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</si>
  <si>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</si>
  <si>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</si>
  <si>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</si>
  <si>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</si>
  <si>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</si>
  <si>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</si>
  <si>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</si>
  <si>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</si>
  <si>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</si>
  <si>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</si>
  <si>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</si>
  <si>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</si>
  <si>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</si>
  <si>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</si>
  <si>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</si>
  <si>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</si>
  <si>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</si>
  <si>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</si>
  <si>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</si>
  <si>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</si>
  <si>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</si>
  <si>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</si>
  <si>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</si>
  <si>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</si>
  <si>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</si>
  <si>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</si>
  <si>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</si>
  <si>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</si>
  <si>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</si>
  <si>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</si>
  <si>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</si>
  <si>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</si>
  <si>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</si>
  <si>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</si>
  <si>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</si>
  <si>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</si>
  <si>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</si>
  <si>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</si>
  <si>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</si>
  <si>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</si>
  <si>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</si>
  <si>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</si>
  <si>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</si>
  <si>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</si>
  <si>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</si>
  <si>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</si>
  <si>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</si>
  <si>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</si>
  <si>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</si>
  <si>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</si>
  <si>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</si>
  <si>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</si>
  <si>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</si>
  <si>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</si>
  <si>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</si>
  <si>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</si>
  <si>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</si>
  <si>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</si>
  <si>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</si>
  <si>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</si>
  <si>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</si>
  <si>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</si>
  <si>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</si>
  <si>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</si>
  <si>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</si>
  <si>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</si>
  <si>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</si>
  <si>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</si>
  <si>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</si>
  <si>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</si>
  <si>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</si>
  <si>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</si>
  <si>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</si>
  <si>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</si>
  <si>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</si>
  <si>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</si>
  <si>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</si>
  <si>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</si>
  <si>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</si>
  <si>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</si>
  <si>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</si>
  <si>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</si>
  <si>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</si>
  <si>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</si>
  <si>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</si>
  <si>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</si>
  <si>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</si>
  <si>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</si>
  <si>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</si>
  <si>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</si>
  <si>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</si>
  <si>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</si>
  <si>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</si>
  <si>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</si>
  <si>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</si>
  <si>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</si>
  <si>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</si>
  <si>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</si>
  <si>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</si>
  <si>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</si>
  <si>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</si>
  <si>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</si>
  <si>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</si>
  <si>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</si>
  <si>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</si>
  <si>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</si>
  <si>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</si>
  <si>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</si>
  <si>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</si>
  <si>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</si>
  <si>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</si>
  <si>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</si>
  <si>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</si>
  <si>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</si>
  <si>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</si>
  <si>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</si>
  <si>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</si>
  <si>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</si>
  <si>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</si>
  <si>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</si>
  <si>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</si>
  <si>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</si>
  <si>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</si>
  <si>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</si>
  <si>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</si>
  <si>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</si>
  <si>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</si>
  <si>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</si>
  <si>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</si>
  <si>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</si>
  <si>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</si>
  <si>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</si>
  <si>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</si>
  <si>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</si>
  <si>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</si>
  <si>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</si>
  <si>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</si>
  <si>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</si>
  <si>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</si>
  <si>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</si>
  <si>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</si>
  <si>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</si>
  <si>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</si>
  <si>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</si>
  <si>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</si>
  <si>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</si>
  <si>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</si>
  <si>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</si>
  <si>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</si>
  <si>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</si>
  <si>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</si>
  <si>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</si>
  <si>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</si>
  <si>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</si>
  <si>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</si>
  <si>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</si>
  <si>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</si>
  <si>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</si>
  <si>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</si>
  <si>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</si>
  <si>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</si>
  <si>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</si>
  <si>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</si>
  <si>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</si>
  <si>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</si>
  <si>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</si>
  <si>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</si>
  <si>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</si>
  <si>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</si>
  <si>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</si>
  <si>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</si>
  <si>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</si>
  <si>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</si>
  <si>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</si>
  <si>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</si>
  <si>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</si>
  <si>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</si>
  <si>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</si>
  <si>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</si>
  <si>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</si>
  <si>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</si>
  <si>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</si>
  <si>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</si>
  <si>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</si>
  <si>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</si>
  <si>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</si>
  <si>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</si>
  <si>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</si>
  <si>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</si>
  <si>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</si>
  <si>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</si>
  <si>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</si>
  <si>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</si>
  <si>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</si>
  <si>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</si>
  <si>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</si>
  <si>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</si>
  <si>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</si>
  <si>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</si>
  <si>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</si>
  <si>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</si>
  <si>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</si>
  <si>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</si>
  <si>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</si>
  <si>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</si>
  <si>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</si>
  <si>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</si>
  <si>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</si>
  <si>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</si>
  <si>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</si>
  <si>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</si>
  <si>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</si>
  <si>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</si>
  <si>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</si>
  <si>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</si>
  <si>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</si>
  <si>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</si>
  <si>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</si>
  <si>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</si>
  <si>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</si>
  <si>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</si>
  <si>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</si>
  <si>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</si>
  <si>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</si>
  <si>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</si>
  <si>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</si>
  <si>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</si>
  <si>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</si>
  <si>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</si>
  <si>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</si>
  <si>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</si>
  <si>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</si>
  <si>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</si>
  <si>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</si>
  <si>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</si>
  <si>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</si>
  <si>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</si>
  <si>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</si>
  <si>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</si>
  <si>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</si>
  <si>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</si>
  <si>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</si>
  <si>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</si>
  <si>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</si>
  <si>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</si>
  <si>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</si>
  <si>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</si>
  <si>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</si>
  <si>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</si>
  <si>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</si>
  <si>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</si>
  <si>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</si>
  <si>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</si>
  <si>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</si>
  <si>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</si>
  <si>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</si>
  <si>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</si>
  <si>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</si>
  <si>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</si>
  <si>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</si>
  <si>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</si>
  <si>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</si>
  <si>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</si>
  <si>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</si>
  <si>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</si>
  <si>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</si>
  <si>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</si>
  <si>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</si>
  <si>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</si>
  <si>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</si>
  <si>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</si>
  <si>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</si>
  <si>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</si>
  <si>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</si>
  <si>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</si>
  <si>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</si>
  <si>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</si>
  <si>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</si>
  <si>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</si>
  <si>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</si>
  <si>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</si>
  <si>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</si>
  <si>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</si>
  <si>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</si>
  <si>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</si>
  <si>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</si>
  <si>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</si>
  <si>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</si>
  <si>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</si>
  <si>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</si>
  <si>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</si>
  <si>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</si>
  <si>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</si>
  <si>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</si>
  <si>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</si>
  <si>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</si>
  <si>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</si>
  <si>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</si>
  <si>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</si>
  <si>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</si>
  <si>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</si>
  <si>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</si>
  <si>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</si>
  <si>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</si>
  <si>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</si>
  <si>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</si>
  <si>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</si>
  <si>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</si>
  <si>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</si>
  <si>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</si>
  <si>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</si>
  <si>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</si>
  <si>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</si>
  <si>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</si>
  <si>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</si>
  <si>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</si>
  <si>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</si>
  <si>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</si>
  <si>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</si>
  <si>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</si>
  <si>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</si>
  <si>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</si>
  <si>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</si>
  <si>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</si>
  <si>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</si>
  <si>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</si>
  <si>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</si>
  <si>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</si>
  <si>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</si>
  <si>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</si>
  <si>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</si>
  <si>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</si>
  <si>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</si>
  <si>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</si>
  <si>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</si>
  <si>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</si>
  <si>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</si>
  <si>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</si>
  <si>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</si>
  <si>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</si>
  <si>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</si>
  <si>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</si>
  <si>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</si>
  <si>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</si>
  <si>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</si>
  <si>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</si>
  <si>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</si>
  <si>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</si>
  <si>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</si>
  <si>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</si>
  <si>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</si>
  <si>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</si>
  <si>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</si>
  <si>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</si>
  <si>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</si>
  <si>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</si>
  <si>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</si>
  <si>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</si>
  <si>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</si>
  <si>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</si>
  <si>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</si>
  <si>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</si>
  <si>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</si>
  <si>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</si>
  <si>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</si>
  <si>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</si>
  <si>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</si>
  <si>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</si>
  <si>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</si>
  <si>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</si>
  <si>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</si>
  <si>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</si>
  <si>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</si>
  <si>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</si>
  <si>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</si>
  <si>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</si>
  <si>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</si>
  <si>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</si>
  <si>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</si>
  <si>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</si>
  <si>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</si>
  <si>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</si>
  <si>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</si>
  <si>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</si>
  <si>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</si>
  <si>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</si>
  <si>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</si>
  <si>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</si>
  <si>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</si>
  <si>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</si>
  <si>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</si>
  <si>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</si>
  <si>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</si>
  <si>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</si>
  <si>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</si>
  <si>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</si>
  <si>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</si>
  <si>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</si>
  <si>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</si>
  <si>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</si>
  <si>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</si>
  <si>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</si>
  <si>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</si>
  <si>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</si>
  <si>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</si>
  <si>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</si>
  <si>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</si>
  <si>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</si>
  <si>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</si>
  <si>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</si>
  <si>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</si>
  <si>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</si>
  <si>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</si>
  <si>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</si>
  <si>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</si>
  <si>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</si>
  <si>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</si>
  <si>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</si>
  <si>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</si>
  <si>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</si>
  <si>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</si>
  <si>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</si>
  <si>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</si>
  <si>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</si>
  <si>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</si>
  <si>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</si>
  <si>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</si>
  <si>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</si>
  <si>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</si>
  <si>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</si>
  <si>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</si>
  <si>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</si>
  <si>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</si>
  <si>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</si>
  <si>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</si>
  <si>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</si>
  <si>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</si>
  <si>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</si>
  <si>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</si>
  <si>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</si>
  <si>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</si>
  <si>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</si>
  <si>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</si>
  <si>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</si>
  <si>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</si>
  <si>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</si>
  <si>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</si>
  <si>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</si>
  <si>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</si>
  <si>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</si>
  <si>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</si>
  <si>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</si>
  <si>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</si>
  <si>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</si>
  <si>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</si>
  <si>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</si>
  <si>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</si>
  <si>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</si>
  <si>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</si>
  <si>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</si>
  <si>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</si>
  <si>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</si>
  <si>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</si>
  <si>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</si>
  <si>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</si>
  <si>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</si>
  <si>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</si>
  <si>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</si>
  <si>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</si>
  <si>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</si>
  <si>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</si>
  <si>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</si>
  <si>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</si>
  <si>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</si>
  <si>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</si>
  <si>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</si>
  <si>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</si>
  <si>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</si>
  <si>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</si>
  <si>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</si>
  <si>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</si>
  <si>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</si>
  <si>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</si>
  <si>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</si>
  <si>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</si>
  <si>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</si>
  <si>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</si>
  <si>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</si>
  <si>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</si>
  <si>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</si>
  <si>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</si>
  <si>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</si>
  <si>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</si>
  <si>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</si>
  <si>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</si>
  <si>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</si>
  <si>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</si>
  <si>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</si>
  <si>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</si>
  <si>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</si>
  <si>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</si>
  <si>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</si>
  <si>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</si>
  <si>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</si>
  <si>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</si>
  <si>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</si>
  <si>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</si>
  <si>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</si>
  <si>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</si>
  <si>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</si>
  <si>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</si>
  <si>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</si>
  <si>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</si>
  <si>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</si>
  <si>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</si>
  <si>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</si>
  <si>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</si>
  <si>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</si>
  <si>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</si>
  <si>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</si>
  <si>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</si>
  <si>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</si>
  <si>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</si>
  <si>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</si>
  <si>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</si>
  <si>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</si>
  <si>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</si>
  <si>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</si>
  <si>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</si>
  <si>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</si>
  <si>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</si>
  <si>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</si>
  <si>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</si>
  <si>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</si>
  <si>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</si>
  <si>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</si>
  <si>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</si>
  <si>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</si>
  <si>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</si>
  <si>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</si>
  <si>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</si>
  <si>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</si>
  <si>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</si>
  <si>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</si>
  <si>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</si>
  <si>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</si>
  <si>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</si>
  <si>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</si>
  <si>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</si>
  <si>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</si>
  <si>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</si>
  <si>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</si>
  <si>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</si>
  <si>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</si>
  <si>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</si>
  <si>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</si>
  <si>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</si>
  <si>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</si>
  <si>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</si>
  <si>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</si>
  <si>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</si>
  <si>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</si>
  <si>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</si>
  <si>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</si>
  <si>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</si>
  <si>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</si>
  <si>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</si>
  <si>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</si>
  <si>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</si>
  <si>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</si>
  <si>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</si>
  <si>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</si>
  <si>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</si>
  <si>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</si>
  <si>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</si>
  <si>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</si>
  <si>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</si>
  <si>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</si>
  <si>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</si>
  <si>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</si>
  <si>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</si>
  <si>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</si>
  <si>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</si>
  <si>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</si>
  <si>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</si>
  <si>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</si>
  <si>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</si>
  <si>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</si>
  <si>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</si>
  <si>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</si>
  <si>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</si>
  <si>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</si>
  <si>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</si>
  <si>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</si>
  <si>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</si>
  <si>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</si>
  <si>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</si>
  <si>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</si>
  <si>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</si>
  <si>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</si>
  <si>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</si>
  <si>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</si>
  <si>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</si>
  <si>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</si>
  <si>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</si>
  <si>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</si>
  <si>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</si>
  <si>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</si>
  <si>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</si>
  <si>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</si>
  <si>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</si>
  <si>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</si>
  <si>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</si>
  <si>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</si>
  <si>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</si>
  <si>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</si>
  <si>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</si>
  <si>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</si>
  <si>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</si>
  <si>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</si>
  <si>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</si>
  <si>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</si>
  <si>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</si>
  <si>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</si>
  <si>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</si>
  <si>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</si>
  <si>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</si>
  <si>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</si>
  <si>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</si>
  <si>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</si>
  <si>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</si>
  <si>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</si>
  <si>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</si>
  <si>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</si>
  <si>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</si>
  <si>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</si>
  <si>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</si>
  <si>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</si>
  <si>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</si>
  <si>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</si>
  <si>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</si>
  <si>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</si>
  <si>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</si>
  <si>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</si>
  <si>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</si>
  <si>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</si>
  <si>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</si>
  <si>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</si>
  <si>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</si>
  <si>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</si>
  <si>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</si>
  <si>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</si>
  <si>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</si>
  <si>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</si>
  <si>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</si>
  <si>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</si>
  <si>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</si>
  <si>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</si>
  <si>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</si>
  <si>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</si>
  <si>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</si>
  <si>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</si>
  <si>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</si>
  <si>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</si>
  <si>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</si>
  <si>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</si>
  <si>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</si>
  <si>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</si>
  <si>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</si>
  <si>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</si>
  <si>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</si>
  <si>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</si>
  <si>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</si>
  <si>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</si>
  <si>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</si>
  <si>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</si>
  <si>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</si>
  <si>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</si>
  <si>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</si>
  <si>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</si>
  <si>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</si>
  <si>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</si>
  <si>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</si>
  <si>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</si>
  <si>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</si>
  <si>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</si>
  <si>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</si>
  <si>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</si>
  <si>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</si>
  <si>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</si>
  <si>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</si>
  <si>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</si>
  <si>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</si>
  <si>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</si>
  <si>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</si>
  <si>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</si>
  <si>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</si>
  <si>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</si>
  <si>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</si>
  <si>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</si>
  <si>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</si>
  <si>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</si>
  <si>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</si>
  <si>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</si>
  <si>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</si>
  <si>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</si>
  <si>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</si>
  <si>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</si>
  <si>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</si>
  <si>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</si>
  <si>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</si>
  <si>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</si>
  <si>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</si>
  <si>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</si>
  <si>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</si>
  <si>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</si>
  <si>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</si>
  <si>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</si>
  <si>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</si>
  <si>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</si>
  <si>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</si>
  <si>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</si>
  <si>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</si>
  <si>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</si>
  <si>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</si>
  <si>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</si>
  <si>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</si>
  <si>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</si>
  <si>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</si>
  <si>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</si>
  <si>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</si>
  <si>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</si>
  <si>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</si>
  <si>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</si>
  <si>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</si>
  <si>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</si>
  <si>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</si>
  <si>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</si>
  <si>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</si>
  <si>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</si>
  <si>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</si>
  <si>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</si>
  <si>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</si>
  <si>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</si>
  <si>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</si>
  <si>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</si>
  <si>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</si>
  <si>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</si>
  <si>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</si>
  <si>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</si>
  <si>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</si>
  <si>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</si>
  <si>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</si>
  <si>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</si>
  <si>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</si>
  <si>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</si>
  <si>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</si>
  <si>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</si>
  <si>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</si>
  <si>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</si>
  <si>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</si>
  <si>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</si>
  <si>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</si>
  <si>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</si>
  <si>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</si>
  <si>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</si>
  <si>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</si>
  <si>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</si>
  <si>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</si>
  <si>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</si>
  <si>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</si>
  <si>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</si>
  <si>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</si>
  <si>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</si>
  <si>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</si>
  <si>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</si>
  <si>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</si>
  <si>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</si>
  <si>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</si>
  <si>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</si>
  <si>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</si>
  <si>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</si>
  <si>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</si>
  <si>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</si>
  <si>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</si>
  <si>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</si>
  <si>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</si>
  <si>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</si>
  <si>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</si>
  <si>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</si>
  <si>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</si>
  <si>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</si>
  <si>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</si>
  <si>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</si>
  <si>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</si>
  <si>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</si>
  <si>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</si>
  <si>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</si>
  <si>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</si>
  <si>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</si>
  <si>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</si>
  <si>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</si>
  <si>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</si>
  <si>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</si>
  <si>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</si>
  <si>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</si>
  <si>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</si>
  <si>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</si>
  <si>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</si>
  <si>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</si>
  <si>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</si>
  <si>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</si>
  <si>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</si>
  <si>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</si>
  <si>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</si>
  <si>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</si>
  <si>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</si>
  <si>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</si>
  <si>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</si>
  <si>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</si>
  <si>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</si>
  <si>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</si>
  <si>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</si>
  <si>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</si>
  <si>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</si>
  <si>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</si>
  <si>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</si>
  <si>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</si>
  <si>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</si>
  <si>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</si>
  <si>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</si>
  <si>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</si>
  <si>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</si>
  <si>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</si>
  <si>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</si>
  <si>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</si>
  <si>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</si>
  <si>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</si>
  <si>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</si>
  <si>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</si>
  <si>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</si>
  <si>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</si>
  <si>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</si>
  <si>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</si>
  <si>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</si>
  <si>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</si>
  <si>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</si>
  <si>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</si>
  <si>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</si>
  <si>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</si>
  <si>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</si>
  <si>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</si>
  <si>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</si>
  <si>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</si>
  <si>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</si>
  <si>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</si>
  <si>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</si>
  <si>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</si>
  <si>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</si>
  <si>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</si>
  <si>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</si>
  <si>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</si>
  <si>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</si>
  <si>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</si>
  <si>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</si>
  <si>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</si>
  <si>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</si>
  <si>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</si>
  <si>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</si>
  <si>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</si>
  <si>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</si>
  <si>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</si>
  <si>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</si>
  <si>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</si>
  <si>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</si>
  <si>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</si>
  <si>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</si>
  <si>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</si>
  <si>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</si>
  <si>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</si>
  <si>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</si>
  <si>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</si>
  <si>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</si>
  <si>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</si>
  <si>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</si>
  <si>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</si>
  <si>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</si>
  <si>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</si>
  <si>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</si>
  <si>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</si>
  <si>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</si>
  <si>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</si>
  <si>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</si>
  <si>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</si>
  <si>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</si>
  <si>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</si>
  <si>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</si>
  <si>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</si>
  <si>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</si>
  <si>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</si>
  <si>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</si>
  <si>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</si>
  <si>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</si>
  <si>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</si>
  <si>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</si>
  <si>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</si>
  <si>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</si>
  <si>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</si>
  <si>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</si>
  <si>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</si>
  <si>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</si>
  <si>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</si>
  <si>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</si>
  <si>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</si>
  <si>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</si>
  <si>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</si>
  <si>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</si>
  <si>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</si>
  <si>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</si>
  <si>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</si>
  <si>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</si>
  <si>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</si>
  <si>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</si>
  <si>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</si>
  <si>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</si>
  <si>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</si>
  <si>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</si>
  <si>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</si>
  <si>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</si>
  <si>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</si>
  <si>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</si>
  <si>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</si>
  <si>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</si>
  <si>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</si>
  <si>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</si>
  <si>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</si>
  <si>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</si>
  <si>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</si>
  <si>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</si>
  <si>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</si>
  <si>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</si>
  <si>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</si>
  <si>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</si>
  <si>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</si>
  <si>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</si>
  <si>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</si>
  <si>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</si>
  <si>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</si>
  <si>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</si>
  <si>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</si>
  <si>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</si>
  <si>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</si>
  <si>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</si>
  <si>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</si>
  <si>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</si>
  <si>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</si>
  <si>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</si>
  <si>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</si>
  <si>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</si>
  <si>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</si>
  <si>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</si>
  <si>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</si>
  <si>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</si>
  <si>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</si>
  <si>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</si>
  <si>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</si>
  <si>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</si>
  <si>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</si>
  <si>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</si>
  <si>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</si>
  <si>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</si>
  <si>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</si>
  <si>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</si>
  <si>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</si>
  <si>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</si>
  <si>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</si>
  <si>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</si>
  <si>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</si>
  <si>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</si>
  <si>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</si>
  <si>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</si>
  <si>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</si>
  <si>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</si>
  <si>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</si>
  <si>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</si>
  <si>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</si>
  <si>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</si>
  <si>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</si>
  <si>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</si>
  <si>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</si>
  <si>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</si>
  <si>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</si>
  <si>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</si>
  <si>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</si>
  <si>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</si>
  <si>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</si>
  <si>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</si>
  <si>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</si>
  <si>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</si>
  <si>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</si>
  <si>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</si>
  <si>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</si>
  <si>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</si>
  <si>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</si>
  <si>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</si>
  <si>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</si>
  <si>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</si>
  <si>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</si>
  <si>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</si>
  <si>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</si>
  <si>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</si>
  <si>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</si>
  <si>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</si>
  <si>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</si>
  <si>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</si>
  <si>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</si>
  <si>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</si>
  <si>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</si>
  <si>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</si>
  <si>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</si>
  <si>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</si>
  <si>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</si>
  <si>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</si>
  <si>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</si>
  <si>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</si>
  <si>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</si>
  <si>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</si>
  <si>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</si>
  <si>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</si>
  <si>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</si>
  <si>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</si>
  <si>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</si>
  <si>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</si>
  <si>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</si>
  <si>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</si>
  <si>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</si>
  <si>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</si>
  <si>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</si>
  <si>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</si>
  <si>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</si>
  <si>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</si>
  <si>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</si>
  <si>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</si>
  <si>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</si>
  <si>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</si>
  <si>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</si>
  <si>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</si>
  <si>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</si>
  <si>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</si>
  <si>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</si>
  <si>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</si>
  <si>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</si>
  <si>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</si>
  <si>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</si>
  <si>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</si>
  <si>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</si>
  <si>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</si>
  <si>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</si>
  <si>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</si>
  <si>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</si>
  <si>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</si>
  <si>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</si>
  <si>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</si>
  <si>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</si>
  <si>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</si>
  <si>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</si>
  <si>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</si>
  <si>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</si>
  <si>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</si>
  <si>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</si>
  <si>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</si>
  <si>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</si>
  <si>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</si>
  <si>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</si>
  <si>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</si>
  <si>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</si>
  <si>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</si>
  <si>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</si>
  <si>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</si>
  <si>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</si>
  <si>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</si>
  <si>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</si>
  <si>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</si>
  <si>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</si>
  <si>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</si>
  <si>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</si>
  <si>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</si>
  <si>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</si>
  <si>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</si>
  <si>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</si>
  <si>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</si>
  <si>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</si>
  <si>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</si>
  <si>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</si>
  <si>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</si>
  <si>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</si>
  <si>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</si>
  <si>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</si>
  <si>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</si>
  <si>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</si>
  <si>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</si>
  <si>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</si>
  <si>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</si>
  <si>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</si>
  <si>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</si>
  <si>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</si>
  <si>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</si>
  <si>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</si>
  <si>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</si>
  <si>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</si>
  <si>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</si>
  <si>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</si>
  <si>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</si>
  <si>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</si>
  <si>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</si>
  <si>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</si>
  <si>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</si>
  <si>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</si>
  <si>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</si>
  <si>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</si>
  <si>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</si>
  <si>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</si>
  <si>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</si>
  <si>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</si>
  <si>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</si>
  <si>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</si>
  <si>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</si>
  <si>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</si>
  <si>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</si>
  <si>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</si>
  <si>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</si>
  <si>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</si>
  <si>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</si>
  <si>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</si>
  <si>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</si>
  <si>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</si>
  <si>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</si>
  <si>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</si>
  <si>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</si>
  <si>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</si>
  <si>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</si>
  <si>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</si>
  <si>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</si>
  <si>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</si>
  <si>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</si>
  <si>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</si>
  <si>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</si>
  <si>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</si>
  <si>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</si>
  <si>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</si>
  <si>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</si>
  <si>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</si>
  <si>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</si>
  <si>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</si>
  <si>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</si>
  <si>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</si>
  <si>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</si>
  <si>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</si>
  <si>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</si>
  <si>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</si>
  <si>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</si>
  <si>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</si>
  <si>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</si>
  <si>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</si>
  <si>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</si>
  <si>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</si>
  <si>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</si>
  <si>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</si>
  <si>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</si>
  <si>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</si>
  <si>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</si>
  <si>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</si>
  <si>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</si>
  <si>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</si>
  <si>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</si>
  <si>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</si>
  <si>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</si>
  <si>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</si>
  <si>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</si>
  <si>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</si>
  <si>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</si>
  <si>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</si>
  <si>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</si>
  <si>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</si>
  <si>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</si>
  <si>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</si>
  <si>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</si>
  <si>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</si>
  <si>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</si>
  <si>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</si>
  <si>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</si>
  <si>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</si>
  <si>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</si>
  <si>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</si>
  <si>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</si>
  <si>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</si>
  <si>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</si>
  <si>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</si>
  <si>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</si>
  <si>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</si>
  <si>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</si>
  <si>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</si>
  <si>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</si>
  <si>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</si>
  <si>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</si>
  <si>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</si>
  <si>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</si>
  <si>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</si>
  <si>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</si>
  <si>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</si>
  <si>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</si>
  <si>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</si>
  <si>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</si>
  <si>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</si>
  <si>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</si>
  <si>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</si>
  <si>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</si>
  <si>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</si>
  <si>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</si>
  <si>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</si>
  <si>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</si>
  <si>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</si>
  <si>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</si>
  <si>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</si>
  <si>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</si>
  <si>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</si>
  <si>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</si>
  <si>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</si>
  <si>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</si>
  <si>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</si>
  <si>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</si>
  <si>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</si>
  <si>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</si>
  <si>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</si>
  <si>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</si>
  <si>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</si>
  <si>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</si>
  <si>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</si>
  <si>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</si>
  <si>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</si>
  <si>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</si>
  <si>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</si>
  <si>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</si>
  <si>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</si>
  <si>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</si>
  <si>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</si>
  <si>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</si>
  <si>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</si>
  <si>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</si>
  <si>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</si>
  <si>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</si>
  <si>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</si>
  <si>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</si>
  <si>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</si>
  <si>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</si>
  <si>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</si>
  <si>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</si>
  <si>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</si>
  <si>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</si>
  <si>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</si>
  <si>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</si>
  <si>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</si>
  <si>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</si>
  <si>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</si>
  <si>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</si>
  <si>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</si>
  <si>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</si>
  <si>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</si>
  <si>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</si>
  <si>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</si>
  <si>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</si>
  <si>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</si>
  <si>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</si>
  <si>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</si>
  <si>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</si>
  <si>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</si>
  <si>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</si>
  <si>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</si>
  <si>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</si>
  <si>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</si>
  <si>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</si>
  <si>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</si>
  <si>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</si>
  <si>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</si>
  <si>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</si>
  <si>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</si>
  <si>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</si>
  <si>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</si>
  <si>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</si>
  <si>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</si>
  <si>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</si>
  <si>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</si>
  <si>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</si>
  <si>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</si>
  <si>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</si>
  <si>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</si>
  <si>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</si>
  <si>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</si>
  <si>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</si>
  <si>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</si>
  <si>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</si>
  <si>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</si>
  <si>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</si>
  <si>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</si>
  <si>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</si>
  <si>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</si>
  <si>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</si>
  <si>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</si>
  <si>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</si>
  <si>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</si>
  <si>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</si>
  <si>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</si>
  <si>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</si>
  <si>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</si>
  <si>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</si>
  <si>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</si>
  <si>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</si>
  <si>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</si>
  <si>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</si>
  <si>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</si>
  <si>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</si>
  <si>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</si>
  <si>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</si>
  <si>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</si>
  <si>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</si>
  <si>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</si>
  <si>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</si>
  <si>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</si>
  <si>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</si>
  <si>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</si>
  <si>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</si>
  <si>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</si>
  <si>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</si>
  <si>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</si>
  <si>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</si>
  <si>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</si>
  <si>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</si>
  <si>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</si>
  <si>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</si>
  <si>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</si>
  <si>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</si>
  <si>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</si>
  <si>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</si>
  <si>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</si>
  <si>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</si>
  <si>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</si>
  <si>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</si>
  <si>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</si>
  <si>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</si>
  <si>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</si>
  <si>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</si>
  <si>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</si>
  <si>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</si>
  <si>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</si>
  <si>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</si>
  <si>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</si>
  <si>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</si>
  <si>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</si>
  <si>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</si>
  <si>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</si>
  <si>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</si>
  <si>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</si>
  <si>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</si>
  <si>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</si>
  <si>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</si>
  <si>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</si>
  <si>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</si>
  <si>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</si>
  <si>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</si>
  <si>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</si>
  <si>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</si>
  <si>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</si>
  <si>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</si>
  <si>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</si>
  <si>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</si>
  <si>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</si>
  <si>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</si>
  <si>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</si>
  <si>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</si>
  <si>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</si>
  <si>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</si>
  <si>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</si>
  <si>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</si>
  <si>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</si>
  <si>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</si>
  <si>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</si>
  <si>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</si>
  <si>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</si>
  <si>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</si>
  <si>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</si>
  <si>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</si>
  <si>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</si>
  <si>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</si>
  <si>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</si>
  <si>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</si>
  <si>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</si>
  <si>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</si>
  <si>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</si>
  <si>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</si>
  <si>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</si>
  <si>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</si>
  <si>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</si>
  <si>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</si>
  <si>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</si>
  <si>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</si>
  <si>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</si>
  <si>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</si>
  <si>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</si>
  <si>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</si>
  <si>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</si>
  <si>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</si>
  <si>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</si>
  <si>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</si>
  <si>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</si>
  <si>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</si>
  <si>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</si>
  <si>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</si>
  <si>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</si>
  <si>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</si>
  <si>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</si>
  <si>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</si>
  <si>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</si>
  <si>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</si>
  <si>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</si>
  <si>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</si>
  <si>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</si>
  <si>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</si>
  <si>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</si>
  <si>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</si>
  <si>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</si>
  <si>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</si>
  <si>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</si>
  <si>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</si>
  <si>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</si>
  <si>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</si>
  <si>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</si>
  <si>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</si>
  <si>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</si>
  <si>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</si>
  <si>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</si>
  <si>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</si>
  <si>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</si>
  <si>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</si>
  <si>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</si>
  <si>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</si>
  <si>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</si>
  <si>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</si>
  <si>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</si>
  <si>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</si>
  <si>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</si>
  <si>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</si>
  <si>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</si>
  <si>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</si>
  <si>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</si>
  <si>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</si>
  <si>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</si>
  <si>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</si>
  <si>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</si>
  <si>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</si>
  <si>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</si>
  <si>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</si>
  <si>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</si>
  <si>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</si>
  <si>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</si>
  <si>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</si>
  <si>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</si>
  <si>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</si>
  <si>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</si>
  <si>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</si>
  <si>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</si>
  <si>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</si>
  <si>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</si>
  <si>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</si>
  <si>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</si>
  <si>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</si>
  <si>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</si>
  <si>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</si>
  <si>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</si>
  <si>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</si>
  <si>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</si>
  <si>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</si>
  <si>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</si>
  <si>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</si>
  <si>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</si>
  <si>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</si>
  <si>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</si>
  <si>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</si>
  <si>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</si>
  <si>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</si>
  <si>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</si>
  <si>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</si>
  <si>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</si>
  <si>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</si>
  <si>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</si>
  <si>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</si>
  <si>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</si>
  <si>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</si>
  <si>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</si>
  <si>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</si>
  <si>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</si>
  <si>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</si>
  <si>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</si>
  <si>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</si>
  <si>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</si>
  <si>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</si>
  <si>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</si>
  <si>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</si>
  <si>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</si>
  <si>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</si>
  <si>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</si>
  <si>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</si>
  <si>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</si>
  <si>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</si>
  <si>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</si>
  <si>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</si>
  <si>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</si>
  <si>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</si>
  <si>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</si>
  <si>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</si>
  <si>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</si>
  <si>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</si>
  <si>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</si>
  <si>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</si>
  <si>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</si>
  <si>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</si>
  <si>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</si>
  <si>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</si>
  <si>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</si>
  <si>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</si>
  <si>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</si>
  <si>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</si>
  <si>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</si>
  <si>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</si>
  <si>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</si>
  <si>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</si>
  <si>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</si>
  <si>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</si>
  <si>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</si>
  <si>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</si>
  <si>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</si>
  <si>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</si>
  <si>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</si>
  <si>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</si>
  <si>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</si>
  <si>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</si>
  <si>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</si>
  <si>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</si>
  <si>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</si>
  <si>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</si>
  <si>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</si>
  <si>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</si>
  <si>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</si>
  <si>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</si>
  <si>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</si>
  <si>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</si>
  <si>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</si>
  <si>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</si>
  <si>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</si>
  <si>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</si>
  <si>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</si>
  <si>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</si>
  <si>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</si>
  <si>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</si>
  <si>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</si>
  <si>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</si>
  <si>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</si>
  <si>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</si>
  <si>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</si>
  <si>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</si>
  <si>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</si>
  <si>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</si>
  <si>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</si>
  <si>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</si>
  <si>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</si>
  <si>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</si>
  <si>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</si>
  <si>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</si>
  <si>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</si>
  <si>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</si>
  <si>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</si>
  <si>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</si>
  <si>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</si>
  <si>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</si>
  <si>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</si>
  <si>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</si>
  <si>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</si>
  <si>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</si>
  <si>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</si>
  <si>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</si>
  <si>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</si>
  <si>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</si>
  <si>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</si>
  <si>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</si>
  <si>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</si>
  <si>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</si>
  <si>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</si>
  <si>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</si>
  <si>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</si>
  <si>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</si>
  <si>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</si>
  <si>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</si>
  <si>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</si>
  <si>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</si>
  <si>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</si>
  <si>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</si>
  <si>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</si>
  <si>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</si>
  <si>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</si>
  <si>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</si>
  <si>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</si>
  <si>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</si>
  <si>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</si>
  <si>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</si>
  <si>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</si>
  <si>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</si>
  <si>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</si>
  <si>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</si>
  <si>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</si>
  <si>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</si>
  <si>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</si>
  <si>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</si>
  <si>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</si>
  <si>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</si>
  <si>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</si>
  <si>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</si>
  <si>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</si>
  <si>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</si>
  <si>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</si>
  <si>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</si>
  <si>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</si>
  <si>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</si>
  <si>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</si>
  <si>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</si>
  <si>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</si>
  <si>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</si>
  <si>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</si>
  <si>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</si>
  <si>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</si>
  <si>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</si>
  <si>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</si>
  <si>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</si>
  <si>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</si>
  <si>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</si>
  <si>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</si>
  <si>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</si>
  <si>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</si>
  <si>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</si>
  <si>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</si>
  <si>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</si>
  <si>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</si>
  <si>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</si>
  <si>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</si>
  <si>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</si>
  <si>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</si>
  <si>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</si>
  <si>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</si>
  <si>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</si>
  <si>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</si>
  <si>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</si>
  <si>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</si>
  <si>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</si>
  <si>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</si>
  <si>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</si>
  <si>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</si>
  <si>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</si>
  <si>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</si>
  <si>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</si>
  <si>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</si>
  <si>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</si>
  <si>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</si>
  <si>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</si>
  <si>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</si>
  <si>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</si>
  <si>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</si>
  <si>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</si>
  <si>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</si>
  <si>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</si>
  <si>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</si>
  <si>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</si>
  <si>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</si>
  <si>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</si>
  <si>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</si>
  <si>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</si>
  <si>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</si>
  <si>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</si>
  <si>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</si>
  <si>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</si>
  <si>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</si>
  <si>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</si>
  <si>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</si>
  <si>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</si>
  <si>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</si>
  <si>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</si>
  <si>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</si>
  <si>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</si>
  <si>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</si>
  <si>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</si>
  <si>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</si>
  <si>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</si>
  <si>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</si>
  <si>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</si>
  <si>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</si>
  <si>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</si>
  <si>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</si>
  <si>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</si>
  <si>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</si>
  <si>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</si>
  <si>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</si>
  <si>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</si>
  <si>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</si>
  <si>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</si>
  <si>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</si>
  <si>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</si>
  <si>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</si>
  <si>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</si>
  <si>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</si>
  <si>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</si>
  <si>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</si>
  <si>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</si>
  <si>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</si>
  <si>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</si>
  <si>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</si>
  <si>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</si>
  <si>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</si>
  <si>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</si>
  <si>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</si>
  <si>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</si>
  <si>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</si>
  <si>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</si>
  <si>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</si>
  <si>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</si>
  <si>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</si>
  <si>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</si>
  <si>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</si>
  <si>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</si>
  <si>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</si>
  <si>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</si>
  <si>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</si>
  <si>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</si>
  <si>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</si>
  <si>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</si>
  <si>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</si>
  <si>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</si>
  <si>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</si>
  <si>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</si>
  <si>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</si>
  <si>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</si>
  <si>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</si>
  <si>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</si>
  <si>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</si>
  <si>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</si>
  <si>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</si>
  <si>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</si>
  <si>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</si>
  <si>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</si>
  <si>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</si>
  <si>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</si>
  <si>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</si>
  <si>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</si>
  <si>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</si>
  <si>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</si>
  <si>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</si>
  <si>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</si>
  <si>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</si>
  <si>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</si>
  <si>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</si>
  <si>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</si>
  <si>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</si>
  <si>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</si>
  <si>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</si>
  <si>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</si>
  <si>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</si>
  <si>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</si>
  <si>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</si>
  <si>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</si>
  <si>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</si>
  <si>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</si>
  <si>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</si>
  <si>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</si>
  <si>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</si>
  <si>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</si>
  <si>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</si>
  <si>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</si>
  <si>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</si>
  <si>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</si>
  <si>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</si>
  <si>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</si>
  <si>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</si>
  <si>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</si>
  <si>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</si>
  <si>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</si>
  <si>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</si>
  <si>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</si>
  <si>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</si>
  <si>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</si>
  <si>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</si>
  <si>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</si>
  <si>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</si>
  <si>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</si>
  <si>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</si>
  <si>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</si>
  <si>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</si>
  <si>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</si>
  <si>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</si>
  <si>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</si>
  <si>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</si>
  <si>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</si>
  <si>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</si>
  <si>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</si>
  <si>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</si>
  <si>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</si>
  <si>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</si>
  <si>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</si>
  <si>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</si>
  <si>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</si>
  <si>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</si>
  <si>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</si>
  <si>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</si>
  <si>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</si>
  <si>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</si>
  <si>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</si>
  <si>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</si>
  <si>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</si>
  <si>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</si>
  <si>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</si>
  <si>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</si>
  <si>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</si>
  <si>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</si>
  <si>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</si>
  <si>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</si>
  <si>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</si>
  <si>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</si>
  <si>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</si>
  <si>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</si>
  <si>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</si>
  <si>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</si>
  <si>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</si>
  <si>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</si>
  <si>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</si>
  <si>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</si>
  <si>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</si>
  <si>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</si>
  <si>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</si>
  <si>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</si>
  <si>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</si>
  <si>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</si>
  <si>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</si>
  <si>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</si>
  <si>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</si>
  <si>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</si>
  <si>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</si>
  <si>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</si>
  <si>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</si>
  <si>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</si>
  <si>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</si>
  <si>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</si>
  <si>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</si>
  <si>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</si>
  <si>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</si>
  <si>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</si>
  <si>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</si>
  <si>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</si>
  <si>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</si>
  <si>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</si>
  <si>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</si>
  <si>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</si>
  <si>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</si>
  <si>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</si>
  <si>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</si>
  <si>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</si>
  <si>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</si>
  <si>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</si>
  <si>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</si>
  <si>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</si>
  <si>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</si>
  <si>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</si>
  <si>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</si>
  <si>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</si>
  <si>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</si>
  <si>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</si>
  <si>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</si>
  <si>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</si>
  <si>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</si>
  <si>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</si>
  <si>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</si>
  <si>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</si>
  <si>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</si>
  <si>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</si>
  <si>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</si>
  <si>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</si>
  <si>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</si>
  <si>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</si>
  <si>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</si>
  <si>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</si>
  <si>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</si>
  <si>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</si>
  <si>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</si>
  <si>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</si>
  <si>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</si>
  <si>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</si>
  <si>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</si>
  <si>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</si>
  <si>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</si>
  <si>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</si>
  <si>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</si>
  <si>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</si>
  <si>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</si>
  <si>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</si>
  <si>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</si>
  <si>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</si>
  <si>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</si>
  <si>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</si>
  <si>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</si>
  <si>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</si>
  <si>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</si>
  <si>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</si>
  <si>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</si>
  <si>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</si>
  <si>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</si>
  <si>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</si>
  <si>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</si>
  <si>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</si>
  <si>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</si>
  <si>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</si>
  <si>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</si>
  <si>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</si>
  <si>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</si>
  <si>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</si>
  <si>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</si>
  <si>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</si>
  <si>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</si>
  <si>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</si>
  <si>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</si>
  <si>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</si>
  <si>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</si>
  <si>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</si>
  <si>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</si>
  <si>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</si>
  <si>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</si>
  <si>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</si>
  <si>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</si>
  <si>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</si>
  <si>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</si>
  <si>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</si>
  <si>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</si>
  <si>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</si>
  <si>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</si>
  <si>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</si>
  <si>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</si>
  <si>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</si>
  <si>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</si>
  <si>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</si>
  <si>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</si>
  <si>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</si>
  <si>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</si>
  <si>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</si>
  <si>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</si>
  <si>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</si>
  <si>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</si>
  <si>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</si>
  <si>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</si>
  <si>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</si>
  <si>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</si>
  <si>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</si>
  <si>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</si>
  <si>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</si>
  <si>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</si>
  <si>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</si>
  <si>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</si>
  <si>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</si>
  <si>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</si>
  <si>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</si>
  <si>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</si>
  <si>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</si>
  <si>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</si>
  <si>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</si>
  <si>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</si>
  <si>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</si>
  <si>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</si>
  <si>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</si>
  <si>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</si>
  <si>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</si>
  <si>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</si>
  <si>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</si>
  <si>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</si>
  <si>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</si>
  <si>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</si>
  <si>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</si>
  <si>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</si>
  <si>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</si>
  <si>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</si>
  <si>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</si>
  <si>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</si>
  <si>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</si>
  <si>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</si>
  <si>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</si>
  <si>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</si>
  <si>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</si>
  <si>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</si>
  <si>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</si>
  <si>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</si>
  <si>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</si>
  <si>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</si>
  <si>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</si>
  <si>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</si>
  <si>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</si>
  <si>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</si>
  <si>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</si>
  <si>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</si>
  <si>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</si>
  <si>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</si>
  <si>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</si>
  <si>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</si>
  <si>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</si>
  <si>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</si>
  <si>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</si>
  <si>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</si>
  <si>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</si>
  <si>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</si>
  <si>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</si>
  <si>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</si>
  <si>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</si>
  <si>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</si>
  <si>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</si>
  <si>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</si>
  <si>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</si>
  <si>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</si>
  <si>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</si>
  <si>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</si>
  <si>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</si>
  <si>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</si>
  <si>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</si>
  <si>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</si>
  <si>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</si>
  <si>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</si>
  <si>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</si>
  <si>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</si>
  <si>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</si>
  <si>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</si>
  <si>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</si>
  <si>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</si>
  <si>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</si>
  <si>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</si>
  <si>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</si>
  <si>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</si>
  <si>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</si>
  <si>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</si>
  <si>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</si>
  <si>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</si>
  <si>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</si>
  <si>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</si>
  <si>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</si>
  <si>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</si>
  <si>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</si>
  <si>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</si>
  <si>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</si>
  <si>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</si>
  <si>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</si>
  <si>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</si>
  <si>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</si>
  <si>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</si>
  <si>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</si>
  <si>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</si>
  <si>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</si>
  <si>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</si>
  <si>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</si>
  <si>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</si>
  <si>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</si>
  <si>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</si>
  <si>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</si>
  <si>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</si>
  <si>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</si>
  <si>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</si>
  <si>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</si>
  <si>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</si>
  <si>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</si>
  <si>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</si>
  <si>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</si>
  <si>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</si>
  <si>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</si>
  <si>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</si>
  <si>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</si>
  <si>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</si>
  <si>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</si>
  <si>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</si>
  <si>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</si>
  <si>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</si>
  <si>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</si>
  <si>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</si>
  <si>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</si>
  <si>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</si>
  <si>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</si>
  <si>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</si>
  <si>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</si>
  <si>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</si>
  <si>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</si>
  <si>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</si>
  <si>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</si>
  <si>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</si>
  <si>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</si>
  <si>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</si>
  <si>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</si>
  <si>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</si>
  <si>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</si>
  <si>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</si>
  <si>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</si>
  <si>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</si>
  <si>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</si>
  <si>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</si>
  <si>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</si>
  <si>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</si>
  <si>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</si>
  <si>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</si>
  <si>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</si>
  <si>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</si>
  <si>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</si>
  <si>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</si>
  <si>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</si>
  <si>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</si>
  <si>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</si>
  <si>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</si>
  <si>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</si>
  <si>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</si>
  <si>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</si>
  <si>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</si>
  <si>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</si>
  <si>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</si>
  <si>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</si>
  <si>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</si>
  <si>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</si>
  <si>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</si>
  <si>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</si>
  <si>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</si>
  <si>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</si>
  <si>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</si>
  <si>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</si>
  <si>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</si>
  <si>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</si>
  <si>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</si>
  <si>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</si>
  <si>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</si>
  <si>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</si>
  <si>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</si>
  <si>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</si>
  <si>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</si>
  <si>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</si>
  <si>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</si>
  <si>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</si>
  <si>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</si>
  <si>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</si>
  <si>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</si>
  <si>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</si>
  <si>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</si>
  <si>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</si>
  <si>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</si>
  <si>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</si>
  <si>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</si>
  <si>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</si>
  <si>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</si>
  <si>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</si>
  <si>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</si>
  <si>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</si>
  <si>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</si>
  <si>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</si>
  <si>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</si>
  <si>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</si>
  <si>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</si>
  <si>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</si>
  <si>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</si>
  <si>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</si>
  <si>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</si>
  <si>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</si>
  <si>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</si>
  <si>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</si>
  <si>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</si>
  <si>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</si>
  <si>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</si>
  <si>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</si>
  <si>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</si>
  <si>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</si>
  <si>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</si>
  <si>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</si>
  <si>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</si>
  <si>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</si>
  <si>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</si>
  <si>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</si>
  <si>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</si>
  <si>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</si>
  <si>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</si>
  <si>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</si>
  <si>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</si>
  <si>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</si>
  <si>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</si>
  <si>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</si>
  <si>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</si>
  <si>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</si>
  <si>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</si>
  <si>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</si>
  <si>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</si>
  <si>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</si>
  <si>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</si>
  <si>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</si>
  <si>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</si>
  <si>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</si>
  <si>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</si>
  <si>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</si>
  <si>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</si>
  <si>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</si>
  <si>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</si>
  <si>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</si>
  <si>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</si>
  <si>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</si>
  <si>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</si>
  <si>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</si>
  <si>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</si>
  <si>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</si>
  <si>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</si>
  <si>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</si>
  <si>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</si>
  <si>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</si>
  <si>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</si>
  <si>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</si>
  <si>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</si>
  <si>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</si>
  <si>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</si>
  <si>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</si>
  <si>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</si>
  <si>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</si>
  <si>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</si>
  <si>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</si>
  <si>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</si>
  <si>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</si>
  <si>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</si>
  <si>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</si>
  <si>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</si>
  <si>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</si>
  <si>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</si>
  <si>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</si>
  <si>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</si>
  <si>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</si>
  <si>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</si>
  <si>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</si>
  <si>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</si>
  <si>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</si>
  <si>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</si>
  <si>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</si>
  <si>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</si>
  <si>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</si>
  <si>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</si>
  <si>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</si>
  <si>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</si>
  <si>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</si>
  <si>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</si>
  <si>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</si>
  <si>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</si>
  <si>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</si>
  <si>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</si>
  <si>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</si>
  <si>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</si>
  <si>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</si>
  <si>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</si>
  <si>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</si>
  <si>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</si>
  <si>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</si>
  <si>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</si>
  <si>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</si>
  <si>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</si>
  <si>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</si>
  <si>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</si>
  <si>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</si>
  <si>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</si>
  <si>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</si>
  <si>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</si>
  <si>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</si>
  <si>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</si>
  <si>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</si>
  <si>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</si>
  <si>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</si>
  <si>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</si>
  <si>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</si>
  <si>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</si>
  <si>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</si>
  <si>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</si>
  <si>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</si>
  <si>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</si>
  <si>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</si>
  <si>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</si>
  <si>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</si>
  <si>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</si>
  <si>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</si>
  <si>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</si>
  <si>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</si>
  <si>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</si>
  <si>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</si>
  <si>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</si>
  <si>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</si>
  <si>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</si>
  <si>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</si>
  <si>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</si>
  <si>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</si>
  <si>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</si>
  <si>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</si>
  <si>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</si>
  <si>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</si>
  <si>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</si>
  <si>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</si>
  <si>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</si>
  <si>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</si>
  <si>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</si>
  <si>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</si>
  <si>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</si>
  <si>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</si>
  <si>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</si>
  <si>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</si>
  <si>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</si>
  <si>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</si>
  <si>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</si>
  <si>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</si>
  <si>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</si>
  <si>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</si>
  <si>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</si>
  <si>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</si>
  <si>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</si>
  <si>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</si>
  <si>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</si>
  <si>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</si>
  <si>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</si>
  <si>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</si>
  <si>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</si>
  <si>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</si>
  <si>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</si>
  <si>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</si>
  <si>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</si>
  <si>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</si>
  <si>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</si>
  <si>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</si>
  <si>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</si>
  <si>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</si>
  <si>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</si>
  <si>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</si>
  <si>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</si>
  <si>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</si>
  <si>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</si>
  <si>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</si>
  <si>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</si>
  <si>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</si>
  <si>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</si>
  <si>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</si>
  <si>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</si>
  <si>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</si>
  <si>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</si>
  <si>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</si>
  <si>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</si>
  <si>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</si>
  <si>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</si>
  <si>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</si>
  <si>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</si>
  <si>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</si>
  <si>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</si>
  <si>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</si>
  <si>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</si>
  <si>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</si>
  <si>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</si>
  <si>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</si>
  <si>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</si>
  <si>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</si>
  <si>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</si>
  <si>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</si>
  <si>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</si>
  <si>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</si>
  <si>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</si>
  <si>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</si>
  <si>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</si>
  <si>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</si>
  <si>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</si>
  <si>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</si>
  <si>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</si>
  <si>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</si>
  <si>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</si>
  <si>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</si>
  <si>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</si>
  <si>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</si>
  <si>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</si>
  <si>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</si>
  <si>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</si>
  <si>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</si>
  <si>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</si>
  <si>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</si>
  <si>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</si>
  <si>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</si>
  <si>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</si>
  <si>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</si>
  <si>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</si>
  <si>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</si>
  <si>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</si>
  <si>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</si>
  <si>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</si>
  <si>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</si>
  <si>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</si>
  <si>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</si>
  <si>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</si>
  <si>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</si>
  <si>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</si>
  <si>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</si>
  <si>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</si>
  <si>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</si>
  <si>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</si>
  <si>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</si>
  <si>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</si>
  <si>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</si>
  <si>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</si>
  <si>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</si>
  <si>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</si>
  <si>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</si>
  <si>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</si>
  <si>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</si>
  <si>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</si>
  <si>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</si>
  <si>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</si>
  <si>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</si>
  <si>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</si>
  <si>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</si>
  <si>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</si>
  <si>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</si>
  <si>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</si>
  <si>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</si>
  <si>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</si>
  <si>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</si>
  <si>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</si>
  <si>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</si>
  <si>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</si>
  <si>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</si>
  <si>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</si>
  <si>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</si>
  <si>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</si>
  <si>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</si>
  <si>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</si>
  <si>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</si>
  <si>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</si>
  <si>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</si>
  <si>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</si>
  <si>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</si>
  <si>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</si>
  <si>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</si>
  <si>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</si>
  <si>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</si>
  <si>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</si>
  <si>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</si>
  <si>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</si>
  <si>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</si>
  <si>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</si>
  <si>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</si>
  <si>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</si>
  <si>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</si>
  <si>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</si>
  <si>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</si>
  <si>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</si>
  <si>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</si>
  <si>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</si>
  <si>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</si>
  <si>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</si>
  <si>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</si>
  <si>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</si>
  <si>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</si>
  <si>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</si>
  <si>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</si>
  <si>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</si>
  <si>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</si>
  <si>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</si>
  <si>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</si>
  <si>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</si>
  <si>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</si>
  <si>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</si>
  <si>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</si>
  <si>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</si>
  <si>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</si>
  <si>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</si>
  <si>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</si>
  <si>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</si>
  <si>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</si>
  <si>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</si>
  <si>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</si>
  <si>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</si>
  <si>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</si>
  <si>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</si>
  <si>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</si>
  <si>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</si>
  <si>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</si>
  <si>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</si>
  <si>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</si>
  <si>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</si>
  <si>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</si>
  <si>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</si>
  <si>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</si>
  <si>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</si>
  <si>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</si>
  <si>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</si>
  <si>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</si>
  <si>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</si>
  <si>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</si>
  <si>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</si>
  <si>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</si>
  <si>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</si>
  <si>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</si>
  <si>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</si>
  <si>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</si>
  <si>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</si>
  <si>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</si>
  <si>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</si>
  <si>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</si>
  <si>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</si>
  <si>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</si>
  <si>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</si>
  <si>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</si>
  <si>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</si>
  <si>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</si>
  <si>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</si>
  <si>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</si>
  <si>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</si>
  <si>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</si>
  <si>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</si>
  <si>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</si>
  <si>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</si>
  <si>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</si>
  <si>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</si>
  <si>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</si>
  <si>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</si>
  <si>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</si>
  <si>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</si>
  <si>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</si>
  <si>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</si>
  <si>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</si>
  <si>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</si>
  <si>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</si>
  <si>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</si>
  <si>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</si>
  <si>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</si>
  <si>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</si>
  <si>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</si>
  <si>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</si>
  <si>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</si>
  <si>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</si>
  <si>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</si>
  <si>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</si>
  <si>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</si>
  <si>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</si>
  <si>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</si>
  <si>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</si>
  <si>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</si>
  <si>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</si>
  <si>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</si>
  <si>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</si>
  <si>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</si>
  <si>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</si>
  <si>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</si>
  <si>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</si>
  <si>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</si>
  <si>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</si>
  <si>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</si>
  <si>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</si>
  <si>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</si>
  <si>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</si>
  <si>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</si>
  <si>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</si>
  <si>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</si>
  <si>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</si>
  <si>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</si>
  <si>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</si>
  <si>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</si>
  <si>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</si>
  <si>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</si>
  <si>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</si>
  <si>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</si>
  <si>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</si>
  <si>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</si>
  <si>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</si>
  <si>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</si>
  <si>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</si>
  <si>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</si>
  <si>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</si>
  <si>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</si>
  <si>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</si>
  <si>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</si>
  <si>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</si>
  <si>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</si>
  <si>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</si>
  <si>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</si>
  <si>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</si>
  <si>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</si>
  <si>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</si>
  <si>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</si>
  <si>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</si>
  <si>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</si>
  <si>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</si>
  <si>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</si>
  <si>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</si>
  <si>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</si>
  <si>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</si>
  <si>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</si>
  <si>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</si>
  <si>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</si>
  <si>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</si>
  <si>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</si>
  <si>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</si>
  <si>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</si>
  <si>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</si>
  <si>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</si>
  <si>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</si>
  <si>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</si>
  <si>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</si>
  <si>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</si>
  <si>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</si>
  <si>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</si>
  <si>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</si>
  <si>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</si>
  <si>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</si>
  <si>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</si>
  <si>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</si>
  <si>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</si>
  <si>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</si>
  <si>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</si>
  <si>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</si>
  <si>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</si>
  <si>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</si>
  <si>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</si>
  <si>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</si>
  <si>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</si>
  <si>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</si>
  <si>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</si>
  <si>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</si>
  <si>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</si>
  <si>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</si>
  <si>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</si>
  <si>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</si>
  <si>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</si>
  <si>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</si>
  <si>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</si>
  <si>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</si>
  <si>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</si>
  <si>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</si>
  <si>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</si>
  <si>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</si>
  <si>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</si>
  <si>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</si>
  <si>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</si>
  <si>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</si>
  <si>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</si>
  <si>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</si>
  <si>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</si>
  <si>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</si>
  <si>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</si>
  <si>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</si>
  <si>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</si>
  <si>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</si>
  <si>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</si>
  <si>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</si>
  <si>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</si>
  <si>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</si>
  <si>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</si>
  <si>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</si>
  <si>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</si>
  <si>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</si>
  <si>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</si>
  <si>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</si>
  <si>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</si>
  <si>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</si>
  <si>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</si>
  <si>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</si>
  <si>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</si>
  <si>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</si>
  <si>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</si>
  <si>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</si>
  <si>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</si>
  <si>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</si>
  <si>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</si>
  <si>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</si>
  <si>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</si>
  <si>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</si>
  <si>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</si>
  <si>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</si>
  <si>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</si>
  <si>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</si>
  <si>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</si>
  <si>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</si>
  <si>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</si>
  <si>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</si>
  <si>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</si>
  <si>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</si>
  <si>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</si>
  <si>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</si>
  <si>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</si>
  <si>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</si>
  <si>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</si>
  <si>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</si>
  <si>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</si>
  <si>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</si>
  <si>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</si>
  <si>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</si>
  <si>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</si>
  <si>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</si>
  <si>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</si>
  <si>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</si>
  <si>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</si>
  <si>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</si>
  <si>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</si>
  <si>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</si>
  <si>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</si>
  <si>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</si>
  <si>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</si>
  <si>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</si>
  <si>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</si>
  <si>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</si>
  <si>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</si>
  <si>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</si>
  <si>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</si>
  <si>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</si>
  <si>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</si>
  <si>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</si>
  <si>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</si>
  <si>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</si>
  <si>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</si>
  <si>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</si>
  <si>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</si>
  <si>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</si>
  <si>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</si>
  <si>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</si>
  <si>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</si>
  <si>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</si>
  <si>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</si>
  <si>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</si>
  <si>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</si>
  <si>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</si>
  <si>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</si>
  <si>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</si>
  <si>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</si>
  <si>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</si>
  <si>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</si>
  <si>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</si>
  <si>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</si>
  <si>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</si>
  <si>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</si>
  <si>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</si>
  <si>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</si>
  <si>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</si>
  <si>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</si>
  <si>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</si>
  <si>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</si>
  <si>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</si>
  <si>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</si>
  <si>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</si>
  <si>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</si>
  <si>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</si>
  <si>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</si>
  <si>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</si>
  <si>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</si>
  <si>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</si>
  <si>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</si>
  <si>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</si>
  <si>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</si>
  <si>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</si>
  <si>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</si>
  <si>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</si>
  <si>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</si>
  <si>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</si>
  <si>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</si>
  <si>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</si>
  <si>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</si>
  <si>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</si>
  <si>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</si>
  <si>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</si>
  <si>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</si>
  <si>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</si>
  <si>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</si>
  <si>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</si>
  <si>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</si>
  <si>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</si>
  <si>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</si>
  <si>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</si>
  <si>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</si>
  <si>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</si>
  <si>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</si>
  <si>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</si>
  <si>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</si>
  <si>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</si>
  <si>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</si>
  <si>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</si>
  <si>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</si>
  <si>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</si>
  <si>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</si>
  <si>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</si>
  <si>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</si>
  <si>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</si>
  <si>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</si>
  <si>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</si>
  <si>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</si>
  <si>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</si>
  <si>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</si>
  <si>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</si>
  <si>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</si>
  <si>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</si>
  <si>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</si>
  <si>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</si>
  <si>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</si>
  <si>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</si>
  <si>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</si>
  <si>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</si>
  <si>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</si>
  <si>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</si>
  <si>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</si>
  <si>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</si>
  <si>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</si>
  <si>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</si>
  <si>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</si>
  <si>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</si>
  <si>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</si>
  <si>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</si>
  <si>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</si>
  <si>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</si>
  <si>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</si>
  <si>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</si>
  <si>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</si>
  <si>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</si>
  <si>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</si>
  <si>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</si>
  <si>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</si>
  <si>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</si>
  <si>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</si>
  <si>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</si>
  <si>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</si>
  <si>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</si>
  <si>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</si>
  <si>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</si>
  <si>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</si>
  <si>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</si>
  <si>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</si>
  <si>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</si>
  <si>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</si>
  <si>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</si>
  <si>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</si>
  <si>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</si>
  <si>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</si>
  <si>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</si>
  <si>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</si>
  <si>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</si>
  <si>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</si>
  <si>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</si>
  <si>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</si>
  <si>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</si>
  <si>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</si>
  <si>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</si>
  <si>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</si>
  <si>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</si>
  <si>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</si>
  <si>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</si>
  <si>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</si>
  <si>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</si>
  <si>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</si>
  <si>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</si>
  <si>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</si>
  <si>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</si>
  <si>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</si>
  <si>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</si>
  <si>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</si>
  <si>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</si>
  <si>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</si>
  <si>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</si>
  <si>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</si>
  <si>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</si>
  <si>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</si>
  <si>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</si>
  <si>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</si>
  <si>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</si>
  <si>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</si>
  <si>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</si>
  <si>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</si>
  <si>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</si>
  <si>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</si>
  <si>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</si>
  <si>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</si>
  <si>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</si>
  <si>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</si>
  <si>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</si>
  <si>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</si>
  <si>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</si>
  <si>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</si>
  <si>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</si>
  <si>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</si>
  <si>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</si>
  <si>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</si>
  <si>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</si>
  <si>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</si>
  <si>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</si>
  <si>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</si>
  <si>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</si>
  <si>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</si>
  <si>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</si>
  <si>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</si>
  <si>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</si>
  <si>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</si>
  <si>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</si>
  <si>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</si>
  <si>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</si>
  <si>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</si>
  <si>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</si>
  <si>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</si>
  <si>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</si>
  <si>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</si>
  <si>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</si>
  <si>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</si>
  <si>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</si>
  <si>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</si>
  <si>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</si>
  <si>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</si>
  <si>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</si>
  <si>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</si>
  <si>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</si>
  <si>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</si>
  <si>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</si>
  <si>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</si>
  <si>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</si>
  <si>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</si>
  <si>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</si>
  <si>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</si>
  <si>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</si>
  <si>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</si>
  <si>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</si>
  <si>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</si>
  <si>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</si>
  <si>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</si>
  <si>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</si>
  <si>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</si>
  <si>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</si>
  <si>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</si>
  <si>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</si>
  <si>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</si>
  <si>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</si>
  <si>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</si>
  <si>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</si>
  <si>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</si>
  <si>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</si>
  <si>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</si>
  <si>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</si>
  <si>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</si>
  <si>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</si>
  <si>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</si>
  <si>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</si>
  <si>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</si>
  <si>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</si>
  <si>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</si>
  <si>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</si>
  <si>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</si>
  <si>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</si>
  <si>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</si>
  <si>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</si>
  <si>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</si>
  <si>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</si>
  <si>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</si>
  <si>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</si>
  <si>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</si>
  <si>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</si>
  <si>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</si>
  <si>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</si>
  <si>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</si>
  <si>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</si>
  <si>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</si>
  <si>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</si>
  <si>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</si>
  <si>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</si>
  <si>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</si>
  <si>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</si>
  <si>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</si>
  <si>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</si>
  <si>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</si>
  <si>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</si>
  <si>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</si>
  <si>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</si>
  <si>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</si>
  <si>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</si>
  <si>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</si>
  <si>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</si>
  <si>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</si>
  <si>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</si>
  <si>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</si>
  <si>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</si>
  <si>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</si>
  <si>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</si>
  <si>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</si>
  <si>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</si>
  <si>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</si>
  <si>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</si>
  <si>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</si>
  <si>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</si>
  <si>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</si>
  <si>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</si>
  <si>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</si>
  <si>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</si>
  <si>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</si>
  <si>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</si>
  <si>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</si>
  <si>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</si>
  <si>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</si>
  <si>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</si>
  <si>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</si>
  <si>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</si>
  <si>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</si>
  <si>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</si>
  <si>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</si>
  <si>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</si>
  <si>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</si>
  <si>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</si>
  <si>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</si>
  <si>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</si>
  <si>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</si>
  <si>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</si>
  <si>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</si>
  <si>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</si>
  <si>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</si>
  <si>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</si>
  <si>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</si>
  <si>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</si>
  <si>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</si>
  <si>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</si>
  <si>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</si>
  <si>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</si>
  <si>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</si>
  <si>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</si>
  <si>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</si>
  <si>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</si>
  <si>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</si>
  <si>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</si>
  <si>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</si>
  <si>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</si>
  <si>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</si>
  <si>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</si>
  <si>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</si>
  <si>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</si>
  <si>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</si>
  <si>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</si>
  <si>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</si>
  <si>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</si>
  <si>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</si>
  <si>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</si>
  <si>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</si>
  <si>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</si>
  <si>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</si>
  <si>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</si>
  <si>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</si>
  <si>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</si>
  <si>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</si>
  <si>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</si>
  <si>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</si>
  <si>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</si>
  <si>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</si>
  <si>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</si>
  <si>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</si>
  <si>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</si>
  <si>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</si>
  <si>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</si>
  <si>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</si>
  <si>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</si>
  <si>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</si>
  <si>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</si>
  <si>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</si>
  <si>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</si>
  <si>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</si>
  <si>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</si>
  <si>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</si>
  <si>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</si>
  <si>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</si>
  <si>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</si>
  <si>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</si>
  <si>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</si>
  <si>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</si>
  <si>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</si>
  <si>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</si>
  <si>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</si>
  <si>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</si>
  <si>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</si>
  <si>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</si>
  <si>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</si>
  <si>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</si>
  <si>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</si>
  <si>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</si>
  <si>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</si>
  <si>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</si>
  <si>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</si>
  <si>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</si>
  <si>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</si>
  <si>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</si>
  <si>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</si>
  <si>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</si>
  <si>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</si>
  <si>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</si>
  <si>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</si>
  <si>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</si>
  <si>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</si>
  <si>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</si>
  <si>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</si>
  <si>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</si>
  <si>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</si>
  <si>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</si>
  <si>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</si>
  <si>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</si>
  <si>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</si>
  <si>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</si>
  <si>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</si>
  <si>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</si>
  <si>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</si>
  <si>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</si>
  <si>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</si>
  <si>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</si>
  <si>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</si>
  <si>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</si>
  <si>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</si>
  <si>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</si>
  <si>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</si>
  <si>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</si>
  <si>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</si>
  <si>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</si>
  <si>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</si>
  <si>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</si>
  <si>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</si>
  <si>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</si>
  <si>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</si>
  <si>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</si>
  <si>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</si>
  <si>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</si>
  <si>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</si>
  <si>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</si>
  <si>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</si>
  <si>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</si>
  <si>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</si>
  <si>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</si>
  <si>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</si>
  <si>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</si>
  <si>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</si>
  <si>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</si>
  <si>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</si>
  <si>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</si>
  <si>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</si>
  <si>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</si>
  <si>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</si>
  <si>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</si>
  <si>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</si>
  <si>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</si>
  <si>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</si>
  <si>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</si>
  <si>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</si>
  <si>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</si>
  <si>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</si>
  <si>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</si>
  <si>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</si>
  <si>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</si>
  <si>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</si>
  <si>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</si>
  <si>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</si>
  <si>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</si>
  <si>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</si>
  <si>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</si>
  <si>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</si>
  <si>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</si>
  <si>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</si>
  <si>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</si>
  <si>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</si>
  <si>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</si>
  <si>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</si>
  <si>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</si>
  <si>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</si>
  <si>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</si>
  <si>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</si>
  <si>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</si>
  <si>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</si>
  <si>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</si>
  <si>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</si>
  <si>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</si>
  <si>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</si>
  <si>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</si>
  <si>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</si>
  <si>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</si>
  <si>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</si>
  <si>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</si>
  <si>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</si>
  <si>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</si>
  <si>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</si>
  <si>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</si>
  <si>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</si>
  <si>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</si>
  <si>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</si>
  <si>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</si>
  <si>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</si>
  <si>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</si>
  <si>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</si>
  <si>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</si>
  <si>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</si>
  <si>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</si>
  <si>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</si>
  <si>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</si>
  <si>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</si>
  <si>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</si>
  <si>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</si>
  <si>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</si>
  <si>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</si>
  <si>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</si>
  <si>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</si>
  <si>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</si>
  <si>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</si>
  <si>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</si>
  <si>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</si>
  <si>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</si>
  <si>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</si>
  <si>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</si>
  <si>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</si>
  <si>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</si>
  <si>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</si>
  <si>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</si>
  <si>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</si>
  <si>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</si>
  <si>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</si>
  <si>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</si>
  <si>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</si>
  <si>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</si>
  <si>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</si>
  <si>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</si>
  <si>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</si>
  <si>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</si>
  <si>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</si>
  <si>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</si>
  <si>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</si>
  <si>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</si>
  <si>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</si>
  <si>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</si>
  <si>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</si>
  <si>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</si>
  <si>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</si>
  <si>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</si>
  <si>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</si>
  <si>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</si>
  <si>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</si>
  <si>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</si>
  <si>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</si>
  <si>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</si>
  <si>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</si>
  <si>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</si>
  <si>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</si>
  <si>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</si>
  <si>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</si>
  <si>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</si>
  <si>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</si>
  <si>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</si>
  <si>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</si>
  <si>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</si>
  <si>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</si>
  <si>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</si>
  <si>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</si>
  <si>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</si>
  <si>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</si>
  <si>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</si>
  <si>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</si>
  <si>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</si>
  <si>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</si>
  <si>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</si>
  <si>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</si>
  <si>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</si>
  <si>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</si>
  <si>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</si>
  <si>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</si>
  <si>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</si>
  <si>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</si>
  <si>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</si>
  <si>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</si>
  <si>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</si>
  <si>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</si>
  <si>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</si>
  <si>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</si>
  <si>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</si>
  <si>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</si>
  <si>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</si>
  <si>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</si>
  <si>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</si>
  <si>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</si>
  <si>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</si>
  <si>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</si>
  <si>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</si>
  <si>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</si>
  <si>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</si>
  <si>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</si>
  <si>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</si>
  <si>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</si>
  <si>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</si>
  <si>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</si>
  <si>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</si>
  <si>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</si>
  <si>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</si>
  <si>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</si>
  <si>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</si>
  <si>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</si>
  <si>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</si>
  <si>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</si>
  <si>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</si>
  <si>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</si>
  <si>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</si>
  <si>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</si>
  <si>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</si>
  <si>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</si>
  <si>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</si>
  <si>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</si>
  <si>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</si>
  <si>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</si>
  <si>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</si>
  <si>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</si>
  <si>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</si>
  <si>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</si>
  <si>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</si>
  <si>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</si>
  <si>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</si>
  <si>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</si>
  <si>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</si>
  <si>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</si>
  <si>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</si>
  <si>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</si>
  <si>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</si>
  <si>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</si>
  <si>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</si>
  <si>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</si>
  <si>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</si>
  <si>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</si>
  <si>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</si>
  <si>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</si>
  <si>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</si>
  <si>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</si>
  <si>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</si>
  <si>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</si>
  <si>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</si>
  <si>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</si>
  <si>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</si>
  <si>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</si>
  <si>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</si>
  <si>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</si>
  <si>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</si>
  <si>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</si>
  <si>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</si>
  <si>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</si>
  <si>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</si>
  <si>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</si>
  <si>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</si>
  <si>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</si>
  <si>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</si>
  <si>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</si>
  <si>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</si>
  <si>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</si>
  <si>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</si>
  <si>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</si>
  <si>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</si>
  <si>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</si>
  <si>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</si>
  <si>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</si>
  <si>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</si>
  <si>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</si>
  <si>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</si>
  <si>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</si>
  <si>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</si>
  <si>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</si>
  <si>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</si>
  <si>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</si>
  <si>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</si>
  <si>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</si>
  <si>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</si>
  <si>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</si>
  <si>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</si>
  <si>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</si>
  <si>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</si>
  <si>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</si>
  <si>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</si>
  <si>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</si>
  <si>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</si>
  <si>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</si>
  <si>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</si>
  <si>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</si>
  <si>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</si>
  <si>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</si>
  <si>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</si>
  <si>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</si>
  <si>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</si>
  <si>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</si>
  <si>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</si>
  <si>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</si>
  <si>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</si>
  <si>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</si>
  <si>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</si>
  <si>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</si>
  <si>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</si>
  <si>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</si>
  <si>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</si>
  <si>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</si>
  <si>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</si>
  <si>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</si>
  <si>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</si>
  <si>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</si>
  <si>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</si>
  <si>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</si>
  <si>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</si>
  <si>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</si>
  <si>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</si>
  <si>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</si>
  <si>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</si>
  <si>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</si>
  <si>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</si>
  <si>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</si>
  <si>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</si>
  <si>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</si>
  <si>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</si>
  <si>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</si>
  <si>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</si>
  <si>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</si>
  <si>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</si>
  <si>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</si>
  <si>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</si>
  <si>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</si>
  <si>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</si>
  <si>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</si>
  <si>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</si>
  <si>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</si>
  <si>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</si>
  <si>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</si>
  <si>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</si>
  <si>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</si>
  <si>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</si>
  <si>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</si>
  <si>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</si>
  <si>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</si>
  <si>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</si>
  <si>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</si>
  <si>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</si>
  <si>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</si>
  <si>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</si>
  <si>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</si>
  <si>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</si>
  <si>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</si>
  <si>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</si>
  <si>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</si>
  <si>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</si>
  <si>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</si>
  <si>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</si>
  <si>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</si>
  <si>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</si>
  <si>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</si>
  <si>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</si>
  <si>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</si>
  <si>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</si>
  <si>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</si>
  <si>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</si>
  <si>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</si>
  <si>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</si>
  <si>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</si>
  <si>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</si>
  <si>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</si>
  <si>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</si>
  <si>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</si>
  <si>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</si>
  <si>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</si>
  <si>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</si>
  <si>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</si>
  <si>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</si>
  <si>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</si>
  <si>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</si>
  <si>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</si>
  <si>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</si>
  <si>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</si>
  <si>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</si>
  <si>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</si>
  <si>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</si>
  <si>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</si>
  <si>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</si>
  <si>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</si>
  <si>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</si>
  <si>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</si>
  <si>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</si>
  <si>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</si>
  <si>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</si>
  <si>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</si>
  <si>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</si>
  <si>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</si>
  <si>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</si>
  <si>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</si>
  <si>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</si>
  <si>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</si>
  <si>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</si>
  <si>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</si>
  <si>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</si>
  <si>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</si>
  <si>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</si>
  <si>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</si>
  <si>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</si>
  <si>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</si>
  <si>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</si>
  <si>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</si>
  <si>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</si>
  <si>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</si>
  <si>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</si>
  <si>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</si>
  <si>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</si>
  <si>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</si>
  <si>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</si>
  <si>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</si>
  <si>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</si>
  <si>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</si>
  <si>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</si>
  <si>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</si>
  <si>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</si>
  <si>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</si>
  <si>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</si>
  <si>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</si>
  <si>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</si>
  <si>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</si>
  <si>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</si>
  <si>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</si>
  <si>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</si>
  <si>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</si>
  <si>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</si>
  <si>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</si>
  <si>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</si>
  <si>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</si>
  <si>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</si>
  <si>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</si>
  <si>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</si>
  <si>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</si>
  <si>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</si>
  <si>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</si>
  <si>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</si>
  <si>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</si>
  <si>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</si>
  <si>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</si>
  <si>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</si>
  <si>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</si>
  <si>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</si>
  <si>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</si>
  <si>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</si>
  <si>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</si>
  <si>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</si>
  <si>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</si>
  <si>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</si>
  <si>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</si>
  <si>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</si>
  <si>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</si>
  <si>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</si>
  <si>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</si>
  <si>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</si>
  <si>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</si>
  <si>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</si>
  <si>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</si>
  <si>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</si>
  <si>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</si>
  <si>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</si>
  <si>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</si>
  <si>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</si>
  <si>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</si>
  <si>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</si>
  <si>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</si>
  <si>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</si>
  <si>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</si>
  <si>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</si>
  <si>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</si>
  <si>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</si>
  <si>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</si>
  <si>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</si>
  <si>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</si>
  <si>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</si>
  <si>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</si>
  <si>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</si>
  <si>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</si>
  <si>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</si>
  <si>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</si>
  <si>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</si>
  <si>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</si>
  <si>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</si>
  <si>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</si>
  <si>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</si>
  <si>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</si>
  <si>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</si>
  <si>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</si>
  <si>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</si>
  <si>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</si>
  <si>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</si>
  <si>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</si>
  <si>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</si>
  <si>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</si>
  <si>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</si>
  <si>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</si>
  <si>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</si>
  <si>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</si>
  <si>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</si>
  <si>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</si>
  <si>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</si>
  <si>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</si>
  <si>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</si>
  <si>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</si>
  <si>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</si>
  <si>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</si>
  <si>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</si>
  <si>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</si>
  <si>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</si>
  <si>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</si>
  <si>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</si>
  <si>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</si>
  <si>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</si>
  <si>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</si>
  <si>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</si>
  <si>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</si>
  <si>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</si>
  <si>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</si>
  <si>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</si>
  <si>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</si>
  <si>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</si>
  <si>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</si>
  <si>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</si>
  <si>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</si>
  <si>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</si>
  <si>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</si>
  <si>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</si>
  <si>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</si>
  <si>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</si>
  <si>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</si>
  <si>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</si>
  <si>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</si>
  <si>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</si>
  <si>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</si>
  <si>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</si>
  <si>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</si>
  <si>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</si>
  <si>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</si>
  <si>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</si>
  <si>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</si>
  <si>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</si>
  <si>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</si>
  <si>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</si>
  <si>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</si>
  <si>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</si>
  <si>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</si>
  <si>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</si>
  <si>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</si>
  <si>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</si>
  <si>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</si>
  <si>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</si>
  <si>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</si>
  <si>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</si>
  <si>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</si>
  <si>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</si>
  <si>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</si>
  <si>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</si>
  <si>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</si>
  <si>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</si>
  <si>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</si>
  <si>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</si>
  <si>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</si>
  <si>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</si>
  <si>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</si>
  <si>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</si>
  <si>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</si>
  <si>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</si>
  <si>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</si>
  <si>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</si>
  <si>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</si>
  <si>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</si>
  <si>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</si>
  <si>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</si>
  <si>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</si>
  <si>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</si>
  <si>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</si>
  <si>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</si>
  <si>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</si>
  <si>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</si>
  <si>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</si>
  <si>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</si>
  <si>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</si>
  <si>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</si>
  <si>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</si>
  <si>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</si>
  <si>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</si>
  <si>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</si>
  <si>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</si>
  <si>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</si>
  <si>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</si>
  <si>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</si>
  <si>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</si>
  <si>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</si>
  <si>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</si>
  <si>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</si>
  <si>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</si>
  <si>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</si>
  <si>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</si>
  <si>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</si>
  <si>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</si>
  <si>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</si>
  <si>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</si>
  <si>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</si>
  <si>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</si>
  <si>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</si>
  <si>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</si>
  <si>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</si>
  <si>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</si>
  <si>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</si>
  <si>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</si>
  <si>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</si>
  <si>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</si>
  <si>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</si>
  <si>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</si>
  <si>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</si>
  <si>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</si>
  <si>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</si>
  <si>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</si>
  <si>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</si>
  <si>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</si>
  <si>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</si>
  <si>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</si>
  <si>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</si>
  <si>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</si>
  <si>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</si>
  <si>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</si>
  <si>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</si>
  <si>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</si>
  <si>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</si>
  <si>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</si>
  <si>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</si>
  <si>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</si>
  <si>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</si>
  <si>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</si>
  <si>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</si>
  <si>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</si>
  <si>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</si>
  <si>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</si>
  <si>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</si>
  <si>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</si>
  <si>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</si>
  <si>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</si>
  <si>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</si>
  <si>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</si>
  <si>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</si>
  <si>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</si>
  <si>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</si>
  <si>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</si>
  <si>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</si>
  <si>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</si>
  <si>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</si>
  <si>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</si>
  <si>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</si>
  <si>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</si>
  <si>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</si>
  <si>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</si>
  <si>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</si>
  <si>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</si>
  <si>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</si>
  <si>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</si>
  <si>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</si>
  <si>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</si>
  <si>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</si>
  <si>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</si>
  <si>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</si>
  <si>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</si>
  <si>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</si>
  <si>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</si>
  <si>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</si>
  <si>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</si>
  <si>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</si>
  <si>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</si>
  <si>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</si>
  <si>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</si>
  <si>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</si>
  <si>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</si>
  <si>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</si>
  <si>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</si>
  <si>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</si>
  <si>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</si>
  <si>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</si>
  <si>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</si>
  <si>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</si>
  <si>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</si>
  <si>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</si>
  <si>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</si>
  <si>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</si>
  <si>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</si>
  <si>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</si>
  <si>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</si>
  <si>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</si>
  <si>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</si>
  <si>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</si>
  <si>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</si>
  <si>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</si>
  <si>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</si>
  <si>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</si>
  <si>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</si>
  <si>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</si>
  <si>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</si>
  <si>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</si>
  <si>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</si>
  <si>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</si>
  <si>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</si>
  <si>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</si>
  <si>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</si>
  <si>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</si>
  <si>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</si>
  <si>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</si>
  <si>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</si>
  <si>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</si>
  <si>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</si>
  <si>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</si>
  <si>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</si>
  <si>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</si>
  <si>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</si>
  <si>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</si>
  <si>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</si>
  <si>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</si>
  <si>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</si>
  <si>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</si>
  <si>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</si>
  <si>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</si>
  <si>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</si>
  <si>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</si>
  <si>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</si>
  <si>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</si>
  <si>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</si>
  <si>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</si>
  <si>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</si>
  <si>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</si>
  <si>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</si>
  <si>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</si>
  <si>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</si>
  <si>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</si>
  <si>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</si>
  <si>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</si>
  <si>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</si>
  <si>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</si>
  <si>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</si>
  <si>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</si>
  <si>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</si>
  <si>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</si>
  <si>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</si>
  <si>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</si>
  <si>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</si>
  <si>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</si>
  <si>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</si>
  <si>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</si>
  <si>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</si>
  <si>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</si>
  <si>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</si>
  <si>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</si>
  <si>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</si>
  <si>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</si>
  <si>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</si>
  <si>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</si>
  <si>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</si>
  <si>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</si>
  <si>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</si>
  <si>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</si>
  <si>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</si>
  <si>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</si>
  <si>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</si>
  <si>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</si>
  <si>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</si>
  <si>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</si>
  <si>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</si>
  <si>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</si>
  <si>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</si>
  <si>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</si>
  <si>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</si>
  <si>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</si>
  <si>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</si>
  <si>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</si>
  <si>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</si>
  <si>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</si>
  <si>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</si>
  <si>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</si>
  <si>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</si>
  <si>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</si>
  <si>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</si>
  <si>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</si>
  <si>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</si>
  <si>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</si>
  <si>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</si>
  <si>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</si>
  <si>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</si>
  <si>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</si>
  <si>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</si>
  <si>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</si>
  <si>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</si>
  <si>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</si>
  <si>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</si>
  <si>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</si>
  <si>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</si>
  <si>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</si>
  <si>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</si>
  <si>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</si>
  <si>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</si>
  <si>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</si>
  <si>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</si>
  <si>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</si>
  <si>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</si>
  <si>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</si>
  <si>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</si>
  <si>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</si>
  <si>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</si>
  <si>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</si>
  <si>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</si>
  <si>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</si>
  <si>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</si>
  <si>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</si>
  <si>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</si>
  <si>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</si>
  <si>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</si>
  <si>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</si>
  <si>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</si>
  <si>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</si>
  <si>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</si>
  <si>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</si>
  <si>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</si>
  <si>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</si>
  <si>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</si>
  <si>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</si>
  <si>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</si>
  <si>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</si>
  <si>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</si>
  <si>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</si>
  <si>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</si>
  <si>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</si>
  <si>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</si>
  <si>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</si>
  <si>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</si>
  <si>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</si>
  <si>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</si>
  <si>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</si>
  <si>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</si>
  <si>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</si>
  <si>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</si>
  <si>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</si>
  <si>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</si>
  <si>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</si>
  <si>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</si>
  <si>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</si>
  <si>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</si>
  <si>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</si>
  <si>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</si>
  <si>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</si>
  <si>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</si>
  <si>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</si>
  <si>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</si>
  <si>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</si>
  <si>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</si>
  <si>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</si>
  <si>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</si>
  <si>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</si>
  <si>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</si>
  <si>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</si>
  <si>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</si>
  <si>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</si>
  <si>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</si>
  <si>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</si>
  <si>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</si>
  <si>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</si>
  <si>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</si>
  <si>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</si>
  <si>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</si>
  <si>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</si>
  <si>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</si>
  <si>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</si>
  <si>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</si>
  <si>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</si>
  <si>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</si>
  <si>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</si>
  <si>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</si>
  <si>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</si>
  <si>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</si>
  <si>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</si>
  <si>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</si>
  <si>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</si>
  <si>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</si>
  <si>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</si>
  <si>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</si>
  <si>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</si>
  <si>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</si>
  <si>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</si>
  <si>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</si>
  <si>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</si>
  <si>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</si>
  <si>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</si>
  <si>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</si>
  <si>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</si>
  <si>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</si>
  <si>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</si>
  <si>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</si>
  <si>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</si>
  <si>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</si>
  <si>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</si>
  <si>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</si>
  <si>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</si>
  <si>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</si>
  <si>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</si>
  <si>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</si>
  <si>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</si>
  <si>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</si>
  <si>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</si>
  <si>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</si>
  <si>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</si>
  <si>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</si>
  <si>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</si>
  <si>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</si>
  <si>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</si>
  <si>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</si>
  <si>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</si>
  <si>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</si>
  <si>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</si>
  <si>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</si>
  <si>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</si>
  <si>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</si>
  <si>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</si>
  <si>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</si>
  <si>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</si>
  <si>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</si>
  <si>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</si>
  <si>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</si>
  <si>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</si>
  <si>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</si>
  <si>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</si>
  <si>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</si>
  <si>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</si>
  <si>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</si>
  <si>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</si>
  <si>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</si>
  <si>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</si>
  <si>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</si>
  <si>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</si>
  <si>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</si>
  <si>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</si>
  <si>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</si>
  <si>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</si>
  <si>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</si>
  <si>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</si>
  <si>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</si>
  <si>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</si>
  <si>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</si>
  <si>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</si>
  <si>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</si>
  <si>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</si>
  <si>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</si>
  <si>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</si>
  <si>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</si>
  <si>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</si>
  <si>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</si>
  <si>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</si>
  <si>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</si>
  <si>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</si>
  <si>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</si>
  <si>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</si>
  <si>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</si>
  <si>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</si>
  <si>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</si>
  <si>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</si>
  <si>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</si>
  <si>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</si>
  <si>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</si>
  <si>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</si>
  <si>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</si>
  <si>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</si>
  <si>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</si>
  <si>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</si>
  <si>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</si>
  <si>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</si>
  <si>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</si>
  <si>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</si>
  <si>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</si>
  <si>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</si>
  <si>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</si>
  <si>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</si>
  <si>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</si>
  <si>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</si>
  <si>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</si>
  <si>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</si>
  <si>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</si>
  <si>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</si>
  <si>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</si>
  <si>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</si>
  <si>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</si>
  <si>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</si>
  <si>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</si>
  <si>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</si>
  <si>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</si>
  <si>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</si>
  <si>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</si>
  <si>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</si>
  <si>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</si>
  <si>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</si>
  <si>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</si>
  <si>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</si>
  <si>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</si>
  <si>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</si>
  <si>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</si>
  <si>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</si>
  <si>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</si>
  <si>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</si>
  <si>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</si>
  <si>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</si>
  <si>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</si>
  <si>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</si>
  <si>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</si>
  <si>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</si>
  <si>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</si>
  <si>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</si>
  <si>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</si>
  <si>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</si>
  <si>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</si>
  <si>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</si>
  <si>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</si>
  <si>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</si>
  <si>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</si>
  <si>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</si>
  <si>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</si>
  <si>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</si>
  <si>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</si>
  <si>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</si>
  <si>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</si>
  <si>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</si>
  <si>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</si>
  <si>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</si>
  <si>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</si>
  <si>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</si>
  <si>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</si>
  <si>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</si>
  <si>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</si>
  <si>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</si>
  <si>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</si>
  <si>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</si>
  <si>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</si>
  <si>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</si>
  <si>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</si>
  <si>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</si>
  <si>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</si>
  <si>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</si>
  <si>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</si>
  <si>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</si>
  <si>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</si>
  <si>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</si>
  <si>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</si>
  <si>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</si>
  <si>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</si>
  <si>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</si>
  <si>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</si>
  <si>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</si>
  <si>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</si>
  <si>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</si>
  <si>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</si>
  <si>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</si>
  <si>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</si>
  <si>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</si>
  <si>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</si>
  <si>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</si>
  <si>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</si>
  <si>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</si>
  <si>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</si>
  <si>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</si>
  <si>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</si>
  <si>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</si>
  <si>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</si>
  <si>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</si>
  <si>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</si>
  <si>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</si>
  <si>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</si>
  <si>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</si>
  <si>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</si>
  <si>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</si>
  <si>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</si>
  <si>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</si>
  <si>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</si>
  <si>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</si>
  <si>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</si>
  <si>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</si>
  <si>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</si>
  <si>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</si>
  <si>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</si>
  <si>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</si>
  <si>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</si>
  <si>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</si>
  <si>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</si>
  <si>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</si>
  <si>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</si>
  <si>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</si>
  <si>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</si>
  <si>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</si>
  <si>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</si>
  <si>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</si>
  <si>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</si>
  <si>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</si>
  <si>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</si>
  <si>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</si>
  <si>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</si>
  <si>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</si>
  <si>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</si>
  <si>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</si>
  <si>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</si>
  <si>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</si>
  <si>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</si>
  <si>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</si>
  <si>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</si>
  <si>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</si>
  <si>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</si>
  <si>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</si>
  <si>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</si>
  <si>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</si>
  <si>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</si>
  <si>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</si>
  <si>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</si>
  <si>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</si>
  <si>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</si>
  <si>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</si>
  <si>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</si>
  <si>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</si>
  <si>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</si>
  <si>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</si>
  <si>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</si>
  <si>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</si>
  <si>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</si>
  <si>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</si>
  <si>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</si>
  <si>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</si>
  <si>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</si>
  <si>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</si>
  <si>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</si>
  <si>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</si>
  <si>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</si>
  <si>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</si>
  <si>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</si>
  <si>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</si>
  <si>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</si>
  <si>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</si>
  <si>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</si>
  <si>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</si>
  <si>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</si>
  <si>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</si>
  <si>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</si>
  <si>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</si>
  <si>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</si>
  <si>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</si>
  <si>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</si>
  <si>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</si>
  <si>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</si>
  <si>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</si>
  <si>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</si>
  <si>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</si>
  <si>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</si>
  <si>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</si>
  <si>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</si>
  <si>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</si>
  <si>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</si>
  <si>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</si>
  <si>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</si>
  <si>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</si>
  <si>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</si>
  <si>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</si>
  <si>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</si>
  <si>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</si>
  <si>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</si>
  <si>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</si>
  <si>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</si>
  <si>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</si>
  <si>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</si>
  <si>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</si>
  <si>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</si>
  <si>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</si>
  <si>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</si>
  <si>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</si>
  <si>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</si>
  <si>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</si>
  <si>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</si>
  <si>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</si>
  <si>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</si>
  <si>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</si>
  <si>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</si>
  <si>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</si>
  <si>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</si>
  <si>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</si>
  <si>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</si>
  <si>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</si>
  <si>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</si>
  <si>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</si>
  <si>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</si>
  <si>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</si>
  <si>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</si>
  <si>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</si>
  <si>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</si>
  <si>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</si>
  <si>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</si>
  <si>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</si>
  <si>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</si>
  <si>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</si>
  <si>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</si>
  <si>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</si>
  <si>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</si>
  <si>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</si>
  <si>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</si>
  <si>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</si>
  <si>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</si>
  <si>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</si>
  <si>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</si>
  <si>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</si>
  <si>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</si>
  <si>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</si>
  <si>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</si>
  <si>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</si>
  <si>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</si>
  <si>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</si>
  <si>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</si>
  <si>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</si>
  <si>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</si>
  <si>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</si>
  <si>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</si>
  <si>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</si>
  <si>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</si>
  <si>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</si>
  <si>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</si>
  <si>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</si>
  <si>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</si>
  <si>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</si>
  <si>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</si>
  <si>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</si>
  <si>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</si>
  <si>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</si>
  <si>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</si>
  <si>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</si>
  <si>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</si>
  <si>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</si>
  <si>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</si>
  <si>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</si>
  <si>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</si>
  <si>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</si>
  <si>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</si>
  <si>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</si>
  <si>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</si>
  <si>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</si>
  <si>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</si>
  <si>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</si>
  <si>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</si>
  <si>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</si>
  <si>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</si>
  <si>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</si>
  <si>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</si>
  <si>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</si>
  <si>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</si>
  <si>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</si>
  <si>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</si>
  <si>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</si>
  <si>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</si>
  <si>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</si>
  <si>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</si>
  <si>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</si>
  <si>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</si>
  <si>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</si>
  <si>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</si>
  <si>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</si>
  <si>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</si>
  <si>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</si>
  <si>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</si>
  <si>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</si>
  <si>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</si>
  <si>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</si>
  <si>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</si>
  <si>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</si>
  <si>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</si>
  <si>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</si>
  <si>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</si>
  <si>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</si>
  <si>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</si>
  <si>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</si>
  <si>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</si>
  <si>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</si>
  <si>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</si>
  <si>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</si>
  <si>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</si>
  <si>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</si>
  <si>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</si>
  <si>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</si>
  <si>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</si>
  <si>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</si>
  <si>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</si>
  <si>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</si>
  <si>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</si>
  <si>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</si>
  <si>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</si>
  <si>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</si>
  <si>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</si>
  <si>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</si>
  <si>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</si>
  <si>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</si>
  <si>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</si>
  <si>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</si>
  <si>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</si>
  <si>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</si>
  <si>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</si>
  <si>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</si>
  <si>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</si>
  <si>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</si>
  <si>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</si>
  <si>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</si>
  <si>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</si>
  <si>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</si>
  <si>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</si>
  <si>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</si>
  <si>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</si>
  <si>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</si>
  <si>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</si>
  <si>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</si>
  <si>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</si>
  <si>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</si>
  <si>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</si>
  <si>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</si>
  <si>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</si>
  <si>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</si>
  <si>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</si>
  <si>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</si>
  <si>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</si>
  <si>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</si>
  <si>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</si>
  <si>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</si>
  <si>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</si>
  <si>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</si>
  <si>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</si>
  <si>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</si>
  <si>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</si>
  <si>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</si>
  <si>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</si>
  <si>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</si>
  <si>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</si>
  <si>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</si>
  <si>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</si>
  <si>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</si>
  <si>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</si>
  <si>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</si>
  <si>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</si>
  <si>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</si>
  <si>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</si>
  <si>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</si>
  <si>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</si>
  <si>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</si>
  <si>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</si>
  <si>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</si>
  <si>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</si>
  <si>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</si>
  <si>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</si>
  <si>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</si>
  <si>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</si>
  <si>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</si>
  <si>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</si>
  <si>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</si>
  <si>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</si>
  <si>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</si>
  <si>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</si>
  <si>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</si>
  <si>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</si>
  <si>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</si>
  <si>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</si>
  <si>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</si>
  <si>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</si>
  <si>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</si>
  <si>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</si>
  <si>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</si>
  <si>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</si>
  <si>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</si>
  <si>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</si>
  <si>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</si>
  <si>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</si>
  <si>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</si>
  <si>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</si>
  <si>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</si>
  <si>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</si>
  <si>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</si>
  <si>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</si>
  <si>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</si>
  <si>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</si>
  <si>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</si>
  <si>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</si>
  <si>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</si>
  <si>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</si>
  <si>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</si>
  <si>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</si>
  <si>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</si>
  <si>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</si>
  <si>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</si>
  <si>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</si>
  <si>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</si>
  <si>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</si>
  <si>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</si>
  <si>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</si>
  <si>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</si>
  <si>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</si>
  <si>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</si>
  <si>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</si>
  <si>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</si>
  <si>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</si>
  <si>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</si>
  <si>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</si>
  <si>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</si>
  <si>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</si>
  <si>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</si>
  <si>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</si>
  <si>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</si>
  <si>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</si>
  <si>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</si>
  <si>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</si>
  <si>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</si>
  <si>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</si>
  <si>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</si>
  <si>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</si>
  <si>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</si>
  <si>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</si>
  <si>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</si>
  <si>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</si>
  <si>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</si>
  <si>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</si>
  <si>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</si>
  <si>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</si>
  <si>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</si>
  <si>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</si>
  <si>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</si>
  <si>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</si>
  <si>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</si>
  <si>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</si>
  <si>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</si>
  <si>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</si>
  <si>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</si>
  <si>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</si>
  <si>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</si>
  <si>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</si>
  <si>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</si>
  <si>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</si>
  <si>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</si>
  <si>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</si>
  <si>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</si>
  <si>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</si>
  <si>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</si>
  <si>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</si>
  <si>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</si>
  <si>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</si>
  <si>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</si>
  <si>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</si>
  <si>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</si>
  <si>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</si>
  <si>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</si>
  <si>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</si>
  <si>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</si>
  <si>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</si>
  <si>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</si>
  <si>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</si>
  <si>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</si>
  <si>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</si>
  <si>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</si>
  <si>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</si>
  <si>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</si>
  <si>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</si>
  <si>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</si>
  <si>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</si>
  <si>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</si>
  <si>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</si>
  <si>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</si>
  <si>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</si>
  <si>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</si>
  <si>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</si>
  <si>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</si>
  <si>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</si>
  <si>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</si>
  <si>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</si>
  <si>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</si>
  <si>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</si>
  <si>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</si>
  <si>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</si>
  <si>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</si>
  <si>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</si>
  <si>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</si>
  <si>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</si>
  <si>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</si>
  <si>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</si>
  <si>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</si>
  <si>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</si>
  <si>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</si>
  <si>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</si>
  <si>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</si>
  <si>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</si>
  <si>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</si>
  <si>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</si>
  <si>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</si>
  <si>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</si>
  <si>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</si>
  <si>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</si>
  <si>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</si>
  <si>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</si>
  <si>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</si>
  <si>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</si>
  <si>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</si>
  <si>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</si>
  <si>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</si>
  <si>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</si>
  <si>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</si>
  <si>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</si>
  <si>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</si>
  <si>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</si>
  <si>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</si>
  <si>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</si>
  <si>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</si>
  <si>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</si>
  <si>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</si>
  <si>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</si>
  <si>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</si>
  <si>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</si>
  <si>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</si>
  <si>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</si>
  <si>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</si>
  <si>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</si>
  <si>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</si>
  <si>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</si>
  <si>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</si>
  <si>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</si>
  <si>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</si>
  <si>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</si>
  <si>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</si>
  <si>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</si>
  <si>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</si>
  <si>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</si>
  <si>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</si>
  <si>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</si>
  <si>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</si>
  <si>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</si>
  <si>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</si>
  <si>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</si>
  <si>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</si>
  <si>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</si>
  <si>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</si>
  <si>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</si>
  <si>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</si>
  <si>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</si>
  <si>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</si>
  <si>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</si>
  <si>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</si>
  <si>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</si>
  <si>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</si>
  <si>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</si>
  <si>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</si>
  <si>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</si>
  <si>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</si>
  <si>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</si>
  <si>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</si>
  <si>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</si>
  <si>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</si>
  <si>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</si>
  <si>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</si>
  <si>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</si>
  <si>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</si>
  <si>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</si>
  <si>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</si>
  <si>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</si>
  <si>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</si>
  <si>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</si>
  <si>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</si>
  <si>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</si>
  <si>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</si>
  <si>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</si>
  <si>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</si>
  <si>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</si>
  <si>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</si>
  <si>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</si>
  <si>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</si>
  <si>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</si>
  <si>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</si>
  <si>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</si>
  <si>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</si>
  <si>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</si>
  <si>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</si>
  <si>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</si>
  <si>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</si>
  <si>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</si>
  <si>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</si>
  <si>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</si>
  <si>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</si>
  <si>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</si>
  <si>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</si>
  <si>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</si>
  <si>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</si>
  <si>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</si>
  <si>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</si>
  <si>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</si>
  <si>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</si>
  <si>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</si>
  <si>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</si>
  <si>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</si>
  <si>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</si>
  <si>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</si>
  <si>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</si>
  <si>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</si>
  <si>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</si>
  <si>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</si>
  <si>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</si>
  <si>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</si>
  <si>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</si>
  <si>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</si>
  <si>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</si>
  <si>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</si>
  <si>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</si>
  <si>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</si>
  <si>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</si>
  <si>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</si>
  <si>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</si>
  <si>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</si>
  <si>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</si>
  <si>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</si>
  <si>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</si>
  <si>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</si>
  <si>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</si>
  <si>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</si>
  <si>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</si>
  <si>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</si>
  <si>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</si>
  <si>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</si>
  <si>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</si>
  <si>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</si>
  <si>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</si>
  <si>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</si>
  <si>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</si>
  <si>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</si>
  <si>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</si>
  <si>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</si>
  <si>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</si>
  <si>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</si>
  <si>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</si>
  <si>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</si>
  <si>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</si>
  <si>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</si>
  <si>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</si>
  <si>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</si>
  <si>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</si>
  <si>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</si>
  <si>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</si>
  <si>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</si>
  <si>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</si>
  <si>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</si>
  <si>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</si>
  <si>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</si>
  <si>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</si>
  <si>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</si>
  <si>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</si>
  <si>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</si>
  <si>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</si>
  <si>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</si>
  <si>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</si>
  <si>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</si>
  <si>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</si>
  <si>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</si>
  <si>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</si>
  <si>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</si>
  <si>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</si>
  <si>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</si>
  <si>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</si>
  <si>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</si>
  <si>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</si>
  <si>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</si>
  <si>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</si>
  <si>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</si>
  <si>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</si>
  <si>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</si>
  <si>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</si>
  <si>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</si>
  <si>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</si>
  <si>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</si>
  <si>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</si>
  <si>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</si>
  <si>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</si>
  <si>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</si>
  <si>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</si>
  <si>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</si>
  <si>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</si>
  <si>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</si>
  <si>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</si>
  <si>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</si>
  <si>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</si>
  <si>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</si>
  <si>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</si>
  <si>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</si>
  <si>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</si>
  <si>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</si>
  <si>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</si>
  <si>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</si>
  <si>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</si>
  <si>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</si>
  <si>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</si>
  <si>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</si>
  <si>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</si>
  <si>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</si>
  <si>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</si>
  <si>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</si>
  <si>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</si>
  <si>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</si>
  <si>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</si>
  <si>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</si>
  <si>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</si>
  <si>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</si>
  <si>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</si>
  <si>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</si>
  <si>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</si>
  <si>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</si>
  <si>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</si>
  <si>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</si>
  <si>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</si>
  <si>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</si>
  <si>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</si>
  <si>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</si>
  <si>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</si>
  <si>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</si>
  <si>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</si>
  <si>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</si>
  <si>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</si>
  <si>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</si>
  <si>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</si>
  <si>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</si>
  <si>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</si>
  <si>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</si>
  <si>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</si>
  <si>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</si>
  <si>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</si>
  <si>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</si>
  <si>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</si>
  <si>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</si>
  <si>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</si>
  <si>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</si>
  <si>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</si>
  <si>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</si>
  <si>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</si>
  <si>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</si>
  <si>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</si>
  <si>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</si>
  <si>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</si>
  <si>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</si>
  <si>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</si>
  <si>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</si>
  <si>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</si>
  <si>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</si>
  <si>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</si>
  <si>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</si>
  <si>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</si>
  <si>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</si>
  <si>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</si>
  <si>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</si>
  <si>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</si>
  <si>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</si>
  <si>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</si>
  <si>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</si>
  <si>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</si>
  <si>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</si>
  <si>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</si>
  <si>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</si>
  <si>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</si>
  <si>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</si>
  <si>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</si>
  <si>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</si>
  <si>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</si>
  <si>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</si>
  <si>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</si>
  <si>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</si>
  <si>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</si>
  <si>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</si>
  <si>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</si>
  <si>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</si>
  <si>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</si>
  <si>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</si>
  <si>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</si>
  <si>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</si>
  <si>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</si>
  <si>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</si>
  <si>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</si>
  <si>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</si>
  <si>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</si>
  <si>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</si>
  <si>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</si>
  <si>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</si>
  <si>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</si>
  <si>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</si>
  <si>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</si>
  <si>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</si>
  <si>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</si>
  <si>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</si>
  <si>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</si>
  <si>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</si>
  <si>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</si>
  <si>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</si>
  <si>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</si>
  <si>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</si>
  <si>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</si>
  <si>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</si>
  <si>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</si>
  <si>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</si>
  <si>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</si>
  <si>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</si>
  <si>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</si>
  <si>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</si>
  <si>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</si>
  <si>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</si>
  <si>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</si>
  <si>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</si>
  <si>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</si>
  <si>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</si>
  <si>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</si>
  <si>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</si>
  <si>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</si>
  <si>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</si>
  <si>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</si>
  <si>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</si>
  <si>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</si>
  <si>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</si>
  <si>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</si>
  <si>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</si>
  <si>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</si>
  <si>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</si>
  <si>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</si>
  <si>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</si>
  <si>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</si>
  <si>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</si>
  <si>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</si>
  <si>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</si>
  <si>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</si>
  <si>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</si>
  <si>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</si>
  <si>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</si>
  <si>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</si>
  <si>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</si>
  <si>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</si>
  <si>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</si>
  <si>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</si>
  <si>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</si>
  <si>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</si>
  <si>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</si>
  <si>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</si>
  <si>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</si>
  <si>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</si>
  <si>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</si>
  <si>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</si>
  <si>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</si>
  <si>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</si>
  <si>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</si>
  <si>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</si>
  <si>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</si>
  <si>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</si>
  <si>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</si>
  <si>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</si>
  <si>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</si>
  <si>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</si>
  <si>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</si>
  <si>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</si>
  <si>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</si>
  <si>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</si>
  <si>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</si>
  <si>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</si>
  <si>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</si>
  <si>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</si>
  <si>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</si>
  <si>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</si>
  <si>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</si>
  <si>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</si>
  <si>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</si>
  <si>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</si>
  <si>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</si>
  <si>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</si>
  <si>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</si>
  <si>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</si>
  <si>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</si>
  <si>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</si>
  <si>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</si>
  <si>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</si>
  <si>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</si>
  <si>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</si>
  <si>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</si>
  <si>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</si>
  <si>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</si>
  <si>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</si>
  <si>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</si>
  <si>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</si>
  <si>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</si>
  <si>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</si>
  <si>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</si>
  <si>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</si>
  <si>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</si>
  <si>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</si>
  <si>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</si>
  <si>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</si>
  <si>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</si>
  <si>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</si>
  <si>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</si>
  <si>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</si>
  <si>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</si>
  <si>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</si>
  <si>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</si>
  <si>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</si>
  <si>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</si>
  <si>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</si>
  <si>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</si>
  <si>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</si>
  <si>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</si>
  <si>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</si>
  <si>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</si>
  <si>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</si>
  <si>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</si>
  <si>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</si>
  <si>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</si>
  <si>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</si>
  <si>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</si>
  <si>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</si>
  <si>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</si>
  <si>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</si>
  <si>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</si>
  <si>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</si>
  <si>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</si>
  <si>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</si>
  <si>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</si>
  <si>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</si>
  <si>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</si>
  <si>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</si>
  <si>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</si>
  <si>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</si>
  <si>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</si>
  <si>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</si>
  <si>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</si>
  <si>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</si>
  <si>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</si>
  <si>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</si>
  <si>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</si>
  <si>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</si>
  <si>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</si>
  <si>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</si>
  <si>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</si>
  <si>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</si>
  <si>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</si>
  <si>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</si>
  <si>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</si>
  <si>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</si>
  <si>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</si>
  <si>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</si>
  <si>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</si>
  <si>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</si>
  <si>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</si>
  <si>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</si>
  <si>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</si>
  <si>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</si>
  <si>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</si>
  <si>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</si>
  <si>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</si>
  <si>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</si>
  <si>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</si>
  <si>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</si>
  <si>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</si>
  <si>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</si>
  <si>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</si>
  <si>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</si>
  <si>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</si>
  <si>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</si>
  <si>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</si>
  <si>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</si>
  <si>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</si>
  <si>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</si>
  <si>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</si>
  <si>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</si>
  <si>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</si>
  <si>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</si>
  <si>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</si>
  <si>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</si>
  <si>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</si>
  <si>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</si>
  <si>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</si>
  <si>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</si>
  <si>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</si>
  <si>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</si>
  <si>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</si>
  <si>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</si>
  <si>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</si>
  <si>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</si>
  <si>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</si>
  <si>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</si>
  <si>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</si>
  <si>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</si>
  <si>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</si>
  <si>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</si>
  <si>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</si>
  <si>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</si>
  <si>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</si>
  <si>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</si>
  <si>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</si>
  <si>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</si>
  <si>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</si>
  <si>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</si>
  <si>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</si>
  <si>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</si>
  <si>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</si>
  <si>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</si>
  <si>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</si>
  <si>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</si>
  <si>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</si>
  <si>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</si>
  <si>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</si>
  <si>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</si>
  <si>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</si>
  <si>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</si>
  <si>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</si>
  <si>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</si>
  <si>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</si>
  <si>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</si>
  <si>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</si>
  <si>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</si>
  <si>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</si>
  <si>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</si>
  <si>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</si>
  <si>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</si>
  <si>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</si>
  <si>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</si>
  <si>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</si>
  <si>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</si>
  <si>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</si>
  <si>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</si>
  <si>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</si>
  <si>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</si>
  <si>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</si>
  <si>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</si>
  <si>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</si>
  <si>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</si>
  <si>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</si>
  <si>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</si>
  <si>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</si>
  <si>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</si>
  <si>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</si>
  <si>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</si>
  <si>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</si>
  <si>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</si>
  <si>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</si>
  <si>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</si>
  <si>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</si>
  <si>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</si>
  <si>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</si>
  <si>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</si>
  <si>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</si>
  <si>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</si>
  <si>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</si>
  <si>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</si>
  <si>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</si>
  <si>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</si>
  <si>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</si>
  <si>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</si>
  <si>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</si>
  <si>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</si>
  <si>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</si>
  <si>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</si>
  <si>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</si>
  <si>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</si>
  <si>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</si>
  <si>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</si>
  <si>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</si>
  <si>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</si>
  <si>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</si>
  <si>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</si>
  <si>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</si>
  <si>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</si>
  <si>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</si>
  <si>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</si>
  <si>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</si>
  <si>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</si>
  <si>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</si>
  <si>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</si>
  <si>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</si>
  <si>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</si>
  <si>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</si>
  <si>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</si>
  <si>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</si>
  <si>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</si>
  <si>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</si>
  <si>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</si>
  <si>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</si>
  <si>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</si>
  <si>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</si>
  <si>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</si>
  <si>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</si>
  <si>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</si>
  <si>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</si>
  <si>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</si>
  <si>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</si>
  <si>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</si>
  <si>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</si>
  <si>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</si>
  <si>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</si>
  <si>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</si>
  <si>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</si>
  <si>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</si>
  <si>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</si>
  <si>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</si>
  <si>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</si>
  <si>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</si>
  <si>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</si>
  <si>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</si>
  <si>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</si>
  <si>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</si>
  <si>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</si>
  <si>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</si>
  <si>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</si>
  <si>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</si>
  <si>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</si>
  <si>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</si>
  <si>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</si>
  <si>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</si>
  <si>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</si>
  <si>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</si>
  <si>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</si>
  <si>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</si>
  <si>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</si>
  <si>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</si>
  <si>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</si>
  <si>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</si>
  <si>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</si>
  <si>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</si>
  <si>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</si>
  <si>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</si>
  <si>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</si>
  <si>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</si>
  <si>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</si>
  <si>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</si>
  <si>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</si>
  <si>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</si>
  <si>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</si>
  <si>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</si>
  <si>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</si>
  <si>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</si>
  <si>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</si>
  <si>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</si>
  <si>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</si>
  <si>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</si>
  <si>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</si>
  <si>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</si>
  <si>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</si>
  <si>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</si>
  <si>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</si>
  <si>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</si>
  <si>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</si>
  <si>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</si>
  <si>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</si>
  <si>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</si>
  <si>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</si>
  <si>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</si>
  <si>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</si>
  <si>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</si>
  <si>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</si>
  <si>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</si>
  <si>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</si>
  <si>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</si>
  <si>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</si>
  <si>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</si>
  <si>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</si>
  <si>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</si>
  <si>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</si>
  <si>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</si>
  <si>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</si>
  <si>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</si>
  <si>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</si>
  <si>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</si>
  <si>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</si>
  <si>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</si>
  <si>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</si>
  <si>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</si>
  <si>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</si>
  <si>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</si>
  <si>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</si>
  <si>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</si>
  <si>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</si>
  <si>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</si>
  <si>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</si>
  <si>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</si>
  <si>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</si>
  <si>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</si>
  <si>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</si>
  <si>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</si>
  <si>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</si>
  <si>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</si>
  <si>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</si>
  <si>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</si>
  <si>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</si>
  <si>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</si>
  <si>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</si>
  <si>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</si>
  <si>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</si>
  <si>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</si>
  <si>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</si>
  <si>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</si>
  <si>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</si>
  <si>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</si>
  <si>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</si>
  <si>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</si>
  <si>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</si>
  <si>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</si>
  <si>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</si>
  <si>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</si>
  <si>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</si>
  <si>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</si>
  <si>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</si>
  <si>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</si>
  <si>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</si>
  <si>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</si>
  <si>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</si>
  <si>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</si>
  <si>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</si>
  <si>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</si>
  <si>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</si>
  <si>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</si>
  <si>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</si>
  <si>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</si>
  <si>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</si>
  <si>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</si>
  <si>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</si>
  <si>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</si>
  <si>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</si>
  <si>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</si>
  <si>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</si>
  <si>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</si>
  <si>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</si>
  <si>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</si>
  <si>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</si>
  <si>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</si>
  <si>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</si>
  <si>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</si>
  <si>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</si>
  <si>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</si>
  <si>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</si>
  <si>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</si>
  <si>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</si>
  <si>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</si>
  <si>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</si>
  <si>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</si>
  <si>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</si>
  <si>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</si>
  <si>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</si>
  <si>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</si>
  <si>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</si>
  <si>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</si>
  <si>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</si>
  <si>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</si>
  <si>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</si>
  <si>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</si>
  <si>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</si>
  <si>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</si>
  <si>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</si>
  <si>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</si>
  <si>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</si>
  <si>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</si>
  <si>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</si>
  <si>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</si>
  <si>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</si>
  <si>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</si>
  <si>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</si>
  <si>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</si>
  <si>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</si>
  <si>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</si>
  <si>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</si>
  <si>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</si>
  <si>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</si>
  <si>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</si>
  <si>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</si>
  <si>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</si>
  <si>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</si>
  <si>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</si>
  <si>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</si>
  <si>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</si>
  <si>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</si>
  <si>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</si>
  <si>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</si>
  <si>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</si>
  <si>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</si>
  <si>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</si>
  <si>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</si>
  <si>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</si>
  <si>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</si>
  <si>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</si>
  <si>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</si>
  <si>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</si>
  <si>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</si>
  <si>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</si>
  <si>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</si>
  <si>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</si>
  <si>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</si>
  <si>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</si>
  <si>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</si>
  <si>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</si>
  <si>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</si>
  <si>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</si>
  <si>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</si>
  <si>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</si>
  <si>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</si>
  <si>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</si>
  <si>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</si>
  <si>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</si>
  <si>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</si>
  <si>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</si>
  <si>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</si>
  <si>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</si>
  <si>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</si>
  <si>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</si>
  <si>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</si>
  <si>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</si>
  <si>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</si>
  <si>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</si>
  <si>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</si>
  <si>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</si>
  <si>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</si>
  <si>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</si>
  <si>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</si>
  <si>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</si>
  <si>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</si>
  <si>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</si>
  <si>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</si>
  <si>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</si>
  <si>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</si>
  <si>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</si>
  <si>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</si>
  <si>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</si>
  <si>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</si>
  <si>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</si>
  <si>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</si>
  <si>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</si>
  <si>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</si>
  <si>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</si>
  <si>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</si>
  <si>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</si>
  <si>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</si>
  <si>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</si>
  <si>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</si>
  <si>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</si>
  <si>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</si>
  <si>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</si>
  <si>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</si>
  <si>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</si>
  <si>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</si>
  <si>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</si>
  <si>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</si>
  <si>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</si>
  <si>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</si>
  <si>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</si>
  <si>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</si>
  <si>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</si>
  <si>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</si>
  <si>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</si>
  <si>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</si>
  <si>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</si>
  <si>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</si>
  <si>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</si>
  <si>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</si>
  <si>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</si>
  <si>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</si>
  <si>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</si>
  <si>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</si>
  <si>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</si>
  <si>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</si>
  <si>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</si>
  <si>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</si>
  <si>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</si>
  <si>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</si>
  <si>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</si>
  <si>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</si>
  <si>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</si>
  <si>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</si>
  <si>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</si>
  <si>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</si>
  <si>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</si>
  <si>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</si>
  <si>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</si>
  <si>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</si>
  <si>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</si>
  <si>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</si>
  <si>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</si>
  <si>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</si>
  <si>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</si>
  <si>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</si>
  <si>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</si>
  <si>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</si>
  <si>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</si>
  <si>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</si>
  <si>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</si>
  <si>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</si>
  <si>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</si>
  <si>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</si>
  <si>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</si>
  <si>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</si>
  <si>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</si>
  <si>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</si>
  <si>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</si>
  <si>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</si>
  <si>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</si>
  <si>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</si>
  <si>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</si>
  <si>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</si>
  <si>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</si>
  <si>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</si>
  <si>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</si>
  <si>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</si>
  <si>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</si>
  <si>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</si>
  <si>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</si>
  <si>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</si>
  <si>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</si>
  <si>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</si>
  <si>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</si>
  <si>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</si>
  <si>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</si>
  <si>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</si>
  <si>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</si>
  <si>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</si>
  <si>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</si>
  <si>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</si>
  <si>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</si>
  <si>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</si>
  <si>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</si>
  <si>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</si>
  <si>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</si>
  <si>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</si>
  <si>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</si>
  <si>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</si>
  <si>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</si>
  <si>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</si>
  <si>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</si>
  <si>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</si>
  <si>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</si>
  <si>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</si>
  <si>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</si>
  <si>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</si>
  <si>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</si>
  <si>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</si>
  <si>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</si>
  <si>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</si>
  <si>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</si>
  <si>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</si>
  <si>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</si>
  <si>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</si>
  <si>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</si>
  <si>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</si>
  <si>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</si>
  <si>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</si>
  <si>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</si>
  <si>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</si>
  <si>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</si>
  <si>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</si>
  <si>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</si>
  <si>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</si>
  <si>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</si>
  <si>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</si>
  <si>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</si>
  <si>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</si>
  <si>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</si>
  <si>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</si>
  <si>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</si>
  <si>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</si>
  <si>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</si>
  <si>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</si>
  <si>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</si>
  <si>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</si>
  <si>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</si>
  <si>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</si>
  <si>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</si>
  <si>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</si>
  <si>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</si>
  <si>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</si>
  <si>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</si>
  <si>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</si>
  <si>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</si>
  <si>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</si>
  <si>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</si>
  <si>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</si>
  <si>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</si>
  <si>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</si>
  <si>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</si>
  <si>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</si>
  <si>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</si>
  <si>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</si>
  <si>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</si>
  <si>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</si>
  <si>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</si>
  <si>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</si>
  <si>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</si>
  <si>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</si>
  <si>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</si>
  <si>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</si>
  <si>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</si>
  <si>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</si>
  <si>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</si>
  <si>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</si>
  <si>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</si>
  <si>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</si>
  <si>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</si>
  <si>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</si>
  <si>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</si>
  <si>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</si>
  <si>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</si>
  <si>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</si>
  <si>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</si>
  <si>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</si>
  <si>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</si>
  <si>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</si>
  <si>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</si>
  <si>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</si>
  <si>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</si>
  <si>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</si>
  <si>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</si>
  <si>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</si>
  <si>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</si>
  <si>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</si>
  <si>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</si>
  <si>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</si>
  <si>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</si>
  <si>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</si>
  <si>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</si>
  <si>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</si>
  <si>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</si>
  <si>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</si>
  <si>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</si>
  <si>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</si>
  <si>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</si>
  <si>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</si>
  <si>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</si>
  <si>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</si>
  <si>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</si>
  <si>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</si>
  <si>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</si>
  <si>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</si>
  <si>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</si>
  <si>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</si>
  <si>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</si>
  <si>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</si>
  <si>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</si>
  <si>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</si>
  <si>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</si>
  <si>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</si>
  <si>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</si>
  <si>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</si>
  <si>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</si>
  <si>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</si>
  <si>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</si>
  <si>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</si>
  <si>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</si>
  <si>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</si>
  <si>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</si>
  <si>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</si>
  <si>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</si>
  <si>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</si>
  <si>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</si>
  <si>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</si>
  <si>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</si>
  <si>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</si>
  <si>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</si>
  <si>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</si>
  <si>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</si>
  <si>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</si>
  <si>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</si>
  <si>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</si>
  <si>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</si>
  <si>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</si>
  <si>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</si>
  <si>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</si>
  <si>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</si>
  <si>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</si>
  <si>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</si>
  <si>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</si>
  <si>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</si>
  <si>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</si>
  <si>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</si>
  <si>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</si>
  <si>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</si>
  <si>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</si>
  <si>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</si>
  <si>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</si>
  <si>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</si>
  <si>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</si>
  <si>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</si>
  <si>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</si>
  <si>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</si>
  <si>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</si>
  <si>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</si>
  <si>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</si>
  <si>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</si>
  <si>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</si>
  <si>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</si>
  <si>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</si>
  <si>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</si>
  <si>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</si>
  <si>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</si>
  <si>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</si>
  <si>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</si>
  <si>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</si>
  <si>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</si>
  <si>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</si>
  <si>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</si>
  <si>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</si>
  <si>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</si>
  <si>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</si>
  <si>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</si>
  <si>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</si>
  <si>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</si>
  <si>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</si>
  <si>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</si>
  <si>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</si>
  <si>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</si>
  <si>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</si>
  <si>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</si>
  <si>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</si>
  <si>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</si>
  <si>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</si>
  <si>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</si>
  <si>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</si>
  <si>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</si>
  <si>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</si>
  <si>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</si>
  <si>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</si>
  <si>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</si>
  <si>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</si>
  <si>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</si>
  <si>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</si>
  <si>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</si>
  <si>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</si>
  <si>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</si>
  <si>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</si>
  <si>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</si>
  <si>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</si>
  <si>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</si>
  <si>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</si>
  <si>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</si>
  <si>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</si>
  <si>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</si>
  <si>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</si>
  <si>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</si>
  <si>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</si>
  <si>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</si>
  <si>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</si>
  <si>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</si>
  <si>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</si>
  <si>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</si>
  <si>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</si>
  <si>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</si>
  <si>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</si>
  <si>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</si>
  <si>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</si>
  <si>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</si>
  <si>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</si>
  <si>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</si>
  <si>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</si>
  <si>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</si>
  <si>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</si>
  <si>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</si>
  <si>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</si>
  <si>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</si>
  <si>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</si>
  <si>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</si>
  <si>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</si>
  <si>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</si>
  <si>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</si>
  <si>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</si>
  <si>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</si>
  <si>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</si>
  <si>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</si>
  <si>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</si>
  <si>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</si>
  <si>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</si>
  <si>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</si>
  <si>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</si>
  <si>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</si>
  <si>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</si>
  <si>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</si>
  <si>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</si>
  <si>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</si>
  <si>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</si>
  <si>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</si>
  <si>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</si>
  <si>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</si>
  <si>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</si>
  <si>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</si>
  <si>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</si>
  <si>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</si>
  <si>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</si>
  <si>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</si>
  <si>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</si>
  <si>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</si>
  <si>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</si>
  <si>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</si>
  <si>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</si>
  <si>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</si>
  <si>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</si>
  <si>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</si>
  <si>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</si>
  <si>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</si>
  <si>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</si>
  <si>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</si>
  <si>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</si>
  <si>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</si>
  <si>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</si>
  <si>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</si>
  <si>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</si>
  <si>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</si>
  <si>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</si>
  <si>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</si>
  <si>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</si>
  <si>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</si>
  <si>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</si>
  <si>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</si>
  <si>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</si>
  <si>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</si>
  <si>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</si>
  <si>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</si>
  <si>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</si>
  <si>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</si>
  <si>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</si>
  <si>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</si>
  <si>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</si>
  <si>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</si>
  <si>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</si>
  <si>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</si>
  <si>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</si>
  <si>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</si>
  <si>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</si>
  <si>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</si>
  <si>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</si>
  <si>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</si>
  <si>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</si>
  <si>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</si>
  <si>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</si>
  <si>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</si>
  <si>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</si>
  <si>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</si>
  <si>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</si>
  <si>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</si>
  <si>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</si>
  <si>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</si>
  <si>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</si>
  <si>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</si>
  <si>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</si>
  <si>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</si>
  <si>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</si>
  <si>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</si>
  <si>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</si>
  <si>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</si>
  <si>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</si>
  <si>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</si>
  <si>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</si>
  <si>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</si>
  <si>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</si>
  <si>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</si>
  <si>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</si>
  <si>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</si>
  <si>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</si>
  <si>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</si>
  <si>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</si>
  <si>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</si>
  <si>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</si>
  <si>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</si>
  <si>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</si>
  <si>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</si>
  <si>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</si>
  <si>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</si>
  <si>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</si>
  <si>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</si>
  <si>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</si>
  <si>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</si>
  <si>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</si>
  <si>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</si>
  <si>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</si>
  <si>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</si>
  <si>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</si>
  <si>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</si>
  <si>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</si>
  <si>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</si>
  <si>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</si>
  <si>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</si>
  <si>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</si>
  <si>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</si>
  <si>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</si>
  <si>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</si>
  <si>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</si>
  <si>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</si>
  <si>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</si>
  <si>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</si>
  <si>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</si>
  <si>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</si>
  <si>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</si>
  <si>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</si>
  <si>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</si>
  <si>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</si>
  <si>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</si>
  <si>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</si>
  <si>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</si>
  <si>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</si>
  <si>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</si>
  <si>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</si>
  <si>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</si>
  <si>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</si>
  <si>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</si>
  <si>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</si>
  <si>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</si>
  <si>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</si>
  <si>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</si>
  <si>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</si>
  <si>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</si>
  <si>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</si>
  <si>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</si>
  <si>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</si>
  <si>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</si>
  <si>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</si>
  <si>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</si>
  <si>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</si>
  <si>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</si>
  <si>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</si>
  <si>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</si>
  <si>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</si>
  <si>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</si>
  <si>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</si>
  <si>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</si>
  <si>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</si>
  <si>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</si>
  <si>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</si>
  <si>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</si>
  <si>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</si>
  <si>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</si>
  <si>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</si>
  <si>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</si>
  <si>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</si>
  <si>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</si>
  <si>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</si>
  <si>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</si>
  <si>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</si>
  <si>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</si>
  <si>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</si>
  <si>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</si>
  <si>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</si>
  <si>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</si>
  <si>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</si>
  <si>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</si>
  <si>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</si>
  <si>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</si>
  <si>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</si>
  <si>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</si>
  <si>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</si>
  <si>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</si>
  <si>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</si>
  <si>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</si>
  <si>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</si>
  <si>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</si>
  <si>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</si>
  <si>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</si>
  <si>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</si>
  <si>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</si>
  <si>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</si>
  <si>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</si>
  <si>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</si>
  <si>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</si>
  <si>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</si>
  <si>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</si>
  <si>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</si>
  <si>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</si>
  <si>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</si>
  <si>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</si>
  <si>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</si>
  <si>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</si>
  <si>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</si>
  <si>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</si>
  <si>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</si>
  <si>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</si>
  <si>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</si>
  <si>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</si>
  <si>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</si>
  <si>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</si>
  <si>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</si>
  <si>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</si>
  <si>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</si>
  <si>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</si>
  <si>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</si>
  <si>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</si>
  <si>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</si>
  <si>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</si>
  <si>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</si>
  <si>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</si>
  <si>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</si>
  <si>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</si>
  <si>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</si>
  <si>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</si>
  <si>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</si>
  <si>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</si>
  <si>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</si>
  <si>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</si>
  <si>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</si>
  <si>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</si>
  <si>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</si>
  <si>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</si>
  <si>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</si>
  <si>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</si>
  <si>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</si>
  <si>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</si>
  <si>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</si>
  <si>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</si>
  <si>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</si>
  <si>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</si>
  <si>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</si>
  <si>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</si>
  <si>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</si>
  <si>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</si>
  <si>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</si>
  <si>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</si>
  <si>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</si>
  <si>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</si>
  <si>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</si>
  <si>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</si>
  <si>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</si>
  <si>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</si>
  <si>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</si>
  <si>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</si>
  <si>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</si>
  <si>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</si>
  <si>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</si>
  <si>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</si>
  <si>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</si>
  <si>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</si>
  <si>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</si>
  <si>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</si>
  <si>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</si>
  <si>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</si>
  <si>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</si>
  <si>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</si>
  <si>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</si>
  <si>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</si>
  <si>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</si>
  <si>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</si>
  <si>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</si>
  <si>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</si>
  <si>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</si>
  <si>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</si>
  <si>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</si>
  <si>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</si>
  <si>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</si>
  <si>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</si>
  <si>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</si>
  <si>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</si>
  <si>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</si>
  <si>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</si>
  <si>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</si>
  <si>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</si>
  <si>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</si>
  <si>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</si>
  <si>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</si>
  <si>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</si>
  <si>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</si>
  <si>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</si>
  <si>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</si>
  <si>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</si>
  <si>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</si>
  <si>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</si>
  <si>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</si>
  <si>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</si>
  <si>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</si>
  <si>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</si>
  <si>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</si>
  <si>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</si>
  <si>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</si>
  <si>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</si>
  <si>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</si>
  <si>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</si>
  <si>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</si>
  <si>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</si>
  <si>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</si>
  <si>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</si>
  <si>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</si>
  <si>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</si>
  <si>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</si>
  <si>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</si>
  <si>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</si>
  <si>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</si>
  <si>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</si>
  <si>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</si>
  <si>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</si>
  <si>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</si>
  <si>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</si>
  <si>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</si>
  <si>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</si>
  <si>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</si>
  <si>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</si>
  <si>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</si>
  <si>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</si>
  <si>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</si>
  <si>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</si>
  <si>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</si>
  <si>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</si>
  <si>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</si>
  <si>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</si>
  <si>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</si>
  <si>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</si>
  <si>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</si>
  <si>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</si>
  <si>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</si>
  <si>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</si>
  <si>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</si>
  <si>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</si>
  <si>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</si>
  <si>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</si>
  <si>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</si>
  <si>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</si>
  <si>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</si>
  <si>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</si>
  <si>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</si>
  <si>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</si>
  <si>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</si>
  <si>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</si>
  <si>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</si>
  <si>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</si>
  <si>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</si>
  <si>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</si>
  <si>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</si>
  <si>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</si>
  <si>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</si>
  <si>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</si>
  <si>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</si>
  <si>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</si>
  <si>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</si>
  <si>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</si>
  <si>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</si>
  <si>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</si>
  <si>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</si>
  <si>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</si>
  <si>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</si>
  <si>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</si>
  <si>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</si>
  <si>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</si>
  <si>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</si>
  <si>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</si>
  <si>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</si>
  <si>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</si>
  <si>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</si>
  <si>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</si>
  <si>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</si>
  <si>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</si>
  <si>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</si>
  <si>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</si>
  <si>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</si>
  <si>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</si>
  <si>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</si>
  <si>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</si>
  <si>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</si>
  <si>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</si>
  <si>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</si>
  <si>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</si>
  <si>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</si>
  <si>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</si>
  <si>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</si>
  <si>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</si>
  <si>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</si>
  <si>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</si>
  <si>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</si>
  <si>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</si>
  <si>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</si>
  <si>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</si>
  <si>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</si>
  <si>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</si>
  <si>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</si>
  <si>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</si>
  <si>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</si>
  <si>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</si>
  <si>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</si>
  <si>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</si>
  <si>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</si>
  <si>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</si>
  <si>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</si>
  <si>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</si>
  <si>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</si>
  <si>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</si>
  <si>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</si>
  <si>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</si>
  <si>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</si>
  <si>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</si>
  <si>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</si>
  <si>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</si>
  <si>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</si>
  <si>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</si>
  <si>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</si>
  <si>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</si>
  <si>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</si>
  <si>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</si>
  <si>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</si>
  <si>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</si>
  <si>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</si>
  <si>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</si>
  <si>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</si>
  <si>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</si>
  <si>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</si>
  <si>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</si>
  <si>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</si>
  <si>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</si>
  <si>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</si>
  <si>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</si>
  <si>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</si>
  <si>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</si>
  <si>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</si>
  <si>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</si>
  <si>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</si>
  <si>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</si>
  <si>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</si>
  <si>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</si>
  <si>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</si>
  <si>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</si>
  <si>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</si>
  <si>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</si>
  <si>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</si>
  <si>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</si>
  <si>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</si>
  <si>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</si>
  <si>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</si>
  <si>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</si>
  <si>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</si>
  <si>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</si>
  <si>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</si>
  <si>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</si>
  <si>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</si>
  <si>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</si>
  <si>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</si>
  <si>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</si>
  <si>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</si>
  <si>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</si>
  <si>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</si>
  <si>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</si>
  <si>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</si>
  <si>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</si>
  <si>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</si>
  <si>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</si>
  <si>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</si>
  <si>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</si>
  <si>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</si>
  <si>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</si>
  <si>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</si>
  <si>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</si>
  <si>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</si>
  <si>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</si>
  <si>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</si>
  <si>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</si>
  <si>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</si>
  <si>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</si>
  <si>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</si>
  <si>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</si>
  <si>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</si>
  <si>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</si>
  <si>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</si>
  <si>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</si>
  <si>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</si>
  <si>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</si>
  <si>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</si>
  <si>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</si>
  <si>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</si>
  <si>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</si>
  <si>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</si>
  <si>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</si>
  <si>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</si>
  <si>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</si>
  <si>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</si>
  <si>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</si>
  <si>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</si>
  <si>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</si>
  <si>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</si>
  <si>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</si>
  <si>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</si>
  <si>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</si>
  <si>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</si>
  <si>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</si>
  <si>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</si>
  <si>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</si>
  <si>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</si>
  <si>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</si>
  <si>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</si>
  <si>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</si>
  <si>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</si>
  <si>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</si>
  <si>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</si>
  <si>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</si>
  <si>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</si>
  <si>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</si>
  <si>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</si>
  <si>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</si>
  <si>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</si>
  <si>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</si>
  <si>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</si>
  <si>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</si>
  <si>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</si>
  <si>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</si>
  <si>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</si>
  <si>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</si>
  <si>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</si>
  <si>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</si>
  <si>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</si>
  <si>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</si>
  <si>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</si>
  <si>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</si>
  <si>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</si>
  <si>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</si>
  <si>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</si>
  <si>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</si>
  <si>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</si>
  <si>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</si>
  <si>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</si>
  <si>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</si>
  <si>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</si>
  <si>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</si>
  <si>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</si>
  <si>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</si>
  <si>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</si>
  <si>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</si>
  <si>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</si>
  <si>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</si>
  <si>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</si>
  <si>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</si>
  <si>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</si>
  <si>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</si>
  <si>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</si>
  <si>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</si>
  <si>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</si>
  <si>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</si>
  <si>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</si>
  <si>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</si>
  <si>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</si>
  <si>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</si>
  <si>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</si>
  <si>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</si>
  <si>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</si>
  <si>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</si>
  <si>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</si>
  <si>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</si>
  <si>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</si>
  <si>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</si>
  <si>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</si>
  <si>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</si>
  <si>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</si>
  <si>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</si>
  <si>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</si>
  <si>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</si>
  <si>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</si>
  <si>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</si>
  <si>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</si>
  <si>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</si>
  <si>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</si>
  <si>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</si>
  <si>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</si>
  <si>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</si>
  <si>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</si>
  <si>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</si>
  <si>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</si>
  <si>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</si>
  <si>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</si>
  <si>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</si>
  <si>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</si>
  <si>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</si>
  <si>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</si>
  <si>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</si>
  <si>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</si>
  <si>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</si>
  <si>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</si>
  <si>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</si>
  <si>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</si>
  <si>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</si>
  <si>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</si>
  <si>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</si>
  <si>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</si>
  <si>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</si>
  <si>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</si>
  <si>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</si>
  <si>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</si>
  <si>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</si>
  <si>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</si>
  <si>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</si>
  <si>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</si>
  <si>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</si>
  <si>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</si>
  <si>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</si>
  <si>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</si>
  <si>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</si>
  <si>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</si>
  <si>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</si>
  <si>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</si>
  <si>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</si>
  <si>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</si>
  <si>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</si>
  <si>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</si>
  <si>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</si>
  <si>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</si>
  <si>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</si>
  <si>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</si>
  <si>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</si>
  <si>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</si>
  <si>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</si>
  <si>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</si>
  <si>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</si>
  <si>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</si>
  <si>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</si>
  <si>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</si>
  <si>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</si>
  <si>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</si>
  <si>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</si>
  <si>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</si>
  <si>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</si>
  <si>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</si>
  <si>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</si>
  <si>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</si>
  <si>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</si>
  <si>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</si>
  <si>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</si>
  <si>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</si>
  <si>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</si>
  <si>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</si>
  <si>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</si>
  <si>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</si>
  <si>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</si>
  <si>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</si>
  <si>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</si>
  <si>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</si>
  <si>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</si>
  <si>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</si>
  <si>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</si>
  <si>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</si>
  <si>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</si>
  <si>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</si>
  <si>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</si>
  <si>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</si>
  <si>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</si>
  <si>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</si>
  <si>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</si>
  <si>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</si>
  <si>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</si>
  <si>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</si>
  <si>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</si>
  <si>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</si>
  <si>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</si>
  <si>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</si>
  <si>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</si>
  <si>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</si>
  <si>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</si>
  <si>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</si>
  <si>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</si>
  <si>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</si>
  <si>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</si>
  <si>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</si>
  <si>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</si>
  <si>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</si>
  <si>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</si>
  <si>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</si>
  <si>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</si>
  <si>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</si>
  <si>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</si>
  <si>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</si>
  <si>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</si>
  <si>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</si>
  <si>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</si>
  <si>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</si>
  <si>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</si>
  <si>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</si>
  <si>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</si>
  <si>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</si>
  <si>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</si>
  <si>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</si>
  <si>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</si>
  <si>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</si>
  <si>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</si>
  <si>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</si>
  <si>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</si>
  <si>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</si>
  <si>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</si>
  <si>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</si>
  <si>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</si>
  <si>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</si>
  <si>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</si>
  <si>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</si>
  <si>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</si>
  <si>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</si>
  <si>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</si>
  <si>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</si>
  <si>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</si>
  <si>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</si>
  <si>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</si>
  <si>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</si>
  <si>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</si>
  <si>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</si>
  <si>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</si>
  <si>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</si>
  <si>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</si>
  <si>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</si>
  <si>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</si>
  <si>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</si>
  <si>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</si>
  <si>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</si>
  <si>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</si>
  <si>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</si>
  <si>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</si>
  <si>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</si>
  <si>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</si>
  <si>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</si>
  <si>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</si>
  <si>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</si>
  <si>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</si>
  <si>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</si>
  <si>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</si>
  <si>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</si>
  <si>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</si>
  <si>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</si>
  <si>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</si>
  <si>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</si>
  <si>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</si>
  <si>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</si>
  <si>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</si>
  <si>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</si>
  <si>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</si>
  <si>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</si>
  <si>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</si>
  <si>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</si>
  <si>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</si>
  <si>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</si>
  <si>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</si>
  <si>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</si>
  <si>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</si>
  <si>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</si>
  <si>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</si>
  <si>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</si>
  <si>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</si>
  <si>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</si>
  <si>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</si>
  <si>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</si>
  <si>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</si>
  <si>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</si>
  <si>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</si>
  <si>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</si>
  <si>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</si>
  <si>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</si>
  <si>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</si>
  <si>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</si>
  <si>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</si>
  <si>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</si>
  <si>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</si>
  <si>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</si>
  <si>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</si>
  <si>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</si>
  <si>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</si>
  <si>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</si>
  <si>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</si>
  <si>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</si>
  <si>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</si>
  <si>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</si>
  <si>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</si>
  <si>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</si>
  <si>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</si>
  <si>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</si>
  <si>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</si>
  <si>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</si>
  <si>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</si>
  <si>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</si>
  <si>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</si>
  <si>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</si>
  <si>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</si>
  <si>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</si>
  <si>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</si>
  <si>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</si>
  <si>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</si>
  <si>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</si>
  <si>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</si>
  <si>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</si>
  <si>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</si>
  <si>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</si>
  <si>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</si>
  <si>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</si>
  <si>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</si>
  <si>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</si>
  <si>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</si>
  <si>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</si>
  <si>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</si>
  <si>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</si>
  <si>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</si>
  <si>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</si>
  <si>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</si>
  <si>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</si>
  <si>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</si>
  <si>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</si>
  <si>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</si>
  <si>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</si>
  <si>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</si>
  <si>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</si>
  <si>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</si>
  <si>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</si>
  <si>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</si>
  <si>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</si>
  <si>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</si>
  <si>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</si>
  <si>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</si>
  <si>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</si>
  <si>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</si>
  <si>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</si>
  <si>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</si>
  <si>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</si>
  <si>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</si>
  <si>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</si>
  <si>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</si>
  <si>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</si>
  <si>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</si>
  <si>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</si>
  <si>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</si>
  <si>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</si>
  <si>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</si>
  <si>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</si>
  <si>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</si>
  <si>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</si>
  <si>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</si>
  <si>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</si>
  <si>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</si>
  <si>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</si>
  <si>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</si>
  <si>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</si>
  <si>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</si>
  <si>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</si>
  <si>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</si>
  <si>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</si>
  <si>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</si>
  <si>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</si>
  <si>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</si>
  <si>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</si>
  <si>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</si>
  <si>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</si>
  <si>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</si>
  <si>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</si>
  <si>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</si>
  <si>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</si>
  <si>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</si>
  <si>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</si>
  <si>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</si>
  <si>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</si>
  <si>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</si>
  <si>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</si>
  <si>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</si>
  <si>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</si>
  <si>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</si>
  <si>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</si>
  <si>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</si>
  <si>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</si>
  <si>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</si>
  <si>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</si>
  <si>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</si>
  <si>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</si>
  <si>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</si>
  <si>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</si>
  <si>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</si>
  <si>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</si>
  <si>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</si>
  <si>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</si>
  <si>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</si>
  <si>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</si>
  <si>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</si>
  <si>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</si>
  <si>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</si>
  <si>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</si>
  <si>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</si>
  <si>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</si>
  <si>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</si>
  <si>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</si>
  <si>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</si>
  <si>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</si>
  <si>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</si>
  <si>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</si>
  <si>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</si>
  <si>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</si>
  <si>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</si>
  <si>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</si>
  <si>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</si>
  <si>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</si>
  <si>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</si>
  <si>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</si>
  <si>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</si>
  <si>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</si>
  <si>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</si>
  <si>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</si>
  <si>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</si>
  <si>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</si>
  <si>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</si>
  <si>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</si>
  <si>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</si>
  <si>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</si>
  <si>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</si>
  <si>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</si>
  <si>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</si>
  <si>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</si>
  <si>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</si>
  <si>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</si>
  <si>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</si>
  <si>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</si>
  <si>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</si>
  <si>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</si>
  <si>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</si>
  <si>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</si>
  <si>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</si>
  <si>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</si>
  <si>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</si>
  <si>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</si>
  <si>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</si>
  <si>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</si>
  <si>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</si>
  <si>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</si>
  <si>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</si>
  <si>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</si>
  <si>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</si>
  <si>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</si>
  <si>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</si>
  <si>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</si>
  <si>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</si>
  <si>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</si>
  <si>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</si>
  <si>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</si>
  <si>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</si>
  <si>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</si>
  <si>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</si>
  <si>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</si>
  <si>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</si>
  <si>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</si>
  <si>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</si>
  <si>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</si>
  <si>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</si>
  <si>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</si>
  <si>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</si>
  <si>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</si>
  <si>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</si>
  <si>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</si>
  <si>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</si>
  <si>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</si>
  <si>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</si>
  <si>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</si>
  <si>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</si>
  <si>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</si>
  <si>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</si>
  <si>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</si>
  <si>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</si>
  <si>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</si>
  <si>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</si>
  <si>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</si>
  <si>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</si>
  <si>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</si>
  <si>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</si>
  <si>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</si>
  <si>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</si>
  <si>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</si>
  <si>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</si>
  <si>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</si>
  <si>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</si>
  <si>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</si>
  <si>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</si>
  <si>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</si>
  <si>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</si>
  <si>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</si>
  <si>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</si>
  <si>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</si>
  <si>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</si>
  <si>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</si>
  <si>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</si>
  <si>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</si>
  <si>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</si>
  <si>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</si>
  <si>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</si>
  <si>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</si>
  <si>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</si>
  <si>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</si>
  <si>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</si>
  <si>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</si>
  <si>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</si>
  <si>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</si>
  <si>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</si>
  <si>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</si>
  <si>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</si>
  <si>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</si>
  <si>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</si>
  <si>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</si>
  <si>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</si>
  <si>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</si>
  <si>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</si>
  <si>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</si>
  <si>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</si>
  <si>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</si>
  <si>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</si>
  <si>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</si>
  <si>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</si>
  <si>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</si>
  <si>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</si>
  <si>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</si>
  <si>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</si>
  <si>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</si>
  <si>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</si>
  <si>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</si>
  <si>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</si>
  <si>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</si>
  <si>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</si>
  <si>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</si>
  <si>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</si>
  <si>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</si>
  <si>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</si>
  <si>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</si>
  <si>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</si>
  <si>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</si>
  <si>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</si>
  <si>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</si>
  <si>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</si>
  <si>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</si>
  <si>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</si>
  <si>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</si>
  <si>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</si>
  <si>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</si>
  <si>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</si>
  <si>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</si>
  <si>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</si>
  <si>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</si>
  <si>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</si>
  <si>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</si>
  <si>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</si>
  <si>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</si>
  <si>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</si>
  <si>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</si>
  <si>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</si>
  <si>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</si>
  <si>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</si>
  <si>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</si>
  <si>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</si>
  <si>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</si>
  <si>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</si>
  <si>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</si>
  <si>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</si>
  <si>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</si>
  <si>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</si>
  <si>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</si>
  <si>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</si>
  <si>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</si>
  <si>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</si>
  <si>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</si>
  <si>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</si>
  <si>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</si>
  <si>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</si>
  <si>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</si>
  <si>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</si>
  <si>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</si>
  <si>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</si>
  <si>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</si>
  <si>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</si>
  <si>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</si>
  <si>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</si>
  <si>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</si>
  <si>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</si>
  <si>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</si>
  <si>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</si>
  <si>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</si>
  <si>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</si>
  <si>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</si>
  <si>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</si>
  <si>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</si>
  <si>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</si>
  <si>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</si>
  <si>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</si>
  <si>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</si>
  <si>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</si>
  <si>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</si>
  <si>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</si>
  <si>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</si>
  <si>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</si>
  <si>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</si>
  <si>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</si>
  <si>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</si>
  <si>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</si>
  <si>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</si>
  <si>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</si>
  <si>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</si>
  <si>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</si>
  <si>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</si>
  <si>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</si>
  <si>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</si>
  <si>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</si>
  <si>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</si>
  <si>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</si>
  <si>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</si>
  <si>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</si>
  <si>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</si>
  <si>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</si>
  <si>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</si>
  <si>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</si>
  <si>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</si>
  <si>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</si>
  <si>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</si>
  <si>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</si>
  <si>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</si>
  <si>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</si>
  <si>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</si>
  <si>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</si>
  <si>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</si>
  <si>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</si>
  <si>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</si>
  <si>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</si>
  <si>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</si>
  <si>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</si>
  <si>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</si>
  <si>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</si>
  <si>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</si>
  <si>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</si>
  <si>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</si>
  <si>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</si>
  <si>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</si>
  <si>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</si>
  <si>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</si>
  <si>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</si>
  <si>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</si>
  <si>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</si>
  <si>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</si>
  <si>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</si>
  <si>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</si>
  <si>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</si>
  <si>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</si>
  <si>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</si>
  <si>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</si>
  <si>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</si>
  <si>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</si>
  <si>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</si>
  <si>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</si>
  <si>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</si>
  <si>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</si>
  <si>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</si>
  <si>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</si>
  <si>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</si>
  <si>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</si>
  <si>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</si>
  <si>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</si>
  <si>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</si>
  <si>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</si>
  <si>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</si>
  <si>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</si>
  <si>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</si>
  <si>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</si>
  <si>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</si>
  <si>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</si>
  <si>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</si>
  <si>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</si>
  <si>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</si>
  <si>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</si>
  <si>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</si>
  <si>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</si>
  <si>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</si>
  <si>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</si>
  <si>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</si>
  <si>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</si>
  <si>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</si>
  <si>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</si>
  <si>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</si>
  <si>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</si>
  <si>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</si>
  <si>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</si>
  <si>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</si>
  <si>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</si>
  <si>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</si>
  <si>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</si>
  <si>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</si>
  <si>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</si>
  <si>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</si>
  <si>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</si>
  <si>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</si>
  <si>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</si>
  <si>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</si>
  <si>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</si>
  <si>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</si>
  <si>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</si>
  <si>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</si>
  <si>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</si>
  <si>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</si>
  <si>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</si>
  <si>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</si>
  <si>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</si>
  <si>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</si>
  <si>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</si>
  <si>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</si>
  <si>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</si>
  <si>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</si>
  <si>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</si>
  <si>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</si>
  <si>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</si>
  <si>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</si>
  <si>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</si>
  <si>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</si>
  <si>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</si>
  <si>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</si>
  <si>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</si>
  <si>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</si>
  <si>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</si>
  <si>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</si>
  <si>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</si>
  <si>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</si>
  <si>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</si>
  <si>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</si>
  <si>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</si>
  <si>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</si>
  <si>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</si>
  <si>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</si>
  <si>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</si>
  <si>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</si>
  <si>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</si>
  <si>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</si>
  <si>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</si>
  <si>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</si>
  <si>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</si>
  <si>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</si>
  <si>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</si>
  <si>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</si>
  <si>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</si>
  <si>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</si>
  <si>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</si>
  <si>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</si>
  <si>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</si>
  <si>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</si>
  <si>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</si>
  <si>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</si>
  <si>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</si>
  <si>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</si>
  <si>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</si>
  <si>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</si>
  <si>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</si>
  <si>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</si>
  <si>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</si>
  <si>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</si>
  <si>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</si>
  <si>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</si>
  <si>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</si>
  <si>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</si>
  <si>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</si>
  <si>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</si>
  <si>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</si>
  <si>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</si>
  <si>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</si>
  <si>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</si>
  <si>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</si>
  <si>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</si>
  <si>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</si>
  <si>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</si>
  <si>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</si>
  <si>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</si>
  <si>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</si>
  <si>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</si>
  <si>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</si>
  <si>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</si>
  <si>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</si>
  <si>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</si>
  <si>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</si>
  <si>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</si>
  <si>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</si>
  <si>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</si>
  <si>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</si>
  <si>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</si>
  <si>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</si>
  <si>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</si>
  <si>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</si>
  <si>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</si>
  <si>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</si>
  <si>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</si>
  <si>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</si>
  <si>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</si>
  <si>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</si>
  <si>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</si>
  <si>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</si>
  <si>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</si>
  <si>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</si>
  <si>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</si>
  <si>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</si>
  <si>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</si>
  <si>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</si>
  <si>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</si>
  <si>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</si>
  <si>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</si>
  <si>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</si>
  <si>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</si>
  <si>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</si>
  <si>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</si>
  <si>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</si>
  <si>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</si>
  <si>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</si>
  <si>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</si>
  <si>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</si>
  <si>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</si>
  <si>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</si>
  <si>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</si>
  <si>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</si>
  <si>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</si>
  <si>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</si>
  <si>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</si>
  <si>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</si>
  <si>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</si>
  <si>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</si>
  <si>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</si>
  <si>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</si>
  <si>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</si>
  <si>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</si>
  <si>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</si>
  <si>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</si>
  <si>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</si>
  <si>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</si>
  <si>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</si>
  <si>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</si>
  <si>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</si>
  <si>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</si>
  <si>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</si>
  <si>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</si>
  <si>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</si>
  <si>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</si>
  <si>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</si>
  <si>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</si>
  <si>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</si>
  <si>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</si>
  <si>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</si>
  <si>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</si>
  <si>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</si>
  <si>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</si>
  <si>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</si>
  <si>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</si>
  <si>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</si>
  <si>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</si>
  <si>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</si>
  <si>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</si>
  <si>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</si>
  <si>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</si>
  <si>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</si>
  <si>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</si>
  <si>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</si>
  <si>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</si>
  <si>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</si>
  <si>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</si>
  <si>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</si>
  <si>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</si>
  <si>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</si>
  <si>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</si>
  <si>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</si>
  <si>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</si>
  <si>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</si>
  <si>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</si>
  <si>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</si>
  <si>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</si>
  <si>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</si>
  <si>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</si>
  <si>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</si>
  <si>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</si>
  <si>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</si>
  <si>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</si>
  <si>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</si>
  <si>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</si>
  <si>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</si>
  <si>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</si>
  <si>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</si>
  <si>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</si>
  <si>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</si>
  <si>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</si>
  <si>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</si>
  <si>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</si>
  <si>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</si>
  <si>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</si>
  <si>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</si>
  <si>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</si>
  <si>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</si>
  <si>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</si>
  <si>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</si>
  <si>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</si>
  <si>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</si>
  <si>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</si>
  <si>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</si>
  <si>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</si>
  <si>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</si>
  <si>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</si>
  <si>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</si>
  <si>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</si>
  <si>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</si>
  <si>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</si>
  <si>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</si>
  <si>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</si>
  <si>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</si>
  <si>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</si>
  <si>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</si>
  <si>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</si>
  <si>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</si>
  <si>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</si>
  <si>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</si>
  <si>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</si>
  <si>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</si>
  <si>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</si>
  <si>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</si>
  <si>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</si>
  <si>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</si>
  <si>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</si>
  <si>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</si>
  <si>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</si>
  <si>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</si>
  <si>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</si>
  <si>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</si>
  <si>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</si>
  <si>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</si>
  <si>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</si>
  <si>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</si>
  <si>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</si>
  <si>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</si>
  <si>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</si>
  <si>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</si>
  <si>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</si>
  <si>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</si>
  <si>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</si>
  <si>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</si>
  <si>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</si>
  <si>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</si>
  <si>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</si>
  <si>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</si>
  <si>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</si>
  <si>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</si>
  <si>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</si>
  <si>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</si>
  <si>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</si>
  <si>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</si>
  <si>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</si>
  <si>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</si>
  <si>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</si>
  <si>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</si>
  <si>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</si>
  <si>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</si>
  <si>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</si>
  <si>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</si>
  <si>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</si>
  <si>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</si>
  <si>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</si>
  <si>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</si>
  <si>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</si>
  <si>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</si>
  <si>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</si>
  <si>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</si>
  <si>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</si>
  <si>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</si>
  <si>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</si>
  <si>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</si>
  <si>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</si>
  <si>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</si>
  <si>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</si>
  <si>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</si>
  <si>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</si>
  <si>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</si>
  <si>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</si>
  <si>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</si>
  <si>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</si>
  <si>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</si>
  <si>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</si>
  <si>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</si>
  <si>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</si>
  <si>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</si>
  <si>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</si>
  <si>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</si>
  <si>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</si>
  <si>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</si>
  <si>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</si>
  <si>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</si>
  <si>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</si>
  <si>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</si>
  <si>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</si>
  <si>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</si>
  <si>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</si>
  <si>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</si>
  <si>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</si>
  <si>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</si>
  <si>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</si>
  <si>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</si>
  <si>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</si>
  <si>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</si>
  <si>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</si>
  <si>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</si>
  <si>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</si>
  <si>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</si>
  <si>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</si>
  <si>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</si>
  <si>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</si>
  <si>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</si>
  <si>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</si>
  <si>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</si>
  <si>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</si>
  <si>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</si>
  <si>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</si>
  <si>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</si>
  <si>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</si>
  <si>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</si>
  <si>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</si>
  <si>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</si>
  <si>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</si>
  <si>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</si>
  <si>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</si>
  <si>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</si>
  <si>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</si>
  <si>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</si>
  <si>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</si>
  <si>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</si>
  <si>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</si>
  <si>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</si>
  <si>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</si>
  <si>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</si>
  <si>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</si>
  <si>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</si>
  <si>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</si>
  <si>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</si>
  <si>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</si>
  <si>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</si>
  <si>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</si>
  <si>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</si>
  <si>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</si>
  <si>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</si>
  <si>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</si>
  <si>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</si>
  <si>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</si>
  <si>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</si>
  <si>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</si>
  <si>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</si>
  <si>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</si>
  <si>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</si>
  <si>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</si>
  <si>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</si>
  <si>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</si>
  <si>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</si>
  <si>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</si>
  <si>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</si>
  <si>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</si>
  <si>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</si>
  <si>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</si>
  <si>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</si>
  <si>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</si>
  <si>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</si>
  <si>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</si>
  <si>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</si>
  <si>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</si>
  <si>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</si>
  <si>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</si>
  <si>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</si>
  <si>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</si>
  <si>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</si>
  <si>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</si>
  <si>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</si>
  <si>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</si>
  <si>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</si>
  <si>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</si>
  <si>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</si>
  <si>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</si>
  <si>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</si>
  <si>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</si>
  <si>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</si>
  <si>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</si>
  <si>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</si>
  <si>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</si>
  <si>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</si>
  <si>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</si>
  <si>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</si>
  <si>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</si>
  <si>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</si>
  <si>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</si>
  <si>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</si>
  <si>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</si>
  <si>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</si>
  <si>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</si>
  <si>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</si>
  <si>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</si>
  <si>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</si>
  <si>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</si>
  <si>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</si>
  <si>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</si>
  <si>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</si>
  <si>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</si>
  <si>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</si>
  <si>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</si>
  <si>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</si>
  <si>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</si>
  <si>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</si>
  <si>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</si>
  <si>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</si>
  <si>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</si>
  <si>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</si>
  <si>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</si>
  <si>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</si>
  <si>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</si>
  <si>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</si>
  <si>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</si>
  <si>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</si>
  <si>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</si>
  <si>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</si>
  <si>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</si>
  <si>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</si>
  <si>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</si>
  <si>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</si>
  <si>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</si>
  <si>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</si>
  <si>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</si>
  <si>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</si>
  <si>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</si>
  <si>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</si>
  <si>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</si>
  <si>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</si>
  <si>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</si>
  <si>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</si>
  <si>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</si>
  <si>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</si>
  <si>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</si>
  <si>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</si>
  <si>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</si>
  <si>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</si>
  <si>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</si>
  <si>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</si>
  <si>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</si>
  <si>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</si>
  <si>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</si>
  <si>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</si>
  <si>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</si>
  <si>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</si>
  <si>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</si>
  <si>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</si>
  <si>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</si>
  <si>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</si>
  <si>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</si>
  <si>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</si>
  <si>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</si>
  <si>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</si>
  <si>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</si>
  <si>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</si>
  <si>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</si>
  <si>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</si>
  <si>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</si>
  <si>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</si>
  <si>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</si>
  <si>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</si>
  <si>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</si>
  <si>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</si>
  <si>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</si>
  <si>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</si>
  <si>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</si>
  <si>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</si>
  <si>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</si>
  <si>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</si>
  <si>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</si>
  <si>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</si>
  <si>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</si>
  <si>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</si>
  <si>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</si>
  <si>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</si>
  <si>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</si>
  <si>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</si>
  <si>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</si>
  <si>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</si>
  <si>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</si>
  <si>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</si>
  <si>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</si>
  <si>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</si>
  <si>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</si>
  <si>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</si>
  <si>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</si>
  <si>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</si>
  <si>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</si>
  <si>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</si>
  <si>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</si>
  <si>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</si>
  <si>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</si>
  <si>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</si>
  <si>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</si>
  <si>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</si>
  <si>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</si>
  <si>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</si>
  <si>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</si>
  <si>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</si>
  <si>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</si>
  <si>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</si>
  <si>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</si>
  <si>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</si>
  <si>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</si>
  <si>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</si>
  <si>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</si>
  <si>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</si>
  <si>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</si>
  <si>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</si>
  <si>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</si>
  <si>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</si>
  <si>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</si>
  <si>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</si>
  <si>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</si>
  <si>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</si>
  <si>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</si>
  <si>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</si>
  <si>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</si>
  <si>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</si>
  <si>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</si>
  <si>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</si>
  <si>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</si>
  <si>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</si>
  <si>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</si>
  <si>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</si>
  <si>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</si>
  <si>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</si>
  <si>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</si>
  <si>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</si>
  <si>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</si>
  <si>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</si>
  <si>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</si>
  <si>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</si>
  <si>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</si>
  <si>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</si>
  <si>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</si>
  <si>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</si>
  <si>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</si>
  <si>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</si>
  <si>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</si>
  <si>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</si>
  <si>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</si>
  <si>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</si>
  <si>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</si>
  <si>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</si>
  <si>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</si>
  <si>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</si>
  <si>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</si>
  <si>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</si>
  <si>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</si>
  <si>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</si>
  <si>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</si>
  <si>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</si>
  <si>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</si>
  <si>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</si>
  <si>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</si>
  <si>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</si>
  <si>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</si>
  <si>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</si>
  <si>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</si>
  <si>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</si>
  <si>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</si>
  <si>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</si>
  <si>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</si>
  <si>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</si>
  <si>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</si>
  <si>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</si>
  <si>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</si>
  <si>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</si>
  <si>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</si>
  <si>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</si>
  <si>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</si>
  <si>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</si>
  <si>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</si>
  <si>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</si>
  <si>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</si>
  <si>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</si>
  <si>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</si>
  <si>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</si>
  <si>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</si>
  <si>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</si>
  <si>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</si>
  <si>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</si>
  <si>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</si>
  <si>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</si>
  <si>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</si>
  <si>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</si>
  <si>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</si>
  <si>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</si>
  <si>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</si>
  <si>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</si>
  <si>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</si>
  <si>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</si>
  <si>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</si>
  <si>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</si>
  <si>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</si>
  <si>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</si>
  <si>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</si>
  <si>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</si>
  <si>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</si>
  <si>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</si>
  <si>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</si>
  <si>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</si>
  <si>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</si>
  <si>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</si>
  <si>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</si>
  <si>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</si>
  <si>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</si>
  <si>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</si>
  <si>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</si>
  <si>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</si>
  <si>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</si>
  <si>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</si>
  <si>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</si>
  <si>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</si>
  <si>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</si>
  <si>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</si>
  <si>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</si>
  <si>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</si>
  <si>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</si>
  <si>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</si>
  <si>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</si>
  <si>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</si>
  <si>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</si>
  <si>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</si>
  <si>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</si>
  <si>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</si>
  <si>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</si>
  <si>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</si>
  <si>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</si>
  <si>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</si>
  <si>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</si>
  <si>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</si>
  <si>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</si>
  <si>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</si>
  <si>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</si>
  <si>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</si>
  <si>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</si>
  <si>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</si>
  <si>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</si>
  <si>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</si>
  <si>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</si>
  <si>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</si>
  <si>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</si>
  <si>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</si>
  <si>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</si>
  <si>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</si>
  <si>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</si>
  <si>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</si>
  <si>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</si>
  <si>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</si>
  <si>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</si>
  <si>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</si>
  <si>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</si>
  <si>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</si>
  <si>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</si>
  <si>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</si>
  <si>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</si>
  <si>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</si>
  <si>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</si>
  <si>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</si>
  <si>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</si>
  <si>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</si>
  <si>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</si>
  <si>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</si>
  <si>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</si>
  <si>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</si>
  <si>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</si>
  <si>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</si>
  <si>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</si>
  <si>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</si>
  <si>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</si>
  <si>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</si>
  <si>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</si>
  <si>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</si>
  <si>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</si>
  <si>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</si>
  <si>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</si>
  <si>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</si>
  <si>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</si>
  <si>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</si>
  <si>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</si>
  <si>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</si>
  <si>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</si>
  <si>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</si>
  <si>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</si>
  <si>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</si>
  <si>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</si>
  <si>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</si>
  <si>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</si>
  <si>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</si>
  <si>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</si>
  <si>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</si>
  <si>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</si>
  <si>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</si>
  <si>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</si>
  <si>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</si>
  <si>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</si>
  <si>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</si>
  <si>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</si>
  <si>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</si>
  <si>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</si>
  <si>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</si>
  <si>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</si>
  <si>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</si>
  <si>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</si>
  <si>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</si>
  <si>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</si>
  <si>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</si>
  <si>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</si>
  <si>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</si>
  <si>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</si>
  <si>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</si>
  <si>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</si>
  <si>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</si>
  <si>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</si>
  <si>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</si>
  <si>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</si>
  <si>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</si>
  <si>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</si>
  <si>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</si>
  <si>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</si>
  <si>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</si>
  <si>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</si>
  <si>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</si>
  <si>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</si>
  <si>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</si>
  <si>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</si>
  <si>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</si>
  <si>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</si>
  <si>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</si>
  <si>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</si>
  <si>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</si>
  <si>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</si>
  <si>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</si>
  <si>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</si>
  <si>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</si>
  <si>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</si>
  <si>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</si>
  <si>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</si>
  <si>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</si>
  <si>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</si>
  <si>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</si>
  <si>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</si>
  <si>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</si>
  <si>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</si>
  <si>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</si>
  <si>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</si>
  <si>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</si>
  <si>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</si>
  <si>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</si>
  <si>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</si>
  <si>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</si>
  <si>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</si>
  <si>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</si>
  <si>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</si>
  <si>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</si>
  <si>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</si>
  <si>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</si>
  <si>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</si>
  <si>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</si>
  <si>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</si>
  <si>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</si>
  <si>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</si>
  <si>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</si>
  <si>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</si>
  <si>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</si>
  <si>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</si>
  <si>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</si>
  <si>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</si>
  <si>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</si>
  <si>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</si>
  <si>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</si>
  <si>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</si>
  <si>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</si>
  <si>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</si>
  <si>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</si>
  <si>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</si>
  <si>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</si>
  <si>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</si>
  <si>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</si>
  <si>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</si>
  <si>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</si>
  <si>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</si>
  <si>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</si>
  <si>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</si>
  <si>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</si>
  <si>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</si>
  <si>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</si>
  <si>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</si>
  <si>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</si>
  <si>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</si>
  <si>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</si>
  <si>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</si>
  <si>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</si>
  <si>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</si>
  <si>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</si>
  <si>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</si>
  <si>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</si>
  <si>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</si>
  <si>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</si>
  <si>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</si>
  <si>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</si>
  <si>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</si>
  <si>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</si>
  <si>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</si>
  <si>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</si>
  <si>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</si>
  <si>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</si>
  <si>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</si>
  <si>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</si>
  <si>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</si>
  <si>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</si>
  <si>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</si>
  <si>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</si>
  <si>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</si>
  <si>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</si>
  <si>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</si>
  <si>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</si>
  <si>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</si>
  <si>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</si>
  <si>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</si>
  <si>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</si>
  <si>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</si>
  <si>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</si>
  <si>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</si>
  <si>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</si>
  <si>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</si>
  <si>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</si>
  <si>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</si>
  <si>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</si>
  <si>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</si>
  <si>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</si>
  <si>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</si>
  <si>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</si>
  <si>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</si>
  <si>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</si>
  <si>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</si>
  <si>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</si>
  <si>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</si>
  <si>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</si>
  <si>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</si>
  <si>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</si>
  <si>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</si>
  <si>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</si>
  <si>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</si>
  <si>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</si>
  <si>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</si>
  <si>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</si>
  <si>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</si>
  <si>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</si>
  <si>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</si>
  <si>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</si>
  <si>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</si>
  <si>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</si>
  <si>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</si>
  <si>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</si>
  <si>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</si>
  <si>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</si>
  <si>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</si>
  <si>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</si>
  <si>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</si>
  <si>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</si>
  <si>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</si>
  <si>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</si>
  <si>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</si>
  <si>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</si>
  <si>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</si>
  <si>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</si>
  <si>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</si>
  <si>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</si>
  <si>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</si>
  <si>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</si>
  <si>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</si>
  <si>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</si>
  <si>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</si>
  <si>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</si>
  <si>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</si>
  <si>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</si>
  <si>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</si>
  <si>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</si>
  <si>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</si>
  <si>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</si>
  <si>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</si>
  <si>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</si>
  <si>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</si>
  <si>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</si>
  <si>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</si>
  <si>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</si>
  <si>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</si>
  <si>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</si>
  <si>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</si>
  <si>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</si>
  <si>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</si>
  <si>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</si>
  <si>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</si>
  <si>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</si>
  <si>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</si>
  <si>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</si>
  <si>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</si>
  <si>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</si>
  <si>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</si>
  <si>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</si>
  <si>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</si>
  <si>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</si>
  <si>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</si>
  <si>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</si>
  <si>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</si>
  <si>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</si>
  <si>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</si>
  <si>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</si>
  <si>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</si>
  <si>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</si>
  <si>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</si>
  <si>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</si>
  <si>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</si>
  <si>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</si>
  <si>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</si>
  <si>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</si>
  <si>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</si>
  <si>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</si>
  <si>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</si>
  <si>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</si>
  <si>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</si>
  <si>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</si>
  <si>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</si>
  <si>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</si>
  <si>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</si>
  <si>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</si>
  <si>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</si>
  <si>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</si>
  <si>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</si>
  <si>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</si>
  <si>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</si>
  <si>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</si>
  <si>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</si>
  <si>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</si>
  <si>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</si>
  <si>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</si>
  <si>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</si>
  <si>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</si>
  <si>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</si>
  <si>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</si>
  <si>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</si>
  <si>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</si>
  <si>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</si>
  <si>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</si>
  <si>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</si>
  <si>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</si>
  <si>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</si>
  <si>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</si>
  <si>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</si>
  <si>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</si>
  <si>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</si>
  <si>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</si>
  <si>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</si>
  <si>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</si>
  <si>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</si>
  <si>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</si>
  <si>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</si>
  <si>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</si>
  <si>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</si>
  <si>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</si>
  <si>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</si>
  <si>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</si>
  <si>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</si>
  <si>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</si>
  <si>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</si>
  <si>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</si>
  <si>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</si>
  <si>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</si>
  <si>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</si>
  <si>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</si>
  <si>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</si>
  <si>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</si>
  <si>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</si>
  <si>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</si>
  <si>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</si>
  <si>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</si>
  <si>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</si>
  <si>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</si>
  <si>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</si>
  <si>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</si>
  <si>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</si>
  <si>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</si>
  <si>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</si>
  <si>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</si>
  <si>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</si>
  <si>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</si>
  <si>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</si>
  <si>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</si>
  <si>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</si>
  <si>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</si>
  <si>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</si>
  <si>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</si>
  <si>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</si>
  <si>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</si>
  <si>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</si>
  <si>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</si>
  <si>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</si>
  <si>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</si>
  <si>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</si>
  <si>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</si>
  <si>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</si>
  <si>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</si>
  <si>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</si>
  <si>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</si>
  <si>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</si>
  <si>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</si>
  <si>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</si>
  <si>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</si>
  <si>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</si>
  <si>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</si>
  <si>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</si>
  <si>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</si>
  <si>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</si>
  <si>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</si>
  <si>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</si>
  <si>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</si>
  <si>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</si>
  <si>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</si>
  <si>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</si>
  <si>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</si>
  <si>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</si>
  <si>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</si>
  <si>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</si>
  <si>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</si>
  <si>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</si>
  <si>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</si>
  <si>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</si>
  <si>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</si>
  <si>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</si>
  <si>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</si>
  <si>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</si>
  <si>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</si>
  <si>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</si>
  <si>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</si>
  <si>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</si>
  <si>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</si>
  <si>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</si>
  <si>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</si>
  <si>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</si>
  <si>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</si>
  <si>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</si>
  <si>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</si>
  <si>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</si>
  <si>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</si>
  <si>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</si>
  <si>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</si>
  <si>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</si>
  <si>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</si>
  <si>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</si>
  <si>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</si>
  <si>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</si>
  <si>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</si>
  <si>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</si>
  <si>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</si>
  <si>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</si>
  <si>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</si>
  <si>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</si>
  <si>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</si>
  <si>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</si>
  <si>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</si>
  <si>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</si>
  <si>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</si>
  <si>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</si>
  <si>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</si>
  <si>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</si>
  <si>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</si>
  <si>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</si>
  <si>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</si>
  <si>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</si>
  <si>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</si>
  <si>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</si>
  <si>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</si>
  <si>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</si>
  <si>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</si>
  <si>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</si>
  <si>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</si>
  <si>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</si>
  <si>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</si>
  <si>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</si>
  <si>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</si>
  <si>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</si>
  <si>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</si>
  <si>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</si>
  <si>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</si>
  <si>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</si>
  <si>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</si>
  <si>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</si>
  <si>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</si>
  <si>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</si>
  <si>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</si>
  <si>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</si>
  <si>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</si>
  <si>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</si>
  <si>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</si>
  <si>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</si>
  <si>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</si>
  <si>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</si>
  <si>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</si>
  <si>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</si>
  <si>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</si>
  <si>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</si>
  <si>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</si>
  <si>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</si>
  <si>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</si>
  <si>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</si>
  <si>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</si>
  <si>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</si>
  <si>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</si>
  <si>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</si>
  <si>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</si>
  <si>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</si>
  <si>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</si>
  <si>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</si>
  <si>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</si>
  <si>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</si>
  <si>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</si>
  <si>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</si>
  <si>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</si>
  <si>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</si>
  <si>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</si>
  <si>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</si>
  <si>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</si>
  <si>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</si>
  <si>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</si>
  <si>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</si>
  <si>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</si>
  <si>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</si>
  <si>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</si>
  <si>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</si>
  <si>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</si>
  <si>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</si>
  <si>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</si>
  <si>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</si>
  <si>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</si>
  <si>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</si>
  <si>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</si>
  <si>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</si>
  <si>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</si>
  <si>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</si>
  <si>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</si>
  <si>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</si>
  <si>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</si>
  <si>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</si>
  <si>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</si>
  <si>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</si>
  <si>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</si>
  <si>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</si>
  <si>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</si>
  <si>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</si>
  <si>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</si>
  <si>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</si>
  <si>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</si>
  <si>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</si>
  <si>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</si>
  <si>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</si>
  <si>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</si>
  <si>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</si>
  <si>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</si>
  <si>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</si>
  <si>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</si>
  <si>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</si>
  <si>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</si>
  <si>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</si>
  <si>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</si>
  <si>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</si>
  <si>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</si>
  <si>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</si>
  <si>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</si>
  <si>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</si>
  <si>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</si>
  <si>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</si>
  <si>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</si>
  <si>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</si>
  <si>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</si>
  <si>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</si>
  <si>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</si>
  <si>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</si>
  <si>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</si>
  <si>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</si>
  <si>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</si>
  <si>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</si>
  <si>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</si>
  <si>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</si>
  <si>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</si>
  <si>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</si>
  <si>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</si>
  <si>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</si>
  <si>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</si>
  <si>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</si>
  <si>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</si>
  <si>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</si>
  <si>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</si>
  <si>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</si>
  <si>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</si>
  <si>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</si>
  <si>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</si>
  <si>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</si>
  <si>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</si>
  <si>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</si>
  <si>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</si>
  <si>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</si>
  <si>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</si>
  <si>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</si>
  <si>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</si>
  <si>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</si>
  <si>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</si>
  <si>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</si>
  <si>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</si>
  <si>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</si>
  <si>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</si>
  <si>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</si>
  <si>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</si>
  <si>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</si>
  <si>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</si>
  <si>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</si>
  <si>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</si>
  <si>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</si>
  <si>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</si>
  <si>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</si>
  <si>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</si>
  <si>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</si>
  <si>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</si>
  <si>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</si>
  <si>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</si>
  <si>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</si>
  <si>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</si>
  <si>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</si>
  <si>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</si>
  <si>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</si>
  <si>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</si>
  <si>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</si>
  <si>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</si>
  <si>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</si>
  <si>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</si>
  <si>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</si>
  <si>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</si>
  <si>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</si>
  <si>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</si>
  <si>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</si>
  <si>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</si>
  <si>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</si>
  <si>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</si>
  <si>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</si>
  <si>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</si>
  <si>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</si>
  <si>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</si>
  <si>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</si>
  <si>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</si>
  <si>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</si>
  <si>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</si>
  <si>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</si>
  <si>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</si>
  <si>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</si>
  <si>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</si>
  <si>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</si>
  <si>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</si>
  <si>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</si>
  <si>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</si>
  <si>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</si>
  <si>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</si>
  <si>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</si>
  <si>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</si>
  <si>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</si>
  <si>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</si>
  <si>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</si>
  <si>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</si>
  <si>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</si>
  <si>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</si>
  <si>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</si>
  <si>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</si>
  <si>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</si>
  <si>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</si>
  <si>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</si>
  <si>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</si>
  <si>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</si>
  <si>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</si>
  <si>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</si>
  <si>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</si>
  <si>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</si>
  <si>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</si>
  <si>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</si>
  <si>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</si>
  <si>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</si>
  <si>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</si>
  <si>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</si>
  <si>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</si>
  <si>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</si>
  <si>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</si>
  <si>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</si>
  <si>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</si>
  <si>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</si>
  <si>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</si>
  <si>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</si>
  <si>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</si>
  <si>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</si>
  <si>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</si>
  <si>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</si>
  <si>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</si>
  <si>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</si>
  <si>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</si>
  <si>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</si>
  <si>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</si>
  <si>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</si>
  <si>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</si>
  <si>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</si>
  <si>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</si>
  <si>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</si>
  <si>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</si>
  <si>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</si>
  <si>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</si>
  <si>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</si>
  <si>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</si>
  <si>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</si>
  <si>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</si>
  <si>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</si>
  <si>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</si>
  <si>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</si>
  <si>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</si>
  <si>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</si>
  <si>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</si>
  <si>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</si>
  <si>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</si>
  <si>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</si>
  <si>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</si>
  <si>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</si>
  <si>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</si>
  <si>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</si>
  <si>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</si>
  <si>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</si>
  <si>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</si>
  <si>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</si>
  <si>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</si>
  <si>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</si>
  <si>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</si>
  <si>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</si>
  <si>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</si>
  <si>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</si>
  <si>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</si>
  <si>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</si>
  <si>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</si>
  <si>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</si>
  <si>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</si>
  <si>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</si>
  <si>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</si>
  <si>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</si>
  <si>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</si>
  <si>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</si>
  <si>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</si>
  <si>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</si>
  <si>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</si>
  <si>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</si>
  <si>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</si>
  <si>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</si>
  <si>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</si>
  <si>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</si>
  <si>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</si>
  <si>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</si>
  <si>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</si>
  <si>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</si>
  <si>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</si>
  <si>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</si>
  <si>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</si>
  <si>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</si>
  <si>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</si>
  <si>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</si>
  <si>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</si>
  <si>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</si>
  <si>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</si>
  <si>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</si>
  <si>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</si>
  <si>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</si>
  <si>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</si>
  <si>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</si>
  <si>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</si>
  <si>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</si>
  <si>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</si>
  <si>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</si>
  <si>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</si>
  <si>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</si>
  <si>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</si>
  <si>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</si>
  <si>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</si>
  <si>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</si>
  <si>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</si>
  <si>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</si>
  <si>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</si>
  <si>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</si>
  <si>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</si>
  <si>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</si>
  <si>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</si>
  <si>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</si>
  <si>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</si>
  <si>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</si>
  <si>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</si>
  <si>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</si>
  <si>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</si>
  <si>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</si>
  <si>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</si>
  <si>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</si>
  <si>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</si>
  <si>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</si>
  <si>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</si>
  <si>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</si>
  <si>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</si>
  <si>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</si>
  <si>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</si>
  <si>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</si>
  <si>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</si>
  <si>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</si>
  <si>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</si>
  <si>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</si>
  <si>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</si>
  <si>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</si>
  <si>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</si>
  <si>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</si>
  <si>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</si>
  <si>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</si>
  <si>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</si>
  <si>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</si>
  <si>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</si>
  <si>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</si>
  <si>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</si>
  <si>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</si>
  <si>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</si>
  <si>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</si>
  <si>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</si>
  <si>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</si>
  <si>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</si>
  <si>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</si>
  <si>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</si>
  <si>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</si>
  <si>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</si>
  <si>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</si>
  <si>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</si>
  <si>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</si>
  <si>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</si>
  <si>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</si>
  <si>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</si>
  <si>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</si>
  <si>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</si>
  <si>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</si>
  <si>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</si>
  <si>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</si>
  <si>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</si>
  <si>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</si>
  <si>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</si>
  <si>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</si>
  <si>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</si>
  <si>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</si>
  <si>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</si>
  <si>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</si>
  <si>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</si>
  <si>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</si>
  <si>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</si>
  <si>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</si>
  <si>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</si>
  <si>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</si>
  <si>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</si>
  <si>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</si>
  <si>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</si>
  <si>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</si>
  <si>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</si>
  <si>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</si>
  <si>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</si>
  <si>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</si>
  <si>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</si>
  <si>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</si>
  <si>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</si>
  <si>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</si>
  <si>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</si>
  <si>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</si>
  <si>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</si>
  <si>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</si>
  <si>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</si>
  <si>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</si>
  <si>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</si>
  <si>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</si>
  <si>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</si>
  <si>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</si>
  <si>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</si>
  <si>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</si>
  <si>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</si>
  <si>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</si>
  <si>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</si>
  <si>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</si>
  <si>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</si>
  <si>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</si>
  <si>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</si>
  <si>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</si>
  <si>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</si>
  <si>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</si>
  <si>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</si>
  <si>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</si>
  <si>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</si>
  <si>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</si>
  <si>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</si>
  <si>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</si>
  <si>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</si>
  <si>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</si>
  <si>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</si>
  <si>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</si>
  <si>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</si>
  <si>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</si>
  <si>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</si>
  <si>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</si>
  <si>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</si>
  <si>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</si>
  <si>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</si>
  <si>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</si>
  <si>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</si>
  <si>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</si>
  <si>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</si>
  <si>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</si>
  <si>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</si>
  <si>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</si>
  <si>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</si>
  <si>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</si>
  <si>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</si>
  <si>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</si>
  <si>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</si>
  <si>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</si>
  <si>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</si>
  <si>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</si>
  <si>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</si>
  <si>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</si>
  <si>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</si>
  <si>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</si>
  <si>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</si>
  <si>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</si>
  <si>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</si>
  <si>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</si>
  <si>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</si>
  <si>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</si>
  <si>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</si>
  <si>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</si>
  <si>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</si>
  <si>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</si>
  <si>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</si>
  <si>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</si>
  <si>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</si>
  <si>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</si>
  <si>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</si>
  <si>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</si>
  <si>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</si>
  <si>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</si>
  <si>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</si>
  <si>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</si>
  <si>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</si>
  <si>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</si>
  <si>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</si>
  <si>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</si>
  <si>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</si>
  <si>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</si>
  <si>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</si>
  <si>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</si>
  <si>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</si>
  <si>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</si>
  <si>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</si>
  <si>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</si>
  <si>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</si>
  <si>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</si>
  <si>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</si>
  <si>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</si>
  <si>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</si>
  <si>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</si>
  <si>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</si>
  <si>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</si>
  <si>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</si>
  <si>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</si>
  <si>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</si>
  <si>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</si>
  <si>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</si>
  <si>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</si>
  <si>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</si>
  <si>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</si>
  <si>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</si>
  <si>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</si>
  <si>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</si>
  <si>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</si>
  <si>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</si>
  <si>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</si>
  <si>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</si>
  <si>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</si>
  <si>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</si>
  <si>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</si>
  <si>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</si>
  <si>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</si>
  <si>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</si>
  <si>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</si>
  <si>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</si>
  <si>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</si>
  <si>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</si>
  <si>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</si>
  <si>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</si>
  <si>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</si>
  <si>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</si>
  <si>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</si>
  <si>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</si>
  <si>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</si>
  <si>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</si>
  <si>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</si>
  <si>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</si>
  <si>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</si>
  <si>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</si>
  <si>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</si>
  <si>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</si>
  <si>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</si>
  <si>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</si>
  <si>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</si>
  <si>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</si>
  <si>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</si>
  <si>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</si>
  <si>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</si>
  <si>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</si>
  <si>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</si>
  <si>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</si>
  <si>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</si>
  <si>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</si>
  <si>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</si>
  <si>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</si>
  <si>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</si>
  <si>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</si>
  <si>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</si>
  <si>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</si>
  <si>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</si>
  <si>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</si>
  <si>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</si>
  <si>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</si>
  <si>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</si>
  <si>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</si>
  <si>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</si>
  <si>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</si>
  <si>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</si>
  <si>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</si>
  <si>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</si>
  <si>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</si>
  <si>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</si>
  <si>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</si>
  <si>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</si>
  <si>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</si>
  <si>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</si>
  <si>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</si>
  <si>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</si>
  <si>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</si>
  <si>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</si>
  <si>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</si>
  <si>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</si>
  <si>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</si>
  <si>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</si>
  <si>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</si>
  <si>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</si>
  <si>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</si>
  <si>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</si>
  <si>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</si>
  <si>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</si>
  <si>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</si>
  <si>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</si>
  <si>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</si>
  <si>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</si>
  <si>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</si>
  <si>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</si>
  <si>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</si>
  <si>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</si>
  <si>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</si>
  <si>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</si>
  <si>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</si>
  <si>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</si>
  <si>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</si>
  <si>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</si>
  <si>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</si>
  <si>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</si>
  <si>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</si>
  <si>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</si>
  <si>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</si>
  <si>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</si>
  <si>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</si>
  <si>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</si>
  <si>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</si>
  <si>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</si>
  <si>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</si>
  <si>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</si>
  <si>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</si>
  <si>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</si>
  <si>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</si>
  <si>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</si>
  <si>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</si>
  <si>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</si>
  <si>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</si>
  <si>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</si>
  <si>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</si>
  <si>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</si>
  <si>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</si>
  <si>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</si>
  <si>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</si>
  <si>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</si>
  <si>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</si>
  <si>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</si>
  <si>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</si>
  <si>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</si>
  <si>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</si>
  <si>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</si>
  <si>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</si>
  <si>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</si>
  <si>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</si>
  <si>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</si>
  <si>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</si>
  <si>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</si>
  <si>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</si>
  <si>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</si>
  <si>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</si>
  <si>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</si>
  <si>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</si>
  <si>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</si>
  <si>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</si>
  <si>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</si>
  <si>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</si>
  <si>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</si>
  <si>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</si>
  <si>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</si>
  <si>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</si>
  <si>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</si>
  <si>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</si>
  <si>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</si>
  <si>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</si>
  <si>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</si>
  <si>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</si>
  <si>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</si>
  <si>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</si>
  <si>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</si>
  <si>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</si>
  <si>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</si>
  <si>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</si>
  <si>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</si>
  <si>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</si>
  <si>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</si>
  <si>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</si>
  <si>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</si>
  <si>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</si>
  <si>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</si>
  <si>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</si>
  <si>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</si>
  <si>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</si>
  <si>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</si>
  <si>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</si>
  <si>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</si>
  <si>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</si>
  <si>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</si>
  <si>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</si>
  <si>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</si>
  <si>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</si>
  <si>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</si>
  <si>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</si>
  <si>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</si>
  <si>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</si>
  <si>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</si>
  <si>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</si>
  <si>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</si>
  <si>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</si>
  <si>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</si>
  <si>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</si>
  <si>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</si>
  <si>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</si>
  <si>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</si>
  <si>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</si>
  <si>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</si>
  <si>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</si>
  <si>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</si>
  <si>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</si>
  <si>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</si>
  <si>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</si>
  <si>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</si>
  <si>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</si>
  <si>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</si>
  <si>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</si>
  <si>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</si>
  <si>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</si>
  <si>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</si>
  <si>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</si>
  <si>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</si>
  <si>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</si>
  <si>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</si>
  <si>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</si>
  <si>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</si>
  <si>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</si>
  <si>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</si>
  <si>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</si>
  <si>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</si>
  <si>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</si>
  <si>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</si>
  <si>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</si>
  <si>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</si>
  <si>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</si>
  <si>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</si>
  <si>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</si>
  <si>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</si>
  <si>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</si>
  <si>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</si>
  <si>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</si>
  <si>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</si>
  <si>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</si>
  <si>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</si>
  <si>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</si>
  <si>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</si>
  <si>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</si>
  <si>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</si>
  <si>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</si>
  <si>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</si>
  <si>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</si>
  <si>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</si>
  <si>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</si>
  <si>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</si>
  <si>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</si>
  <si>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</si>
  <si>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</si>
  <si>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</si>
  <si>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</si>
  <si>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</si>
  <si>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</si>
  <si>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</si>
  <si>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</si>
  <si>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</si>
  <si>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</si>
  <si>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</si>
  <si>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</si>
  <si>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</si>
  <si>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</si>
  <si>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</si>
  <si>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</si>
  <si>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</si>
  <si>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</si>
  <si>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</si>
  <si>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</si>
  <si>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</si>
  <si>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</si>
  <si>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</si>
  <si>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</si>
  <si>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</si>
  <si>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</si>
  <si>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</si>
  <si>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</si>
  <si>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</si>
  <si>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</si>
  <si>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</si>
  <si>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</si>
  <si>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</si>
  <si>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</si>
  <si>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</si>
  <si>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</si>
  <si>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</si>
  <si>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</si>
  <si>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</si>
  <si>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</si>
  <si>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</si>
  <si>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</si>
  <si>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</si>
  <si>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</si>
  <si>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</si>
  <si>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</si>
  <si>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</si>
  <si>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</si>
  <si>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</si>
  <si>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</si>
  <si>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</si>
  <si>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</si>
  <si>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</si>
  <si>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</si>
  <si>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</si>
  <si>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</si>
  <si>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</si>
  <si>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</si>
  <si>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</si>
  <si>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</si>
  <si>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</si>
  <si>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</si>
  <si>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</si>
  <si>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</si>
  <si>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</si>
  <si>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</si>
  <si>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</si>
  <si>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</si>
  <si>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</si>
  <si>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</si>
  <si>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</si>
  <si>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</si>
  <si>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</si>
  <si>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</si>
  <si>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</si>
  <si>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</si>
  <si>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</si>
  <si>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</si>
  <si>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</si>
  <si>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</si>
  <si>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</si>
  <si>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</si>
  <si>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</si>
  <si>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</si>
  <si>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</si>
  <si>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</si>
  <si>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</si>
  <si>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</si>
  <si>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</si>
  <si>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</si>
  <si>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</si>
  <si>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</si>
  <si>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</si>
  <si>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</si>
  <si>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</si>
  <si>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</si>
  <si>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</si>
  <si>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</si>
  <si>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</si>
  <si>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</si>
  <si>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</si>
  <si>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</si>
  <si>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</si>
  <si>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</si>
  <si>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</si>
  <si>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</si>
  <si>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</si>
  <si>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</si>
  <si>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</si>
  <si>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</si>
  <si>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</si>
  <si>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</si>
  <si>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</si>
  <si>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</si>
  <si>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</si>
  <si>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</si>
  <si>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</si>
  <si>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</si>
  <si>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</si>
  <si>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</si>
  <si>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</si>
  <si>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</si>
  <si>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</si>
  <si>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</si>
  <si>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</si>
  <si>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</si>
  <si>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</si>
  <si>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</si>
  <si>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</si>
  <si>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</si>
  <si>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</si>
  <si>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</si>
  <si>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</si>
  <si>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</si>
  <si>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</si>
  <si>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</si>
  <si>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</si>
  <si>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</si>
  <si>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</si>
  <si>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</si>
  <si>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</si>
  <si>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</si>
  <si>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</si>
  <si>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</si>
  <si>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</si>
  <si>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</si>
  <si>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</si>
  <si>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</si>
  <si>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</si>
  <si>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</si>
  <si>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</si>
  <si>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</si>
  <si>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</si>
  <si>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</si>
  <si>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</si>
  <si>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</si>
  <si>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</si>
  <si>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</si>
  <si>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</si>
  <si>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</si>
  <si>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</si>
  <si>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</si>
  <si>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</si>
  <si>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</si>
  <si>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</si>
  <si>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</si>
  <si>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</si>
  <si>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</si>
  <si>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</si>
  <si>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</si>
  <si>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</si>
  <si>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</si>
  <si>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</si>
  <si>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</si>
  <si>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</si>
  <si>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</si>
  <si>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</si>
  <si>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</si>
  <si>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</si>
  <si>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</si>
  <si>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</si>
  <si>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</si>
  <si>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</si>
  <si>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</si>
  <si>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</si>
  <si>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</si>
  <si>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</si>
  <si>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</si>
  <si>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</si>
  <si>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</si>
  <si>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</si>
  <si>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</si>
  <si>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</si>
  <si>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</si>
  <si>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</si>
  <si>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</si>
  <si>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</si>
  <si>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</si>
  <si>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</si>
  <si>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</si>
  <si>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</si>
  <si>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</si>
  <si>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</si>
  <si>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</si>
  <si>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</si>
  <si>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</si>
  <si>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</si>
  <si>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</si>
  <si>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</si>
  <si>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</si>
  <si>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</si>
  <si>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</si>
  <si>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</si>
  <si>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</si>
  <si>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</si>
  <si>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</si>
  <si>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</si>
  <si>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</si>
  <si>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</si>
  <si>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</si>
  <si>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</si>
  <si>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</si>
  <si>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</si>
  <si>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</si>
  <si>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</si>
  <si>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</si>
  <si>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</si>
  <si>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</si>
  <si>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</si>
  <si>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</si>
  <si>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</si>
  <si>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</si>
  <si>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</si>
  <si>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</si>
  <si>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</si>
  <si>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</si>
  <si>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</si>
  <si>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</si>
  <si>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</si>
  <si>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</si>
  <si>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</si>
  <si>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</si>
  <si>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</si>
  <si>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</si>
  <si>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</si>
  <si>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</si>
  <si>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</si>
  <si>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</si>
  <si>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</si>
  <si>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</si>
  <si>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</si>
  <si>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</si>
  <si>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</si>
  <si>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</si>
  <si>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</si>
  <si>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</si>
  <si>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</si>
  <si>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</si>
  <si>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</si>
  <si>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</si>
  <si>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</si>
  <si>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</si>
  <si>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</si>
  <si>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</si>
  <si>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</si>
  <si>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</si>
  <si>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</si>
  <si>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</si>
  <si>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</si>
  <si>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</si>
  <si>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</si>
  <si>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</si>
  <si>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</si>
  <si>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</si>
  <si>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</si>
  <si>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</si>
  <si>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</si>
  <si>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</si>
  <si>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</si>
  <si>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</si>
  <si>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</si>
  <si>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</si>
  <si>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</si>
  <si>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</si>
  <si>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</si>
  <si>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</si>
  <si>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</si>
  <si>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</si>
  <si>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</si>
  <si>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</si>
  <si>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</si>
  <si>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</si>
  <si>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</si>
  <si>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</si>
  <si>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</si>
  <si>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</si>
  <si>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</si>
  <si>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</si>
  <si>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</si>
  <si>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</si>
  <si>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</si>
  <si>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</si>
  <si>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</si>
  <si>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</si>
  <si>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</si>
  <si>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</si>
  <si>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</si>
  <si>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</si>
  <si>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</si>
  <si>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</si>
  <si>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</si>
  <si>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</si>
  <si>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</si>
  <si>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</si>
  <si>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</si>
  <si>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</si>
  <si>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</si>
  <si>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</si>
  <si>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</si>
  <si>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</si>
  <si>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</si>
  <si>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</si>
  <si>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</si>
  <si>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</si>
  <si>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</si>
  <si>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</si>
  <si>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</si>
  <si>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</si>
  <si>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</si>
  <si>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</si>
  <si>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</si>
  <si>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</si>
  <si>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</si>
  <si>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</si>
  <si>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</si>
  <si>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</si>
  <si>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</si>
  <si>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</si>
  <si>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</si>
  <si>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</si>
  <si>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</si>
  <si>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</si>
  <si>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</si>
  <si>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</si>
  <si>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</si>
  <si>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</si>
  <si>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</si>
  <si>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</si>
  <si>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</si>
  <si>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</si>
  <si>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</si>
  <si>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</si>
  <si>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</si>
  <si>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</si>
  <si>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</si>
  <si>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</si>
  <si>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</si>
  <si>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</si>
  <si>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</si>
  <si>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</si>
  <si>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</si>
  <si>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</si>
  <si>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</si>
  <si>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</si>
  <si>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</si>
  <si>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</si>
  <si>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</si>
  <si>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</si>
  <si>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</si>
  <si>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</si>
  <si>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</si>
  <si>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</si>
  <si>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</si>
  <si>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</si>
  <si>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</si>
  <si>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</si>
  <si>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</si>
  <si>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</si>
  <si>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</si>
  <si>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</si>
  <si>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</si>
  <si>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</si>
  <si>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</si>
  <si>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</si>
  <si>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</si>
  <si>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</si>
  <si>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</si>
  <si>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</si>
  <si>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</si>
  <si>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</si>
  <si>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</si>
  <si>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</si>
  <si>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</si>
  <si>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</si>
  <si>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</si>
  <si>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</si>
  <si>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</si>
  <si>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</si>
  <si>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</si>
  <si>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</si>
  <si>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</si>
  <si>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</si>
  <si>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</si>
  <si>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</si>
  <si>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</si>
  <si>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</si>
  <si>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</si>
  <si>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</si>
  <si>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</si>
  <si>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</si>
  <si>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</si>
  <si>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</si>
  <si>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</si>
  <si>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</si>
  <si>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</si>
  <si>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</si>
  <si>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</si>
  <si>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</si>
  <si>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</si>
  <si>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</si>
  <si>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</si>
  <si>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</si>
  <si>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</si>
  <si>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</si>
  <si>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</si>
  <si>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</si>
  <si>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</si>
  <si>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</si>
  <si>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</si>
  <si>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</si>
  <si>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</si>
  <si>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</si>
  <si>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</si>
  <si>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</si>
  <si>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</si>
  <si>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</si>
  <si>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</si>
  <si>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</si>
  <si>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</si>
  <si>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</si>
  <si>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</si>
  <si>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</si>
  <si>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</si>
  <si>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</si>
  <si>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</si>
  <si>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</si>
  <si>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</si>
  <si>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</si>
  <si>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</si>
  <si>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</si>
  <si>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</si>
  <si>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</si>
  <si>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</si>
  <si>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</si>
  <si>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</si>
  <si>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</si>
  <si>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</si>
  <si>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</si>
  <si>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</si>
  <si>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</si>
  <si>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</si>
  <si>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</si>
  <si>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</si>
  <si>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</si>
  <si>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</si>
  <si>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</si>
  <si>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</si>
  <si>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</si>
  <si>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</si>
  <si>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</si>
  <si>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</si>
  <si>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</si>
  <si>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</si>
  <si>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</si>
  <si>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</si>
  <si>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</si>
  <si>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</si>
  <si>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</si>
  <si>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</si>
  <si>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</si>
  <si>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</si>
  <si>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</si>
  <si>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</si>
  <si>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</si>
  <si>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</si>
  <si>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</si>
  <si>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</si>
  <si>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</si>
  <si>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</si>
  <si>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</si>
  <si>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</si>
  <si>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</si>
  <si>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</si>
  <si>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</si>
  <si>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</si>
  <si>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</si>
  <si>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</si>
  <si>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</si>
  <si>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</si>
  <si>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</si>
  <si>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</si>
  <si>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</si>
  <si>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</si>
  <si>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</si>
  <si>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</si>
  <si>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</si>
  <si>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</si>
  <si>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</si>
  <si>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</si>
  <si>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</si>
  <si>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</si>
  <si>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</si>
  <si>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</si>
  <si>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</si>
  <si>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</si>
  <si>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</si>
  <si>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</si>
  <si>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</si>
  <si>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</si>
  <si>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</si>
  <si>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</si>
  <si>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</si>
  <si>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</si>
  <si>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</si>
  <si>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</si>
  <si>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</si>
  <si>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</si>
  <si>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</si>
  <si>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</si>
  <si>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</si>
  <si>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</si>
  <si>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</si>
  <si>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</si>
  <si>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</si>
  <si>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</si>
  <si>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</si>
  <si>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</si>
  <si>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</si>
  <si>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</si>
  <si>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</si>
  <si>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</si>
  <si>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</si>
  <si>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</si>
  <si>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</si>
  <si>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</si>
  <si>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</si>
  <si>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</si>
  <si>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</si>
  <si>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</si>
  <si>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</si>
  <si>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</si>
  <si>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</si>
  <si>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</si>
  <si>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</si>
  <si>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</si>
  <si>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</si>
  <si>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</si>
  <si>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</si>
  <si>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</si>
  <si>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</si>
  <si>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</si>
  <si>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</si>
  <si>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</si>
  <si>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</si>
  <si>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</si>
  <si>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</si>
  <si>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</si>
  <si>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</si>
  <si>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</si>
  <si>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</si>
  <si>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</si>
  <si>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</si>
  <si>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</si>
  <si>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</si>
  <si>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</si>
  <si>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</si>
  <si>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</si>
  <si>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</si>
  <si>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</si>
  <si>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</si>
  <si>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</si>
  <si>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</si>
  <si>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</si>
  <si>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</si>
  <si>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</si>
  <si>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</si>
  <si>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</si>
  <si>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</si>
  <si>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</si>
  <si>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</si>
  <si>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</si>
  <si>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</si>
  <si>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</si>
  <si>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</si>
  <si>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</si>
  <si>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</si>
  <si>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</si>
  <si>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</si>
  <si>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</si>
  <si>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</si>
  <si>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</si>
  <si>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</si>
  <si>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</si>
  <si>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</si>
  <si>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</si>
  <si>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</si>
  <si>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</si>
  <si>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</si>
  <si>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</si>
  <si>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</si>
  <si>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</si>
  <si>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</si>
  <si>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</si>
  <si>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</si>
  <si>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</si>
  <si>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</si>
  <si>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</si>
  <si>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</si>
  <si>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</si>
  <si>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</si>
  <si>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</si>
  <si>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</si>
  <si>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</si>
  <si>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</si>
  <si>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</si>
  <si>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</si>
  <si>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</si>
  <si>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</si>
  <si>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</si>
  <si>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</si>
  <si>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</si>
  <si>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</si>
  <si>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</si>
  <si>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</si>
  <si>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</si>
  <si>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</si>
  <si>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</si>
  <si>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</si>
  <si>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</si>
  <si>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</si>
  <si>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</si>
  <si>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</si>
  <si>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</si>
  <si>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</si>
  <si>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</si>
  <si>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</si>
  <si>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</si>
  <si>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</si>
  <si>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</si>
  <si>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</si>
  <si>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</si>
  <si>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</si>
  <si>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</si>
  <si>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</si>
  <si>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</si>
  <si>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</si>
  <si>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</si>
  <si>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</si>
  <si>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</si>
  <si>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</si>
  <si>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</si>
  <si>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</si>
  <si>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</si>
  <si>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</si>
  <si>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</si>
  <si>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</si>
  <si>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</si>
  <si>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</si>
  <si>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</si>
  <si>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</si>
  <si>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</si>
  <si>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</si>
  <si>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</si>
  <si>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</si>
  <si>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</si>
  <si>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</si>
  <si>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</si>
  <si>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</si>
  <si>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</si>
  <si>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</si>
  <si>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</si>
  <si>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</si>
  <si>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</si>
  <si>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</si>
  <si>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</si>
  <si>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</si>
  <si>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</si>
  <si>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</si>
  <si>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</si>
  <si>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</si>
  <si>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</si>
  <si>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</si>
  <si>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</si>
  <si>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</si>
  <si>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</si>
  <si>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</si>
  <si>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</si>
  <si>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</si>
  <si>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</si>
  <si>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</si>
  <si>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</si>
  <si>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</si>
  <si>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</si>
  <si>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</si>
  <si>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</si>
  <si>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</si>
  <si>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</si>
  <si>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</si>
  <si>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</si>
  <si>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</si>
  <si>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</si>
  <si>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</si>
  <si>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</si>
  <si>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</si>
  <si>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</si>
  <si>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</si>
  <si>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</si>
  <si>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</si>
  <si>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</si>
  <si>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</si>
  <si>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</si>
  <si>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</si>
  <si>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</si>
  <si>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</si>
  <si>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</si>
  <si>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</si>
  <si>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</si>
  <si>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</si>
  <si>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</si>
  <si>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</si>
  <si>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</si>
  <si>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</si>
  <si>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</si>
  <si>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</si>
  <si>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</si>
  <si>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</si>
  <si>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</si>
  <si>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</si>
  <si>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</si>
  <si>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</si>
  <si>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</si>
  <si>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</si>
  <si>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</si>
  <si>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</si>
  <si>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</si>
  <si>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</si>
  <si>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</si>
  <si>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</si>
  <si>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</si>
  <si>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</si>
  <si>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</si>
  <si>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</si>
  <si>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</si>
  <si>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</si>
  <si>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</si>
  <si>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</si>
  <si>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</si>
  <si>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</si>
  <si>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</si>
  <si>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</si>
  <si>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</si>
  <si>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</si>
  <si>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</si>
  <si>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</si>
  <si>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</si>
  <si>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</si>
  <si>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</si>
  <si>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</si>
  <si>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</si>
  <si>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</si>
  <si>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</si>
  <si>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</si>
  <si>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</si>
  <si>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</si>
  <si>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</si>
  <si>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</si>
  <si>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</si>
  <si>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</si>
  <si>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</si>
  <si>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</si>
  <si>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</si>
  <si>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</si>
  <si>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</si>
  <si>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</si>
  <si>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</si>
  <si>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</si>
  <si>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</si>
  <si>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</si>
  <si>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</si>
  <si>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</si>
  <si>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</si>
  <si>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</si>
  <si>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</si>
  <si>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</si>
  <si>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</si>
  <si>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</si>
  <si>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</si>
  <si>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</si>
  <si>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</si>
  <si>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</si>
  <si>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</si>
  <si>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</si>
  <si>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</si>
  <si>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</si>
  <si>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</si>
  <si>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</si>
  <si>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</si>
  <si>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</si>
  <si>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</si>
  <si>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</si>
  <si>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</si>
  <si>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</si>
  <si>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</si>
  <si>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</si>
  <si>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</si>
  <si>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</si>
  <si>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</si>
  <si>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</si>
  <si>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</si>
  <si>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</si>
  <si>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</si>
  <si>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</si>
  <si>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</si>
  <si>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</si>
  <si>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</si>
  <si>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</si>
  <si>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</si>
  <si>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</si>
  <si>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</si>
  <si>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</si>
  <si>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</si>
  <si>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</si>
  <si>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</si>
  <si>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</si>
  <si>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</si>
  <si>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</si>
  <si>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</si>
  <si>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</si>
  <si>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</si>
  <si>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</si>
  <si>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</si>
  <si>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</si>
  <si>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</si>
  <si>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</si>
  <si>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</si>
  <si>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</si>
  <si>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</si>
  <si>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</si>
  <si>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</si>
  <si>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</si>
  <si>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</si>
  <si>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</si>
  <si>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</si>
  <si>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</si>
  <si>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</si>
  <si>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</si>
  <si>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</si>
  <si>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</si>
  <si>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</si>
  <si>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</si>
  <si>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</si>
  <si>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</si>
  <si>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</si>
  <si>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</si>
  <si>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</si>
  <si>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</si>
  <si>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</si>
  <si>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</si>
  <si>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</si>
  <si>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</si>
  <si>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</si>
  <si>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</si>
  <si>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</si>
  <si>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</si>
  <si>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</si>
  <si>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</si>
  <si>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</si>
  <si>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</si>
  <si>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</si>
  <si>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</si>
  <si>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</si>
  <si>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</si>
  <si>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</si>
  <si>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</si>
  <si>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</si>
  <si>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</si>
  <si>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</si>
  <si>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</si>
  <si>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</si>
  <si>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</si>
  <si>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</si>
  <si>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</si>
  <si>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</si>
  <si>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</si>
  <si>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</si>
  <si>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</si>
  <si>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</si>
  <si>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</si>
  <si>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</si>
  <si>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</si>
  <si>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</si>
  <si>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</si>
  <si>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</si>
  <si>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</si>
  <si>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</si>
  <si>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</si>
  <si>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</si>
  <si>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</si>
  <si>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</si>
  <si>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</si>
  <si>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</si>
  <si>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</si>
  <si>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</si>
  <si>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</si>
  <si>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</si>
  <si>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</si>
  <si>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</si>
  <si>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</si>
  <si>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</si>
  <si>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</si>
  <si>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</si>
  <si>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</si>
  <si>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</si>
  <si>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</si>
  <si>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</si>
  <si>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</si>
  <si>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</si>
  <si>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</si>
  <si>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</si>
  <si>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</si>
  <si>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</si>
  <si>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</si>
  <si>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</si>
  <si>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</si>
  <si>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</si>
  <si>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</si>
  <si>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</si>
  <si>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</si>
  <si>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</si>
  <si>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</si>
  <si>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</si>
  <si>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</si>
  <si>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</si>
  <si>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</si>
  <si>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</si>
  <si>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</si>
  <si>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</si>
  <si>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</si>
  <si>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</si>
  <si>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</si>
  <si>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</si>
  <si>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</si>
  <si>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</si>
  <si>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</si>
  <si>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</si>
  <si>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</si>
  <si>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</si>
  <si>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</si>
  <si>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</si>
  <si>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</si>
  <si>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</si>
  <si>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</si>
  <si>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</si>
  <si>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</si>
  <si>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</si>
  <si>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</si>
  <si>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</si>
  <si>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</si>
  <si>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</si>
  <si>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</si>
  <si>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</si>
  <si>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</si>
  <si>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</si>
  <si>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</si>
  <si>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</si>
  <si>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</si>
  <si>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</si>
  <si>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</si>
  <si>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</si>
  <si>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</si>
  <si>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</si>
  <si>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</si>
  <si>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</si>
  <si>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</si>
  <si>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</si>
  <si>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</si>
  <si>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</si>
  <si>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</si>
  <si>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</si>
  <si>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</si>
  <si>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</si>
  <si>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</si>
  <si>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</si>
  <si>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</si>
  <si>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</si>
  <si>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</si>
  <si>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</si>
  <si>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</si>
  <si>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</si>
  <si>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</si>
  <si>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</si>
  <si>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</si>
  <si>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</si>
  <si>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</si>
  <si>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</si>
  <si>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</si>
  <si>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</si>
  <si>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</si>
  <si>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</si>
  <si>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</si>
  <si>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</si>
  <si>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</si>
  <si>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</si>
  <si>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</si>
  <si>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</si>
  <si>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</si>
  <si>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</si>
  <si>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</si>
  <si>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</si>
  <si>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</si>
  <si>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</si>
  <si>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</si>
  <si>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</si>
  <si>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</si>
  <si>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</si>
  <si>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</si>
  <si>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</si>
  <si>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</si>
  <si>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</si>
  <si>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</si>
  <si>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</si>
  <si>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</si>
  <si>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</si>
  <si>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</si>
  <si>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</si>
  <si>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</si>
  <si>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</si>
  <si>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</si>
  <si>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</si>
  <si>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</si>
  <si>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</si>
  <si>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</si>
  <si>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</si>
  <si>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</si>
  <si>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</si>
  <si>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</si>
  <si>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</si>
  <si>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</si>
  <si>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</si>
  <si>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</si>
  <si>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</si>
  <si>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</si>
  <si>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</si>
  <si>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</si>
  <si>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</si>
  <si>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</si>
  <si>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</si>
  <si>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</si>
  <si>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</si>
  <si>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</si>
  <si>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</si>
  <si>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</si>
  <si>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</si>
  <si>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</si>
  <si>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</si>
  <si>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</si>
  <si>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</si>
  <si>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</si>
  <si>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</si>
  <si>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</si>
  <si>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</si>
  <si>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</si>
  <si>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</si>
  <si>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</si>
  <si>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</si>
  <si>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</si>
  <si>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</si>
  <si>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</si>
  <si>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</si>
  <si>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</si>
  <si>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</si>
  <si>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</si>
  <si>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</si>
  <si>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</si>
  <si>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</si>
  <si>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</si>
  <si>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</si>
  <si>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</si>
  <si>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</si>
  <si>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</si>
  <si>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</si>
  <si>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</si>
  <si>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</si>
  <si>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</si>
  <si>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</si>
  <si>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</si>
  <si>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</si>
  <si>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</si>
  <si>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</si>
  <si>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</si>
  <si>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</si>
  <si>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</si>
  <si>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</si>
  <si>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</si>
  <si>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</si>
  <si>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</si>
  <si>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</si>
  <si>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</si>
  <si>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</si>
  <si>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</si>
  <si>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</si>
  <si>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</si>
  <si>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</si>
  <si>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</si>
  <si>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</si>
  <si>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</si>
  <si>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</si>
  <si>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</si>
  <si>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</si>
  <si>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</si>
  <si>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</si>
  <si>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</si>
  <si>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</si>
  <si>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</si>
  <si>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</si>
  <si>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</si>
  <si>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</si>
  <si>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</si>
  <si>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</si>
  <si>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</si>
  <si>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</si>
  <si>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</si>
  <si>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</si>
  <si>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</si>
  <si>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</si>
  <si>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</si>
  <si>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</si>
  <si>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</si>
  <si>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</si>
  <si>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</si>
  <si>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</si>
  <si>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</si>
  <si>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</si>
  <si>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</si>
  <si>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</si>
  <si>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</si>
  <si>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</si>
  <si>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</si>
  <si>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</si>
  <si>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</si>
  <si>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</si>
  <si>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</si>
  <si>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</si>
  <si>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</si>
  <si>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</si>
  <si>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</si>
  <si>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</si>
  <si>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</si>
  <si>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</si>
  <si>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</si>
  <si>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</si>
  <si>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</si>
  <si>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</si>
  <si>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</si>
  <si>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</si>
  <si>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</si>
  <si>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</si>
  <si>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</si>
  <si>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</si>
  <si>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</si>
  <si>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</si>
  <si>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</si>
  <si>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</si>
  <si>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</si>
  <si>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</si>
  <si>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</si>
  <si>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</si>
  <si>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</si>
  <si>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</si>
  <si>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</si>
  <si>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</si>
  <si>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</si>
  <si>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</si>
  <si>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</si>
  <si>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</si>
  <si>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</si>
  <si>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</si>
  <si>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</si>
  <si>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</si>
  <si>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</si>
  <si>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</si>
  <si>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</si>
  <si>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</si>
  <si>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</si>
  <si>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</si>
  <si>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</si>
  <si>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</si>
  <si>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</si>
  <si>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</si>
  <si>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</si>
  <si>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</si>
  <si>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</si>
  <si>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</si>
  <si>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</si>
  <si>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</si>
  <si>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</si>
  <si>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</si>
  <si>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</si>
  <si>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</si>
  <si>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</si>
  <si>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</si>
  <si>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</si>
  <si>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</si>
  <si>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</si>
  <si>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</si>
  <si>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</si>
  <si>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</si>
  <si>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</si>
  <si>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</si>
  <si>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</si>
  <si>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</si>
  <si>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</si>
  <si>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</si>
  <si>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</si>
  <si>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</si>
  <si>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</si>
  <si>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</si>
  <si>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</si>
  <si>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</si>
  <si>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</si>
  <si>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</si>
  <si>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</si>
  <si>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</si>
  <si>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</si>
  <si>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</si>
  <si>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</si>
  <si>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</si>
  <si>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</si>
  <si>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</si>
  <si>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</si>
  <si>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</si>
  <si>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</si>
  <si>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</si>
  <si>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</si>
  <si>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</si>
  <si>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</si>
  <si>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</si>
  <si>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</si>
  <si>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</si>
  <si>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</si>
  <si>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</si>
  <si>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</si>
  <si>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</si>
  <si>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</si>
  <si>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</si>
  <si>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</si>
  <si>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</si>
  <si>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</si>
  <si>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</si>
  <si>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</si>
  <si>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</si>
  <si>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</si>
  <si>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</si>
  <si>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</si>
  <si>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</si>
  <si>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</si>
  <si>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</si>
  <si>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</si>
  <si>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</si>
  <si>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</si>
  <si>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</si>
  <si>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</si>
  <si>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</si>
  <si>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</si>
  <si>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</si>
  <si>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</si>
  <si>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</si>
  <si>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</si>
  <si>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</si>
  <si>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</si>
  <si>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</si>
  <si>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</si>
  <si>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</si>
  <si>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</si>
  <si>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</si>
  <si>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</si>
  <si>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</si>
  <si>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</si>
  <si>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</si>
  <si>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</si>
  <si>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</si>
  <si>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</si>
  <si>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</si>
  <si>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</si>
  <si>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</si>
  <si>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</si>
  <si>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</si>
  <si>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</si>
  <si>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</si>
  <si>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</si>
  <si>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</si>
  <si>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</si>
  <si>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</si>
  <si>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</si>
  <si>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</si>
  <si>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</si>
  <si>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</si>
  <si>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</si>
  <si>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</si>
  <si>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</si>
  <si>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</si>
  <si>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</si>
  <si>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</si>
  <si>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</si>
  <si>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</si>
  <si>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</si>
  <si>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</si>
  <si>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</si>
  <si>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</si>
  <si>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</si>
  <si>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</si>
  <si>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</si>
  <si>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</si>
  <si>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</si>
  <si>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</si>
  <si>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</si>
  <si>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</si>
  <si>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</si>
  <si>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</si>
  <si>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</si>
  <si>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</si>
  <si>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</si>
  <si>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</si>
  <si>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</si>
  <si>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</si>
  <si>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</si>
  <si>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</si>
  <si>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</si>
  <si>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</si>
  <si>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</si>
  <si>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</si>
  <si>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</si>
  <si>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</si>
  <si>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</si>
  <si>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</si>
  <si>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</si>
  <si>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</si>
  <si>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</si>
  <si>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</si>
  <si>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</si>
  <si>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</si>
  <si>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</si>
  <si>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</si>
  <si>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</si>
  <si>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</si>
  <si>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</si>
  <si>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</si>
  <si>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</si>
  <si>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</si>
  <si>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</si>
  <si>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</si>
  <si>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</si>
  <si>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</si>
  <si>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</si>
  <si>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</si>
  <si>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</si>
  <si>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</si>
  <si>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</si>
  <si>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</si>
  <si>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</si>
  <si>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</si>
  <si>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</si>
  <si>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</si>
  <si>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</si>
  <si>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</si>
  <si>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</si>
  <si>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</si>
  <si>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</si>
  <si>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</si>
  <si>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</si>
  <si>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</si>
  <si>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</si>
  <si>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</si>
  <si>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</si>
  <si>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</si>
  <si>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</si>
  <si>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</si>
  <si>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</si>
  <si>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</si>
  <si>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</si>
  <si>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</si>
  <si>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</si>
  <si>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</si>
  <si>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</si>
  <si>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</si>
  <si>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</si>
  <si>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</si>
  <si>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</si>
  <si>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</si>
  <si>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</si>
  <si>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</si>
  <si>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</si>
  <si>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</si>
  <si>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</si>
  <si>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</si>
  <si>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</si>
  <si>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</si>
  <si>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</si>
  <si>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</si>
  <si>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</si>
  <si>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</si>
  <si>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</si>
  <si>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</si>
  <si>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</si>
  <si>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</si>
  <si>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</si>
  <si>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</si>
  <si>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</si>
  <si>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</si>
  <si>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</si>
  <si>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</si>
  <si>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</si>
  <si>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</si>
  <si>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</si>
  <si>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</si>
  <si>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</si>
  <si>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</si>
  <si>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</si>
  <si>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</si>
  <si>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</si>
  <si>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</si>
  <si>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</si>
  <si>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</si>
  <si>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</si>
  <si>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</si>
  <si>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</si>
  <si>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</si>
  <si>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</si>
  <si>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</si>
  <si>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</si>
  <si>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</si>
  <si>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</si>
  <si>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</si>
  <si>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</si>
  <si>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</si>
  <si>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</si>
  <si>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</si>
  <si>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</si>
  <si>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</si>
  <si>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</si>
  <si>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</si>
  <si>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</si>
  <si>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</si>
  <si>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</si>
  <si>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</si>
  <si>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</si>
  <si>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</si>
  <si>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</si>
  <si>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</si>
  <si>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</si>
  <si>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</si>
  <si>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</si>
  <si>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</si>
  <si>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</si>
  <si>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</si>
  <si>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</si>
  <si>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</si>
  <si>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</si>
  <si>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</si>
  <si>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</si>
  <si>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</si>
  <si>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</si>
  <si>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</si>
  <si>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</si>
  <si>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</si>
  <si>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</si>
  <si>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</si>
  <si>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</si>
  <si>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</si>
  <si>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</si>
  <si>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</si>
  <si>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</si>
  <si>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</si>
  <si>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</si>
  <si>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</si>
  <si>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</si>
  <si>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</si>
  <si>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</si>
  <si>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</si>
  <si>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</si>
  <si>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</si>
  <si>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</si>
  <si>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</si>
  <si>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</si>
  <si>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</si>
  <si>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</si>
  <si>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</si>
  <si>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</si>
  <si>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</si>
  <si>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</si>
  <si>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</si>
  <si>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</si>
  <si>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</si>
  <si>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</si>
  <si>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</si>
  <si>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</si>
  <si>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</si>
  <si>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</si>
  <si>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</si>
  <si>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</si>
  <si>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</si>
  <si>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</si>
  <si>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</si>
  <si>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</si>
  <si>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</si>
  <si>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</si>
  <si>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</si>
  <si>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</si>
  <si>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</si>
  <si>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</si>
  <si>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</si>
  <si>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</si>
  <si>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</si>
  <si>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</si>
  <si>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</si>
  <si>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</si>
  <si>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</si>
  <si>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</si>
  <si>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</si>
  <si>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</si>
  <si>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</si>
  <si>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</si>
  <si>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</si>
  <si>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</si>
  <si>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</si>
  <si>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</si>
  <si>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</si>
  <si>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</si>
  <si>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</si>
  <si>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</si>
  <si>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</si>
  <si>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</si>
  <si>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</si>
  <si>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</si>
  <si>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</si>
  <si>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</si>
  <si>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</si>
  <si>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</si>
  <si>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</si>
  <si>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</si>
  <si>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</si>
  <si>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</si>
  <si>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</si>
  <si>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</si>
  <si>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</si>
  <si>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</si>
  <si>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</si>
  <si>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</si>
  <si>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</si>
  <si>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</si>
  <si>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</si>
  <si>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</si>
  <si>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</si>
  <si>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</si>
  <si>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</si>
  <si>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</si>
  <si>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</si>
  <si>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</si>
  <si>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</si>
  <si>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</si>
  <si>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</si>
  <si>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</si>
  <si>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</si>
  <si>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</si>
  <si>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</si>
  <si>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</si>
  <si>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</si>
  <si>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</si>
  <si>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</si>
  <si>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</si>
  <si>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</si>
  <si>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</si>
  <si>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</si>
  <si>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</si>
  <si>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</si>
  <si>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</si>
  <si>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</si>
  <si>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</si>
  <si>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</si>
  <si>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</si>
  <si>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</si>
  <si>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</si>
  <si>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</si>
  <si>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</si>
  <si>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</si>
  <si>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</si>
  <si>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</si>
  <si>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</si>
  <si>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</si>
  <si>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</si>
  <si>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</si>
  <si>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</si>
  <si>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</si>
  <si>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</si>
  <si>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</si>
  <si>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</si>
  <si>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</si>
  <si>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</si>
  <si>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</si>
  <si>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</si>
  <si>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</si>
  <si>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</si>
  <si>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 xml:space="preserve">Category </t>
  </si>
  <si>
    <t>sales</t>
  </si>
  <si>
    <t>Sum of Quantity</t>
  </si>
  <si>
    <t>Count of Order ID</t>
  </si>
  <si>
    <t>Sum of Profit Margine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</si>
</sst>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 0.00,&quot;K&quot;"/>
    <numFmt numFmtId="165" formatCode="&quot;₹&quot;\ #,##0.00"/>
    <numFmt numFmtId="166" formatCode="_-[$$-409]* #,##0.00_ ;_-[$$-409]* \-#,##0.00\ ;_-[$$-409]* &quot;-&quot;??_ ;_-@_ "/>
    <numFmt numFmtId="167" formatCode="&quot;#&quot;\ 0"/>
    <numFmt numFmtId="168" formatCode="[Green]\↑0.00%;[Red]\↓0.0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Calibri"/>
      <family val="2"/>
    </font>
    <font>
      <sz val="14"/>
      <color theme="1"/>
      <name val="Calibri"/>
      <family val="2"/>
      <scheme val="minor"/>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38">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4" xfId="0" applyBorder="1"/>
    <xf numFmtId="0" fontId="0" fillId="0" borderId="1" xfId="0" pivotButton="1" applyBorder="1"/>
    <xf numFmtId="0" fontId="0" fillId="0" borderId="1" xfId="0" applyBorder="1" applyAlignment="1">
      <alignment horizontal="left"/>
    </xf>
    <xf numFmtId="0" fontId="0" fillId="0" borderId="7" xfId="0" applyBorder="1" applyAlignment="1">
      <alignment horizontal="left"/>
    </xf>
    <xf numFmtId="0" fontId="0" fillId="0" borderId="2" xfId="0" applyBorder="1" applyAlignment="1">
      <alignment horizontal="left"/>
    </xf>
    <xf numFmtId="0" fontId="0" fillId="0" borderId="8" xfId="0" applyBorder="1"/>
    <xf numFmtId="164" fontId="0" fillId="0" borderId="1" xfId="0" applyNumberFormat="1" applyBorder="1"/>
    <xf numFmtId="164" fontId="0" fillId="0" borderId="8" xfId="0" applyNumberFormat="1" applyBorder="1"/>
    <xf numFmtId="164" fontId="0" fillId="0" borderId="2" xfId="0" applyNumberFormat="1" applyBorder="1"/>
    <xf numFmtId="164" fontId="0" fillId="0" borderId="9" xfId="0" applyNumberFormat="1" applyBorder="1"/>
    <xf numFmtId="0" fontId="1" fillId="0" borderId="0" xfId="0" applyFont="1"/>
    <xf numFmtId="164" fontId="0" fillId="0" borderId="0" xfId="0" applyNumberFormat="1"/>
    <xf numFmtId="10" fontId="0" fillId="0" borderId="4" xfId="0" applyNumberFormat="1" applyBorder="1"/>
    <xf numFmtId="10" fontId="0" fillId="0" borderId="6" xfId="0" applyNumberFormat="1" applyBorder="1"/>
    <xf numFmtId="10" fontId="0" fillId="0" borderId="5" xfId="0" applyNumberFormat="1" applyBorder="1"/>
    <xf numFmtId="165" fontId="0" fillId="0" borderId="0" xfId="0" applyNumberFormat="1"/>
    <xf numFmtId="166" fontId="0" fillId="0" borderId="0" xfId="0" applyNumberFormat="1"/>
    <xf numFmtId="167" fontId="0" fillId="0" borderId="0" xfId="0" applyNumberFormat="1"/>
    <xf numFmtId="10" fontId="1" fillId="0" borderId="0" xfId="1" applyNumberFormat="1" applyFont="1"/>
    <xf numFmtId="0" fontId="0" fillId="0" borderId="11" xfId="0" applyBorder="1"/>
    <xf numFmtId="0" fontId="0" fillId="0" borderId="3" xfId="0" applyBorder="1" applyAlignment="1">
      <alignment horizontal="left"/>
    </xf>
    <xf numFmtId="0" fontId="5" fillId="0" borderId="0" xfId="0" applyFont="1"/>
    <xf numFmtId="168" fontId="6" fillId="0" borderId="0" xfId="0" applyNumberFormat="1" applyFont="1"/>
    <xf numFmtId="0" fontId="0" fillId="0" borderId="6" xfId="0" applyBorder="1"/>
    <xf numFmtId="0" fontId="0" fillId="0" borderId="5" xfId="0" applyBorder="1"/>
    <xf numFmtId="0" fontId="0" fillId="0" borderId="2" xfId="0" applyBorder="1"/>
    <xf numFmtId="0" fontId="0" fillId="0" borderId="9" xfId="0" applyBorder="1"/>
    <xf numFmtId="0" fontId="0" fillId="0" borderId="7" xfId="0" applyBorder="1"/>
    <xf numFmtId="0" fontId="0" fillId="0" borderId="10" xfId="0" applyBorder="1"/>
    <xf numFmtId="0" fontId="0" fillId="0" borderId="12" xfId="0" applyBorder="1"/>
    <xf numFmtId="0" fontId="0" fillId="0" borderId="3" xfId="0" applyBorder="1"/>
    <xf numFmtId="0" fontId="0" fillId="0" borderId="13" xfId="0" applyBorder="1"/>
    <xf numFmtId="0" fontId="0" fillId="0" borderId="14" xfId="0" applyBorder="1"/>
  </cellXfs>
  <cellStyles count="2">
    <cellStyle name="Normal" xfId="0" builtinId="0"/>
    <cellStyle name="Percent" xfId="1" builtinId="5"/>
  </cellStyles>
  <dxfs count="7">
    <dxf>
      <numFmt numFmtId="164" formatCode="\$\ 0.00,&quot;K&quot;"/>
    </dxf>
    <dxf>
      <numFmt numFmtId="164" formatCode="\$\ 0.00,&quot;K&quot;"/>
    </dxf>
    <dxf>
      <font>
        <b/>
        <i val="0"/>
        <color theme="2"/>
      </font>
      <border>
        <bottom style="thin">
          <color theme="4"/>
        </bottom>
        <vertical/>
        <horizontal/>
      </border>
    </dxf>
    <dxf>
      <font>
        <color theme="3"/>
      </font>
      <fill>
        <patternFill>
          <bgColor theme="3" tint="0.34998626667073579"/>
        </patternFill>
      </fill>
      <border>
        <left style="thin">
          <color theme="4"/>
        </left>
        <right style="thin">
          <color theme="4"/>
        </right>
        <top style="thin">
          <color theme="4"/>
        </top>
        <bottom style="thin">
          <color theme="4"/>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6"/>
      <tableStyleElement type="firstRowStripe" dxfId="5"/>
      <tableStyleElement type="secondRowStripe" dxfId="4"/>
    </tableStyle>
    <tableStyle name="RRR" pivot="0" table="0" count="10" xr9:uid="{E89135FD-F62D-425D-A7BF-6ADABCC6EC73}">
      <tableStyleElement type="wholeTable" dxfId="3"/>
      <tableStyleElement type="headerRow" dxfId="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theme="3"/>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3"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RR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91.944599999999994</c:v>
                </c:pt>
                <c:pt idx="1">
                  <c:v>31.555199999999978</c:v>
                </c:pt>
                <c:pt idx="2">
                  <c:v>3026.7480999999993</c:v>
                </c:pt>
                <c:pt idx="3">
                  <c:v>262.62129999999996</c:v>
                </c:pt>
                <c:pt idx="4">
                  <c:v>272.59949999999986</c:v>
                </c:pt>
                <c:pt idx="5">
                  <c:v>221.53479999999999</c:v>
                </c:pt>
                <c:pt idx="6">
                  <c:v>-89.814800000000275</c:v>
                </c:pt>
                <c:pt idx="7">
                  <c:v>457.40960000000001</c:v>
                </c:pt>
                <c:pt idx="8">
                  <c:v>1005.3719000000002</c:v>
                </c:pt>
                <c:pt idx="9">
                  <c:v>521.13719999999989</c:v>
                </c:pt>
                <c:pt idx="10">
                  <c:v>345.54239999999993</c:v>
                </c:pt>
                <c:pt idx="11">
                  <c:v>639.09809999999982</c:v>
                </c:pt>
              </c:numCache>
            </c:numRef>
          </c:val>
          <c:extLst>
            <c:ext xmlns:c16="http://schemas.microsoft.com/office/drawing/2014/chart" uri="{C3380CC4-5D6E-409C-BE32-E72D297353CC}">
              <c16:uniqueId val="{00000001-A5F0-4587-91BF-D45DD507CDA6}"/>
            </c:ext>
          </c:extLst>
        </c:ser>
        <c:dLbls>
          <c:showLegendKey val="0"/>
          <c:showVal val="0"/>
          <c:showCatName val="0"/>
          <c:showSerName val="0"/>
          <c:showPercent val="0"/>
          <c:showBubbleSize val="0"/>
        </c:dLbls>
        <c:axId val="1794136463"/>
        <c:axId val="1794132143"/>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214.25799999999998</c:v>
                </c:pt>
                <c:pt idx="1">
                  <c:v>364.32</c:v>
                </c:pt>
                <c:pt idx="2">
                  <c:v>10274.630000000001</c:v>
                </c:pt>
                <c:pt idx="3">
                  <c:v>1852.6700000000003</c:v>
                </c:pt>
                <c:pt idx="4">
                  <c:v>1824.1555000000003</c:v>
                </c:pt>
                <c:pt idx="5">
                  <c:v>1244.376</c:v>
                </c:pt>
                <c:pt idx="6">
                  <c:v>2446.6880000000001</c:v>
                </c:pt>
                <c:pt idx="7">
                  <c:v>3011.1390000000001</c:v>
                </c:pt>
                <c:pt idx="8">
                  <c:v>5773.860999999999</c:v>
                </c:pt>
                <c:pt idx="9">
                  <c:v>4216.3770000000004</c:v>
                </c:pt>
                <c:pt idx="10">
                  <c:v>2022.7720000000004</c:v>
                </c:pt>
                <c:pt idx="11">
                  <c:v>3607.9600000000005</c:v>
                </c:pt>
              </c:numCache>
            </c:numRef>
          </c:val>
          <c:extLst>
            <c:ext xmlns:c16="http://schemas.microsoft.com/office/drawing/2014/chart" uri="{C3380CC4-5D6E-409C-BE32-E72D297353CC}">
              <c16:uniqueId val="{00000000-A5F0-4587-91BF-D45DD507CDA6}"/>
            </c:ext>
          </c:extLst>
        </c:ser>
        <c:dLbls>
          <c:showLegendKey val="0"/>
          <c:showVal val="0"/>
          <c:showCatName val="0"/>
          <c:showSerName val="0"/>
          <c:showPercent val="0"/>
          <c:showBubbleSize val="0"/>
        </c:dLbls>
        <c:gapWidth val="219"/>
        <c:overlap val="-27"/>
        <c:axId val="1794143183"/>
        <c:axId val="1794130703"/>
      </c:barChart>
      <c:catAx>
        <c:axId val="1794143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130703"/>
        <c:crosses val="autoZero"/>
        <c:auto val="1"/>
        <c:lblAlgn val="ctr"/>
        <c:lblOffset val="100"/>
        <c:noMultiLvlLbl val="0"/>
      </c:catAx>
      <c:valAx>
        <c:axId val="1794130703"/>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143183"/>
        <c:crosses val="autoZero"/>
        <c:crossBetween val="between"/>
      </c:valAx>
      <c:valAx>
        <c:axId val="1794132143"/>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136463"/>
        <c:crosses val="max"/>
        <c:crossBetween val="between"/>
      </c:valAx>
      <c:catAx>
        <c:axId val="1794136463"/>
        <c:scaling>
          <c:orientation val="minMax"/>
        </c:scaling>
        <c:delete val="1"/>
        <c:axPos val="b"/>
        <c:numFmt formatCode="General" sourceLinked="1"/>
        <c:majorTickMark val="out"/>
        <c:minorTickMark val="none"/>
        <c:tickLblPos val="nextTo"/>
        <c:crossAx val="179413214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8946733600047566"/>
          <c:y val="0.23772494784305809"/>
          <c:w val="0.38461233001214656"/>
          <c:h val="0.60946261525001677"/>
        </c:manualLayout>
      </c:layout>
      <c:doughnutChart>
        <c:varyColors val="1"/>
        <c:ser>
          <c:idx val="0"/>
          <c:order val="0"/>
          <c:tx>
            <c:strRef>
              <c:f>'Pie Chart'!$B$1</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68D-4A2A-989C-251B8DC6ADC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68D-4A2A-989C-251B8DC6ADC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68D-4A2A-989C-251B8DC6ADC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Chart'!$A$2:$A$5</c:f>
              <c:strCache>
                <c:ptCount val="3"/>
                <c:pt idx="0">
                  <c:v>Furniture</c:v>
                </c:pt>
                <c:pt idx="1">
                  <c:v>Office Supplies</c:v>
                </c:pt>
                <c:pt idx="2">
                  <c:v>Technology</c:v>
                </c:pt>
              </c:strCache>
            </c:strRef>
          </c:cat>
          <c:val>
            <c:numRef>
              <c:f>'Pie Chart'!$B$2:$B$5</c:f>
              <c:numCache>
                <c:formatCode>0.00%</c:formatCode>
                <c:ptCount val="3"/>
                <c:pt idx="0">
                  <c:v>0.45496362711342353</c:v>
                </c:pt>
                <c:pt idx="1">
                  <c:v>0.28684749588885838</c:v>
                </c:pt>
                <c:pt idx="2">
                  <c:v>0.25818887699771798</c:v>
                </c:pt>
              </c:numCache>
            </c:numRef>
          </c:val>
          <c:extLst>
            <c:ext xmlns:c16="http://schemas.microsoft.com/office/drawing/2014/chart" uri="{C3380CC4-5D6E-409C-BE32-E72D297353CC}">
              <c16:uniqueId val="{00000000-3E8C-48DD-9891-C88CE855F8F3}"/>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0.74736555988753828"/>
          <c:y val="0.35195437108822936"/>
          <c:w val="0.18925795683306576"/>
          <c:h val="0.216347668079951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Analysis.xlsx]Top5!PivotTable5</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'Top5'!$B$1</c:f>
              <c:strCache>
                <c:ptCount val="1"/>
                <c:pt idx="0">
                  <c:v>Total</c:v>
                </c:pt>
              </c:strCache>
            </c:strRef>
          </c:tx>
          <c:spPr>
            <a:solidFill>
              <a:schemeClr val="accent1"/>
            </a:solidFill>
            <a:ln>
              <a:noFill/>
            </a:ln>
            <a:effectLst/>
          </c:spPr>
          <c:invertIfNegative val="0"/>
          <c:cat>
            <c:strRef>
              <c:f>'Top5'!$A$2:$A$7</c:f>
              <c:strCache>
                <c:ptCount val="5"/>
                <c:pt idx="0">
                  <c:v>Copiers</c:v>
                </c:pt>
                <c:pt idx="1">
                  <c:v>Storage</c:v>
                </c:pt>
                <c:pt idx="2">
                  <c:v>Phones</c:v>
                </c:pt>
                <c:pt idx="3">
                  <c:v>Tables</c:v>
                </c:pt>
                <c:pt idx="4">
                  <c:v>Chairs</c:v>
                </c:pt>
              </c:strCache>
            </c:strRef>
          </c:cat>
          <c:val>
            <c:numRef>
              <c:f>'Top5'!$B$2:$B$7</c:f>
              <c:numCache>
                <c:formatCode>General</c:formatCode>
                <c:ptCount val="5"/>
                <c:pt idx="0">
                  <c:v>3589.9220000000005</c:v>
                </c:pt>
                <c:pt idx="1">
                  <c:v>3650.7160000000003</c:v>
                </c:pt>
                <c:pt idx="2">
                  <c:v>4197.6880000000001</c:v>
                </c:pt>
                <c:pt idx="3">
                  <c:v>4533.8040000000001</c:v>
                </c:pt>
                <c:pt idx="4">
                  <c:v>7319.9280000000008</c:v>
                </c:pt>
              </c:numCache>
            </c:numRef>
          </c:val>
          <c:extLst>
            <c:ext xmlns:c16="http://schemas.microsoft.com/office/drawing/2014/chart" uri="{C3380CC4-5D6E-409C-BE32-E72D297353CC}">
              <c16:uniqueId val="{00000000-D1F0-4F08-9AE1-9256E76ABC30}"/>
            </c:ext>
          </c:extLst>
        </c:ser>
        <c:dLbls>
          <c:showLegendKey val="0"/>
          <c:showVal val="0"/>
          <c:showCatName val="0"/>
          <c:showSerName val="0"/>
          <c:showPercent val="0"/>
          <c:showBubbleSize val="0"/>
        </c:dLbls>
        <c:gapWidth val="182"/>
        <c:axId val="2022499615"/>
        <c:axId val="2022500095"/>
      </c:barChart>
      <c:catAx>
        <c:axId val="2022499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2500095"/>
        <c:crosses val="autoZero"/>
        <c:auto val="1"/>
        <c:lblAlgn val="ctr"/>
        <c:lblOffset val="100"/>
        <c:noMultiLvlLbl val="0"/>
      </c:catAx>
      <c:valAx>
        <c:axId val="20225000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2499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214.25799999999998</c:v>
                </c:pt>
                <c:pt idx="1">
                  <c:v>364.32</c:v>
                </c:pt>
                <c:pt idx="2">
                  <c:v>10274.630000000001</c:v>
                </c:pt>
                <c:pt idx="3">
                  <c:v>1852.6700000000003</c:v>
                </c:pt>
                <c:pt idx="4">
                  <c:v>1824.1555000000003</c:v>
                </c:pt>
                <c:pt idx="5">
                  <c:v>1244.376</c:v>
                </c:pt>
                <c:pt idx="6">
                  <c:v>2446.6880000000001</c:v>
                </c:pt>
                <c:pt idx="7">
                  <c:v>3011.1390000000001</c:v>
                </c:pt>
                <c:pt idx="8">
                  <c:v>5773.860999999999</c:v>
                </c:pt>
                <c:pt idx="9">
                  <c:v>4216.3770000000004</c:v>
                </c:pt>
                <c:pt idx="10">
                  <c:v>2022.7720000000004</c:v>
                </c:pt>
                <c:pt idx="11">
                  <c:v>3607.9600000000005</c:v>
                </c:pt>
              </c:numCache>
            </c:numRef>
          </c:val>
          <c:smooth val="0"/>
          <c:extLst>
            <c:ext xmlns:c16="http://schemas.microsoft.com/office/drawing/2014/chart" uri="{C3380CC4-5D6E-409C-BE32-E72D297353CC}">
              <c16:uniqueId val="{00000000-56AE-4E0F-AD3E-34810AFDD08F}"/>
            </c:ext>
          </c:extLst>
        </c:ser>
        <c:dLbls>
          <c:showLegendKey val="0"/>
          <c:showVal val="0"/>
          <c:showCatName val="0"/>
          <c:showSerName val="0"/>
          <c:showPercent val="0"/>
          <c:showBubbleSize val="0"/>
        </c:dLbls>
        <c:smooth val="0"/>
        <c:axId val="1868269007"/>
        <c:axId val="1868271887"/>
      </c:lineChart>
      <c:catAx>
        <c:axId val="1868269007"/>
        <c:scaling>
          <c:orientation val="minMax"/>
        </c:scaling>
        <c:delete val="1"/>
        <c:axPos val="b"/>
        <c:numFmt formatCode="General" sourceLinked="1"/>
        <c:majorTickMark val="none"/>
        <c:minorTickMark val="none"/>
        <c:tickLblPos val="nextTo"/>
        <c:crossAx val="1868271887"/>
        <c:crosses val="autoZero"/>
        <c:auto val="1"/>
        <c:lblAlgn val="ctr"/>
        <c:lblOffset val="100"/>
        <c:noMultiLvlLbl val="0"/>
      </c:catAx>
      <c:valAx>
        <c:axId val="1868271887"/>
        <c:scaling>
          <c:orientation val="minMax"/>
        </c:scaling>
        <c:delete val="1"/>
        <c:axPos val="l"/>
        <c:numFmt formatCode="General" sourceLinked="1"/>
        <c:majorTickMark val="none"/>
        <c:minorTickMark val="none"/>
        <c:tickLblPos val="nextTo"/>
        <c:crossAx val="1868269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91.944599999999994</c:v>
                </c:pt>
                <c:pt idx="1">
                  <c:v>31.555199999999978</c:v>
                </c:pt>
                <c:pt idx="2">
                  <c:v>3026.7480999999993</c:v>
                </c:pt>
                <c:pt idx="3">
                  <c:v>262.62129999999996</c:v>
                </c:pt>
                <c:pt idx="4">
                  <c:v>272.59949999999986</c:v>
                </c:pt>
                <c:pt idx="5">
                  <c:v>221.53479999999999</c:v>
                </c:pt>
                <c:pt idx="6">
                  <c:v>-89.814800000000275</c:v>
                </c:pt>
                <c:pt idx="7">
                  <c:v>457.40960000000001</c:v>
                </c:pt>
                <c:pt idx="8">
                  <c:v>1005.3719000000002</c:v>
                </c:pt>
                <c:pt idx="9">
                  <c:v>521.13719999999989</c:v>
                </c:pt>
                <c:pt idx="10">
                  <c:v>345.54239999999993</c:v>
                </c:pt>
                <c:pt idx="11">
                  <c:v>639.09809999999982</c:v>
                </c:pt>
              </c:numCache>
            </c:numRef>
          </c:val>
          <c:smooth val="0"/>
          <c:extLst>
            <c:ext xmlns:c16="http://schemas.microsoft.com/office/drawing/2014/chart" uri="{C3380CC4-5D6E-409C-BE32-E72D297353CC}">
              <c16:uniqueId val="{00000000-8100-42A0-9192-69A7D50B4112}"/>
            </c:ext>
          </c:extLst>
        </c:ser>
        <c:dLbls>
          <c:showLegendKey val="0"/>
          <c:showVal val="0"/>
          <c:showCatName val="0"/>
          <c:showSerName val="0"/>
          <c:showPercent val="0"/>
          <c:showBubbleSize val="0"/>
        </c:dLbls>
        <c:smooth val="0"/>
        <c:axId val="1868274767"/>
        <c:axId val="1868275727"/>
      </c:lineChart>
      <c:catAx>
        <c:axId val="1868274767"/>
        <c:scaling>
          <c:orientation val="minMax"/>
        </c:scaling>
        <c:delete val="1"/>
        <c:axPos val="b"/>
        <c:numFmt formatCode="General" sourceLinked="1"/>
        <c:majorTickMark val="none"/>
        <c:minorTickMark val="none"/>
        <c:tickLblPos val="nextTo"/>
        <c:crossAx val="1868275727"/>
        <c:crosses val="autoZero"/>
        <c:auto val="1"/>
        <c:lblAlgn val="ctr"/>
        <c:lblOffset val="100"/>
        <c:noMultiLvlLbl val="0"/>
      </c:catAx>
      <c:valAx>
        <c:axId val="1868275727"/>
        <c:scaling>
          <c:orientation val="minMax"/>
        </c:scaling>
        <c:delete val="1"/>
        <c:axPos val="l"/>
        <c:numFmt formatCode="General" sourceLinked="1"/>
        <c:majorTickMark val="none"/>
        <c:minorTickMark val="none"/>
        <c:tickLblPos val="nextTo"/>
        <c:crossAx val="186827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c:v>
                </c:pt>
                <c:pt idx="1">
                  <c:v>18</c:v>
                </c:pt>
                <c:pt idx="2">
                  <c:v>59</c:v>
                </c:pt>
                <c:pt idx="3">
                  <c:v>36</c:v>
                </c:pt>
                <c:pt idx="4">
                  <c:v>39</c:v>
                </c:pt>
                <c:pt idx="5">
                  <c:v>23</c:v>
                </c:pt>
                <c:pt idx="6">
                  <c:v>26</c:v>
                </c:pt>
                <c:pt idx="7">
                  <c:v>31</c:v>
                </c:pt>
                <c:pt idx="8">
                  <c:v>147</c:v>
                </c:pt>
                <c:pt idx="9">
                  <c:v>132</c:v>
                </c:pt>
                <c:pt idx="10">
                  <c:v>51</c:v>
                </c:pt>
                <c:pt idx="11">
                  <c:v>86</c:v>
                </c:pt>
              </c:numCache>
            </c:numRef>
          </c:val>
          <c:smooth val="0"/>
          <c:extLst>
            <c:ext xmlns:c16="http://schemas.microsoft.com/office/drawing/2014/chart" uri="{C3380CC4-5D6E-409C-BE32-E72D297353CC}">
              <c16:uniqueId val="{00000000-2C5B-4C02-A4A2-58F397DCA023}"/>
            </c:ext>
          </c:extLst>
        </c:ser>
        <c:dLbls>
          <c:showLegendKey val="0"/>
          <c:showVal val="0"/>
          <c:showCatName val="0"/>
          <c:showSerName val="0"/>
          <c:showPercent val="0"/>
          <c:showBubbleSize val="0"/>
        </c:dLbls>
        <c:smooth val="0"/>
        <c:axId val="1794132623"/>
        <c:axId val="1794134063"/>
      </c:lineChart>
      <c:catAx>
        <c:axId val="1794132623"/>
        <c:scaling>
          <c:orientation val="minMax"/>
        </c:scaling>
        <c:delete val="1"/>
        <c:axPos val="b"/>
        <c:numFmt formatCode="General" sourceLinked="1"/>
        <c:majorTickMark val="none"/>
        <c:minorTickMark val="none"/>
        <c:tickLblPos val="nextTo"/>
        <c:crossAx val="1794134063"/>
        <c:crosses val="autoZero"/>
        <c:auto val="1"/>
        <c:lblAlgn val="ctr"/>
        <c:lblOffset val="100"/>
        <c:noMultiLvlLbl val="0"/>
      </c:catAx>
      <c:valAx>
        <c:axId val="1794134063"/>
        <c:scaling>
          <c:orientation val="minMax"/>
        </c:scaling>
        <c:delete val="1"/>
        <c:axPos val="l"/>
        <c:numFmt formatCode="General" sourceLinked="1"/>
        <c:majorTickMark val="none"/>
        <c:minorTickMark val="none"/>
        <c:tickLblPos val="nextTo"/>
        <c:crossAx val="1794132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c:v>
                </c:pt>
                <c:pt idx="1">
                  <c:v>6</c:v>
                </c:pt>
                <c:pt idx="2">
                  <c:v>15</c:v>
                </c:pt>
                <c:pt idx="3">
                  <c:v>13</c:v>
                </c:pt>
                <c:pt idx="4">
                  <c:v>10</c:v>
                </c:pt>
                <c:pt idx="5">
                  <c:v>6</c:v>
                </c:pt>
                <c:pt idx="6">
                  <c:v>6</c:v>
                </c:pt>
                <c:pt idx="7">
                  <c:v>9</c:v>
                </c:pt>
                <c:pt idx="8">
                  <c:v>41</c:v>
                </c:pt>
                <c:pt idx="9">
                  <c:v>28</c:v>
                </c:pt>
                <c:pt idx="10">
                  <c:v>14</c:v>
                </c:pt>
                <c:pt idx="11">
                  <c:v>25</c:v>
                </c:pt>
              </c:numCache>
            </c:numRef>
          </c:val>
          <c:smooth val="0"/>
          <c:extLst>
            <c:ext xmlns:c16="http://schemas.microsoft.com/office/drawing/2014/chart" uri="{C3380CC4-5D6E-409C-BE32-E72D297353CC}">
              <c16:uniqueId val="{00000000-2F3D-44FF-A171-D5757C152DDB}"/>
            </c:ext>
          </c:extLst>
        </c:ser>
        <c:dLbls>
          <c:showLegendKey val="0"/>
          <c:showVal val="0"/>
          <c:showCatName val="0"/>
          <c:showSerName val="0"/>
          <c:showPercent val="0"/>
          <c:showBubbleSize val="0"/>
        </c:dLbls>
        <c:smooth val="0"/>
        <c:axId val="1868264687"/>
        <c:axId val="1868270927"/>
      </c:lineChart>
      <c:catAx>
        <c:axId val="1868264687"/>
        <c:scaling>
          <c:orientation val="minMax"/>
        </c:scaling>
        <c:delete val="1"/>
        <c:axPos val="b"/>
        <c:numFmt formatCode="General" sourceLinked="1"/>
        <c:majorTickMark val="none"/>
        <c:minorTickMark val="none"/>
        <c:tickLblPos val="nextTo"/>
        <c:crossAx val="1868270927"/>
        <c:crosses val="autoZero"/>
        <c:auto val="1"/>
        <c:lblAlgn val="ctr"/>
        <c:lblOffset val="100"/>
        <c:noMultiLvlLbl val="0"/>
      </c:catAx>
      <c:valAx>
        <c:axId val="1868270927"/>
        <c:scaling>
          <c:orientation val="minMax"/>
        </c:scaling>
        <c:delete val="1"/>
        <c:axPos val="l"/>
        <c:numFmt formatCode="General" sourceLinked="1"/>
        <c:majorTickMark val="none"/>
        <c:minorTickMark val="none"/>
        <c:tickLblPos val="nextTo"/>
        <c:crossAx val="1868264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0.42913030085224357</c:v>
                </c:pt>
                <c:pt idx="1">
                  <c:v>8.6613965744400473E-2</c:v>
                </c:pt>
                <c:pt idx="2">
                  <c:v>0.29458463224466469</c:v>
                </c:pt>
                <c:pt idx="3">
                  <c:v>0.14175287557956889</c:v>
                </c:pt>
                <c:pt idx="4">
                  <c:v>0.14943874028283216</c:v>
                </c:pt>
                <c:pt idx="5">
                  <c:v>0.1780288272997872</c:v>
                </c:pt>
                <c:pt idx="6">
                  <c:v>-3.670872624543884E-2</c:v>
                </c:pt>
                <c:pt idx="7">
                  <c:v>0.1519058402817007</c:v>
                </c:pt>
                <c:pt idx="8">
                  <c:v>0.17412471481388284</c:v>
                </c:pt>
                <c:pt idx="9">
                  <c:v>0.12359834047097777</c:v>
                </c:pt>
                <c:pt idx="10">
                  <c:v>0.17082617319203541</c:v>
                </c:pt>
                <c:pt idx="11">
                  <c:v>0.17713558354305473</c:v>
                </c:pt>
              </c:numCache>
            </c:numRef>
          </c:val>
          <c:smooth val="0"/>
          <c:extLst>
            <c:ext xmlns:c16="http://schemas.microsoft.com/office/drawing/2014/chart" uri="{C3380CC4-5D6E-409C-BE32-E72D297353CC}">
              <c16:uniqueId val="{00000000-A71E-4DFE-B3FE-C83929A607E8}"/>
            </c:ext>
          </c:extLst>
        </c:ser>
        <c:dLbls>
          <c:showLegendKey val="0"/>
          <c:showVal val="0"/>
          <c:showCatName val="0"/>
          <c:showSerName val="0"/>
          <c:showPercent val="0"/>
          <c:showBubbleSize val="0"/>
        </c:dLbls>
        <c:smooth val="0"/>
        <c:axId val="2022490495"/>
        <c:axId val="2022512095"/>
      </c:lineChart>
      <c:catAx>
        <c:axId val="2022490495"/>
        <c:scaling>
          <c:orientation val="minMax"/>
        </c:scaling>
        <c:delete val="1"/>
        <c:axPos val="b"/>
        <c:numFmt formatCode="General" sourceLinked="1"/>
        <c:majorTickMark val="none"/>
        <c:minorTickMark val="none"/>
        <c:tickLblPos val="nextTo"/>
        <c:crossAx val="2022512095"/>
        <c:crosses val="autoZero"/>
        <c:auto val="1"/>
        <c:lblAlgn val="ctr"/>
        <c:lblOffset val="100"/>
        <c:noMultiLvlLbl val="0"/>
      </c:catAx>
      <c:valAx>
        <c:axId val="2022512095"/>
        <c:scaling>
          <c:orientation val="minMax"/>
        </c:scaling>
        <c:delete val="1"/>
        <c:axPos val="l"/>
        <c:numFmt formatCode="General" sourceLinked="1"/>
        <c:majorTickMark val="none"/>
        <c:minorTickMark val="none"/>
        <c:tickLblPos val="nextTo"/>
        <c:crossAx val="20224904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214.25799999999998</c:v>
                </c:pt>
                <c:pt idx="1">
                  <c:v>364.32</c:v>
                </c:pt>
                <c:pt idx="2">
                  <c:v>10274.630000000001</c:v>
                </c:pt>
                <c:pt idx="3">
                  <c:v>1852.6700000000003</c:v>
                </c:pt>
                <c:pt idx="4">
                  <c:v>1824.1555000000003</c:v>
                </c:pt>
                <c:pt idx="5">
                  <c:v>1244.376</c:v>
                </c:pt>
                <c:pt idx="6">
                  <c:v>2446.6880000000001</c:v>
                </c:pt>
                <c:pt idx="7">
                  <c:v>3011.1390000000001</c:v>
                </c:pt>
                <c:pt idx="8">
                  <c:v>5773.860999999999</c:v>
                </c:pt>
                <c:pt idx="9">
                  <c:v>4216.3770000000004</c:v>
                </c:pt>
                <c:pt idx="10">
                  <c:v>2022.7720000000004</c:v>
                </c:pt>
                <c:pt idx="11">
                  <c:v>3607.9600000000005</c:v>
                </c:pt>
              </c:numCache>
            </c:numRef>
          </c:val>
          <c:smooth val="0"/>
          <c:extLst>
            <c:ext xmlns:c16="http://schemas.microsoft.com/office/drawing/2014/chart" uri="{C3380CC4-5D6E-409C-BE32-E72D297353CC}">
              <c16:uniqueId val="{00000000-DF1E-4017-8674-DEF64BB24A2F}"/>
            </c:ext>
          </c:extLst>
        </c:ser>
        <c:dLbls>
          <c:showLegendKey val="0"/>
          <c:showVal val="0"/>
          <c:showCatName val="0"/>
          <c:showSerName val="0"/>
          <c:showPercent val="0"/>
          <c:showBubbleSize val="0"/>
        </c:dLbls>
        <c:smooth val="0"/>
        <c:axId val="1868269007"/>
        <c:axId val="1868271887"/>
      </c:lineChart>
      <c:catAx>
        <c:axId val="1868269007"/>
        <c:scaling>
          <c:orientation val="minMax"/>
        </c:scaling>
        <c:delete val="1"/>
        <c:axPos val="b"/>
        <c:numFmt formatCode="General" sourceLinked="1"/>
        <c:majorTickMark val="none"/>
        <c:minorTickMark val="none"/>
        <c:tickLblPos val="nextTo"/>
        <c:crossAx val="1868271887"/>
        <c:crosses val="autoZero"/>
        <c:auto val="1"/>
        <c:lblAlgn val="ctr"/>
        <c:lblOffset val="100"/>
        <c:noMultiLvlLbl val="0"/>
      </c:catAx>
      <c:valAx>
        <c:axId val="1868271887"/>
        <c:scaling>
          <c:orientation val="minMax"/>
        </c:scaling>
        <c:delete val="1"/>
        <c:axPos val="l"/>
        <c:numFmt formatCode="General" sourceLinked="1"/>
        <c:majorTickMark val="none"/>
        <c:minorTickMark val="none"/>
        <c:tickLblPos val="nextTo"/>
        <c:crossAx val="1868269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7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91.944599999999994</c:v>
                </c:pt>
                <c:pt idx="1">
                  <c:v>31.555199999999978</c:v>
                </c:pt>
                <c:pt idx="2">
                  <c:v>3026.7480999999993</c:v>
                </c:pt>
                <c:pt idx="3">
                  <c:v>262.62129999999996</c:v>
                </c:pt>
                <c:pt idx="4">
                  <c:v>272.59949999999986</c:v>
                </c:pt>
                <c:pt idx="5">
                  <c:v>221.53479999999999</c:v>
                </c:pt>
                <c:pt idx="6">
                  <c:v>-89.814800000000275</c:v>
                </c:pt>
                <c:pt idx="7">
                  <c:v>457.40960000000001</c:v>
                </c:pt>
                <c:pt idx="8">
                  <c:v>1005.3719000000002</c:v>
                </c:pt>
                <c:pt idx="9">
                  <c:v>521.13719999999989</c:v>
                </c:pt>
                <c:pt idx="10">
                  <c:v>345.54239999999993</c:v>
                </c:pt>
                <c:pt idx="11">
                  <c:v>639.09809999999982</c:v>
                </c:pt>
              </c:numCache>
            </c:numRef>
          </c:val>
          <c:smooth val="0"/>
          <c:extLst>
            <c:ext xmlns:c16="http://schemas.microsoft.com/office/drawing/2014/chart" uri="{C3380CC4-5D6E-409C-BE32-E72D297353CC}">
              <c16:uniqueId val="{00000000-AE02-4F24-8072-F7DA6561245F}"/>
            </c:ext>
          </c:extLst>
        </c:ser>
        <c:dLbls>
          <c:showLegendKey val="0"/>
          <c:showVal val="0"/>
          <c:showCatName val="0"/>
          <c:showSerName val="0"/>
          <c:showPercent val="0"/>
          <c:showBubbleSize val="0"/>
        </c:dLbls>
        <c:smooth val="0"/>
        <c:axId val="1868274767"/>
        <c:axId val="1868275727"/>
      </c:lineChart>
      <c:catAx>
        <c:axId val="1868274767"/>
        <c:scaling>
          <c:orientation val="minMax"/>
        </c:scaling>
        <c:delete val="1"/>
        <c:axPos val="b"/>
        <c:numFmt formatCode="General" sourceLinked="1"/>
        <c:majorTickMark val="none"/>
        <c:minorTickMark val="none"/>
        <c:tickLblPos val="nextTo"/>
        <c:crossAx val="1868275727"/>
        <c:crosses val="autoZero"/>
        <c:auto val="1"/>
        <c:lblAlgn val="ctr"/>
        <c:lblOffset val="100"/>
        <c:noMultiLvlLbl val="0"/>
      </c:catAx>
      <c:valAx>
        <c:axId val="1868275727"/>
        <c:scaling>
          <c:orientation val="minMax"/>
        </c:scaling>
        <c:delete val="1"/>
        <c:axPos val="l"/>
        <c:numFmt formatCode="General" sourceLinked="1"/>
        <c:majorTickMark val="none"/>
        <c:minorTickMark val="none"/>
        <c:tickLblPos val="nextTo"/>
        <c:crossAx val="186827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7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c:v>
                </c:pt>
                <c:pt idx="1">
                  <c:v>18</c:v>
                </c:pt>
                <c:pt idx="2">
                  <c:v>59</c:v>
                </c:pt>
                <c:pt idx="3">
                  <c:v>36</c:v>
                </c:pt>
                <c:pt idx="4">
                  <c:v>39</c:v>
                </c:pt>
                <c:pt idx="5">
                  <c:v>23</c:v>
                </c:pt>
                <c:pt idx="6">
                  <c:v>26</c:v>
                </c:pt>
                <c:pt idx="7">
                  <c:v>31</c:v>
                </c:pt>
                <c:pt idx="8">
                  <c:v>147</c:v>
                </c:pt>
                <c:pt idx="9">
                  <c:v>132</c:v>
                </c:pt>
                <c:pt idx="10">
                  <c:v>51</c:v>
                </c:pt>
                <c:pt idx="11">
                  <c:v>86</c:v>
                </c:pt>
              </c:numCache>
            </c:numRef>
          </c:val>
          <c:smooth val="0"/>
          <c:extLst>
            <c:ext xmlns:c16="http://schemas.microsoft.com/office/drawing/2014/chart" uri="{C3380CC4-5D6E-409C-BE32-E72D297353CC}">
              <c16:uniqueId val="{00000000-3DD1-4A35-8F2F-A1A550856ED1}"/>
            </c:ext>
          </c:extLst>
        </c:ser>
        <c:dLbls>
          <c:showLegendKey val="0"/>
          <c:showVal val="0"/>
          <c:showCatName val="0"/>
          <c:showSerName val="0"/>
          <c:showPercent val="0"/>
          <c:showBubbleSize val="0"/>
        </c:dLbls>
        <c:smooth val="0"/>
        <c:axId val="1794132623"/>
        <c:axId val="1794134063"/>
      </c:lineChart>
      <c:catAx>
        <c:axId val="1794132623"/>
        <c:scaling>
          <c:orientation val="minMax"/>
        </c:scaling>
        <c:delete val="1"/>
        <c:axPos val="b"/>
        <c:numFmt formatCode="General" sourceLinked="1"/>
        <c:majorTickMark val="none"/>
        <c:minorTickMark val="none"/>
        <c:tickLblPos val="nextTo"/>
        <c:crossAx val="1794134063"/>
        <c:crosses val="autoZero"/>
        <c:auto val="1"/>
        <c:lblAlgn val="ctr"/>
        <c:lblOffset val="100"/>
        <c:noMultiLvlLbl val="0"/>
      </c:catAx>
      <c:valAx>
        <c:axId val="1794134063"/>
        <c:scaling>
          <c:orientation val="minMax"/>
        </c:scaling>
        <c:delete val="1"/>
        <c:axPos val="l"/>
        <c:numFmt formatCode="General" sourceLinked="1"/>
        <c:majorTickMark val="none"/>
        <c:minorTickMark val="none"/>
        <c:tickLblPos val="nextTo"/>
        <c:crossAx val="1794132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7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c:v>
                </c:pt>
                <c:pt idx="1">
                  <c:v>6</c:v>
                </c:pt>
                <c:pt idx="2">
                  <c:v>15</c:v>
                </c:pt>
                <c:pt idx="3">
                  <c:v>13</c:v>
                </c:pt>
                <c:pt idx="4">
                  <c:v>10</c:v>
                </c:pt>
                <c:pt idx="5">
                  <c:v>6</c:v>
                </c:pt>
                <c:pt idx="6">
                  <c:v>6</c:v>
                </c:pt>
                <c:pt idx="7">
                  <c:v>9</c:v>
                </c:pt>
                <c:pt idx="8">
                  <c:v>41</c:v>
                </c:pt>
                <c:pt idx="9">
                  <c:v>28</c:v>
                </c:pt>
                <c:pt idx="10">
                  <c:v>14</c:v>
                </c:pt>
                <c:pt idx="11">
                  <c:v>25</c:v>
                </c:pt>
              </c:numCache>
            </c:numRef>
          </c:val>
          <c:smooth val="0"/>
          <c:extLst>
            <c:ext xmlns:c16="http://schemas.microsoft.com/office/drawing/2014/chart" uri="{C3380CC4-5D6E-409C-BE32-E72D297353CC}">
              <c16:uniqueId val="{00000000-6447-40B3-AB38-FA38D0197615}"/>
            </c:ext>
          </c:extLst>
        </c:ser>
        <c:dLbls>
          <c:showLegendKey val="0"/>
          <c:showVal val="0"/>
          <c:showCatName val="0"/>
          <c:showSerName val="0"/>
          <c:showPercent val="0"/>
          <c:showBubbleSize val="0"/>
        </c:dLbls>
        <c:smooth val="0"/>
        <c:axId val="1868264687"/>
        <c:axId val="1868270927"/>
      </c:lineChart>
      <c:catAx>
        <c:axId val="1868264687"/>
        <c:scaling>
          <c:orientation val="minMax"/>
        </c:scaling>
        <c:delete val="1"/>
        <c:axPos val="b"/>
        <c:numFmt formatCode="General" sourceLinked="1"/>
        <c:majorTickMark val="none"/>
        <c:minorTickMark val="none"/>
        <c:tickLblPos val="nextTo"/>
        <c:crossAx val="1868270927"/>
        <c:crosses val="autoZero"/>
        <c:auto val="1"/>
        <c:lblAlgn val="ctr"/>
        <c:lblOffset val="100"/>
        <c:noMultiLvlLbl val="0"/>
      </c:catAx>
      <c:valAx>
        <c:axId val="1868270927"/>
        <c:scaling>
          <c:orientation val="minMax"/>
        </c:scaling>
        <c:delete val="1"/>
        <c:axPos val="l"/>
        <c:numFmt formatCode="General" sourceLinked="1"/>
        <c:majorTickMark val="none"/>
        <c:minorTickMark val="none"/>
        <c:tickLblPos val="nextTo"/>
        <c:crossAx val="1868264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7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0.42913030085224357</c:v>
                </c:pt>
                <c:pt idx="1">
                  <c:v>8.6613965744400473E-2</c:v>
                </c:pt>
                <c:pt idx="2">
                  <c:v>0.29458463224466469</c:v>
                </c:pt>
                <c:pt idx="3">
                  <c:v>0.14175287557956889</c:v>
                </c:pt>
                <c:pt idx="4">
                  <c:v>0.14943874028283216</c:v>
                </c:pt>
                <c:pt idx="5">
                  <c:v>0.1780288272997872</c:v>
                </c:pt>
                <c:pt idx="6">
                  <c:v>-3.670872624543884E-2</c:v>
                </c:pt>
                <c:pt idx="7">
                  <c:v>0.1519058402817007</c:v>
                </c:pt>
                <c:pt idx="8">
                  <c:v>0.17412471481388284</c:v>
                </c:pt>
                <c:pt idx="9">
                  <c:v>0.12359834047097777</c:v>
                </c:pt>
                <c:pt idx="10">
                  <c:v>0.17082617319203541</c:v>
                </c:pt>
                <c:pt idx="11">
                  <c:v>0.17713558354305473</c:v>
                </c:pt>
              </c:numCache>
            </c:numRef>
          </c:val>
          <c:smooth val="0"/>
          <c:extLst>
            <c:ext xmlns:c16="http://schemas.microsoft.com/office/drawing/2014/chart" uri="{C3380CC4-5D6E-409C-BE32-E72D297353CC}">
              <c16:uniqueId val="{00000000-0F19-4FF3-AC43-5E797DBEACE2}"/>
            </c:ext>
          </c:extLst>
        </c:ser>
        <c:dLbls>
          <c:showLegendKey val="0"/>
          <c:showVal val="0"/>
          <c:showCatName val="0"/>
          <c:showSerName val="0"/>
          <c:showPercent val="0"/>
          <c:showBubbleSize val="0"/>
        </c:dLbls>
        <c:smooth val="0"/>
        <c:axId val="2022490495"/>
        <c:axId val="2022512095"/>
      </c:lineChart>
      <c:catAx>
        <c:axId val="2022490495"/>
        <c:scaling>
          <c:orientation val="minMax"/>
        </c:scaling>
        <c:delete val="1"/>
        <c:axPos val="b"/>
        <c:numFmt formatCode="General" sourceLinked="1"/>
        <c:majorTickMark val="none"/>
        <c:minorTickMark val="none"/>
        <c:tickLblPos val="nextTo"/>
        <c:crossAx val="2022512095"/>
        <c:crosses val="autoZero"/>
        <c:auto val="1"/>
        <c:lblAlgn val="ctr"/>
        <c:lblOffset val="100"/>
        <c:noMultiLvlLbl val="0"/>
      </c:catAx>
      <c:valAx>
        <c:axId val="2022512095"/>
        <c:scaling>
          <c:orientation val="minMax"/>
        </c:scaling>
        <c:delete val="1"/>
        <c:axPos val="l"/>
        <c:numFmt formatCode="General" sourceLinked="1"/>
        <c:majorTickMark val="none"/>
        <c:minorTickMark val="none"/>
        <c:tickLblPos val="nextTo"/>
        <c:crossAx val="20224904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91.944599999999994</c:v>
                </c:pt>
                <c:pt idx="1">
                  <c:v>31.555199999999978</c:v>
                </c:pt>
                <c:pt idx="2">
                  <c:v>3026.7480999999993</c:v>
                </c:pt>
                <c:pt idx="3">
                  <c:v>262.62129999999996</c:v>
                </c:pt>
                <c:pt idx="4">
                  <c:v>272.59949999999986</c:v>
                </c:pt>
                <c:pt idx="5">
                  <c:v>221.53479999999999</c:v>
                </c:pt>
                <c:pt idx="6">
                  <c:v>-89.814800000000275</c:v>
                </c:pt>
                <c:pt idx="7">
                  <c:v>457.40960000000001</c:v>
                </c:pt>
                <c:pt idx="8">
                  <c:v>1005.3719000000002</c:v>
                </c:pt>
                <c:pt idx="9">
                  <c:v>521.13719999999989</c:v>
                </c:pt>
                <c:pt idx="10">
                  <c:v>345.54239999999993</c:v>
                </c:pt>
                <c:pt idx="11">
                  <c:v>639.09809999999982</c:v>
                </c:pt>
              </c:numCache>
            </c:numRef>
          </c:val>
          <c:extLst>
            <c:ext xmlns:c16="http://schemas.microsoft.com/office/drawing/2014/chart" uri="{C3380CC4-5D6E-409C-BE32-E72D297353CC}">
              <c16:uniqueId val="{00000000-B4FC-4015-BF76-2F5034E4BD6B}"/>
            </c:ext>
          </c:extLst>
        </c:ser>
        <c:dLbls>
          <c:showLegendKey val="0"/>
          <c:showVal val="0"/>
          <c:showCatName val="0"/>
          <c:showSerName val="0"/>
          <c:showPercent val="0"/>
          <c:showBubbleSize val="0"/>
        </c:dLbls>
        <c:axId val="1794136463"/>
        <c:axId val="1794132143"/>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214.25799999999998</c:v>
                </c:pt>
                <c:pt idx="1">
                  <c:v>364.32</c:v>
                </c:pt>
                <c:pt idx="2">
                  <c:v>10274.630000000001</c:v>
                </c:pt>
                <c:pt idx="3">
                  <c:v>1852.6700000000003</c:v>
                </c:pt>
                <c:pt idx="4">
                  <c:v>1824.1555000000003</c:v>
                </c:pt>
                <c:pt idx="5">
                  <c:v>1244.376</c:v>
                </c:pt>
                <c:pt idx="6">
                  <c:v>2446.6880000000001</c:v>
                </c:pt>
                <c:pt idx="7">
                  <c:v>3011.1390000000001</c:v>
                </c:pt>
                <c:pt idx="8">
                  <c:v>5773.860999999999</c:v>
                </c:pt>
                <c:pt idx="9">
                  <c:v>4216.3770000000004</c:v>
                </c:pt>
                <c:pt idx="10">
                  <c:v>2022.7720000000004</c:v>
                </c:pt>
                <c:pt idx="11">
                  <c:v>3607.9600000000005</c:v>
                </c:pt>
              </c:numCache>
            </c:numRef>
          </c:val>
          <c:extLst>
            <c:ext xmlns:c16="http://schemas.microsoft.com/office/drawing/2014/chart" uri="{C3380CC4-5D6E-409C-BE32-E72D297353CC}">
              <c16:uniqueId val="{00000001-B4FC-4015-BF76-2F5034E4BD6B}"/>
            </c:ext>
          </c:extLst>
        </c:ser>
        <c:dLbls>
          <c:showLegendKey val="0"/>
          <c:showVal val="0"/>
          <c:showCatName val="0"/>
          <c:showSerName val="0"/>
          <c:showPercent val="0"/>
          <c:showBubbleSize val="0"/>
        </c:dLbls>
        <c:gapWidth val="66"/>
        <c:overlap val="-27"/>
        <c:axId val="1794143183"/>
        <c:axId val="1794130703"/>
      </c:barChart>
      <c:catAx>
        <c:axId val="179414318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94130703"/>
        <c:crosses val="autoZero"/>
        <c:auto val="1"/>
        <c:lblAlgn val="ctr"/>
        <c:lblOffset val="100"/>
        <c:noMultiLvlLbl val="0"/>
      </c:catAx>
      <c:valAx>
        <c:axId val="17941307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1" i="0" u="none" strike="noStrike" kern="1200" baseline="0">
                    <a:solidFill>
                      <a:schemeClr val="bg1"/>
                    </a:solidFill>
                    <a:latin typeface="+mn-lt"/>
                    <a:ea typeface="+mn-ea"/>
                    <a:cs typeface="+mn-cs"/>
                  </a:defRPr>
                </a:pPr>
                <a:r>
                  <a:rPr lang="en-IN" sz="1050" b="1">
                    <a:solidFill>
                      <a:schemeClr val="bg1"/>
                    </a:solidFill>
                  </a:rPr>
                  <a:t>Sales</a:t>
                </a:r>
              </a:p>
            </c:rich>
          </c:tx>
          <c:layout>
            <c:manualLayout>
              <c:xMode val="edge"/>
              <c:yMode val="edge"/>
              <c:x val="1.3157894736842105E-2"/>
              <c:y val="0.36606767515056471"/>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94143183"/>
        <c:crosses val="autoZero"/>
        <c:crossBetween val="between"/>
      </c:valAx>
      <c:valAx>
        <c:axId val="1794132143"/>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sz="1050" b="1">
                    <a:solidFill>
                      <a:schemeClr val="bg1"/>
                    </a:solidFill>
                  </a:rPr>
                  <a:t>Profit</a:t>
                </a:r>
                <a:r>
                  <a:rPr lang="en-IN" b="1" baseline="0"/>
                  <a:t> </a:t>
                </a:r>
                <a:r>
                  <a:rPr lang="en-IN" sz="1050" b="1" baseline="0">
                    <a:solidFill>
                      <a:schemeClr val="bg1"/>
                    </a:solidFill>
                  </a:rPr>
                  <a:t>Margine</a:t>
                </a:r>
                <a:endParaRPr lang="en-IN" b="1">
                  <a:solidFill>
                    <a:schemeClr val="bg1"/>
                  </a:solidFill>
                </a:endParaRPr>
              </a:p>
            </c:rich>
          </c:tx>
          <c:layout>
            <c:manualLayout>
              <c:xMode val="edge"/>
              <c:yMode val="edge"/>
              <c:x val="0.95653508771929829"/>
              <c:y val="0.23426776009845246"/>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94136463"/>
        <c:crosses val="max"/>
        <c:crossBetween val="between"/>
      </c:valAx>
      <c:catAx>
        <c:axId val="1794136463"/>
        <c:scaling>
          <c:orientation val="minMax"/>
        </c:scaling>
        <c:delete val="1"/>
        <c:axPos val="b"/>
        <c:numFmt formatCode="General" sourceLinked="1"/>
        <c:majorTickMark val="out"/>
        <c:minorTickMark val="none"/>
        <c:tickLblPos val="nextTo"/>
        <c:crossAx val="179413214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manualLayout>
          <c:layoutTarget val="inner"/>
          <c:xMode val="edge"/>
          <c:yMode val="edge"/>
          <c:x val="0.256491313250723"/>
          <c:y val="0.24085352846795208"/>
          <c:w val="0.48291430059178259"/>
          <c:h val="0.63649128664570642"/>
        </c:manualLayout>
      </c:layout>
      <c:doughnutChart>
        <c:varyColors val="1"/>
        <c:ser>
          <c:idx val="0"/>
          <c:order val="0"/>
          <c:tx>
            <c:strRef>
              <c:f>'Pie Chart'!$B$1</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A4B-4281-BDF2-FB70BB1F0FF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A4B-4281-BDF2-FB70BB1F0FF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A4B-4281-BDF2-FB70BB1F0FF7}"/>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Chart'!$A$2:$A$5</c:f>
              <c:strCache>
                <c:ptCount val="3"/>
                <c:pt idx="0">
                  <c:v>Furniture</c:v>
                </c:pt>
                <c:pt idx="1">
                  <c:v>Office Supplies</c:v>
                </c:pt>
                <c:pt idx="2">
                  <c:v>Technology</c:v>
                </c:pt>
              </c:strCache>
            </c:strRef>
          </c:cat>
          <c:val>
            <c:numRef>
              <c:f>'Pie Chart'!$B$2:$B$5</c:f>
              <c:numCache>
                <c:formatCode>0.00%</c:formatCode>
                <c:ptCount val="3"/>
                <c:pt idx="0">
                  <c:v>0.45496362711342353</c:v>
                </c:pt>
                <c:pt idx="1">
                  <c:v>0.28684749588885838</c:v>
                </c:pt>
                <c:pt idx="2">
                  <c:v>0.25818887699771798</c:v>
                </c:pt>
              </c:numCache>
            </c:numRef>
          </c:val>
          <c:extLst>
            <c:ext xmlns:c16="http://schemas.microsoft.com/office/drawing/2014/chart" uri="{C3380CC4-5D6E-409C-BE32-E72D297353CC}">
              <c16:uniqueId val="{00000006-CA4B-4281-BDF2-FB70BB1F0FF7}"/>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layout>
        <c:manualLayout>
          <c:xMode val="edge"/>
          <c:yMode val="edge"/>
          <c:x val="8.415451084700204E-2"/>
          <c:y val="0.10117145899893504"/>
          <c:w val="0.9"/>
          <c:h val="0.12611548556430444"/>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'Top5'!$B$1</c:f>
              <c:strCache>
                <c:ptCount val="1"/>
                <c:pt idx="0">
                  <c:v>Total</c:v>
                </c:pt>
              </c:strCache>
            </c:strRef>
          </c:tx>
          <c:spPr>
            <a:solidFill>
              <a:schemeClr val="accent1"/>
            </a:solidFill>
            <a:ln>
              <a:noFill/>
            </a:ln>
            <a:effectLst/>
          </c:spPr>
          <c:invertIfNegative val="0"/>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'Top5'!$A$2:$A$7</c:f>
              <c:strCache>
                <c:ptCount val="5"/>
                <c:pt idx="0">
                  <c:v>Copiers</c:v>
                </c:pt>
                <c:pt idx="1">
                  <c:v>Storage</c:v>
                </c:pt>
                <c:pt idx="2">
                  <c:v>Phones</c:v>
                </c:pt>
                <c:pt idx="3">
                  <c:v>Tables</c:v>
                </c:pt>
                <c:pt idx="4">
                  <c:v>Chairs</c:v>
                </c:pt>
              </c:strCache>
            </c:strRef>
          </c:cat>
          <c:val>
            <c:numRef>
              <c:f>'Top5'!$B$2:$B$7</c:f>
              <c:numCache>
                <c:formatCode>General</c:formatCode>
                <c:ptCount val="5"/>
                <c:pt idx="0">
                  <c:v>3589.9220000000005</c:v>
                </c:pt>
                <c:pt idx="1">
                  <c:v>3650.7160000000003</c:v>
                </c:pt>
                <c:pt idx="2">
                  <c:v>4197.6880000000001</c:v>
                </c:pt>
                <c:pt idx="3">
                  <c:v>4533.8040000000001</c:v>
                </c:pt>
                <c:pt idx="4">
                  <c:v>7319.9280000000008</c:v>
                </c:pt>
              </c:numCache>
            </c:numRef>
          </c:val>
          <c:extLst>
            <c:ext xmlns:c16="http://schemas.microsoft.com/office/drawing/2014/chart" uri="{C3380CC4-5D6E-409C-BE32-E72D297353CC}">
              <c16:uniqueId val="{00000000-E351-456E-AC96-9A9148EF5B24}"/>
            </c:ext>
          </c:extLst>
        </c:ser>
        <c:dLbls>
          <c:dLblPos val="outEnd"/>
          <c:showLegendKey val="0"/>
          <c:showVal val="1"/>
          <c:showCatName val="0"/>
          <c:showSerName val="0"/>
          <c:showPercent val="0"/>
          <c:showBubbleSize val="0"/>
        </c:dLbls>
        <c:gapWidth val="77"/>
        <c:axId val="2022499615"/>
        <c:axId val="2022500095"/>
      </c:barChart>
      <c:catAx>
        <c:axId val="20224996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22500095"/>
        <c:crosses val="autoZero"/>
        <c:auto val="1"/>
        <c:lblAlgn val="ctr"/>
        <c:lblOffset val="100"/>
        <c:noMultiLvlLbl val="0"/>
      </c:catAx>
      <c:valAx>
        <c:axId val="2022500095"/>
        <c:scaling>
          <c:orientation val="minMax"/>
        </c:scaling>
        <c:delete val="1"/>
        <c:axPos val="b"/>
        <c:numFmt formatCode="General" sourceLinked="1"/>
        <c:majorTickMark val="out"/>
        <c:minorTickMark val="none"/>
        <c:tickLblPos val="nextTo"/>
        <c:crossAx val="2022499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B3E7AC7F-6C37-4C49-87A6-74205E7C0EFD}">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C5EB96B1-C8DD-47E0-98E9-E2E258611F35}">
          <cx:tx>
            <cx:txData>
              <cx:f>_xlchart.v5.5</cx:f>
              <cx:v>sales</cx:v>
            </cx:txData>
          </cx:tx>
          <cx:dataId val="0"/>
          <cx:layoutPr>
            <cx:geography cultureLanguage="en-US" cultureRegion="IN" attribution="Powered by Bing">
              <cx:geoCache provider="{E9337A44-BEBE-4D9F-B70C-5C5E7DAFC167}">
                <cx:binary>1HvZktzGte2vKPh8QeWIRDqsE2EAVdUzm2w2RfIF0ZMw5oDMBJDA159dlCWz27ToE/Z9UD+oQ41C
5bCntdfa/OtD/MvD8HTnfohq0P4vD/GnV00I9i8//ugfmid151+r9sEZb34Jrx+M+tH88kv78PTj
o7tbWl3/SBBmPz40dy48xVf/81f4tvrJXJiHu9Aa/XZ6cuu7Jz8Nwf/Bs28++uHuUbW6bH1w7UPA
P70q7ob2F+N0e/fqhycd2rC+X+3TT6+efe7VDz++/LZ/WvmHATYXpkd4l4rXhLM0lViiLz/41Q+D
0fXfHycYy9cpFkRghuWXn9/WvrpT8P6/t6cvO7p7fHRP3sOxvvx+/u6zM8Cjv7364cFMOhxvr4aL
/OnVrW7D0+MPN+EuPPlXP7TeFL9+oDDHg9zefDn5j8/v/3/++uIPcBcv/vKViV5e3Pce/ZOF/uba
zej/pnnYayIpIRlmv96+eGke/DpNGZcpT38z36+u8at5/o0Nfds2v7/4wjB/+/ynNExhBuPuHs1v
zvtfCJzstZQZ54iRbwcO4q85ExlN6W+L/j1i/o2tfNsm/zjEC6MUb/6URjl9vGv+ixZh7DXNJBLk
t0yVvYwV9jrlkgow2XOTfHcj37bH3197YYzT8k9hjD/Orl+Xl2ef/L+WF/maI8oF4ulzY0j5GuGM
Moz474nt68T1Itv/6/182zQvXn92hD9HKXnjnmqjf/PT/zxfMfpa0izNUpr+euHyuUEwQa85zzCm
gAC+tsT3N/JtE/z23ovwePPuTxEez3YN2Ovqab57/G8Wdvma8pQxiem3ywdOIVlxKjnH3yrs39/P
t63y23vPzgfH+/CntMptuGt+89b/PEQo2IRQkaGvctJzLAxgS2SEkBSy2dcx8r19fNsWv771whK3
7/+Ulvj5zjfQDYX/asoSrxnkIy4y8XuNeGaPLykrZRmCMnL8eZG5/r09fds2X7/7wkI//+1PaaGD
u9OPP7w34W74zXn/Vcj8f+yQ0H+y9r/e1+8tbnkX7nZfeuOvmrc/fvrFAaBnf/Hqsxb7GYD47Qin
jz+9Iox9BYmOX/E8MTxvWn/NGb+/93Tnw0+vkjR9LQWlKTg6FGfMEGSX5en4CBrv1xwTiTJJObTp
GUBabVxofnolMBQQJqC9gOaQ8Fc/eDMd/46hL6GEQ7OOoWmX0Ln/Tkpcm2EFTPH7bfz9/3/Qk7o2
rQ4e6ABoVuyvHzvu8rgiAAOZYkpECviBwAbsw907CHX4NP5/A+6cxkvPnzJchUnuiGU2GQpk53b7
wPlk+zuWOO73elz9yspAIm9ikZgK3dfaMZ0UhsRenMmGr1PZy0SPJ4tUg78cuLLJmps+cnvP+9BF
U8JdDR0taiEYfhLRrNO7oYliuMsybqsHquiYXtVpO1qaK9x62Aqz3Kk3DUZh0WU9cNfb3CxcqQss
1hG2XCuF13OiqO5+Sfxs4J2vTPqNS4Ie/NkdSSQJk1DN5ZFHIQg84us7Eli1U5M22VO1GN2NJ0Gx
gZ0MbPZOnGy+Du1SbK0FcmdAVUuq/R8vj6F7eb6+EFRQwmhGwVKwmefrbx3NfIrS9rHDPe3bIhjK
aZNLSZKx27u41C6Urgk1a/KEJZvV1wujqycFZlu60LOQNtr3uTEjdfhK8myEZ3+8SXDhr/coEKWU
ZeBCKTAZR7d8vsfYtAlpHE0e08TNiJT1Jmox7oeMBYpy7UKafu45qsLpH6/7wjbHdZlkghCOiMzo
y3XttBphEpo91iv4XJrPyA7+Y8Mqout86dqpfaMroAND3jQGCn/+x8tjKEFfnVuAn8pUsowcUR6Q
NPh4L1/Fj0ahqbpo5QPqCE8/M+rm5IakPedJ7qiqycm8ZLNWBVLMEZELN3jR58OGsC8C1VHcdgua
kpvv7OtXr/xHZANxQTJBJOQKRAXLoDN4vjOERm1E2/iD2whq/I7weDTMBN3zZH7xmxZZWhhf28XL
XFVbg9M88DpgdQ7xC9moLkxvQ6QXhEXdoWtV8bo2J+u4jNxcVbHtcVyLikRPPvlxVGO9cx1hetyp
YdpIKJBBqVdl5jhqhwsasaHptVy/OEafZnNC31Ra4TFe9nUzS8ge05y2WOaoA689GbdUtKocks46
XQ7DzKUrRAKvNXmvFgG/6sFkZMzTtRfpZyJdM532X25zaRTpeCGTuCZqt8wkUcmJIVk2XGkywXVj
SDSTuKJ+4PAFSUdGcFO7bQjshmyGtzbvfVB4y7V3UrdlasXQTblpMYVtpGNIYX0UI5hbdjX8FzLU
Ave7jdnoqr0YZzqeCpT0KdnZzMCSqo8dnc/QQqq2LoaovG8PQxyHbrilZuokvUrXIJk97VKUkPmM
+9lBoK4t7bcll8vq6Vg2/aTk/G7poqBa5V0TMlMVyWTqBal8pJBIybUcpRXLrh6BWhzf81XOm3mP
0KrgIivcI5JemeAXk75vLUpZXYKfQwrcN27EuCsUzrz7ZRVk9NkZT+NCPmMe15BdMbVU9q2WsuvJ
rtM+QUNuEUpjKKCqZSPZabOCbcslks2tOUqiNXMxgrvzrFjZWi0XvfTBb7kbuqU904nMXFLEtkH+
wNAQlvsUqX5tyopVVutcCa3cRz2OWTLlGU4F3P6m3NFqo7ayTi8y1QrIg7oZUjIVFZ8wWF4xVoGB
Vh0y+PWrawwtlODPWgx9ig5OQnKw+exQqnDufG0EbIP0PcmXPpnlexecyW6slsmwVy2ved7U9XLD
15Z35dou1aFlMz1pEd1OlYvzyeRq8064lBRR8uZKtGFAxchm974Cpz5hNTc+h+hr7jtnh481ak2p
J4R0XjWO7bHEoliI5ueZRZ9ND+GoF5tepEtrS8GaBqyLErfvRGS7zrTTm60bAtqB54ZdtiI6gMem
6qGx0w3BzJ47ltTnavZhxz2LxeRZfTKbSZaNXLK3wjZj0be2fWz9WJVDY+t8ZVqXvJLjWbYRtV8r
XblcW87gq7NVF6zTYr/AV55mydrcu2imA1mb6nGU/XDoIx62fJUd3zcdMjeWpWTLhxqNPk+oqW+X
uGV3Q6J5Lumk3i8ZaXeIBHTGkGza3CQJvWCBb3sXvH7ynajeooS3kLoDlY9Y1WzOBbb43Uy6pt3b
VSc77FV452cWTo+poPRrnM6od2ufc7VkRSVk1WQf25nI9RRK/PTgCevwzkw2uKJuVbPmM+XZUxa4
UGVSJe5MSW54yXDo3saZ9gXnypxzH/BYVFlj7lDn7UUUDJ37FB89tOKtzVk9L2fRTfESiX4+zZRJ
ztqeNqTMIPs94mWhOt+2DDd5AIj1abHj8jQmSSxIi7c77ztDcllZQFLb5sFzm8EOeYKNm0q7LX08
S6d6rHOEbXu1YgGJWNlYzAsd6Bm0UIM9c3F0e2Incs4HFfOO8g98WR/QVFVXDEP4zH4KpRIjavM6
qlmUfDV0x0TQV7Zh7tNq47zvEJlC7fOp72PfF6Ktuc2TibK7eRpNTsmgDyYuNCdIhbcR6/6tb9bQ
F30I9e3YrONHF60i+RinWFTY2S7vYH80x1la9RB4sdkKFrPlWhLfDIXe5u6uU3bLkxqpD9q0Y27t
jN9Kw7JTS1xWTA5VZ6zV7M5nabzoNuzm3Bo2waJVyKspGYu1nuqLNEtMmw+4l3cuEQiV2WjHLued
H6/TJe33kOjTtJDtJk4CNs21NWrc0aVxt8Roe5iniA+dndM7R6vbpdu6221UW3YYLVvzblT10woX
cmiCmKad4Wi9CU7yKndsXM9xX4ccNfN8msreHkYhOc5r4eWt1EHe02jp+85V5n7e5u1pAgcvZ2HI
Jas6ekBQKcoxjuFGUZPkfNHzReJ8/3lDRh/ogKu10NPGrpoVMahlETIS6tosgardpyfAileF9bo7
9Hxyt34lFPY/kzOMNN13KfWfBluN11I37gSvg7xRym3nte/GXRSQcvNOq/ZKMxTO3MSWa+0r995l
GXug/QzJgYzrfMVWBcEz0uUNpmE6j04sp+0SqcnNlOlDlSpWNmMKYHOBnHe6Ja66qCC9vd1I1txm
kLc/jVsW3kPBr08g2MTlhpNwDaW+3Q+y4hftMmBaBCWHMttWTcHfnd5vdWKu+z5rruto7FhIO6C9
W7rxkw0Tq/OKb9uFk2w6b6ulz+tEmfc13aSCnK3ijoo+O8Em1sVsN/Ymm2t6aCaXPCYVyRy6WDnb
WlmsKmKSlWKyKssuek5nEXbIuH4I+SBtdbEktr6WEx6uErbqD0Nwd/BOnfvQ4g9eAYLpJtFdRdkB
EuUWt2fSWPJ5SqppKYZmQZfrLKbblszzeGjIQFkhGyzOWWVctpdIaXmmmsyWJnq25bNqljKTmxJ5
twU554pW+sokHuHzNRkF3HWKluAuRjkvwx5Hh5dTzUb1hkaWvBVatrZIo2vMrpHWvevqdlY7N5i1
OVdtb9oycZqvh7WqcHIQs/fbuzXTbmoOR+iBSjlGELt6uDWz1P1Zz7PUDQUWgFwKrqZqvuyHqfMF
nXD9fhGbWQuDhvRCh6XC5YIBIp4HUDbDB942W+YgjzgbeArAqdZJXZ3MIRVnnESku/cbXSsy52sc
kZzOCCQ7dJqxZl4P47BqVzaz59ONTOq+yxdSD9LlLqnqoS8SJuNNSxOZ5qRhw1uz4mQ7LClduwKJ
kaCLRXZRF8SNSFyKAdJpadZxK43e2rOOhLYAibw/C8kaffdmWJNUbhSuX6OoSoyI6uc+Xy3h6k0I
rMtCuaZdOpBcT95APGSbH4sJr0TtGJ6G5qJvbJfmStu4FVuIo86pWrebVExdf6Jbxs2uXvhy2bfA
GJRdbOMJrRnOyjRDjch92jl82tfO9rmduFhzssT1fRpIuEq4jKJQXcV8LlhPXbGudfoB28Q9zhKg
CXV2JQdjKkx39dyQiRQA4ZrEFMEnk0+XXDTpuzVhRgAwm7K1HQrIpAE+YFDSxvYhwxx32Y5W/iOv
RxzlrlcCi2ZnSTScX+JkTqfbLtOqOunGjN3V8/x525r6tm7s51pa3uXQJaibZRHdrsoqd0BQOxDk
iNTdpJnYzoeVDFeOttN+bpws7Gg3m4uUIpsrxdWN00NaOpeu+ZS1DNLrHNRDqKttL8ww5GMdq0vb
Q1kpcPTLWG5Qa9i19A29Edw5V7ZzVgHua8Bf8li3yyM2tn9rR+2znReivvBGm5tp9KHeTbGeq9NU
q1rkiYryVJluLIkeh30/VvxG9wjvZGjMeV/x5JL0kZ0Tm86FqT0qegldUUlINd/pSUyHLRIy5EhA
DS6RnEe/szg1V77PlnBq3VLl0i8oFmNfdwVL/WxziVUFPIpK9HTqUzjcbjUJvtkq1z5WxA/joUua
uXQQk0u+rb27giIPtb9N+6FsO4AXsIXqHRSddj8JmRaTts2Hrq3x55SjuI89lgeDpNoLK7rrpEOu
mFXafERa3Q4dgkYK+ra9IFX3ySwkmJxTYz5RVLmzidAq5pWLXVa0w8TOKkvg0DWq9qyNc5ExQt90
0JWczQtuH/qGis99VeOPPabLxYw1LbkdzSld6/WDEQPpjykt2px2aLxMq4oCbIXcePRB9sB6BX3Y
qtWxaEfi782cJe1uSNsWCpSCjuVUc92awrs2hjIMm4E+QCwdLugAaSRPk7bjl4P15L5pmtDnZIA9
5N0gmqzo4XsLnabgE81q+alKJyJK6ODnwQHU6uszZU342ULT1hS9pRR9hrq7uFwm2TKfJKFPy2C7
5KQdOblNO9bs8Tb3U96uiX3DeezupzmzUB2g8dybCUiI3FScXnieuXO7bnjIXQ2I5iL6yd73JMS2
8MwBrm3nIT6EsEKsQExCmzZZTtnjvEh4KLt53ulupmfLONYV1Na4AZYXfH5iVM7VXokmnLMV2rc8
ATQSyqEaE75LRtXVBdpm/iH4Yfgk7ByL3lNfDigZ0dW0CHwToMmT+yoAhMvTsDTDYQFMdQbJTy+7
ODZNB0hOAvJ0m0/MFW0WnBRTRccxXxXidufsDFzL6C04UcEa1XSsn/f1nNpRqr7oesBobnfsYuei
WseWAKSmuto+aj/p/g0xePElNBVVDxlNpmazhcNTPayHBJFOszfpRKss7/HY0rsBCZHoYk6y2FV7
GKbqI7rsG5MaWUCzHZnNp61RfioE1Fu+lg2GsjXkU4Aiv5Z6XivVn69ZBYxO4acosb0eZiBvaR59
Pclp7yY7th/rumemLhcIFTFD9qZUu3yOo0nDvgaopk+nZkrUL370cea7pu9bpXd8XHF/UyGSiPlg
k64NunQrS1B33QGVCnZgifHt1OXTpJc459HB8Z9UIgWCe/SdXktpm8g/cuhwm5sxgrd+TmwK9EEY
JLAMCcFVtOegpyBohDmkcWiEIQ438VizCsX0IFSyQbyN2Mv202SXJmlynS3rlkBjW3VLChUC0nH4
MDXAJ2QXAfBkvEKdRCsrptpPY3/YWkTAWlDxOtPd02zSsyr5EKZVn9MJjrflMNNFiC9S7qmqbmjg
tk13qRmblp6haRpXU5W0DQBxoHWox721WQf5OAmm7PlQX5IGmoa8shIy5ipbwFAZO7RBqHW1+4bN
hI5toQGMDAvb1TqydtjZZWFGAnWgTXaxAfLLdlUypNWch7mSdsoxGyXbiXWj7OCIUx9sNg23yWZ8
yIkBGj5nE8TODqeNekS6B5A1cdS4fmdSL5tydkSLmG9kDG+BOp3WXRe8PZNtPV9zxOcTOk7thUEV
LXqSTpcdXle1s1SF0zBLdKDAnd90Mi7idAQEJ3Kq7cryqJdeH1xApAgxs4sGmnLuH+2Gqh5SK1NV
nkIdncpAt/Wdb5MlAj5Ihh0AUGgQq85yfnApC6qsVBbvk62Kq81xvYz4Xda3PS9hlFE/OCSFy303
Q2egt2SGZsR1uNkBmnD+ZGp4Pz/WSTwSLgCoiS62vqn3wFjPVbJXE87k7URGqYsKMWN2bEX+BHsj
Pg3zwICvFBWpTQF8YsuhQRWrv1JZiqaSID6Fj35bXA3GsZVqCo3lOAM+wuScMeC2rmpovFXORoDh
l9FOLOYL7cVO9OlwltTe5H6beOFsNl9ZtY4FWSdfZprLMRdJaA4bWsEwItZJTmM2nox2GLtiAr7s
futmB75RybdTggycc7P7FNt4vYKxSyarTO66ySxPSXcEBX1n64sE0rD/DL3l0rwVnXJH0EVJewII
Jj1zTPD2HlIkXQ90Zt07s9DqMqqkfqwdhpvPli2ehKqagBjZtjbmtkXLbRb5dL24oYEjAKE/5otQ
BrKpUE0eey7fYWAPRSk7s5xi4CzacqF1+/NCGSgqvPfsRLOuK8bF8Zuxqs0+EI0+ps7jXIq4lY0b
thtG/bbmLOPrFahLpC3J5GegtwdtfS7bWc6ndeoMpHm9RZ/X1RJhu3Jo8sVBM1xYLVayJ8c5qhxR
kFjKeqYzpN5EVUDCBCuqKae1HwEU6NVf0slOFzXBc1YiXlux78Jg3y9RBLxfg4ZTqj4Vn5lrsjpX
gL/fjMkR8PqMZToHSL22edpXcsl1P7ZNCQW9W4AVmpfrTQEBkG+ptemun7duLSlS7W4bI7xTc+5P
64iULWdqf1l8o3ek8rFYAl8/CcgW83kM2tlyGOfsnecuTLAc5yP0Ay2QQIqYSzpU5Dxrhl7cy6Ra
Ve5wJc+TpCH369D2ZzGx/poq3xW4zcjdqMOkd9oLuRYt9x3QzQtr13Ja1s7ng8tCtZuaNhsg/zo6
nHeYrHwf0oV/SKrGxisgrnoKXIBRaz5YhT+1Utdrrix2V6aSHu3EwlfoCSRxUDIrxNVO4a553/Po
lgLqJqA6gOdlQ92YHe8tfbPQBVhoSkx1lQ2KfhxXh+t8noZP1Cvz0QVjcpDugXoMEDaZrGdw+cF9
qpMF1YCtYlIkgDwu3bSpwgPt8lnXU3LqOgjq0rW9eBOmYM4CH1UBDXl/AbSAOEkqlH0AwrgV4AZ1
em/JRneRIf9udis57b0JpOjmbDmiNaROudTA8AjvsxNPG52Wm0wAOKlWxoPmZB7egW7Ylg64rdKB
q7NipHzaAXzB53o1zV51C/7YVGv8KKuAc+snBCIS73cqG6pfQAhEJeMs3GYA9w+YVfje1HP/EcEr
PE8iXByhyUenWHYZx6Q92DlA1GXTnVEmXNsJrVWeBYMwxMF2LeukB0SDmTpAPXAa2gxPy0zwcyDR
kotlJO7nDriOMovQqIygrm55bLD5kGQDu+kaylTBgNQ/tVZjbvJuGXpKH9YJyH+36y3QQe4eClSv
5hJkq2oVH6GhNcq+c8wbxt+Erhkhy/sskyOIdyMowU0OWb1TI0gNnaXmDVtXL9fDQmIEXYEaFENz
iqZGddtpVnVruK3auPAHrpnpTzqTqcCKijkUkjKbOVscJK9epp+FUkk47SRuU1TOYcQbwMYMrW3h
+tSheDqtEUjMPAVtd8+YXrLPqdZHzWy0/RAHyGO8QbwEnKcVkKRrWte7cWS1mU9jDzC+28cVVGEI
mpQyxvN1bqx5QmOyCl+mwOqLeuftsvZNk29t3YNcaesKg7YBPjiCClJ39YbGtzPNArQwLY2pcx9M
tlRzVy4bz6DvIyltY3fVdcZPpvQLTMLhHbJ08uP91G8zXnP4FtuuxWIYQLJ8sw1khpMKlN1OFkBY
H0/C0hrJ4dDUcRbjz1NSb4TnbZX18AxGU0Qaz5PgoV8+71ZfDWkRkczE/B1FF9T756KhYDSFuRbJ
KWh0IMk8l+ZavhLB61Y89sYe9QwFZgLzq14OYPDEgCr1HZ3yuUwKMqUA4Ri0SlACYSoTHYcavpYp
gZvLAmpq/aR+XXFuuYVGi3LtPIOGuGGTK8KMYkKKpu1AE/zOkWH68KsjM9Bpj0uDUCoZhwkr8UIn
rfncJig29DERgxhpwReU8juYOADPNFsrhqsWuG58SftxnW56j9DW5DCSNMAu/1gafX75sBNO4Oph
FBKIJ5CN6QulOqQt6tZeVw+V3DR3BzNaVa27pFLHaFszd4y2P17ynw+fgZjKUp4hiahkMCTz9e03
oqmGbkXukaULjEPsV5xuuN9zt4Aos2uzCmQpN4E8PQIKAVN+NmidndzNrUF2+Y5ijl+MfMAFSMRg
nADkDgpzJ9mL3dRy67i0IblvWgfNwgmklePkgIqmgX+TMS0d21jRKmCQbR4lobAr3qJmulE27YCD
ToCRvZGqOYqJoAQ78k7Nrfb3f3xnxxj4h3zNBAyGgZsixrGAYReavvTYpQJmdtzifQQhDpwATT2C
y0KgPIBEGx2FZsiS/ijbAt1ojr9aW0//18vCoCgy4J1SmTHKYAbkuelA0fRh9am51wNPYNilgzEP
EGPnFUFDeU4rDgMy0De6/k51XMPoibPKYX6SJV0CpOHYwFjKcURmbeAt3W7DfM5iD6rDd+Yv8Esf
g3/IQ1NBjvOLYOH0pdwf6QJqqN7ova9ICpr3sXEZJmDWQ2t1sYzrCJtLhJrhGZCfyqxl1m9rcrNY
W516CXJsXagNYPa5agAIVbmWKK1CAQ1SMrxLlawBPxAqI6RtknQr1mdokwN8aw+kO7ABf2z/F5MV
MNKRQr+RyhTBhCCM9R8HzL8OGvBMPc56tp8FyHGg6FoEyvaYA+gG8FXgTRznAKCwfhkzAWIKnk1f
0onF1VHzjUug6bifFvr9gGbHxb/2Tqg2MLXFJcaQviGRvHALUMY8wGXzv+yd2Y7dRramX6VfIAoc
ggwSaJwLco85bOVsSzeE0pI5BeeZT38+KrNcltxHhi/6ooEuGJVQaivJCAYj1vqnrD/VLW8RDBLw
nry1zMReru1uWJgOH1RpfSk4FhcVDEk7NUmIAGNyH+JmjcSJUiVbX9oNkr14qbspqWY5Fto/5oOz
PZ6qA9sBd95wnoe6zfL1ZdVuDr9haL2pe1JmnwdUlX7CN+0F89KLV8wzz852qA8ieioj7r1dTZPe
HUCft2eXA4eixGq+Xd73YrFMgVfNGT+iQsPAnaei3ERUfe0U+ee5c8umPvhja440H9Xa37RtDi+s
ddFalIxxVMynWKJC+lh6ZSRf6G1NFpnyYgRZIyoUtFw/Xxs/buHMvgLn2fwFynXsH0U3lFNlbMIB
fVrNoqOQni1D0f1MVVbpsz00ExvFz6/4/fkpKdE4MaSBEM/nJP3L25Wg9vB4ba3HpKpcVpqK41k8
tlPlUB0KuW1Q+u0QH9MGSd3fHCDbcvrTctsuT70AVrvJxbn+D8sNVrkSU6fcx9mPO356xqvAXTQc
cvry85H+sI+wzRnwolxLgi+ysre5/5OgafLyhibZLB+lwVF9MYx8rqqwqSMpPyifo9sIfDfZioch
zYClKuBL3s44alb25Z/fy/fP2TEMz+Q/iiQX+SQiOOv7e4lG22IVZ/HjVte4n1LH3F52egxl79cq
//t5/usFUUxRkLqeb7k86x/2nDxpDVMXRvTwBrzFeef3Z/VNXRTBHDPonw/Q3M7a/zzYbYQsYcNR
8IqWyan8wwVnncm47LX7gEtAsK1N0GTsXQvcleMcZtl5EPJ1tLb37GNLtiuGkol4U5mJbpV/O+Xm
9yudO/LR8fm8WpDT1Oo/VgeLb4hJLXbzoD13UzpNVbOdu/NAL9ocUm9EbAM+NyxUSb5NcS6CRiTb
jdC0NMMajs2A/smBxHaMYEZxs6CWqhs+TpEbmZd0QaTfhNPbsV7XcOzO3xyGP9YOlqJysJATILZF
kvjj/tC1RpdMhT19tMGU+OnTILdixUJ5x827Y4NSD8odmA8mcei7+Fa9CYt+/nQ3le6fni4tm3Jd
KnlWkmVYEirv+/W72rBesJLFSyHLoreDvhoc8RWMtKF2SEBozH0bqSq9Gzsvpj6oE6eK97HXW2MV
eEpNGmTTiptrHXm8+3arvSXoJtMdH3pPGGnYOOtcXbPlQ+FkCAA2HUrkmtvRTMM2PlRjwt5yjrK8
387pkXf+A/YHVS+Bnbf2PB5/PuIfqxDPppxERcmoGa2N1Pn7EedulJRT06nncSgNtLlwcRba3HHd
ThmJdlSeEnOaOWRmVgNf4v6bYFfQ825n2JChjnuMZnc7gKwmRel1Sms6ewqaZoX4PjR6rOkYV2fJ
OSOjqdikwubiFZylymw49H4+JOt7haf0eAeQdyLedHiCJhvS90NqUNmtVVZaz16f2JyEfR1vN9AL
e9gO2m+nLhbShXuLknk7kKlstgKgrRvKQpGYqJPN2dm+VTV5l3/WfqbkCaXDNg/NAql1iZqZT6WJ
vQ1xiQu3O+RCtfah9trR7sKF6o7h/s3Qvn/Xt6FhT5KWyatiOJLu7Puh9fCCSg/V8mwDpTD9fduw
tFa9ptVvveHl0FdLXzXri7LKrZotRGXyQGa30PGyXwvX7OODb4thekZ82zIdEL42q88eV87+MhU+
S0xOut5qkYEi55Ra9JbA4PQPXDDtI4M/IR03mQoEXkxF3ytYgtBBWcArkfhWxp/e5mcrXPLPP5+E
H95Rj+KeXkhZjoea3vhLY2pOKzuU24insVAVu8NbM2ol3jzmIYJ5mua/2Z2sH4rH7ZLSdgzLoIhE
XfmjntzIKhq+elZP3WCyQmDeehYUlTrzI7NaVs4+mgQakMDVNprNkx6jkgaDTY9ZmtpZ93fK7cCA
oO2kx2bACzk+IOzgU6DUvPj9XFJWvj+2uJlKpnLWXsm7wlu0PY44n7cHAUe14TD+kiEqNcDKuBMH
Mmt9yV30An8npZf+D90ng99KNjYJk8SBvwrFad46ZF6oGeB/XB0F/ZDbdRhNRpRd0AvKdtk3SevW
XuBblp8lQds2aXNl6MGenaCmNxHXbVwIeQvNoGzQcnQ9vyGxM05TNEh3l6uy0l9kptf2oajcgpgH
eNfpgxxNAxDdy0rfqdFl2rIbDtPkQDi0TRLNVeAWRmHe2EZr+juYJ98Ms7nnMAsqCIc1C5JybBFS
xnM+8jKMazstOpiFk8ns4FvmIB9d3S8SxnU2h2k41v6UmBHdVhTDDyWIgXWoVj2tK2p9lmINeraA
tkOdZu5h9FUMV16IeX2a3MpKXwapY0g02VtmuCC7r5bAjfvO3/mpNeVhDI12Al7qd01lTOt15JeG
cTQnM7EOsei8xNjXeVXI58UZ41w8+yCI89OMoru/FV1figdODDV8cVrXbZ9XNcZlhaiuMpPu3p9X
nR+jFNPGYUWGV1SBn1e2lYQKGrjxXs0C/ceXxELdO+9YKkvz1R/6aUIaoKfOzGBHSsrTHV27o91j
VMCpX1C4ijw/wgwjaki+Jl5p98zybNpeK29XuxpZ0mj7ujq5t12jd419Wcq6VufBj9JE35TOnCMz
z8a4n8abyYniND1EiJIH5yEqKSvOGykfewfWimsjnhnXjSbVnZdOPrIw6QK2JlEL13Ce4k4k6XFK
C04bVBxQi8turNPB+bUSA7zmmcUxiSicIAiwTQw1PZIf9AudgPtBW0rxpX/7pkhTzd9ttRWXg26U
zes6NL41XmVuCzF+MmchlAqXzMkHdURPbxY6cOS4nYtozlOGE9sOh8rnOVpcww8zJ/Gd+MMy1VOt
7rJIADEfVG4Lqz7nw+J74wcXhWfqB43vb2WxansnyV9UHEVihXTTHTMlloYt+5Zdu0mca2FHrdI3
Ztqkpr7Lsgk+bI+SfOri/b+F7ba13dIyArhbeyNOlrTZGUhtWm9X9shxy1+tGJK0AbDXPnxh7DVN
2IJaMbOWN6ScICH06vZDuH9KlqBp/K0Dl0nH6MOa3sJ2D1kybTNm6z7nS9UlvXgsC7Vt+XLsY0+F
/tRXLIAVmtk99n5b8Ln6bagJImGmr8k24JOzpIu4mk5MIKESIofnYtYysZxfTD1v81xKPwNzFoNo
eRSiREgov6Io96lo2zSl0gonz1xUE6Ze4gyCJyiHZnjps3JIS+ZLJGuFYnCV5nzrZWq75ZQnXSPp
YmVxBZu/al4jMW8LzG3F9uQh5/me9hHc9rtxNPkoR6zXTNzDWHZcNnwfT9vadvOKjyjhew6Kefcx
d2Tk26GcfHwtQa1wZxj799UTrd1GGqhMbINDufFtMgZWTRu+17i+s25uCcvunPzWNtJWPL5PtXj7
+L8n+e1z4HpWfqsshI8qNEvERq956tZpe0xLe2HQjbWSroNMCMLSeAQuiys/cN4eVLXCKQDw9wsK
+DPE7wKXYOYo99wPfjFUzNJoFZqPWLVvcleAktHoB7mxbEVvXDjI80M4AqOBpfs2g1XNG8S+9jam
xEpBVMK6Kt3JPMGxbFia8fZo35YHumLN/LgQf3xxlN4GP7tLwjqNTVhpCgmZuHxzoZ1RyfMqUiRv
uA8Se5vet4W0DsvAXTLI7aeYaQujDZKibFZX1yfbrb9NqFinlT9U2q6k2gvDKfPsDJOg5voYb/iz
sZ9SCOfx5s0aUncTzzcdMVS8mm5csnxQBBXb4NuRYvdDh7do+4HWuH2RY+zxRZfG9joUq7Pdfzm4
cTI9DzrWcXooY+wzj0ljm7F9yrtFmf21/bZW0oymVR3fpxzpUMvtzG8eEk6AiotndZpzzo8mulvj
mcot88Zd3Yi+TEOjiyMu7mQJ4hoEVjWWLQ28R+/75qJQFawsPiLOV76XL4ObeYecYnFermy/03N1
6mVlFEWofamLMYi6GJAfe8PA5xPkRnyhaAQ5KZqB/1/w8rifHGMyt14Si6K+jEiGaIOnNuPqZgLR
9OKW0UwXEC3rtvaRRbkb7WRD1OnAaxM9eHtdcMQW+1mUUK0wkhxV80e8KRn7DU6hKs9P7y45OOyk
zQ5DokGnfltkJ237VGcJ03G0v70zTeVpZr1DThytL3biVVP/jO45mdwTqrNt6O9YjI3IM2dEeTx1
zt5djc1+0sMBM33mXG+rBnR5W+JvbIfX5RP/2hysbbx9mlp8aVngfL5JgaFEkOoV2Y8vrbz0AwDG
xS1ubThkPuEiMGJRj87QgX+/QaKr6Wha7qHEeGSd35GY9Q0oj+j0wfgbR+awG3h/aH2Lgt6pDHsN
jOhcQ99v71MvpxRvYZx7PVul7UbQzJcOBpJpptfbJm9I7Q3YswYvx2KYaaht+NJFM8qPE+VZJK6m
qGvb9OLb2UYpYGpi+1F5ZLvoaQCdl2g/RxnekYM71Y7udgCNoF24OmhwP8nYNmnJOQw3NmwVcmVU
yDK3Y6Nwom3OEfWYLL63mcx69IQXOzVSbFUgEUWk7vN1mADmKKYBLVYUaO4n9lvWl5jqlRnIAPm2
ZVSXgs2f9nLDlHVKvUpl7RfVVH9y/SVpzFc5a8A1F+xiQepoISESvyNqz+YI7tO3tRN0GrZKhJ42
VfsCsDbl/ZMRN1kc40Ja7GR+mBS1TfPFH9OxwSQXYavCeYTNrfBDYa1d/rLKwZJVMHA6IAfrTbOi
plTKQWU+sMqLzLfCkW8iKAvUhOF23r2P5O1ZNm/4CUkTm9ENrIxt4d0q56MLZtVR/W8vb9oV2ydQ
PDNn72DWO+iEMnP7YGSDThR7OvfNspnqqOZVjqkWo8vaL2a9R3+5sdTc1fY370v23QLnAN9B2H1j
r7btVMRhOy8tIhPTag3vbkhUPFXBZJRwXXJZI986T025veWxWDfwvsP+yhdJWdafMYyxvt8hSJ4b
95Wnm3vLf7uQ0/ocafD8POy3jq1Ms1VtJga0Rff524aFOn37yQ0wI6tB6GajDLrWbaXcFXHRVFGA
WQEQc3ijQ/sJc/J4lVrxVsYlcuYaatTbbQ3fXjhR5Zwj2A2+ecxqa3NP7xDybWtSRauVp4GTdJDk
+yTTmw3wbUJgbbZNL39D1GRniuw6sWytvP0/aWZRoG3gpW04MCamaXo/sqy8yU1vzWK8JF2+jXX9
trXWnVMO94vwBnnzz6/nGCCY2/9c1/0B7lEz+5vlGcPl/UWa4wThrlHxrCo8dWn8j5p1xwDyNz2w
CpYCGPVfcHAbW4FZjmnGAt4WOsfuBkOqXAMIl12zLcGfD/B74B3Ex4d+kqxdjPsSjOQHhATV5Jy2
qFBOqhRt7oRIKZT9yW1Biv8Zxr9dikeHHMD1JL2D+hHjLyKrWIbYjU9vm9vo0G9xyFjNpoj+Nqr3
+IS7N4D5LQbgt6oGgYqT93jCP/74X09VwX/fwvL+883/vWUl/vtf/Nftv2MRf/qp49dqCz7rfvzQ
djd//Cxu5v3utgiF7/7wlzSH/yGv4S1l8X/4y+/CHL7L8/guzAHIwfrTAvhLnMMtKsmvSJdYln+K
cnj7V+9hDp7/L3BAW0EHbcjyn8IcEOn+CzYQVhTRo+2Y4L5/pDlIomcgkB0lHShSKkEWEhbqLdCB
4Cay/+wNiuO4Rnbn/JNAh42ABLX7M6dAFw0IS6iKxQ0Cg//wUtpJ7qMEKo3r0hBV0gwhILnYYdSL
TmnPWb3PpY3Ef7HHuj3MwsYn4ta9/XWeteooN9MS0wnKv3lBO1MFjZ2tvwAHSPli+px4O9r719iz
4udiHlSYxq7zyyhlf9vANd6tE0K7Q1plTgydKNRtPPGX4ejOfn0U+AROLV3Vtcrm9VTMzr1ue/tV
TDJaro2umRHoulZ/M2a+LJ/tPBrUTbdyGISDdqcB/WhhD1+ydcGWaqEFjNyKyiurD+vSTbuVQngT
N9shwNDwccqcKZkDDltxm9upswZNW6j6kPNsH+NIF25oW2WV72sdpc8mxsWACrtcwzbNRvcMOdZ9
UW3VPLqc0edOIUK15uyLbvxln6oU5b7RpFkwjpZ1zKz0aSGc4c7F1Jed+Ih9u6gsKnbALempB+jA
rgT8vu9N8XnOkb96Bufpue2wHa+lb+9BC3zUfx5Gj5W+xdmvUnQPpqGdW3w9897sB2UChPhNdd2v
fvSy0qw91sqJsCovlnduo94Wu6yjsLrWncSSpNoo+3Wc2mQvyP8I0Wkq5qAeg2aYyyvXr/Q1ek/m
ciimNLDcLtoK+mW6RhEYe1C7dbJXqbs+NGUsU+MYxYCRGJM3pJieyOqn05JNa7lTHpKvUEZbrYib
7IQA0vq1xtFVADeK9cnXSsugjyeVnlDDe/olbRGVP9PnK5TvQyk5tfYTEveuO1oDu3p3TmIHfzso
g5Oan+NubWOenDYDx9H+vuhkaOHJvKxOhEvBiMq965fmOR3XBy+J3L2PESzM82rKUHJCEcsKeSMd
YE+p3XceAQzCRnTuWNNer9FIseLVQSnUE2klOzrSM5qOW2dBs06vF6i0ushmxeTl5EeJWO5K5eWh
dPPuGTHp/WybKmi5zCFe5z4oxuUjYQB4lVQaHaJxeTR01p2bNkn2K23LTVMI44ytOj/0UWNdkZnS
I9Q0uz2IVBYUck6v5KCrw+RV6bXQy3o2Gl5NC8vZs79YnzC1o5+EDN3s/yKUfTYeEK/1/ZVj29m5
S6fXtmr1VZvK+LqB99+ta7EZDJZjJXwcJ/VwkNgs8lw0uxShBUWi8EVQI0UN4yT56qzNr5SuGSKG
qkabbqyBL9vcCw3pTTt/WOINikPkmy7YXLP1sU9FF2zy5mC0nCiUyM7vuPvsOgMFaRE29vXZtO3h
a61rhCeJzeTwsqHiHgFsQaXLeO1PVdOcy8l5bGz9kHvpzWpGR78djDCz1qfU7fEwdf4VheQD3oZz
uRabuXrZxxmzH2PZ8Ub5TBLF0Vvm28wSMwjUMB8w2/f7EdAEMbR8cW2iHaay6HaAJ1+1NNrAKjFF
ZBqFE8qHW48IhNDv3S5oeodNMPVuJZoe3EfzHBDkYwZwufIeIWa5L+a2DBXuS9ZW3W0+o8Q9Wl3R
hSLxh5PX6t9WhZi5sQz/ymW7vBrwFQdzZGeXxO+z0wDbu+OtMO+pnO7HrNsLXOweIbSX2ZPZZ73t
ZvkQKTTnWSeu69qSDyke5quq7pOQB9YeauJHPqoGNxfpN4G25t8TgitO+I6HsEsbHSC0WUJHRP7V
gAtn37Gt3/f2VAfx6vrnPFMPkdveT2NvHNgmvOsqE5MKO1DdX9hXkPePCotFbffIL60B02Cf90fc
Qc7BqJrhQjRC8mDPs3+LdO5hbUW/k1nxsYstFML+8AFxKelB6MnnrFbBWnYPSErYXRCDRoORHTI7
Rw8oKvk5kekFyzynQxOFkFP+Mc36J13m7sEq1uhxyqfbWjRAO5jzn5XInp0Y64gW4+du9X91Y+ts
DY7LOh7qQ6H1HCTWdOim9ly52REmCQlw1siLZcbNcfLa33C/OnCUa3cyeuupjlTOAs4rb1ckCLWc
ZjIuiWk/DH59o7vkxc0JNLD0iil4c4N39d4V/ifpT1hgpYNjjL20Ft4dWuJjl2bzw8yjK0ChY5BF
d/XejHEa1caOzohXTcgosNR4q5ZxPzb5FeKu/uDQK163oCpBAxxN6IBf4UZbtEdYyLCek6o/YUK7
GlPM9ERM0LP7osZAJg4cZjqktVIo/iXm5zdLneB5QT0L77KshrxPCikwUrTNrR5SAbM4VvsatPm1
nl1JAMVwM6cNZ8Kkn005nsqouiU+hIM184mHavvHEd9Hk6rit3EuT763/AogullVErzGOW5h6aj0
elzss9kW5kEmkWfBVTjrBTEAhLYTNfUOj5Z57ZCqcViEDac9xPbHqBrqB9sw8xKbcF/Wey/fnF4I
6O5iMW75RW3iYmIFCUyn8rSgCtvRBdWHcrMoWHEZhall1Sd/IN8gssVzIqbteJ7iXeX6gfCcy0S6
7IsodfnBiPHC7eSiZZwGy5oND2UmvLPf5evVPNrPcjbqV0GYDzb1ohwQa6rJ7sCrTVTtEqpgPHHO
Wvux938rxHhnJopgJjn1DzRbd1MpBAZPcV8syfAhn9NfutZuDwNMwxWY2y9eJ/UT7ugrS5j93mR4
2E1184ntVZ4mc4k+bxEHewiO9myjySXvY0yOLjbIwPPqPCxyzP5pN37Ee9rtS8MTtxgq8pfa74Hd
x8773R2ceDc4tUVDauvPlaeWRzUJN8gH76Odw4AVXqFelFpxgUeuEVoqyZ7KuKTlmIhi8ZUuAttG
KDaDpE8HHlgW2LOdHxovZUP2ub247bAvZF/qNn9dUAs9+H45/mJ34x4Hd3LRBr6kZeTIVlltFqGX
tjIJV7TxQW20+rpb1+qUDYOkRijjW9PSpz6PsHM7qt4j5asevMLCd0hywHCPF8c7rcptfhGrf6r6
ZX4au3hLTUn9NPTXPMV13n9pcu83dmd9APjxd3B3uO0z89otbR86rl12MDop6I/LAZH6uDkte4R+
toySSLPMupS2nQLDOs1NZpJRQ+r7clMAwp+mypx3Kml+03FhhsOsU/OurkfzkQ2yI2FgsDV+jW/2
SUm22kEWMufw6kT5kRgI+zp2cYpoasEXY2ptfPKe9mbSuhb7sUhsc5OXuq8kXCQB0FXsEwkDEGZq
CoaBObf8TTmPUIECeLxSA16+FH9EaVsfIhoVTHZAQ0N0lRCbUFB5hImXjnESFpFZTMl1O0zqgBUB
IZWgEDVvKbTCohxfWn89u9b0pYpc99iZ4O8Sv1UBq7Ufotg9RyWhJOvs+AEH5ZEndwXZ2QfYjLDd
VFUWzHL4NPYSzcOK/a6sIxhMDazSRg1nYF6dElnWwRLVfUCokj7ZvSUDoNfxqjSmPZDeJUsy+zmV
bnvUteshgSBsJeuTIsyV/7isyUGPTfvQJqM8GuYr5nqKpiyqAKOiZzNui0A31i4S0t6hSqt3+IAC
b8yiK7zj5V41+rSWrL2ihU1H9GWGlSjrkOSenYf8gi0ldTBTuWPQYVfz8MN9mvz+xqXIPxge01z4
9fOMVXyvDL9GB004losjKDO9Yke7krFEBPE4sao5F3V1rir54E+FPLqx/Zsuh2e6beeDcNf7vqBX
sTAvHeaplOiEMUFg2Q1s8u1uBQFCh3YV1oue2i7odVE8z32H4NbChUSIlQwys8X6VukwSxyBrzmr
qpu8WJ8RwOA17qjr0ipKv+StCeys1vs1ZaWDYQbEhRSBO3vRszL1TZMM8tJKH2FvU/5OAdwFOelg
ZrZWYSJIP0KE+mFOuuSw6qF4RtyX7rQc4kMjS38vJQWP1Xh4PESmye1ig1mmvCC8wmkurhe9Gggy
d36OETUhtOa+WZQ4+ATlhItWVD5m7X8w6uxSzstwsYwqLKqG9LyuzWFojOViZf6VQK4Srm5lh2oc
gT19Nd2gV/tSbSyfKT5a3vo5rnG6mt1wQ6tLPEKWHya9njFyjPtViKNOfhdegyHU7Ywbs8vqU5O3
dxiIr8s5YYtMGkJlxtQ41DUt7mi19tHux6NVEdhiZ9m1Z4JceplxZeTes6MSO7DT9fOsht+iIX6F
SmD9VPb90N+qKnquxrUPaKniT4LcrhDe/tyn6xrGtrpZfe9Xr652re9XR3TDVWDFWMSjyMoCURrm
jZT1fTZRoYkuM+AI1o7oMS82LnlUQRCt4m5wcbgReTavHAtZxHA5DRqyterksHhed243deTSJl/t
fGKNRNMSJLbVtcEkdT8GiVN81FVWVPs0NYsLxxa+17kCfwy7qlU7gvvK+4lwidOIdS8kfS0/ZqmI
2xCrupEQA9fXHy3c/eE8Yaxp8fM/T4Onz+OYjGcq6/zsq6Q8Sr+UB1zu8fVkDO6hLYenpV3xuVX+
B98bsjsEQebvTtoN12uSulc1tP/J0kt+NVTRcnAm2T5JzGAkxlmf6eOz27xEbxHFxod1jcdw7KqY
GDlEH9hKiaFAW7PHITAfbQQau2ykYxqVFIfeVx7ONmJh7LI8jqUtd6h1aayaOAMH7+Md+IYIStv4
EMvBC9Ge2Xsr0dEH1+xJ0tHLq1cMhOJZ6rOKNTNGYXtbDro8tQgHnHbE5TqNF7PAIQ51TRxH7n/i
92+kuwZp6i4rkjEQtUNgFrXlbsr58Z0/kWJEo+XOlHx0/lAKGfzabIXVPGeHhOCUM7XjWRVlFqKt
Hg9sVxjLfb3w6J1yr/P0mCXEDADkPgyZkEfaYVAXe84+Ij32qaalkd9yXHMSTXQMF8ib67IrvQD6
Xu6sSDmEOqHYHmlBKpiWaxy8BpISnZ66XJphu0U15X1nXPd50191lf17sw63C27CYOsvrDW9mOzu
e9IHirus5TFWuRtkPllwptZTKCZhBm6V9jtExOJ6ktldapEEhQrlNnYVji6/O1JjN+Fcs/y7eT6U
pnGMJzAPjXohrJ1kOQw5eZqA1VaQ8htD1qq+d6v+dqmXLGiXaLfGRFZFOEwzyy7DQhRlMPUJw9NA
NkjljGRmVyZq8pRUut2vee1QuCxXE28quQVIjoyhZ490zHZHEfg6quw1Vc7Zk83d3FfzOcX5sqON
vGaLfqmjsTzIYd7TbrGSEQmE/dhNAW+DcVnNwTp68wSUsnLwEnV5bmvzYcnE2cuG/Tq6edg0ZgnZ
k6zlL40UQCfTNHkHS5tP7J0PFtwLIxr7fe5OdF/eFMYtLWEvDMLCyDIAFdiZUTpdJZ5JLSfL17Kv
/PuMiCPmyDlC7iQ7d7bXZ8+Ud2r1+92Gye/szjhgZFOBbNvMhfZ2xM7VaglocrInvAtfPbO5dKt1
DSvxGd7tUPNLZcziOPTe7+2Ix9nw0mVfmmsWkmy0a7IyNLM6I99w/J3stDzUIv+EGCvZN5LYva4W
WOKxourVAy9ZMz9GQwUekJgYudi1PpEkcIdJmFiBbmjdGT+HVB+KgYQqQV1fk9JCoM400piPWFz5
ECd5PeZF4Bt1A7o/bxlAvQqmxr2uC/O6NZzQzeaCYgye5wCSE19xZDk4sk3VcEITDnsjqrU9ys7S
fgDi3p5T3UR3Hrtaj+bEbJ2C8rhJvGCmKu+f0AcV3aHwOrEcWpFPbWibCXCbS5+Ai7exhvSQSd9s
SP5hjpyoBncYxGLcDMqTr10+q7y/iUwfO83wfwez/38IjcdesEkj//h1Rn9B4/+cur6lFb//g3cg
3jT4FROO4cEHuSao+uZpfEtV5pcayX8ZrmH5EJh4N1hI/wHiLX4vhQmPBMz+bwTeVv/a+Ct4M7xm
ivfoHyHw3g+ckeFBDNiGDTOAttbn9zF8r6qtcAsn1eItt9ixxJqH3lQvy6FwJ/+lKKR9zuc5RyYf
x/V158juCxkS6XFOXfIKmrI9tSgaiReqZiJDUFAXqTk/JMvi3OEi7ww7qPS8GVYDm0N2BEQvXBlN
D0Itcwk+6Y/wTM/IGSFpTwMhqOzv0wj4YuhIIMfBYXRVtVnb+SEKzcr73a4BqIbTtAUFER2gBjON
zpHivLziGG3GR5ocQz5iCVIEmdILksaRYaG+Zi6l/cHLozlE6T3C49aGi5oHvXoQy3XpH3A48XZO
Or1ERZEQh4eHnEbFjZ5KggKeVnKMTwyq2ul1EK9EtqZPXiZb+nsyZO6Jmrr0c9ucVyeNOR+j4TP6
9q+NZfoIh/OW0C6DKGm/GqksQwSLqF2voAVTR8XBmhNAukeOODbXllqLEi1n6c2XJM5HcZ6nalp2
oJ/x8igWc1iNnUGsWIyUsHYsdbTSORmOY2RUfXMyDazKqcadC0IzP7ggLu1tPZMfxUMAKbaK8c10
+P/puf9jHv2fiDaopp/Sc5ev0/+6/UoC2R+/Vehb1PrbP/tjW7B5myFnbP+/2TuT5biRbNt+Ea7B
0TkwjRYR7EWKlDSBUR363tF+/V1gqarEYDzS0t70TrIsy5TyAOBwuJ+z99rI0F715/61YiAcpQu4
+LgWS+Ef2vrLEkBXz8OGQ8vhZTH5058zAbEbHvoLE7Uy7TR6wP9uQr7qtEKY//PvfwPX7dPVATCP
BesWexVOLiw2J925OrHQFeGMu2z4mkzPFjCAFoGiVHhboZUh+DGHZkgmPzbLNtcOpRFxQFyjeyj8
cqAJ42jt9LMxw44NgF7Z6zGZ+vkCUJD8VTeZ3MQIsJu59gsV0p+g4JMNE+9vi7OoW7gRlMjan5ks
0E0hwGOd3IIwSSKOZbGm5B2E2J6OYOUo2gX3UI8wNDhLbfhrZvIqTyvaUnzvgQoCDzuCnxzWoyu1
ldHnkC1gL9ItH6NLp8c16N5HvHxLD0anoc8mkS3STCW9qPL2oUVVJLa88GamP8W1VHO3L6rexVPY
QkLUL2IRp2yi9PpHpLUNROVqurWhj8r1PAH82rrOpM3fqkKX8dX/9cf/33mC/30BxeL+e++LfPUc
F7/+7o3/+S/+Cjog5oBtNnYZl5b2fz/JxBno7kIgsP/z9f3z6lnyf7DYSMOV2C+Q+Oj0s//bGscb
J9F96Hgz+Jj+o6yD104PBBaSQhsG/MXNCUf/VGAxIc42FVPG5wQzYU2akPISvPaf/cm5t/t1650h
IFCDFiCdgZ9si+Xl/8s8GQxdpoWGN/v9grWb3ZU2FSvX4Zb+/4yyXOhfozSBNwJTYRRZfGu1b+X4
S33koHt7r15fyMkehn6nVZQ9Q3TzndTvJk628/f3r0LoLzuhv5QKUOkRKaGuMfDnYgYxTm5Xm2kV
H+y68W2taH6U0qEmCEjJ2MqBoW1EvfQDaLZi/gigOuvdbmzNccuuX+ynsR/2cQUnxIhmU6zjuU02
DQuYYee9DS10HC69BqxsGUAyNRX1NdEHwT1Svy5aybxLaNhTgpWJTC5ap5drFzt3Dnw1oaSyzUrR
+x21NwBUkQ5VT+As0WR0lVWY59K6wy4SNxwNmi45RBBOLigXOl81cOWceewpugJ/4lyg1p3WM425
bYQt50KFeTeu0lFlm7lLu8vOo4AXK/41qiK6ZbL+4Ri5PAZxbm5dre43LZuXvWW0lxa0wM9jMVl3
2FzEXutkti3NJjlYuU6eQCesHR50nMkc/65cPcUwZ6IyGI2x/2RKxV+CsvOSg9m0LWfXAHs9teIK
/CLvA4e1dVh20V2Q9MMPT+XTXT9DVlk7wSgpwiWMF8+/lq3bl6jqGnyoXjZ/dtg0mvBZxK+mGfG2
2K2lfmu1NUZ8lDL16BnI6Xejo6y7vtf5i5YbjA/tqpxsgza5ysHTTrazyREZX8JxMxWy+hAZo13I
as3vS/nuKYn4I9GuUZT+wpFkrYaJ6NNkHj9bs/HLw83zdTTscG11WvxFwdg/6FPNLWkQce6LwfrF
PrPxVtFQz9BKdbjYWcVDsINZPXY6f18+8jsSjm4L+bt9jKHWrKkNy4vc7aKrCuL91rQbse9aWGFD
ZiSHsDDB+jTIZwbUb3vAHXz4bMcJ116AxNUdJz1Zz5kb4gGwDH8WDgMYs0MxIFH7IXfB9dhJf5+W
c3evqoA/3HgtE8ONUcSEU7ns1tMjrnBrBTCw2/aeZ924HrcTOY4INnlTGRuDtfNagbZNDonh5Bzg
MUpxko0FdY4mEJ8savh30yLYx8eQAikbYvuGykMC/ybEKWQ1wXeKQqbHLNGCa2PwqJCkkZTdyhJF
t0qCwLoBKmlsFoXomqqPdZyqpr6sNSk+iXxeONeVcxtoprbHs2PeSpGHl4NlPwZ5TcVbRi27A7vX
YbLVjoECQkFipHkChTKOgu9qBKDmVUOpVpgItT1gYve3laTub6gCat1q7XDRYNv7HiHT24ZdbUFC
4zy4xb5Ei6T0lvsRQGPciHlEmNNyJ9t+zLYRZxHIdWLyc6pol1kYWg86py7k464A56jZYu+yBdpT
cxy+uADwvhWBHd3pea37fWwAn6XmE6+R+fQE0UDm/SGIgzjWeZdfo3QennFsFJQEQ+9mFLP5kHkK
5DzOdA1kprAvABRPt9CX5l1YNe5tEjfF8xTZw10zTePtiGzjemxr55JK/XTV1p59AW602Ivahro4
Kee+wma0UfM0+/Wguf3a1g0GqMWyeGVGoO6aWZcA5SEIyhWQSHsTuyb1T4x0vy2kEpCvsxKAZNMn
P+3ZgePXswilWk4eSCDszcjelFpt1e4VbOd801aQ4PiqWNtOtzAcD85ieMOq/EASQBCuwj7j77QD
2GSJJwPahcV85NeGD4Yo5+OUTvWFnRjTOrMDetaJg3lhZSNfPrDNs3dlkjiEGITewW49wHbOSNNZ
D7V9EwHO5AJM5oSL0mzHLgHo9tQ0B63R6UFSqZ8w1gbaFjAdHFFDp3fVk1WEnqCcR8Qb7nhbZE39
faiVYhnr07sMx9qeDIJprVgFvsWxN2/LXkpfGUn/S8JG3FGEty+MQhT7oYwpmMJrqZ7btBTflSxa
6G1eDHXM67LHqR2HG0/oNGuXP24Ujk3LjlrSNHLYpSsnh5thTsab1p3QmbjYkrfM4Zm7C3rDEmim
Vi9DxnOVWiuntegQTIa3NJOV/h06avsk6fVsehukDvU6U6NO70xXRQUg2EBG8ckqxuArxrbysY/z
HDNUV+xpqAfbeBb6KtH0fD3UeMb0sUuPTtk947BRB+TBnFBDNPgbN0h1H4M11cep6a89hXplVdBH
2uJ1jK+cdOyhOi99xwk+o49IaDJWbiWoZ9IgJXTApWyQtGJMV7J0VIfAY55RtS26GJijs+/FqXMP
iln/otp+voutlkeHmyhe2xVceDnA5V3RImTYOB2C4zi76IUaxCR4brUH2KHDAMWNR++as7gspdkc
usyMfnqCP51miXOfN459EYjS24dO227oDFNzqAPN3bMbpU1eaenjQDd4XxS1c+/Vjra1LdjSrlLF
PkzpEjfLx671BKzDRI63gyO1rSl6b116rblCNTbemtBan0VeZ9uiYoI7gZUekZjFa/D6aptbevEr
4Rt+MFqdE0zqzI9MpPAWv1sI0q3z7osk79eO1SJdaapi7zam80WxIaU/BGfzMhswTVBQLby9gVvs
VqmUTp2m97/6ItA+I08M1rNSCeA5Db/ky3NK1Rj8nnR+7GiZw063KnFtx5n2EAYpi4yZTsckM7qt
Zo/xV4jkLsEJ/bjT9M5+MrvJeuobzXpK7Gq65kvl7Ch4agSYxNpGo57jywCFB4D95lMZgbA1miLf
aqk5Xr/cdWXnMBtb170xUn2nF0XJh69NLuymFDR2onLJJADezETcjXapX9AoAKHoJeqQT4pzZE27
fGx0i5cYrOKxM6bsJnBFeBBkb6SY95jLpGLMd55mobvhhHIxu/F4LdsiIEhIhshXVQ+CCpPVDai5
/OBMowMkMOj3uMehzbkAAjb6bPH453q+Ak04X4maAleIj4TgJbBzLIFCfIq0+HuTTmAao3o6GFVQ
3GARmjdxaXMyntpqesQfZdsr3NIJjfep3UmSJC6BsgHsTWVyY6aRtutMI0Wfl9sXaB/HW4Gsgk52
Nd6g0ePTTSdM7WVNKNVqnHOZbgzRBOg2RATQa8z6g/fiR4PfXl2heKQyVeBYfujKsdjBHyZrIC5k
eyEsQ93U4Yw0scNSGUbZfDUNojrWwUunQBCtVqeF9gAqrcRTl1MLpCAHprJn2dDDlldT2TR06Cci
lHH72lyhtiv2ShTZo94xnYjcYFvtxeK7HlrTlZXX7caiZvYdd6nRrca4NFEotMgKWl7MmCLsEVfR
fNekUh6dwZq2rpqagzsZMMzNqa+QDnhOP0LjLVnpitac77Bf8c5rJqEDUGWd8cHSakIySGXpLzul
JeuAP3q7QAPQ98x14LcigQOsE6qDOdXZDzUZSVzRjYxolc1LsA7ZTICHuzi/N8a02ZY4unH6RNpe
2SUqWxO63repWKSbRlHfm72JoyaNtYsw6G+7ChhTaYFiGhLtl1sruRNW8cXsUKmAaAsuuYx0k+kl
K6cNamfnus2wLbPQ2AdBDNCWfcmFFdhNt84wEm7ZIUbHCuvRGozyrVFBJqfmkv/ALvCjne2b0WjN
nTEOSzKTqA9uJA2aI/HDUJKB0rioi1it6LlomGZ1i3y7IG92Xup+0QrI/ioBw07HknwedwiBeZpY
s3RXaUDQK2ubSRoxf/J5OqB3rNgFbF3I+EUUQvsIEcXGGXkoJSCS/VLk+RZ2ve3/Cerpxn47IjW8
ryjU/zuoh8LsRZQ41W1RpNUXwhaWPtuEmk+ruh9VD4JIisWElCFDOnT9NB+N2EMTi3rS1yIwppsy
rK1by23m2wQQ7X0Vxum2zzs5rcexyTcO1rbtiDJ5HaCH3WfQ6HYUVjmS61l8DGnb0LVXKFGaOb8Q
6FX8OV3snJuhDNEs7lzaPelFW3xney++jigJrwTOc33dGHZ51wNfohZVdsNtME/lQU2Rtwee3+6U
2/Eq5jkJA4QU0strGp7iZgzs71ZkoUHoo3m6sZbUn8JW5Y7iXPMVOiaE5hFH/fXkeuprmkXymCLT
eQI8pgckUHXmo758IR2R0zKL3Mgfi6K7ABJrXYEhV0+YqWx/VPVwzOywvxi0Kf2hrAQOMTjRJTZF
Bbe9rPKfeSt1dPKCjJv/ZgGJ1LAuSdYCzqlxwMaXXdCojVur206asj6bhcQZFdiCkjjd+OtSm36l
vXS/GKUskGHN7joMs3lnt1kCrhUsLXu8mU8hmPZu1WnjgKOwYSVLssQn9wYvrCN1Hi9f2+PEqWJT
otWl2+luwraaN22cP2hZ/GUsFFV+VvkVhRuc4d7EoVhUT42ZmOAAMuTkdGXqDjWQh2wXBs5Dmebl
pZoz49BgUwR9E2IHDLE4p0C6Nd9sBy33OS452q9JZURzgUE+iM5xH5VGt5dzp7vnFIPsXIuDz5mp
qUs+itktW8XkGZtd+Tmp0/pLhU9fwl4HKQLYs47TfV/aGJLTlC2NhcX1zjLFUKB8iMdvaQM4Y9VR
bz32RvcrHNwBp5crLkfPhXTOzvZHQVdjPQULyFRLr+cSlQFWNS3bK3yY64FHdZn2UNZXXl2pa8tw
w+uEzdCKOi9qXtLY6iu0ycEak62BNF3+VAWwno5vmrfqpEEfJ1AzOTFtd0vMBOeOMIsex6Y1+XBJ
sRWEbNy14GC/m1r1zUra4Zs1jfdzZ7TWTjo0zrViILKonlnZK81EL9ll9y6SGbWOIpRTtp4hIwoA
yjhRp+/mvu9oI0eWr7mltY8iR14aqTOxuDSdPES5x9k0McLvKGOpS7MSrmxTC3duCK+Eow7fk9DL
vwVYbWG4ek/WaA0XOh3nPX/Ln/wiK7Z+ysxtbnp0et9D5PU78DIucnsQVleeNw/7vpHcsdIlWClM
RsIXPG6KGcgn2UfWQ9yX5Jx1MS9sg64BtXa/nhDv72zN3isytW45gzyyIKc3YzU7x7pGra0G5WDl
KILn0qO/ljWD66MahCoyBnOxQv+MlLBhdzu2MKKRSxafCsI72eEi08xzCB3ulN8FsebcSqwsGydx
jGsR9eZvERbFukwGog66ODwGBZpO5O/RZWan9r1VJUCe11gate5rUmhI99J2D0kx2faVWW3If9Hv
oBY6fjZU3bpUabmfejMD6B8CURsRunpejy006x7CbkYjJXXnaIbltFdD8y3yCukniPLXAxvBIwup
5ueAAS/ZysnjYOXhdRvWKfvfsvjd4QRArqWq72adVF9bV0HzX4V1lH4v9STRL0TVBRdwdZMN1ZKB
ydYaDx1KedRHqE286ziDkABRsK7HldmUlb2ri3HmaEZKy3UxNRmtO4/IMyIF91HcLkoaL39wjBb3
EPxtfWar0tRmAxpy+AG3MD+iNsrXbKo4JNU93QOBVR4qtNhynPA15G1H3n/7i8ydxzxkb0wWEhY4
9kFQTlzS2uJuAw01QJXE93UaBh8R7bPkCDIm86Xd6AiXwPQmkjKR1rniB+zr4QKEDqammlgqPS2a
Gxp4fo8v6XfkmPYtPEvjrh293/VoaY8hr95nkFhNtLHbso5XXjMGm9bF0UFSXbnXvbHbGnGN9VqF
SATxynxA3Ftqqa+roKAkoYQRIwp3zTg1bTpjZhS9hhRqsKjf9RrFuLgqmZP1nvN4/gGi601lFwSv
Ll/MZjTAnFMSsBztkX2SbNBPh8QEtPwjzuW4zcIq27xf4T03FPY0mmq2gQr1NFtYb52K8qPgwmDD
P4yJxScj6cWVrsDnvD/Ua5IVtX2uShhyUQHgpSMl5HVJHFu7PmUmQxWozi4J7Ep9B63WOmDyLmlB
+b7smVzvD3ru+gxB95E6HIyK00HtOBAGcXOtP6XcRYOAx5XTULLjTGp9cH2vqYz/uj5eaFoYEl0B
sc2vrw/sCwFJRDz5CMpRb9HLT1jc3OSQGlQ0M8oft9UkqCBmc3TVZeP4wfhLJf50jhr0R0m7dZce
zUmlfgqtKtLTsPVd+ERbNl0UMurh8/v3c7mI00FMY3FBwkXUaQu8vshR8LlQntH4SlG6lUPELiKU
ZnCdGfrsz5Mx0r70xm3ZsEl+f+hz88c0HITeHs2bN9w6+rSjgPvRLEWSaVtB4gmpq1AIliSc1isz
ZAc2ReD/3x/23KuPUGQBUnO5jlisnH91csyWuBsZM6ysk+wo8v4z8IHZDx1mrSeZv+8Pd27CAtRH
EIOPAAnryQ0OyT8TmjsxXKvsh9qo9xz+x20dSP2DVebFZPrmWXq2sRCcAeTqJ21uMiz/PEtn7oYf
7cvchHX1E/wUsvc2E1eUlGlmu7P+HAVLMWmgFP/+5Z6btKbn0u9ecNfum5dGmopWu974pgytO7sr
qeaDK/pglHM3daFN0r5agG6nch9rDKzOyll6XlYBpOe0IjyySgQotw+e37kLsrCYLU5ikxbj8lP+
mi7pSA7PhEDcH4Y62xhD+c1xy2///Kb9PcbJShrbykBuzBwRhrqakeUD/7p7f4izk4P5R1IyU9GG
HvD6OkgPdofGUI1fsXe9CjvdOJK+SaOsH+IvkcYKUxc94tyGNktlhjpxB+ZHK9rbVw+EgE0LhffP
o3RxsqJZdtWZWunVfihQQqhSOetBpPUlcdP1IQWlvXn/ot8+O8aTLsFM0ECFPH33cGHq7lSZtZ8X
IxsUZ7qD6SQ/2Eq8nYvIKFys55R2saK/JMn/NUG8UKCvSLMao3e4aDJLzCxVf4nbOv5gKp4ZiYtw
MbQjvoOQcDJNvDaO52lyS5+ljTgjrb0wJ/lQNcnj+7ftzGMS0jJ0wbNi5VqUfH9PeafKUyi0pN0S
SUV05TP5GySKFeu4Do7vj2S8/cZi0/1rqJNvLDUqJ8gdhup6j8J9Qa4o+AxSMEav77awyGdIeuzH
kBYFzaa2qO7rTR18ReWobdVsKDwpkgZBSxktb0wK4Lk1p0fbTaqjwsV1QOc8X5EEQEG/JtkUdJq2
5VyltpmhEnWENDJeD2VHBRuoEiR5Ko4r3CbzBxdqCe7Z67WZLzh9PTSPtjDfSJCyxfvsFR33FOza
k4fW5lr07qfJceLnfF5MqllG/zQLvjZjGgKdQw2MoePgOPkWdV21FuSCrI3ucx5wMFIYb4sy/1QN
7tUckACdl2m9XSBHK/wWknyrxDRWwF/6VdMb8ggYv4N0Xlo+ve1ho5Rr4L5Okw0lPHmZEgDNA/bw
f7Jeb7wQc4gMcepxhR53yyDNzANh+V0GQ/HBR+vMXCOeAuI/4qwlo+JkrgV5jwe/mbgvidYSXeiZ
B546cPOkScrFtDv470+5txseE0MtlGXLQ/binW546tLCnVjlJS5KZR2ot+bbOmywH5mV2gduqC4j
Sq8PVuyFF++PfOb1ZTeHPg7065IYcPL6NiGAv6hzCphO0/Slh6v2rabf84BmLfn1/lBnLhKBx5Jy
4mJQY8F//QbTF+W8OXWFn/cNXZFe0MSjE9RutKRoDkQFx+66pcE+rQaDov37g5+5TvZVpkMvnJMB
OpPXg8s0xPFQFoXfBiWI1aF4CMcQqUcCQeKfjgQ5alEQozCSYNpP7ig1oDYsRZL5hus+TVMxbAx3
7HiLTPMfT1O2GwimEEZx+kDn/PqaqrYsu5D8J3QFHdALh8KrmdwAq3R2FJ5+/vPLwnO76B4FXeTT
z1YYZ1VhZdjokNWYvkbmOhAngpHWC/yq/eAevn0BQeCwtWFrYNPQPv18ASkTkdPlXJlmPUSm9kRW
9M9kNB/CwflgD7K8y6/XQIbiWOpwaaz5tvH6JuYmVLVCQ4hhVtnWpFbqgfJfyQxrz1z0GAnwKb5/
J8+P6LEV9Rb5+Wnoj2ZV0sWEnfq16I+pVz0TU/xgNilsqcjJVlFn/DM4E2diiEWLrH3ZdTDiyYy0
W84dCku7r3Xdccp637LSm9jRPxjm7cZmGYajIfAidh+nBYXe1cc45q/GPGZoD5osrANOcm37/t17
u4owCo4upLMwk9k3vn5eeKBhpiYCfIxJRYtKzzpLut+ycO6SWtFQd+e1OZUfrJIn7O/l2M2oLBzS
tgnNecO3CnJitzn2pb6HtnU1ZNhw10WVzlcjAEPQpDSxW+xRxgp6QQobd8YjWrS63JP5HB4y+si7
gW3RPNn1J69LUwxHFZuDZVtQ4zK+QBbnfPYMmIJwfe0Pfv3ZBwPDlBknEP2fPhgkCVFGZyPzqU4X
22TykqM2Uud8/8G8XWG5RegqKSl5wCFO39ncqvmMhGWG3lhmq7LsfT0VD65UH+1azryw4M3Y27IO
Qaw4mQAwPcnSrAsWorEyEbIE0WF0yDZ+/2rOrUAOWwAokxzKuXevp9mc6MaIoydFPNTCDpB8pka7
U9u2zb73ifXPd9GcGZGJ8smwXB1w1OvhXBU7PYKrlLNj8HO5d03s3OVN8PT+VZ17eUBCORJJLgeD
0y/G2Kb4uEpeniy23dsUx8NKBPZPmi3lrglt9weE9uRAtbD94FN1bs1DSGqxr8Zb/ebQQ+lUj0yr
T/0wNG5UoT3PmCyq5BFo4T3L9QejnZvwHHsMJjsnyzdFsoxrlE7Vpj6E/nSfO7a8G4xE27x/M1/S
I04/HdxEafA5MpE5n6yrHtHbwBXq1He7QX+MI73caSiOVyRK9Bm9OTl8xh5Oklap+pt6KlIct9Lc
Ry6aznmqHBrLSbURddBts8FFj9F1yUen29MYj5eVC6L9YoLgqbP/eT2zmqDV7SHP+dqMFm0CVT8L
5ZVrVGXtIZbuUweMZS2riCZGAZQgHfr2AGjkW4Sig0ROdawwsR+oInkrZPYVjmmu4/0beeZdo6e9
ZEVIkGjsD1//xEzyG+KR7TbMLbJwhdrpFWLKIEO/MkFoe08yfWYiiheNsb0Uatl1vx7LEBOeEVex
tQ/ET52CA4wn/bmdsPRKr0i2lMrVBzuMMy8daRFgmRlN5yJPpknfZNPYhCWXl9hfojjU1gaqHfoY
zZLmOdWf64bgetQYvf/PrxXuyZJNZbFBPF0pLc1Dbui2pc9Z7bp24JU4TXZHNZ7U8zR8nFzQbO+P
eO5JsmWjDACz1mMpO7m7Dt1GgM2lr4E/XU+iR5UA8exuIADcx5/20XhnvjlcIHsokw8bm8WTW5sT
mRzFJbd27EM6F1YzbPS6rDc4/OQHl3Z2KLK0ySBiw+iefkQracUqLziiCa8sbu2sxvotlXMRd0J8
sHydm6NL9s7iQ1gq/SdztEcSV8xUBvw27x66qPxl2/VD1vL84rC+A5em/vHhiAUM04VhC4P2yekL
KEZ6bUY7F/5s4NLX5fCp6ZpNRR3gg4HOLMyU1MF2mlSesXEsN/mvslQ1DyjAAo6AWWg/hRj23bl+
eH8K2iZ/x8mq/GqMkznhaQkmd4sxEPSLlRXH1bG1W/uT0TnBKiCTgLuoDyt7IDG4dZLwczk05HMT
u7zvXOzMg+hQQxYxnV4AbwDzhNhCZcjwYanmOFtWdGd44bgupj74GlR6sc9bxFmcbmFr9WFwiGyX
JgU43Fuc5Wh1E9r3n2YvR2xViDbdlXnb7PEjBh4HqDG8STKd3WEZxwQjx81NNMpoL5p2OmQ2Es3e
jPKrHgCR76beQ1ym7Zo7nEK1om66ihAK+ogTQTwNc7UNiPZGLJwOl6UFv2YgmGv3/u09Nzf5ikvB
PMGWdbp+OnVbK1JSCh+Z8HM9qmcXEoFlajsTqkSgQfZ9f7xzrx17bjZ7lO9pCJ28C2AAitoMp8JX
dbTUnK4HIz0Mqvhg8/q25IcXj64hhT9qBFC4X09Mkhgjsxm9wkdEflfBu0cz6P6o0880oa8QpMD7
M76FTfHBkck8Py5VWu4oh+vTDZlX5XVeDTY1kXKav0SjjkuosbQ7jC56tkUzwxmnhme9VZhON1mB
SFDrChby2ugPNip/Oxm0g6l32k6A+iT11xyYcNWeficdbC/5bgsipIYRKWAqZ4AsSjjUXuS8CUVw
b6RWu3Znu4b2kFjAweaKUA1+z8J7/4XnQ9wm4M/31TjUOxxd/P9Q6NdRq5Kt1EBo1ab90aM498Qx
TAtJ8hoLxUuy1F9rRKy3dl6kfeHr6hmoyYKV0fepAF/y/sw6txb9Nc7pxqiv+jwrPfhhrp3p64J6
wzqHy/j+IOc+iGQUvvjSF+vo8iP+uhi9xr9dg8rxaTq568mGlKgbT8Cj0dS30wems7ODUa/kzLKY
S08PEeSLIMvNeFe0yMk5ic773qp2KEDRUqv4g9t3biFwKPvztcCy92bzm02T6RDItJBQmjvCJpy1
CKYnQBu/VIxmIXI+uJPi3LxYet4cYJEQyNM+zUyKKfeXfVoyZhEuL0Mc3bkZDiSvW5vS1CLfqmoF
UMQzP8V6EPlTiKkhJLH7yg3ddOeB6vsssQRhzwjwpX9wP87+PBZEykjUb73ThXEYg1ZLI7Y5Q139
Mr3wMTL6+8xER/L+jDo7DhAJjC6INt5sDlqCYqIKPZ7PSbSimqOei0kbNmXXfPAhPbdtpTiFaENf
/iGXpeuvqWsOHg4OtJe+wjMStUhch+KuKe1j4oqbrKwfSCj9oFBxbgL/NeTphjWZwQKWtp772jDu
w678RW4E4nbn2JT9B2cO89z85URKk4ztI2fhk3ORGlyrmkeZs8wY0zcVVTD9PWcNpc5dU74N11ql
xeucFXkb14vXQBOLMrNB9AdX78miqPIU1G7rdwaOBVxt+Iwi1dyHswe3qMgymGutuxvl4D66Nqvm
ygHBQ3JaO8InXkqbpfFbHwzsLGAmx0qHi9JdI8WptootH/mKJH5MZrzt8sm4rxBd87Eno/z92XTu
LniLU5cSB/P2tAGbZVXbFvgT/LmaD7OaxUrp1pNdkWhsG08qBrT1/oDnHvHizEIoIym2nt72KhHh
VLMZ8uPa09DFdQ3MZk6/GxMQM9lwiyb9/RFftBMnG0IUMwA4SHejjHb6jSXXNqNLmuW+k8/eOho6
596KRL8m0IbwxTLLHisjBxtloZx8sQu4kcoe825WW/Ca3l4bBpTr7/+oM/edzcZigfYwBr458noO
OYUgBzM/9UJrGzWTc1VEbBunpGyfkkbMPrrI7++PeRKk/FLERJVA1WdZtSHZG6/f6HC0ZyhGvNHt
HCBlNaEmIkg1d23QLJxHB7aZY6OctLOtFzbReqIng/PCEpv3f4h5Zg1bfOHIMYAo0Gg7+SE60ggn
V3GObzkxaY0svobYzOY7tNUFQSTKkAeVoEbGYgWsN6OITFYHfdQY/N/tAPBkN02B/iWy2Hgbata/
sC0u4MwxpXBMpTtEffYeSf6vCTE2S3a/tZwk2qIVtjYNkGU/cmq5he0hN254YZSpeZ+axXjDa4sJ
beJFeIrczjtmuvyqd1P6wcH83PXTAcODLpcO/WnhiHJbkrXK5PqzdCS8J0SL6sAGjYUW7d6/1+eG
QniN1gA3Op+Nkw0ITae6zpfPkldCk6pqd3HzjVV69KIsfHp/rJfndvqmLdVfk9Mrn8HT4z9JKlk3
5DGHg94O3JWiYYzZi0SsfUA83KaA2n0hSj24VaMxXBuGFt4ZCl4h5IdqD7+h+deu/v/4KR/wU0iG
XjoY/6mLvQEqXTwX7XP7it/wr//kD7/Bs/4HlcUCXIBPslRs+fj/G6mkA05iA0aNGuUOezHO3/8G
OPAN/TcrxfkftqBkdOisOC+F33/CSiGHgKXpr5lF2WWpX1Lm4UhAyfV0Da8D5RJLPzoXuVG5gmBV
KTAsiGEaQB21WoUJAahQ0A0g8swyuEZEJOx1g8K38RBec9y4Z8tCKNSxbR1OelttHhsr8F0s9M66
M3vWGRihc3VNrgsr1y5venCv10rHnzyuJkMO1tpqNaS/0NRIDLjsrbr9QdTTnbJibLAIQOXaQkS/
yxCmTjsy9zaVMYMVcmd8jLOKYrImPVHo9coAQD3vcYOBpCxGkaFzaHXcKpKglNbParerbxMtSO8R
lXhf22w2o3XT1t0C5uuTCohtEy1pkt4XzXSskiEmZ96OtJ/ifQVGv8CDhXfPLGP3Jq0LB/CsHDaa
Vw7f4h4U34yVfld2k71mPW3UKukNYPWsDxrvbKlV+5QcuUMCYvWbg0T+i9GaRrlA3b0fOK1/ZON0
7epNEkPIzqcD/wiu+s4xb2I71n3UamKLX8lbjyAb+DOmV991SREN+BgmfaMGyEwreqALlroriY8n
qJiWv7BBTGtzfkveUfs4RnlwQIIx4FaS053XGtORciY46ik2RqT1gRb7UZbEP5kP9l2S9r257UtD
u8G66O4JfWz8thzF5RCo4iGaJUHBbge3Z7bkuiedplxTBTauLLs3nrSSlITlSG3elFbYbQiUB0eK
AvfQx2K+AEg49Zu4w2ojjAJ7ZdTDp9OCcWcO+EgztoLU04k9/6bxudm5ODL3GPDnA4ys+YcOPPIQ
taK6n1GvX3daXV6WWtjBYZi16QaQt9MLsRt7C70dFqM//6vw+/TRlWYbFV6BWM8lh/26Jw2jOSYo
DIbiyP5yyMqNJDog8XZGo31yAaYO+qofKBbCJo8Cof94WSb+l70z240bydb1q+wXYIHzcLlzztQ8
WLJ8Q6jKLjI4RwTnpz8fU+U+tlxto/Z1odGAG2qJmWQwYq1//cO/O+qvdtTI5WT97xvq/yqBFT+z
iG89dJZf+Y8ZFR51zEcdRsikYZ93za8bKh51bKTnqozGnQnBfzbUsxkVv0WpwOien/AHv26wixkV
dTR/LgRqt/6RFxUg7/v9lU4eqAU4xcQzD9j5+9KwlIHWI86TRFw2WF74+Ma3ZQEY5RGscgF1cHFj
yt68mXIyHEvzuQUTsLb52cLJfvNzImIOc6cCRKDB6il4c34SftVoH5fhDBfIbt0Mo4uRpoOWZ10h
FzuQMTAYTNNpFjBQU11R6l6v5haYu7kCzsActe8FA/YIVeOlF2fjqTbK3jxmizZ+cuP4MXNkQ4Sj
/9HQdY+Ov0csbI7E43pZc5mVJByW2dgtiSG5/ZhCpIM2mHY45EblkCcgbn20JZhRDpsCm1oMXQp/
vJ/z3ns1GxvdX4WW/UrwPuE6kLYDFWvfCZIwYKQW+2rsi/3IlCfceFEtjn6ZyOA6itoeD4rJhGxk
GOj7fFwA9thloroyCjxSUnzBD02shl02qwCnTORbGGcjCBzXZR/3N7YXVy/tMFn3g0/g8L6GGrhJ
tUZjmDRQ4Nc6gYqg81JtMk/2H0kanJ7iZfK5VolsxuNYh8j0Y4XTOWHwZmd/hHIoCcu1ir22fbV1
LUyS/aSRFn2XuhxI/G3wZgiGLfzmlCSBfPCOfqyDpyibxksbixFNEIMr212q8WRgb7fcDfHnk3kn
/XxLLVeVe6ct4rVfe+O86rM2QLWaZQbIeNljpIz1Zr0xO8Tajd+XB4LX0s0IhwkjVOxQCX7J2HkT
uycOwEbzjqtmg7OZpYvhzyAW5uvsWaS/eLyNuzwWakuK3PRa4sJk7wiG9faIp5sHi/PxgtCK4iNa
J38Vm701rBsjacnPThNzYyv8RstJbTqbcxQDM/R7TVpYLBprtPotQkm5m5aJUhoofD08SbZJjNIX
35HklEbgopyWZU7Ks+PhBZ52xWczMxCZEqd3bMsAcasXxJ94GxRK4QzfEiiFFvECGsHLPmml/RgX
ojsOxBDhAEtiwiqqYv0Quv0f5oBBaz+F8yYO1YQjRjGJYx00CNinZMSjIKHeuiz9wj3lTBpeiJKz
971OGW54GnH7hhMtWWm7NJyNjuUjUQvqWobm/Du+HfGmk8n01ImmPMRzzCtoGGaUkVUxc3w2hr6Z
UJ9fS49IYEqBjDPeJl4CQ5883FhpXH/wE9ly+EXVsYpE8tzKoiTBqI3JaXEbe61x2d33mAy1dcg6
DKDEIzLMzTvcVbv1RAZSRECNaw/sLLEVXzQN6uzOa5sbVcbRTvtm8aWy8ukoI12vxyVErh+naFXF
7R+ZKdwNEazD2guFe1hShxnR2K/jMD17hfLWVZ5E4yaCW6ryDcg0z3FYNRLBqH87aGR/XJbYy+4r
5e/fU/EXpyJah0Xr9N+PRYLjGGi/Vt+ei3/90l8HY2j/Rv8fQRr6y4mR0++vgzEyf0N/YCG5iTxO
R9fn0PraaYS/MfClxfQBr6DvLYPfr1Zx1m841kBDC5cRAqX6P/JwfU+fwIcOVZcLgk9H6zL4fXcw
ytEYWePauqgakpIlbq2lGA/K68U+Ts0KnL1OJ/TMWW4ZwwcxQnobGxBaBUzYeK/YBlW2tcEGysEO
wcv8c2KZS814kdjSwPQoZtUiH9dAMN/c6du35uhbg8nlk33TMtkw1lD3LKBeSPNPG/b9kR5qDFfB
b9UFp9R4b6UVm/CQRZdTH5jXqM/jYvXzC9KI/XBJqK9QfND4hT6A0TuwwRAF5itdnVz4fnRZt+Ty
rAuKW5+wVTeRRIpJAxtVZTYvEYwAOa47F5/2Q+R3fbzzEnTwGM6SVrCaewi7K1zGOvqkFjuWsBIk
O9ZVN97CI7IeCxuBw94lluIC+SjnciKquSdsOlY+yWaynNceIpl8R6HMvTb8frwvZhniwTF7r/jV
1HqVYU3OjCyN+2TLTpWVG2JW8NbGokbjBc8Tkeuy1V23A9qn0vCF/agsh0UwEPqK8VMp9hMkC1jM
bWNdq5C0y3WQiCnZAiUPydZaPrlJ/hgigTSxHy0L87SVCDTfDRW4fDFSPKASnyQSjLdESHoI5f6L
TYDLzAlqy5T8hZJPFE2ec5xmKx0/KLnI9lfSsK1HO0stDXoFG+OamS/5Cn4w+c1HYqur9NQqzfpL
aB9JmEWBez+ryn5E3GCPz/TQo/HJsVvunKDww/Skrcf6qJqQuOYe5ciMUtzg0gXO2wkxgDjkbfFM
4sQYZ2niao+KOL2NewtjUQKO8YZxB4fvjyTDe82GJH7qJj966jvFr0cDCUBkGvt3TNn406aW3CQx
uTwF321b/ZG4vb45uDNp0Vvuo9OtPeFwWwRZrQPMu1bOZIDUPNZ+UdVcgLIX6WleHkmw3JwIfT/P
D3n8RSRx8t0I4jjwB4VWf5UmWJUYIXbwK+Qv4wHcExcDiT0adD418RIWkcWnVLBXgk3d2wW28kGy
KTxJ8Jk9jNOj39rtteFFmOCVGYYtmD119WuSkQs2Ea77ZPSBdT30TXGLC0/yag+uwDupcEOCiKrg
tcJs+LlxzGzcWTNLNh3M8bYf+jZcpxnkrHWJy9t0skefeD80udETmcS6vbPFbPgc6AHLBqE8t3cQ
pa9uzHb0gG29hASjddlJx5pXk0saOpEDrEj7j6EceXbCadzhzymbuuaFf5bZn8xxx3tRmtZj5gN1
ruuENaLtCh/XtI6sR8LfeTwFaXD+yoiHxTR2mItyO+PY98Kd4eUKsJCb93lTD4TakjyhP+rYG+9B
k3gRDBrt8SBsBlT7HMuAC8+eKSTjUatD0md1vstie7xF1SZxgpspKh0M6RK8pCj7t6RGZTOERCJM
tkQhcF/w8Sxj6gP8Fas0t9UjDrWG8WR0wSwvW1pedTuNEZ+kmBy237kcpogMGbPM7+M+U4exNHCR
jnvHOc49YPFqnkrupcJtiQwLcxDw2SJiD/CgL9UhLoiC2bnsKli5YFLtrM8LOccCm2AVg/SDjd8v
LwWlNn+FXG320Mqt7UfRGZazBg5L/Y9jEXb2TRZHbBRhYuX1H4EzWNepH2a0GkXJNY08yUb8lhKV
fVKWGhKKyC5pPztx2ObPih3Cwjkxnj11U5dV5WNLn5Datg0K3Jm2ds54agXdOztpGfDM24KE7qyd
nfE57GKZf8Ei2F4SlCeZYJ1kkkt5U3L+zEBPHV4spPnYJCrB0fVN85jaDla86BmwLjSgxnwS4wxH
RiQhIUhm9NHru3ixdXoIqIiHNVkX3YeJHOotfmXphoVB5lmXpEeniOKNs3gxrErB8IpR6YT9ZlB6
B+z7aC1rNyOn+TlJ3Y5YpMbzq2xFKE5cscnURypB80mTU7V2SvOTQbjvqq1QH+UTmYgiHcbwgAdK
8nuh4+DLmKB9rixV3aD5v+wGJadtXqiRgIgg+eQ5PYl8HFKbGuuh+1DG1SfLTcudXWHhDTm7RO/e
Buo2SjCeCpocRySMG4sr0STFBzvTAVEDut3NRotEtR/h+uDUhHfN0Nz0xVxeei46sG4Iiju29eYT
2XbpQ+8Wt0NgjtleSRw55IRxgpnVxI6IWjwk2i8+QKTUyY5Es+oSrM7aFLmcT4UR5Tu0iSBlqFJw
bQoCtr3eqR85dJqPlVc26SYjGAtgyayfU99fbi3GCTRTXletfdiT1w3BD6tE9CW+QYH+U6hAbYi8
dg/2wrPFqtImnE8H7iY1vQrrl4lyYKOV3V9IXdb7sJATarrCqY+Lu9Iu8aw7opWavcmIZIMRRPMx
y+npOaXIQ62mmCZpKoPuWrZu/BA1qb83qPxx5WCCiqxrDpnP+P61kbbygg17OkBMmI6EgkQMGfNh
O2mFqZHtdmvZTdkhrbT/SDT6/NkkIPMiCqP5QlWKDKufVyjvpm6URDBM+Q/+3ZDrQDu+L4lkXToh
pp+4zrUN+aVVDAtzwF0bOxjFANDs64uYt/wX056l6vm+EANIZ/oCjxxnAtD076/qxqS4poMXnYiF
al4EPELazdamxvj5t3s36jl/O8jIsNWp9mxorN9fp09rv9NREp/cfKkwAlOxZ1dj8+KNpGT/otj7
u4sxLib9iAKZGd67W2nxDhsJReApLIZoW9epe6QHLdaGIKrg59/rx0IWmAvCA7W4ydzyvaBKJlHQ
4AiIFYo/WdcVaU17D3LCGlOT+kIv0/N/fL0lstlimeCw4L1nIcDY5rUtSg+PszR+ejuCKkwPsDAk
WnzA+giB9y9u53K7vl8jfLmFaIFxBQ/vfbE+lYnbRqp1Twq/TJKuDJPihw2VE7ga8d0kDZnfWoN7
8W/TyDg+fv6lf1ykQHke93mxW7BRC32/eOjJccQtcv/UdWKRlRvOcbTIn/g/XIWZZ4Rwg/wE892q
KWJ7qGKh/VPSpujkRSX2JAb/imPwd9+FhjJEexchwHv/mvutY0uS0fxTJHW48UVQrNGK/B+WCb7m
jon2mRzw4P0yyWUpBTZv3smOlcDkEUo1VsoDDipT3FrXROf18y9auh/3L/Z09jC+FhAtl/3+IVWi
j6eh8N2TQU7fR6vDV3g2e0oRMoKjbRVOpo2t6MwS+flj+/FlZ4BMhjgiwyWz/P1XRZckzLnB9S9f
gkjimn2y9ftwM2d++AtG5N98RRYHM3FqcMga7zfLAFMDLlXap1ER/Ye+sL6YNaljhcuCyZcOblxW
zT//fm/jTBNtyw/axt4UlZPiFH8qfDzIqyWbpTBDgkrMpfn5+bXOnPTvX/UIdIKxqkte3eJw8v1D
rNNQhSb7yWlWOgpXmVV6sJEDs7hv+lld1+QPV6sYgPd2HKjrBmotfd3Lfox3rqFdmovae8WHkLyY
VDtUnXNVpLdh7je/ktH8uPHCInQgs7Ej+QA07w6USniDmIyYFV46XEiQuvKSjQbnJQoolloWUdb/
4u78+O4uEijqSmwt8GR4L5ZICvCSmDPuZIQGte5ILHKzwiqk/RwqiyMzbeJlvWfCupZdIV/6HkfP
jSOi8V5qWxbYiHWz3FEliX07kZu5+fkH/Lt7wk55Nq3g2b3nL5mS+Iw+5K0v55Ci2/SyT6S2OidU
sBVx0tL8FYzzw7vnk1HA2wCUwxJl7v79cpFCL0U/9oq9G+MIaGZE153jgTjZ6cZ//u3+7mLgRkte
CnYpP6zNcMYyKiGz/jRCzr/NKjxPTR3S5XhmQ5f084v98Kj5ZrBgXMt0lhPvPbW7zA2rIWh+wlzX
o7FMRMvK4kWkS/z5hd6rN23GCo6/FA8eXw75xruFjH2wGP0mGKggVKpvTXq4jtA03cLvhiarL5qs
BwlxEze8TIkfwkipwXh4JYvlGKzleJ+KHJzAGGiW1tqam5c5UOpgGj5QFqiXszNRQdOey5zm+Oz5
3VZ1VJe/2Dx+fD6LRhCVBucafIj3pZDAzLQJSq1PMAvCzYB1wwWxrmKfmORY/Pym/bDQkSOyBlyM
MID0fhAPtYlpt/2YqpNiGHQMkc8V2PzKaIsAt75YjKh/hR8up9c3G6PLsYYDwUKKYqLJsPTdUyLF
3bGk8tyTj1TtC3Kx/gRFI3o6AyJ+gHUQ2ROF94GYRPsXB4D9fom4XBkelu9wZRuZ3FlV8g3b1S3i
VrjoJU4WYTPlvDGzkNCcPcSKzrHXsHvD330rz91NT1ycvo6SmoPCUYk42O1UkeRoZ9O92ZWgiHO+
4DUSrxIai45RFSHbrCNV+jrboxYStwHpI0w1SfHxDhHWqhnAJabtd16m5yfIfxx3BofBfmoVPr+9
wp19ZfsaQckwAo3pOAf3ywGO4pWQfbKQ2JBFXMF2ydWG3OzybgBtuFZ+a+xHTOBvUZgb8x4n0HwF
il3NaHxIosc2MyPvWAceGZcYmTeXbe4G1jooEOpsaniaNNCzOOHYaK3dvvAw6e/IwcP3r5P4A4F9
m/1QvzpzVtW8M5gezOuusQrr86CwP7/MDKIZSeRqFjB0SvL0tp9G/h0Ycq6PPia98A4VFsAH1K90
RZXEpmk7y+Cv4rPPmfbuomKpa2TDu5aSjjz9CVpOMGRO6C+N+6TGKD/ioDLeN9gsp7cIUQqsOBPZ
t3fa0TwQu8GnZVtbZZPf17PJeaEIfpQ79BjjfY7FwmXi+3V+HzSW/ox1Od9icDJv/uL4VedeKWkt
UNSAo+RqNAW/yFf3Xr2Bj/vQWJEbbXM7cy977mYPotGBzYmcAIodM18uDw4CctUSdO7vw3LymbQ5
5KCtOx+Cxu/z4FRHOWad8TBiQD+TFj5zakVMNoFw0sLR9k019F57bwnsazc5yyW9pV/F65kQyqFh
hCfcY98rjcV01/bGem6qBnaUvSiQ5oQVVFU9jQQcJhFcun1sDceUmI6Yc9XqxXWtCjCtECeOeT/C
9rRXOPmCMiadOapHq/JUsSePggUGRRUrTEMozoZzHQBmz+qbE9wFoVTW4GaWHzjTBT5iI/5aGO+O
f0btTNLi3I+3bxCcV3R8GCcdrUc3s71XEadMYTWhGiS2n18rnwhPVijvzBA4WfhaIZfE9tfDJoH5
bCoOoL1g83brso0r32MVydCnM0sLj/tq6wUzdzLd/T6Jeuh350i9t9EMxkKvsecshUTiUtuFdeAy
P84WJFYBz68aJJOHEZP/mZw4jr/A7wAZU7Cr4JKZbjevclMQ04ovtKkvyijhNS0bg0lDMbncWDfu
XWeXRXYi7nQl+SCWCXZCJoetsRm15PipGwPH6AF6vDy/D2u00VfeSAyon2XEQRPYIaYvocEkY5uF
0nbvJqsBBU4namO8gqwhKDmPGQOkNVb1wOCbyGWas8Qmt07wTGGe41nnqbZunFUhmOpm0KXmEmze
KLzsVCgNWo9J4mDtQNDmEEgic+NTaZqY+WL2PbYhANnc9dnwduL/Oyf91ZyUvomj/L/PSa+/9K+f
v2MPcQ4uv/KVPgRHiCBJ1OwmmAryRk7rr/ShpSL8OhaFmonKmwbRds/xWkxMv/KFPH4E59qEeY9C
aJmY/oPwOsw7vz+s8d+A/+ZDJHIoTxkfLeXDN+dl2rpjj3DAuQoWfshE1MtxciwDIHkuzM2UllIi
aqhPvhVBL6kt2W/NGSUSB1Ox72wtYfIslBSmWfl1HRQwNuTYk19vN3L0Nt1CZnF6F1rLQnBpF6pL
ema9kGsJA6ZZyDDjmRfTLRSZztH1S7XQZmbOE2xqz2ya/Mysgbox7MRCtwlUxrZ75uAECx3H52iq
V02ajTnu2LzjG2NyGE9MU4Aaf8Rq/QB7fcZiNs/M3yFELnkgU55/lpxgNyKB1LIamLXckJygmeIi
YTDJMCoX0eco8uBYT8qdd9jzjM2eMGF+6iwQ94nOfbqVqUf6ADMcXPmho4zGKeQDUlvFs8HRKsvS
ubNJDL+L3Cy5n+E43siF0JCR9ryhSg2TdbzwnTL0qwdymEj9zNx6Tg68weOtwua82hiuAuu8cnL7
Q9s0bTA3m+EtzZLsF9Hty9hOnGAfkqmAv5eizTc3TF5UZa7zJSbTASxHc9jiEnV0tVV3+apJZIrP
Li0SzvBbEUJmGp8RZ7lA7X1OhaHghTXwO0Tckx0hezda8hsE0UtNnSjiicImTFYdU3dykjwjzeKb
2JoMImtqi5ggD2Y8DBbZ9UF7yYSpTzeJNBc7NlMPUEZsRUA3rmu6XxZOgNR25KzeGSOOnbB//aHo
T23bdQ1mZlOZtY5aKVhTw1wyzLIHbX1M4pSgppdRoJVTn9tBtiWJNoyWivhN+v/vhveLDQ+THLae
/77frV8L8SdjYfHdnvf2W99seSDLrgftEf5C6PEH/7PluTBD6E5p5c7bofXdDmgtei6yNSF9naXs
X3dA+zfkpIwAgFnPfErrH+2AXOPbbgWrm4Ux76NKZqd22W+/3wCZttWNJMLquhoc8jyGGJyidrIg
R2c79Hc+vvOnjD0y36LWbl9aLN4+oLYd5UpHlXz+5u7dvjVJ33I93tNUlk+DeyUGGigkF6Rg+bTf
bMduNTV5lHb9tS0r6zrJZ2rVjoQexog9MeFQgt3uJaAWECtVhpTaxCNQ/sQzQ6E1s9vqc9S25g1/
g4GPXRTWh9kzQsL1fC/+wstp/cpf5wwefdPtnT8xON8CLAJu/aC/gzRPMRlN7bUzQtTa+ONcfGCr
CJ1dG0y1B5Q6WtkGan1I++SjI5ly09ljHUcbqPCT/5yOWpOAYDTeRiM57VdtmS7QufLyZJvUFMk5
Cp5SRxTNTDKiJ53KCzJQGbELiPxXILb9rzy136GXfKkFu0LTxdFogci/a2GDyUgGoyn0ddXSuNYJ
Lkkr8vpYGs1CXcH9IHpoYqv4+PPHv6y1b+9lwGG8KLoA6haA9qx1/ObpE9iMLbNOqusqnK1rK0+7
awhFaxHG6dPPr/SuRzeXK8G7AqILOblp1L9fZw10y1nCmLwOG9N9JaCa3gBtBokKeZNuTSA57LdM
7EDXmeMN5e7nVz+DXd9/URYKBA/XQcfH7vDu8kz3RJpUpbgOZO69llnnvebF8hm8udRbX8GznUwe
/X6ANkLPmNfBl7aI9HGIJvdyRPlhrp0BHsI6C6ryg6Ma29mk4TR9aYy+2ZjoDwKCHmuXJEqH1v8X
8M17DTO3D0STbcMB2F7EiOxp376mpt95lefFxpXVxeWrUC1Vg2XkbeUi2Ziq5ASYk/+ehFFzybQ+
3flYUAjyufvgT87uGZkB/dbarQkvE8oJPvdeQw7Jz28yE673y4mjl0XElIFSk7dzqf2+WU5YlwtT
pa1zlbmyibFAbaOU1vBM3mz7jp5rlOYdGSJet0rTNFgr4tC0rZp9sXBAsZ3FBJRWjEzNYkieh6ys
j1Bf21UDk/YDosJwE8uKbMIzwVS0DmTTONPV9bAwUOXCRU0SC1qqcaao2n1aHjzovPd2ltziBYEF
cNEF8hrhw2N7Jrr6C+fVEhNDdeV2M/jGEGaXxcKPpcp0T5Av0OCc6bMDhCxyCBZWLVb7EGyHhWtr
LaxbjNL+aPC3eOhMAj5XQ4lMJkZ3Q1Nn248ytYZ8HwcGRN45zePfUSxB7xWVND51C+cXRzf7mNdV
c7RkVHym8/J57xeesDhThvuFPawWHjEucM2eXKfoRlI9bl34CzvrTD0ukG4m637AnRqmE31xqR14
yk10Q/Ad1GWS2tsDR409rMnVg6aP19rHsTRTyqKoefCcFg50lBn2jvCh+TX0a7XVkBJmgjfChCJp
NF/thU2tz8RqvGohWVdnwvW4cK+dhYU9nQnZauFmF4tKsYKDveIAgroNaRsad3amdGO8GsDcWYje
7sL5ds70bwURPHEXSviwsMPFmSiesZLanXMmkI9OMF76b9VW91Z7TW+VWPpWl2G3gS4bSjTBPLBn
CB06F3HdW03X5m2Zj6cIgc2+J+8nPpYKjxfCiYr64QwaZJMDSNbxDGKQcmIbeFxlSDZNHHMetkU+
yK2f4we+VkVrxTfpW3WZA6bQF4/k1Fz6bzXo8FaRdpyFO/9cqNKhLFUrFqmUsBbGl+WuOpe2xVud
O/YCBkSMSBKb+BgMZ13rBetJow6W0lAE0Jx0TFWw86oENhveG+yYFT4ci/uEAmPt9ZToWy0MmHB1
IkjApBAW5NLXdrsXbtiF10uCSXyqHKIuvGxdjVrO00ED06p02yQwbrYx2XsYdihdid1U+CUEDK0J
N/UIXYOjOHpTsVdCCmPNY0UA1ZTLEMXx4dDxX9O4KTLT0KsOqsozPKyoPDoqaottnrb+/dy1AN7w
3eHhgZZr0ieDFF3EPlZ9Uz1wGDunLJntfNc1fIJtTb7JvIVxiPoav9VmuCrDiaVt8KqoTWxZ3Uk5
nlfAXSHMfBNA/UF7cGZJVnPmzF8KnJ/9DbFLBWDaVKbyaEEFPyQiyP21nUPfIblNxJu5i3MPkF41
0W0WD5m7doSEUVbiMmdcmHHh7qwmTjw+LpQCEMkUFDIVFphjHrnp0lrNBjlGIqpYPokj1+MgjBmY
TBifVLWQnmDm5CFpMHMlYGGGvWs4jxix292130RTTf6RbK+g5XAkwbfJ+YVomZ3tYpFa1ctsFUBk
ciqhmenBm8WF1SbtGwwGSQM4N7RYvLuuAiLaan8GOy47CwwRIwmMf/DPJX1NyJdiGKgsGAX1D9rz
h98blTqHPoB2uQ1JwLBXFUbpzs4ravDTSvXW9YxZonuH2z8YWmvw/3hjubZAiOO2t8tMHNRo28Ox
gjJq3wgDEiJaxWVxZpnU+6DQTE7GyQUpM+WimoGyyQeraWutC06w6IkZAqu7ZJdUG2jd0ElbHcVE
9CgML+/tsIrgRrvZ0F21Y7sUnwv71csNnyCHoeTSdT1D0YPuALXXPIPoqDCZgLI/8bma0rp2vYpv
0UkccbAwqwHporzn1WmKJBd3lQp45VVHVZDwM/ZUu63SG2m5k0ITSXAFj3tQ4G2lkQKpC7OT427E
usHZTr0ETOR/AyzyjdhAxsha6uS2Kp9i24Ho0gtBPGjq5awLSJ+vQ7WQE0fSRe5JlQYNTChzM8RS
VZ49hJwWe12ZjCmjRL4wLvVBc3Ers091mETdRZzWSb+ZVCAHCtzJ2Tc2t3UNMD/9kRe5dzt22qwP
0iSH7nlAVKQPZWyUf04wX9lDhAT4ow8Ina2wJ2LNGr+Mng0zLnfQ1BLksC7b3KSG9F7Urb6Iypz4
T89WdsK2B8lg1ad29KQyA/YzuTO8JrMRO9GRuG9LfilpjacT2Te8G8wcWCOZZ3BH4TT0Ww6ZQV4Q
2mn7awDItuekdXqT0lvCZ4z66NGYKNNPc8T84nOrq0mvSoZM/VEMNn9qLC1C79wh8ZNjw2MZ1kYe
+Tsitfr2agTnfMh6LVdhoA9uOZJTNw8+D4dULBDqpsjr+qryR/fSaE233qaSVKiLZBqadB16YJuP
VCL6sxlVbCNsnbpf5cQPox8b+lByCkzyoUikJT6S6uWEcEKpwKYPTetAO02JDlbIfmBonoy4GX5H
L0QkXxFoPz8KPFnuRoQk8151UgtSVxcZmMC03bkdYc561yVTeOZkTW/6V3gYuyM2C9kA7JU2PLUB
Gjs84zko2Tvwb9laozOqTV/YoUKfKln9uTuCqE/xZOp13GhfPp9x7yxFH7PipIueWOulvq0iZDK7
zm6ibBfitgM3r3tJSHAzoIAUVnHvkXk4AJonrXvlwmzt72WsoehOCSt62wiHp0njAAVXOCRRXQZq
yW22R7OAHzrWEd9rHI3kKlcGw4SSQa29QjDUtVdFEfP5VQRipNMwTzfDCI10ki7vPaw/6ItunAZX
56r0XyTlF0jKmzvET5AUhlnq9XP9rcLm7Xe+4igmoDCWzMvEmJbJXnqmrziKiSgVLsNiPLs4RAQ0
Al+RZOs3E9B3ATnOcLNNy/kVR1mk/UygQT48Dy6lGf0THMVd+AvftnSYUuAthCo85HLuD0RCs0wb
MzY4nxGRLTpmYJ1w6j4iyTxLnd+EzzlEgjTbB7r1hXfpsAMOpAai2Q3alVdPbpOcQBnD3LmqDHpk
9ORGy5ubAUMWSmDsl2dk5+6XWHUhLr1k6GXKhCPP4u6AcJtrfTC9nmB4tJVd2Y3ppdUTbQYjeggD
Y5WGBntU74dVeVr8r9mLnKEQ5K4SPmu+2JUipJw4ZNVMDwTwwaPahm4yBHdhSuhpdCNEi7Qx4jVc
laFtlGsqBAfac6dmY1qBGsTgz15NVfnWcP771vzirVl8/lnM//21ef6i2/95Eszn32GQf/3mXy9P
EPwGoRYyDNw3SLW8Rv95eUL7Nygri7vw/39Dvr485m8L2wS/CgRo+IUuBp5fX57gt4VVwZTGh1u1
6Nf+ycvjh++QH4iHOF0sXkqBRauOPcb3rXoyuYylCQU8aujYF3VYec6qspslhKV0N4W7UGqibC7v
ncCATZcwVxUjwYCmNRxy+o1sSyBhsFOQTx8wWKVchcb/JMK22KcwE1YOdN76okYCu+uw7MnXGCV6
Rx1Df9l1WRcjszLcwUeb7RUeUJfnb/poyjdeU44HGbunKsw78j6mRK0SJhYfrIqacNV7xL5GfvYx
GoYn1L2xz5mhpw9z2y+FQTHtRG/gFeFm3R2BIdaprStBznulh20bG0W/pliR994kxSW/gmxZmUG/
b2rjTsRNpjcp04CDciSB1sNUrUbtmM+zUv1FBjr1GDeTs5uUTm9JX6cuiygBVgxQcr21S19sBEwG
tFReT9ooGQcPhH55O9sZG4w6+HFgSusissSHOgeoTMK2vwqJtQ77ol0b0qw3SU/I3EoLt33IGdfc
0kY6d1gzktBW+8q1djW5Liu3CI15E3X4gIZB727tprfwWCbQic+cMylqsRypscnAWoT0lNF5po5u
DpZILwN3svdWl94kDNbbjT2ZbrEhMdNeu95A4DINl3vZYhqKo1blt0gF5nYVl+0Bv8P2g6unDM0v
mfFbA03P2qVjLhmSVB7Pw+su59A+tJn5IhjPbzq+C8Gy7VNcTeYpGtSHKZ/cdTSZ1Sc1ZNPJSpsA
p7KQ2EQS0wge8jZYtST32mWP2/RBXVyFWSmvaX1KbnVRpgGB8LUPv0D7twTaxRsjDfqXmDDYu0nW
2dZL/PFympsvOGQl06qaZn9LgGtySxq3PuFzslKZ76yBB8fLws9JwbN8lM2VEd9ZTvsx0XW19jAf
Oqa+ipOLoTWL/m6EWyBfVZLoT+Yguz9F1lt3fonTWZZI7J/8ZfrnkRnoaS39ddtj+b8ik0Vddbb5
CdOC7tpocGuzB/OLW5WfgmGo9br0KnmEDdkxaXfMG5zGrCXzZ0KXnaTd44wakrTduNj6Mi669Vx2
HY5zbudluxi+RLEuqmH4lCZzDbYzocveakNq4vvwAFvNPOUtRxxhO5XuQdzquaAKTs3LRuILsR6t
Kb7rG/sWSf/LrKMXU6GYByFGzmiWsCl80WCuFJD+ikKcFWMmtv+MMxOees0X0+7iacUwkTRTxK8H
r+j78CYFwltVUQhbIPXtQ8Kec89fQE7g6PRaS3EBaj/ADa9KzWJ2U0SciR7sKx3p/8femS3HjVxb
+1XOC8CBxIxboAbWwKFIiiJ1g6BECTOQmJF4+v9DqTv+luzjDp9rhyPsDne3qgpD5s691/rWEu+9
CNQ1I1b5VtKZHx7bnpjtVu9oFwzEGw+EhrRNLm/VSKJXNzrzbtB9XJRmcsjzZWwuxoI16WaIREmz
AG/IKcfnxJixk1WB+qa2bzvbjLauWSdk1EZiS9juFDiupm2EdLzPVktbEo7pqaIXtIYpJOz6BYdN
x9B2dqRGrD1q2mEKJVIQwfvrbJtqU2bNdPJSd2dVqJpktILxvQ4gat5m9iWpy3wrnXwMHMauoTfm
FiyMsjlmuYlEilEjoM0uDUdRxrdIdSauQLYsz02h2we799rbWe+1lyneQAo4DcQnbsqCiSkg4trb
zppZ7laqj5pfjWh2NnVLH3FeogX+aydPha3Xt4IGQIqTXiMiFxWeoW9sZEbuIUeGzUrVNhfCscxn
BJBJ6Dho3RNbcK5SclH7SItqN/SLPH9bsCoFFkzCk23hbWSB+FLkOPCTccAdaWPh261JKeTVj3fF
EqsfmPRG/q7r7hI7tshFSeWwB3X5DWhPs3FopKA7cSqxqQ19OEQlNqK6jtpzWgxf2FicHaGscH2W
ZlqzKuu1mSKnyQnLMu2/GRW7zda13O5sre7/MRZPMSOjG1Mr9VOqEzDVVl62L1zm4ckC0Ud6eoAn
3dtWLjHyotLGG4NZ9UEHscxRNE8OzmQRS8kM8OT0oHDYsb1dJ3XjPGD3OM2Vm25no3iMMGKHbhe7
+0n6nQclI/1BAtLA/ABjOR0j1t5JjGTP4iUARiDKhXZL3mz02XxoRR1q9WzAe+YVvU1INr9LETzR
+Zbsskvuc9BOxVH1DT2/oTnNRLgif5i7D7tu5zAG+bvNYC+eaaTF1KFWcmgX/ysdrvIQ2+0HLQP8
Zfn0tSyBDulCiS22jE+1aJOD13bxDdZuc1NG3h0hSo8csM07szSgtRDqfsF7Wu5arbuLVfY46J12
mZLsYea6HqPZNngbi7vYLZfd7OQo+WZkDHrgIBDb2UvXbiyIhIQkj0MfttasPlk5id4wEyfrsSH0
2DkuWa+GW9Xpcb012Dlb5GKziUhbN1WcBNZUK31LMOiib5EnyeWpTHVfe506Y1bM81y67andGSHa
+gruyZyLorC2bi+EumlE/JQztMk2y7hQynR5Yd2NOcF8JAcLXHpZRgCXjpv4u6rFjI1vWJp7A+4T
bDt4+p9NOcyfy1qfj26fidOAVHDfwEfticN2Zxi1Kh+POt1flv6i4hqMSX+jSn3ZovGTILY1511l
XrahniMKXPcHM8DIUj56HPWRSJUdbVJ7y5BsglDixR90jbR910/2Q6e8Zjd5jdiZbZ9B+qTTgOPd
5ALlCjFgosfxi6UiECtZ2QetzLtrd9C6SdvFGjc6nuKA1DcBwNkxlymoLWmeWjmUybanpSHQgKoB
xwA7l76zO/a2gD6qB2XGHRhJEEl/VPAz4w38+HE46IkaTkWSaweNWGwKPyYhObZRy78XNiAzAqiX
JgWmgqa3xnHXbhJzcNAXNvpbZ2MtRwiiZxxh2uYx82liMAJQWIZpbe+7FPoVNgaH6KlkHhm0zfR/
dLpZYNRa1X+GzeFv6DdAKslWNRmmc/W6mKm1gyi2N/toaIJ06QdFjvKaD5cDGelqc6Spq024y0mU
3pKUV95ZCkT7WgE1OJ2huR7IFNc/R1GShTEHxySMBxO4r1RWNfK49DpMs75/ZfFecNN3zglb81fL
zXNebMiyAXc0aoIi1wnm9Ns84Vw2ZIqmoW2Efe8sMrScpLyvmg7MnMMkddvbpIXak9z5DITO0+DC
xEk8qeCHQh7rCrqb286uir1VwdTxuWlHb+iaEVq3pT4QDidffGruT4Zy3FNkJZUTpjAYkLZQmm2i
WMT+bQk5KjSU+9qXZvcZMV8cOLFt7QptifEu2Trh5GppQ+YuzmrlHqew87AwEqvHOlAY/m2RMcQ0
GAyEPcb2d9bT9JhiuNzSl3FexzHvVJiDm4l2WpMmjPT0hSy+nvxc/LXm4yBqc0snuQpq5ebbnKS5
vT+Xw9aex/G0uON0p4COPXZu3gZZNc1hBkspqJn6vqtmQtVg1DXtdXqNTiCFbLcAyvuwrOd0zbVv
tpqTODsDTO4HbvP5LLt0uaPhJZ/kJFzQLW6d/ah70T37lV68xkIv4o2tMv9YK2YdWLj0oy6jhgxC
uznpTexczKWfwknHOmwsOh/AkCaATSG3qnIFtb/ubBm1krPu9gmijKKsdpMj7X1WaNWBjtUcSL+Y
npkemztNb7e9bDI0XW0SZFk53mX45E4sEuOGF5CXxR0NChZWPjNv0zDRGrnNy8zZovos6zAfVROs
YH8qBngTtNeiLZAsQkWZWnxLcsdegH0mEyzhwfmBJGP6cMo58ehc+/MtBu3Z3E2tVf8cmP/3/P93
539C6mg0/e/n/6d66JP/Cd/bukh/xbYxlFz/1T8bAN4/qIQ4rYOcXE2hnL//aJ555j9WnwBTNYwL
P//OH8d/0/6HoZNYQEML/OLPttqfx/+1F+fpNp2zKxLesv6T4799dcP9pXm25pGhg7JQY/A9cOet
zbW/TOqH1CDVPkvX/BNXTFs/oS8FVY2XN6kauXOq1WJdxZl38Wn4juzUVXo3OXNNzzlhJNqaAyiI
KDU/O12iHmrHqJ6oBKIvyB7nB7mYaLLdabFvJLSTiNJZ2KdUG4EO5ij+sUXkTrnpkd51QUIYu3lG
DZjc5aLWcriOtnlkey6abQMqCuqCUpMIc2TvELDHrPpBvAktehdpxi7H2XafiGx+yJPIWqurUUNO
grGqjWBZBtyCivOZyZzxMM4djf0aZLKhtZHERx6Zh4Ex23FaPPPgzynM7pmB7Jte8qU2TRn13/kU
QR/CqnwKxQEsAIJ3FkL+4EJtr3yVOWL9DsGG1Rw3tMm+SXWEUVsTJsmPlBt+Y8O5eHAqyvutWNLo
Y3HshuAEMXWf5aKtBSjf7DNgg+5zNen5o59D+YjmNLmfhqh6lp1X3/ddO6rT3MyxvbE4WCZMwVzY
dkVZiCjURVPrTKuld2GcoLaNI7mQmYgiNi6TPTeANeleGAtKXGee9xAVNYkb89LqYhOhTao2LGn1
zvU4nNmLC4qolPc5coQHu0voG2TIPW46rt9uxMrD4Tlt9kuSTOdkgKA2I4gqw9Su6ichGu+iWTwt
Wc6Rxycr6KYUMaSSqBXPUZ1bB6yB5lEr8B7MKM3u87YZtafFKhXldyaOVgeoqynyAQ0A8YsdUY5l
z28W5g6nXPMVPWbz1g618VnqnP9Cf2lsJ7RjG1+jVnrbtmfWDIZQ+ZeZoXaglOU/GW0aX2ZzmeOt
P7eQg+3R/MKhqeto9MLK3PSJNr17S04t3gn/LCWJ3zvECPSHZ/iDN5Hb9MthGJSh9mk0aGcj0thM
GUvBS6WEr5KgM/2sJ8Qlx5YZT5xhOTjY+TkxZ/9BQtg0A9E6zqdKKOs26TSd055ZWJoeeNSmhGM4
ol3MfTwrnUYXTu1J0o3mQuB3ttPae2toqNCehoCEmdExI+7PWvLQ3Ruaabu2y3cxHiCDznTdav2x
d+SgH4qmUelnOnt+fwQ2YBOsxOPzCkNEe1JT2zEHj27dkklYOvbd56Qp7yL4hOdiABXxjeFdBrTU
wBtjace41N1q4yJH/oTLLN0R4JwEOtDrbURezY72eRL0pl4c6IdPL2lvpBvNT+rbLkvI85X9YzaI
BMIOlBdwMIgwGbAl04vjgPW+4fXWniv4HPu6bQGLcExFeADnS27oJ3FmzGd0KL3RxR92xXe4AZFI
POo4GMMGPtx8gtSTHepBtzfKr/DreOc+66ID7Zou9L16Pq6pNlsX9e7W6pOE4/C8JzJe+7AXVhqQ
V2HDgG72RLaHFSsCJXv3rlPzU7908caNp73XZ/aLaAmazYZhwKUy1PeTpz9CAjPg7CzcNlSDm9hq
cHQXEUME6cS7qOqov+zqpMOz/J4p944SKnpr2ny6IR6leKo4i99n+MPIAiJewiq68QGdl7lrQAEF
U5qoveUsd2njKYRSeh+S6VvslMg5b2OqDcHe5VSvbS03ube81RF1EQ2l+0W2t/2UR6E0kpHJQ91C
I6zaXeZo+m3bRtO90xUcC7r6q89quwez6W3TSEW7moNIWEV2R9VuNCQOEANOl0c7ZmUqTqqgGzLA
S6lToyMOJkmRrqpqY/gcg4u+blFuNdONXsb9p2xoSWWDVLWP2/nH0DrFXiWZ2vbtJJ5HYURfzNzm
lD5HiXVwMlhDgYaU7zA49US0amnBcscuv/P9djXZkMqxl0NuHT2aueGsae5lkIm/Txe2piuws7et
kqfCWVwKz6YiWTxf0mzrNWn/6HdN9OIjAqDCJxqHvTe5W3yv+VrRkM2DBen9q0RpsxMDAWRRani7
suv9fb2M8k2if//stzFJ3bSjwprMOWSTRn2ijG1vSrP0LiZ/47ZzZu2+8+IXN25KPcTGMOzibnHu
WiMSczAgYRBHe87is5+XhOPFld2ERZ8ObpgboJeDBs4oUKxSBXZv1ai5BKd0Di4BJjW6OJpc4Qd1
5O1d6eZHrY2LTSvjIWi0QXvppd595omrGsDDkzzpZvvoRFl9mZdevzOhbG28nis9FDwG1rTTZ6Oj
H5hAfDE4F46dpR3ayM2+m51Vfh9K8FtOYq74rD6abPZBRx0rTrEgjlRjbxw7FZ9q9MOPNHS8j9kb
4q30G+/cRMYXzadbmlbxK9EC8HAU3oDOsj9Vlq3d8k4RAG7SGhsF69yimuhT3Fr72cy+RM7wzYPE
sF9qqw/oZ43ocdSrGpUPsqg2Nq7bvjcljJ/R1A95MufbVhjyOwgb5uDoizYQQbKb0aBrGBqLsraL
E4mHgpPvNu+m/FIJ565inH0ul3bYlr2hq8CALt2HU9JOtFLp2tAF6aOtLLuPIUueUehQSlFfpIsp
gomYxhtXZMsGLwpmO39dXDlfrMVM44W91XagcjRzmwCteEdo9KwZTr0xcXl/SQwXxFfqud9b0T4O
o/gR0d32EFWFvua+VYXQN43dp/s5192jr6LlLFEi0kZt3up4IfTCH45TRfM6T6TcgsrNcXGOJuk2
CrXVKA/26nrMHPEpZRpwLnjmgyp1Vs9W5++NrE+AVgEbGkmBqfv5yVoQgYgFdkAx2uGQZMtHj6Mo
7M2hfoq8mYSFbuFaRyX9TtQdI8e9ug9UhYSNhHX6/5r3DUTmq8DG8qY3tnlPUDmHbg65jeh5ruxv
pVGKA6KHbivBmZ9kBQhiaIzvbjmF1AUfnZc3CRODgmR4RjU3noyyoLOkxbGHxKPRc5I9FYv7KDRF
M7SYsh2N0fkeRlr00Eb1seWmEyG0J0vzLlGdFdqu5BEVXoylaDY2rcjEnSmzT3MunccIOtFeYqId
gL9X9eOQrN12uiruyNnPAeRrsaWfaag7JL0tL32W7tdisxHVPafCmEmTfyKg6YedxjcNVOMg0fR7
sGf3SwF9Jem7sIUFlcnyS1vQKlu6+Xnqhgcp+nu0jrdUa2nIH6x47/EcKTXk1IBDHKqM19z2imTc
2GZqIxJyLftcZZ53dsqmCplL0MtxYc5reI0faGHmP0Er/z34/d3BD4c/Aof//eD3+Z1Cl0Wh/oVJ
av781/6UTAgkDoLTnUMIAspDC5n/n5IJw/qHC0sAGcV6Fvxz4IuOQifwGrAHcgrONXyFP058ls0B
ktYkcxLYT2Ac/iPXya/jXgsTDELlqyBDYItBtfHreW+pl2bQuoFo4LFgMa+onC4tUSJOQAXSffnL
hfkXppL1D/v/h8vrhyH0WEOBfIbcxu98htiercLF6HdJAJG9XTl3qh/9lzztWydgAi/fYowC7/5K
2vs/fDTHWZw6eES4qL/+zlTLxdzXwrosOPTeKooGLDZqZeu4gyOeTW/FG3Z6u9IYcMv9XcbW+sf/
+stdA+wB57s1hJNz/68fb5hpXPng0C5FqUF18LSV/Kr3wyKPab1+3Iye+G/AN78RCNbLzYfyqICt
Fbgrf0/nqWQVDbH0jQvKLeOZ5qJ5YBiNSgtAC6qv3vbOVroyMQcx4HhO+qH/cOij7QvN4To0zlpT
uStYsKOYiLYLwSvvBF8haIzsURencZ1rbeDYU412UmACnon8Nf+G6vGrBebnzyDxjgaHYUP2uOp9
/tKS8CbPxOCcGBcxaDwrQ8H5sBjof3sdjm9EM/Vpzjnk/fsHZjVO/H7HwP7662SHD16pxH9thFAJ
u9lst2DrxCieyZEAu+5WyQ+Qmw0G6mV+tC0p7phwJaAyk+E/IwhdfzURtCuvRvd5bn5/V0bfr3Ka
4EyUkbM+pusLo3wcP/HYiL9JLhOryeW332qCJlubPnzgP+GtIuX2la4P4kKTdn7UJIHMO4IqEBeh
+QVgkFvWO/rD9e0EpxpKd9UKa5mLaT9PtL+53f+8IrmmidkOBrPLwPH3p9awtNpvGC1chr7hJbFc
WhKQ4oFO4ozAP//vb/O/ekncVax2/Y9r/26wEhIIuGaOxqXtehT9KkGgbMUASQYX2mjZZha1U1ef
oLvylPsFdqhy9Od1S+aUHVDr1acrDDhubJoIuW5wvMzB/19ZvUkyopmsVMZbZnvVPJGSpFNi//sf
8RsB6vqwuKuFShdsFQjffuvaZUUcDZ7yxSWKMr3ZoaVpb67PzdyX8q1tSy0svIl1T3EBSw++XpxS
kZAm4Dc3UpVMB9LcgnW0AGdtNyLSO+hI+vz477/nv1gFXSpEkDkWX9b+vbmozcYwEi0rLnSSuCDX
y0xnX74JPRIMt4FT/fsPXHfQX55sh84ogeUYZwTJQ+L3Tyz72Mj0XHWXaQX5XikbkT/b73QyGAIN
Ot5szMXQI6I0Qqarjxnl7kSL6CkdclqJZqWAqNagJjKdFUBf8TwpWVVAL3gmrpeoY9dwsAol/rlD
m3JSuMzOV4KG4fKD1l7A3zDv+AW//yx+CfcZrSQ+Ueasv7kCF4J73QYs9KXmNQ99ySRnkwHHvm/M
QvU31ZjQgspc0hI2hq0VzIeg/CU7P4nTLCj4s/VQEWsZGpmBi351JY1LrK0hZh2ZQBWJeia0XjuC
WmMuPmjYZNI+SY1z+0Z3ayJ2plgldkg3GSsk5j7ejKybSLNBNyw5aRUUyp6sLiRuJCevK7MzeXj1
3ZjRLdvAGcEiJI1Ce8UrkN+LWhXfdLprm4I6IKGOXRiaKQapHwoppnPsFWzRFIl/fdR9u2S4Z2by
odFRUQD098kpsOoO/QL+zwZ9tqvJl6Eqsgl2rOs++X6T6EHDrN0J4JM2Y1DaMUHpKOlUG8Jh9r6C
TW+9EP1Jn+P9Xnp8fsNgtQeDDpl2iMhaORvxsHoux4hZr+/TIBtJHnGtMW4v2mpLCjK7r+yw6Yw8
wXeDF+rBjcuiRfRvJdHGyyb/Bf0O227OM+JS2DOQI3BpS5Ya7V9KA2C8EMj5drVtv3e+RZlwNV9S
ArIQY/2aH39yIpXbodSPTPDrXocFJcDWWrhnL3fzgZ1ZJMKT4VINuiuPkNozdeuYdXPWZuR4u1jV
ZYLlPp0ZfMZpwizc7795Ve7UQWwk+l5PsxaNQhnTlrDaXeungAOgjE66vryKzkuPxujNGwzTxlcQ
3zVY7dXM4RvRzsDB/KX0O/uV8FSbdoVMPnhQ5u/xEGWc1zFabvSB2xMmZCjtSeKwN6Vwx5AHq9TR
LUTVPHuB0pCwevhxAUg64cxRSj5rBDTkp7HyOlo8RNL65bOLu18nEyopVO1usMtBOAl6hVub0CPL
xifC/wpjMmwZMn3URBLQYFaMF7xc+PKV0CXH5OvmWYXKHAuNx9BuLX4We36s85wbhBqkPukxYxlW
ew13qgc+ZovZjcZECZrh0wykdsSWBZ2xJL52CEfXZ13xa9aK9AojTzzBZmpVDX+GL1zgXm3HnXXE
wk1Ns1oLdR1S7OSj58c2t8Kzc3pKbWrFlwFlQx8uylkJM0SCxghY5m1feKxG5WS/w3P2XyYDbl+3
rE2yAXaiZrEOuVbpb8sW60HQ8IZ6iGNW6B19Gb4cJ476RFkHT5324iYna+AEZAE7om6v/1Bd+Oce
6E8asJxFiGwsv4w3Ao8P+ia6abD6UgofcLH8H4tLf2znIdl8bw126qAH+dsFLYOXu4GBkR+SxAAN
qSn9s+/W8yNiIDZ1Jj7zw3WNpIbzzpHNJuqSxUWD2usQq6yX0kfW+Nx1A395/bYI3QDVmY01P9SU
nQZ94FQ9NNdaJAdh2d5XJS3xOMbgMyzckdGiMlTGtZ24+NsrT2tIOW6YRWYwo4KHmPSQpDZqrR6V
wbUXpeJH8UrySXkydh/QOOfHbP0rbOIYfOKM6lNfc3yulFpYJt2HLNhtr56cjKg4RHRppx6vhcJC
Vhrku6xw3o2Z+j7rCm4tYaUohrzsg5BCcmJSyqFD3Wj6nb4mKjh1pN91LZ6UM48R985Yv21VN2w8
HYiwKxsdLhRFeM3EZWuLXL5Fw8peVznjq21EjOL7T2bnWDuqPjQd7hXyZK8sqZqA+HOjwdcPrwXO
sJYqOQqcj5+HH3MtfZiSrw4xW1lFaGk5kSmudAbrdrIVOLvStt4T18SQxrbDF5QGbtBg5aNktMVE
9JWJHaO96voKicjGMDbO7VoGsfP0m3a6eNbUfWCi5h7JyFtjgLoPn/TwdksLkLWtXo8qTInSvVCC
woBR5cHhTuNBR6HGz6lP5qg5j8irkBJppLaVm/EnZZYdt18fT+QT4k6PV8YcTkj+5GykXLVwCw63
wMPIdi7xv1KlOTCbA0Rp2J5AC/JlIpsHuLdyrlkvPP8FA6b7nOVeU2z7hvAl0/B5RgrIUO9JOVGV
MhLj918Xgbww50cgtFyVIk/9s6NsE60Xb5h01o8vJ8xuDHUox3oB+lLU9elKqKLcb1A3m9xVWufe
pmAj5zpMlKC4jqKXa67D1SPWroziHF9cuf0J849t3vi27fgm1yeRsZToTmD912eDGn2L1onFh7iM
uHvwZ4C5B69eb1DWWCxNRh01N2Ur0Gj3y+yT0bNoHX3RnqLI8NZxqjHF5RNgN/vdzDIyIjSPMwDJ
eZjnmIk8T+ZqMjWNdRrKOo+WVqW+fCMFajW7iWkGis5ze80MibtVe9PW4G2vB94FtsHbIkw6/jFH
1JSlWw8mjrTPawTBM7kF3BZkYJC+cCoWPyvG67apFjyDG7niFE1vpTQstvTPUOg1RjBGucGzx0lm
9QO2ciS4K5tEsdDt4+skDr8CeZD1LlffKUHtMYPLvJof9UWZ0cY1FwyTHbHNgd3FLEdpzstlkIYg
iVhvEZHhlmbARKt1xThG4Nem0W2AD9s4smx/KOzHuZ2qNqwmC0Oh1ur2O8I3nhr+aUyQs86xFZj6
IWeOU2+xp0zFsRwd/u1iSIzmSejGxCMS5VzoZd1cmE+ta98MM3Ffx4JFnlIkXo/k+KQXkr94Jq4X
4OdatB7cx8xgXVgX1jZecx6uz24Uz2xrV1b57KbqK1PB6HJ9PgGfRXumcMOexrGV37qDxyPi6UN7
Y9ko3BKcYN4fD0Q5ld4P6Y75GGKnbG+0rPK3hSKcJoax8Hx9Kn4mL+RMNu4chr570UARyey124BK
La1Dp6pEFfR2xUqEwFEL4QfShGjtbDXArT9Im9Zkg7S1C3SDDCT3ikIIahs0hDthoVXikRPPNpS4
aSOKmDfLjRp2GIjY5g5U2fwwZDWrvZmKe5sszwsndR5q/crq7CcW7esKaAHWw3UaMeoMcQKs23ef
cZVMd+K1WTegKlAxKVGhHHsWBYhDZMs0mof1rQIbi4xz6HnNzGY12sZSzY+lsjgSSI5qLz5ZUy8x
uRp0WdSI2HQyrF4jGrqdRdBSCy1Po/CIuOiHEWep6DIspVdnantFBdtezyfEac3TrotoAftnDxQh
MQbHF32S6b6S8/p70Q8+MP93nwZvLu9xRn1LtEgLcz/rEGITleO2rOzYbLMfMWgr+tu0/02HI3U4
1iYv8IzrNEslO5JKpyXsaXn6VCjKeckzOHl2ipc5qO1pmffakMEnhQ49BnFDyz8Z5/KQSpndmiCd
QKjUdnngZD/fVEJWNLOlrG6j2qx/+HNBvXAFCTKe5glDmdyjWJ67Xj826+J/JMqZRiTYGGqqwao5
wRRVcVi94c8VDS8A/0U0aU9xZnB72lLy36hpuUimvRCOo+skgZkM3kycqBgnR2ocstLnxybxYDPG
DFCII9RCRuO8M+tB+RorAnJn9f5i/YSG3sI5xJBCs8moqQ+saOKbztfNJEpYtxfG7vn3mhqT3cWX
/jZb93ChZdFL5K1k/OvBMNbjSh6LIpMseT1rWu3MbnSin9beuEntn1OSug+ohcHrzLb/IrS++2Aq
BWDcRA3BGYz7WjkG+yeKHJ7WMma1WtaEmpFPDq/rpp/lLI4+Gya6vIp3oljrzZWxcS6hbpSbCA/I
M2YD+ZYXMxLQnnWvbXiF+oKHJ400JoW1vXPidWUGCMIOxNkuuTHsJP1ujQ4uZFsOvHFXjzdWZf+s
/awwGnokGjtzCdfLOsDN0t0DB7a5v+k43yAdHto9RuGB/FrD8Dir9KQf5ot49jwY3PxiViX6PFwS
NyMKBaSgwUmidNhYnFE5zwkd680V3SntmTSkJV6Xg2vJjO7yhxMbCC79qtR3cV663tZRvbHjk5Pn
pB3mT3PiLOfEUuknOcQ58lvyYbc2p51lx4Y4AJpwSt0IsfppD63mID6inK68rdma840R29q3QZr2
B/p2eAFUlT/qYu4otye0/9RVxgnWsE66ZVfvC5orr4i+HMAaUVSgIGiqDOlAPTdH25zRcrsI6OPM
ST+jA4+fAJaMuBywRG/yztb3aGHUnW/K6FOiufm3ulH8SXalpx2VcuVjU6k0TqyFHiN3cnu9zTDL
js7btVny3wnP30x4DAvp3F/6Sv+UbX3ffo9/ne788a/8ZboDWJ7jG9lo11HOL9MdG8eeB9KfJIRf
EuecfxjO6tdjHgIP4Dr9+XPEIzDE+uB8sPohxaMD/J+I+kzj174bgj6LgQe9TVtn3SdA+7f2YN4N
hHkNfkq7lr6XH5Jfj762pSNy70fSsi4WlPpuXxc6IpDoJ2tkWrkjeQRSeL5rTAf+nks/OoDFkaPu
TRBHAemzvVHLdVTNLR4XGCQ38VLp00PPfvNR6nJiLXYhhnjwfBL2PgNRMMKrOjFyj/hR34q3sDey
Y5lV4ocZV/BHUWJ4XzWDpWF2CCNw6UqSKhQv4QyX5tGmCtxjbVo2OHaBi+VQulBNO2huqB5KlBqF
bCGNmpb2ydW1rx5Ax02JVAkKuO/eOcmYMm1esjMt7fTgjvbwZaJc3Fq69OkOVU7y2LqrAb2rZ/Uw
DkvkbyDjlO3WlPxi1rSF3aprCglONwEwGZEHN6ZIpOPJ+ZpOY/8JC1KS3dnGrBHrId37tNWtiZJ4
RgxTcB4IexfCUUAX0kdervepenLtvkdnh4fwNVJ1RRKaT6armqP4CWswZr6uRsAdKr7+IXWi5LRM
8/xqpamw944164e4MsetD126QvCXlWLn9s5qsEpN+RmacQuKssmAfbhjedRASNQB/RRCoMto8e49
ct6GAMEZj0S2pAaHvTnpFiJgO8wbTuGqN1T1jfPALzF0VGFjSSRmgeQS2gXdkLX7WWpZ8sNtcV3Q
Ycxv8CkOuyk2SRpr0mEz1Il7aRY4BAGZWzHmwr6+oPNsj6q22G7LRlyIQpu21Vg6x8jCvhxA6nE+
1r1xM/PS3LkGDOsg+dm8itXayWoqTZ6ta39L/9nsgnkz0fryCVXxvC0XwpIE3yaVfLBQEdQHECs0
6pA9KvwoiZcyMx/KziLRO69AMCUV8D9aYwJWGCUDV+8ydDH3ahGj+1Sirpk2Ll00+VK01PvYxGk6
qmv/sb32Is15djsoydgFjxmeJc5/6Aw/iEJW+DwLN3eDwlOldh7paQFj8Ob6rtO89DyubVInqqZ3
42cDde2lKlmRhT5fG61djSOclF9HT25UVhj1DV7gQnBAVb0Ip2vvVl+jX6s4TR9S0pg4FDQjCom6
jUre7MhzqfakSjl/Z/VALUtdMJ6XJR2ajaGhlqyZS5gbCY1JhPp1u8muW49z3YbaEiDVLTTs6a5Y
d6w2d4dNEmOm5Imz4Flk6w5XaG56RzRxMYLeXPdB5nnsZOW6PRrrRtn7c4NwUu8eF+BQVOSD9k27
7rrw89iBPTtT9l1fm92y6xuONbt4UPXrTKfPwprC1r5gJa2JaZRttef/XKt1rer7G1Yi9WQ1KyPm
jxZTURAZV+gJ5103Q88LXbH9gazvk732yRBRdJTeuUFI4JSvOZHIgmlrSk2cTFr6twvJuxermngf
I4t2yDaLWc3sQa8w3zTZfplN75hpHr5aD7zUfJ7XcBs8jRUGPtnme8+Lui0RwBThKfeq5miwZBtj
scyLJpU+7swhKTaOnxmn2uEARZAU/QgtlWvyYcJkUy5WSv+dXK8AinqcfW0bN3vP0LeAmSvGt04n
I3rb1pbFu2bN40bL4JyVwtH6A65UKyzMIYNhl3Rxe+IfwFIqNElNbBuOVLSfPXRjqGpRuXIEs1xb
6kGmCoxDM5LL0CA6F+qz08YYwEc53mhNa9bbqC+nuOcgQHF+C29pgGBDC+X5/7F3HstxJFmXfpWx
2UdZCPcQYzab1JkQCUUA5CaMCh5ah4d4+vmCVV1Ngmxi6l/3pqwUkcgQ7tfvPec70NidR5ioT4JH
mHy1bxmQWC/sg0vX9HbRg21UF06bzga35AWFZ24LWu1bVLZ4TMqRHEESi8V1ljMlAkzi5dbVAH/v
Chmpm+z9unSe6258VuOoaVOghbM2VgyHZK212YGW0iRyX8HKXWYuVnuXJ2XS0CMbRnVrjaQxoH0S
2QTYCg13t3CuxDfqFdlqg38taAr/OZX7bz31Vj3FoB7A339WzNx8LYp2yvTHV6QEXszlD/5VVXmC
2F1UMYy3aPP432NGfPMPoiSwZVJAMaOndvq3cMamqkLTgnqGkTbOOeb6f1VVTvCHB3PBBW+Aegaa
8D+yStjuUjX9e2pOVhLqG2fBlTCCs6yfhnAZxqo5R2p+IBwxnTbUNjziEqT6Nfpx0pMCOyHCEV8q
hOKhc+tgZbdNcxR+aZk7mJcE2keZieS8bruMXEM65QaGM4BlTfCZXkN4Hlx3usgnhH8i7ukXzEjn
LDbbtt0miMU3s5vZZD86rWVsvRlZ8grAn2VvmwS6Im2O8rFpJ3bZpI6uYT6YW8+Y53ehbTgMX1Hi
bJvArJItc7T6XqXNWBxMQnTJ5YZg9RFQmluQiVAuuwhJF8OKIindwDLBGR8Vh9ib46+GZanPAwKW
KziA3rOcyqTfBEYgaBNnSPUsr2XWB2e0pckqlb0tjUHeBL7KLjSq+HNcRt2VHlpjb4UJCbFmiCW4
7PS4pdIj2xP1iV6TFa7W4ziQc9+4i7Mhh8AXVKGJllo67/yGy2xxcOIjmGCdCheva+G5i3K1VjhK
ufJ4/CzMHEF+0xmOu8OWl9+ac1beJL3fQEL0BTptMy1ONIrYq/05XKdDRJR6YCOrbvz8CguYMrdg
vIdo1aQs5etCmk/ATbvLvhTPRKd291bbFv7eb0BYsakmhHDmvZ/ui6Z3HnGG27sEayFwf1oAaz2H
4ZUg4HczOWaKr62Yr6TU7Z3nln6yRfouTySQmi/sjMVW5Nadp28WJvemHUS9p/Ch3dPTSKM2cK4t
NFzvralS75rcGc8aWfk6yN0tucPdWhKMA6GODHWnGLMTeYThZVAlxa00QTmlwn6KB4FPszRTcEv9
tCsQbN5PvYRqaMj8MJj52iytbp2mSXKH0dI8oxnzNuEohqNyy32aOP42F9gzoh5YRUisLjHIugwP
SRDKHZyP9AUux2crDIwd+1VIzkCXWXc85EAtxrE+kjOfU7wHzpbInWGTOrbYYIy5LXna1qRyX5Q4
M0Hd1C5oh/aZ7AGq/JF84sjGXM5Ygt+yZSKtehWurN6KT5mOjGeOWADBsqi+k/SgribGgifMMfUm
oTWMNhgNayaa6NrRNc8Njy3QK472e/K2oR0XUUyEo6D0Zvoh4Q3SRZqGDpKwikWpqL3zSVnvSDMa
410bWAOeZWnNwu1pN0cq8u8wRmUus2wj8Pt728YAco+DlPMacQsUHY+0MVWyJfIpvnDhjdx2PsTK
p1HM2Hl7prr0f4KS1iG2monPJ1oDlJH9RKsAV0+WWI1eN6ETETSEQUo+j4FTJMehXPDAWTknfBtk
C4JRa4kx/x7cnBjuCartZbVSykica1gIOnmfpl0zF1iovvmnI4mXeqrcYN7obxZrHjOl3udWrIj0
jCzK4NQoSTN0vhmzx2m2ONRZ3yzbuGuWnOOkoACvcwco32HqfPG+L4uh++ylxCK777lGAVt81jPQ
j7vCkeOqCDlVjlgachALAUUsT4gJivOhSHuXGrPm0Lu2O5TyvFjWuP1v56Po4m56Y6cG8OOjtvvP
O/WxHD5+zwH76w/8tUMH5h/WwgliJ0We93fPI3D/wKToWoQ4oPW0sTL+e3d2/pAEPbBzgg9bdmCE
K//qeZh/OK4X0J5wSfBaDJD/pOchnB/1e5K4N+BfsJdwn5s27VcKi+/1e1PODBs2g38y6xwLUNKS
U5Da6d3oyPRLXuj5OISd8IgmAhZOSR+m146TN+/xQ2MGJPPWuLGURwUcVZO+ERjMH1PcOeKihmL3
OeriRDG1depwHRa9Y6zrccYXxgq3DceM/ArZDbd9UzkMw6Fzhqco8bMvWk/yUte9/xiNVKeseGwt
qw5p8LTB/sgAwiFJJ6A3oaXOtgmugX7F4UDGqyJ33C++5WZf4ZAcVZbN10kw6qcursVdGhr9jEy+
Cl86Z87PytBXKbMkJhdFnLyfQ6f+KEKln0ZVE2cztdGL4Tj0pQMlcRw2o3dTuTrIN+PktDeJVOMV
rXG4AQzhpxcvN4zbskjwlNFBUNfasMOjKyqPiDVM7YTUlQ4KmShJk7WZzFaAdriPPs6VKg6ZyylI
6jBid2K2DGIn9/ftIvyDY+pm9+QGR+de9kdZ9iVBE3RXafAE/knaQu/NEsjoZs5z956ZPKKKuYgy
D+deRO8XBxLhORFnd7VBSxx8oVACqDT5sGqorHR/4QZNt7bDtD7BcU22SWu582Ird9dZPQYXDQve
ihOnW6zMoOIMMJVBvAu1199pL8dpPUXlIUUU8olRCvtoEOdZuRazW90Tm9GdLM831iWdntsyyLJu
MeBkZ8sjqmjlq5nihul7D4bN089Zj5OEEXrnX1hR6UXAR6ZxXIXKC074ysNuo3LG51lbIGOIekjr
Y1xPzGeqGsfPSGOMZjDOvQQhxwq7q7rxu+qF5MCpP5gLdWFjEPf1MijwFisHEd+wisXcfS5QtxmH
MPSzx7Afk6N2ino7B1PiHCvcZR8Jm/Jv3KHRnFkLuQsMp8Ge4NTOziox+8HysIbzDFQ8eaxN5p36
dqZhUcKZJMq623tsSXcs+dFNbmOHzb5wd+1BMJBswNquRlFERntpzs1Uxtem6+XhtWrrANVPSYyR
6PT7QQ7u0UfO8U75fEa47M3ZfE+sAZjQAiX1urMsXRxCJkk7QkrzFfRYd60B5kNDEemuzdOc19tp
1hP5VZVKaTmS4437EZJna1b5uu6scJdEKUoBj/NmPEKs4VCLwCG1LuwusK5K0/JWYynuTBEcssGU
l3MlwvVkNuZ2NIvp4I41170fGfWvkJWEm8JveAJFUZvXxqJR2yxzwrVD5beLk7kj37KBsYSl74jJ
c7jsnTneDHWe7mvZ95ye87m+cNu6P9lJn99NViGKVVy69POSorszgvZ2jngx0zJ5QZnwzjJYBjI/
RZRZik3iujRR46R9MHo7u86G0Vvj60LfNErrvhEpq5afQzcKWhGsTJdqMyQyYEX2PIdl5o8r3ac3
jigeAwEHRc0LH6PEKNSpO9ctom1eWskaoHqxTmJTS2BnmX9oZhe5HW07rnY5PJiOE21MnFdHr4SM
YWeu3gOrte8wl7YblqcUkEEjjx62u60rAzZ5Jdr+irGPuSWdDB5XLucn+o7imUT3ZBOlDTymKopO
HvPUB8+T/UU1uBmlvmpZUzxUIfkK74vxGfBNSTcwVfPZTHl7sWckZIGxNqaq8g/lLMQBrXhyOVhG
MG5Vq8ZdaM89Q01K2YFafU2bsma+SPKzR3zFRdrYHxH2TauezPMd4OR5JYO6A5bOqYDXsIhuB8gn
23B2QGy5KuNq2w4eRqT8QfA5pqXINXd0DIQErD0CN6O4jGXUnpPWH75oUxo4slKSvfCUbU20kYyA
vX6HfiZ/rkuM11HH6HituP3PiQ8bTvbGtUzH4myhbNlMmTIfOIxkL+0kuvecRcS9V4/FbV1HajtZ
tbnLKtFfafrTR2rWFrd8aqRbkAIZi24U9/excMqTH7XOR3pU08Fx6uFyJNzjCiNtexgNaZ3bVsLj
6/Altvkw3Ssrd32Om1Z8jUuju8R+rC9bmYUHM6J9opM23ZTCZ8nM1NkK2uTAODG+MVKEa6tU+x6T
REdtnKSzIb120XwysyrawQ3Or2M7Y9pVzJymIKa1HzDWxrTvDR1f2qBFDq0dol6brfFT3mGCmp1q
fnA0wYkYwLxmhdyJo4NXt+9qNdiXcxQOl/OwMPLokXJ6knV0J93euse9Z8MBTqrNBBl+WjMkjJ6q
umpvnNlFC9KWIZ2wZbVnRx8/RmmdPTiRgDqDLWTcDoMDQdkWZLfxVJ7IQLulGd4mZ9U4Vtc9m7Ub
QC2Z3MFKzWfCOrLiUI5eEz8JaYdFt+6IUGcnSk0/Oc9lhGW6cPp821vAriaHufm2Msf5i99hMAvT
qVg3TcwSHJHfClygAXKloqnfcwRjiDvW+xjM/JaHNDxyKzMQdUV2S1+3Y1zonXplVJvahSby3/r4
/6s+xm5Ca+k/18c7ULnxjzFr1p9/5q8SmU4VP8Kkz80kbwF3MGj8F+7Dg+lJdczcEGNQ8K2C/hfv
A1auaQUoIPhhS/X67zIZt5i0CfvwqZO9b92vf1Im/6gjZySJE4pphiWRoriOufTRvi+SFZzlmTyw
nk5Jrzo0awEiGGEjKBM9PZuVJ5viMnX7mPFUhJDiu2t182er7H8VfX5TxkXX/t///aM4XzKNJFiI
XpxNSj2tP3v57b4z9tQ1hZ5mELAfemTo3kS/wmJd2ExenL9h//rlR4EMBZOK/4Ajxo8f1TiY/a1c
dnthoT2jpT6soA9WNN2t+n/wrbiUAacZi5vuLMPY774VS1ZaTUJ0yExGZG7OXG/gR6XrbvT64+8v
4KszzrcL6PCdBJrdZbL76luNmqUxk1zAAF3ZSk82wHpgQKN2N6oIkzVbprEQhWlgwDX/c1H4PP4f
9bX8xd3jGfy+/fnXhy+sGp5igBWvvmc3RmHoVBSBRinwPyRjtC0sUb/hz/n5xkmb5xJGheAshxvq
x6vZKt9pdR32+wZLIWBRu2gBNI+1p7e4aN+Mq/7Ra7Y8khK6BCNyeso8Jsv59PubJ2ttO5HV9Xs1
McSgJPmKjOnFV7iZrSxnRpf8BVT+B5dR2oQe2vSTrUUi8mo2H0ZpgsGt7Pckf0OtonXIzQrK7e+f
lOUyfder/va9MCAiJfTwXkpnuczfPZQoYJEFESW9d2LNscIwLhXBOJTd9no0oan9/tN+dRW//7RX
N41gMcSmMuv3vh6sVQi6QGk6WlWSkmgWBKDq0vTT7z/ylY/rzzsHysSVaCaYC7xeyqYoZc408NpZ
kSvOohTZozJ7zqnwPg4cLUmyrWmhTj76MdF+cTvTP6HQO/SqKfe6D/S2H+1h1Qxe9XkcHeM4uRTP
NqSxe44vZKtGCp5GPb+xMFk/v0YQUYRnWq70aZa8fuL8Vrl22fEaxUMPHlQYA2PicZR6axiOyRzN
qteVj8QRRENFmT2KD+aMlrjH5XHtERoHtU4B4PMd9cYLLn/5q7E+L284Ihb71cuAlJdQHZl1BDVF
WzuM5IaEs5GoGrdDA6Had2PscOIfXNrdZTYXp7FImkvSaTRjgrGD4LAMS0WbrGoQDyuHqJRNWKAD
KWw1Xajebq5tdzaOiFPKTa07MigZQnJea4LHnpyUx077QJ2JXEEAang7YCoxZIfG3/ZAW7oUmMJg
wMDtQknLIZMXkUjf9YPfXqcCA9PkzOkOHhUnL6M7lwHBjjVDixWqdgesSBZeAjQ0nwwwQ/ukQIEa
kgSdTs5d53fpKvBUekBG0Z35ycXu90/rzy+IzxPr2Lz17MFw3358HcdWyV4Oy00HgUu9HJGsZh5p
oT4gOam2IH2tf/xK8on4zuGLMcJgvfnxE4Nm1BAZ027fhOHRasUymf4cFOKycYgUIizj+fff8Od1
28f66tMBBK9P6fNqWWtVoAvuTbdnooyEXC+TgnJAY2830+b3H/XzYwqElkngYrzi1Om+ekxVL8kV
Jr9vH/haXpRGbdHWRN/3P/gUgasJRAitxde3LCdSIIeZw3ZHpx5krhcYh75W/s3vP+aVF3dZx/g2
vmX5VIsIyl77flPigSwXgux+HC3QFQiCd+6IAcdtIR2DNPcoKXjwTc9Rp8Z/In1lX+IVe2tZWtqj
P24Y2MeRdUmmGo5lvTZd1zWH+lh77V7QzdwORF/tyD/qdmLokHM5YhZHqxjhQpvl128AjrRLhr2S
pr7K59k5kbMVvnEHXicEf7s0wSKKQ/UfULO+2laUMAwjjJx2X6i+OJqN3AZmT9ZN0dXXYYueKfL6
6n1GABD9PWM691XMgS827U3gFxDmiuxrxsjnOsW/Ns/Dh55UszX4n+p+KuCdVl0Mkk1Fw6mYsmvD
7PI3FtRffwHm1kyNHeyvC9Th+104tJoArPnARY2mO9V41a4fhHqHuZJNH3EHfFPLXOee27FjNfmJ
OKmPPu6TtnGDY1+F4Xr0G70ldSi4LWevfPDF/HWWYXHCAxHsSOmZaHInxnLkznaQY6o3vsHCLfz5
sfjuG7xaRmAv8wuXE1p8xpunRTB76uRIM2Nh6yMQWzmMa8BdmshtJr1uK5G/8RR8a9z/9GSipTQx
jtmoA1697ojOxTDJvt0zw+uqVZ/58hNl1Y0nWkg1gfkF+dH4hGAs+kxiJbJ6tU6YiDFTpB2uVbuz
zbbcNAgvGTdZAyRAu8eRyAfuR5mgCkmU9XUqLIul0rv3HJooZkJOnRE8VT5cCktL85JuSbbQrz56
2rx3Jz5ICQyh1YD78Y1r/nPptqQ7WNg8mYmYnJZ+fGik7Xspthqow0n2VIR7XL3ZxpgB/cGGc96o
E3+xbLvUwJw8hccPXiIvvn9C24x2WsOis6d3/xIQ98murRMA33jWfr/QLT/p1W3kk5awViFcFLCv
XuY6VH3lARLbT416SC1HPdH3RU+Pd8JloJsSemS6BoRpF+Pm7z/6F7uvazKhYirExkTh/eOX7FRc
2/jk232PtjHsfFDWNa3f8CXzuk8ced03NqhvtedP31US7WHZC3rk9ZoeaKMd45hHlmN4cdc71D1T
6GymAvqao+evZGw9lHE2btRUUdzQUltrRFt4rec3vvovHyaIMuwsDriA19ty3HdaRpr3d8BguzGX
EQ725Ag8cklydpS8/P5K/2JrdjHncZsZ25sc8n+80ojbUoVghJs8NeNeVRAp596P3jgj/vL6wosQ
PEkLLue1HZ65jgLtUrV7zsh0ZPUYbXSBztkNfeM4tMwGFJluRLHj4Ruwl6zpBmTbURsXM8OcN97X
nw/l/jfYCodyvMby9fs6oJsAnJXyy+gOYLkCF9k2M/kEE13n3DLWVZsX+4hRBLDj3nzjtXodCLts
kqyLLhebup0cl1fLRad0aDuF2eCWEtGnymtwYg+N6s4tcmGySd3Sdddlzw8AvLY4GbVboz4i2Yg+
JlJVyMaDMQ1XOnKQUthdBxDgG0Pz90/GLxYaJsAu2i6TCTJ8mh+fjIgp0iQLt967Y0jwiyAETjAZ
IotFxm9ckl98FBhZQcowWi3wP69e9xg7ZFU3Xr3v5jB/Ec4E75TkEPS0LpiLf/y1qEGlMN2lpfbT
qlYV1dxVPvocacfNbSAtdwf+OrxImo5B+9+Nxps/V4/vm2e/WMT4JNoilIgeTa1X26A9hwohL59E
Soja4Kev7nNV21t2N8Jqx1wARYimN5aPX15KzteC6T6okddQHKXMguReWe8JNMT8JzEUxUkORc20
2zc+ChnfzzsElYaJPwKiicOK9eMj4qei7NVs8YiIBqiJO00dc9FIDND18nAZw2Ae27jU5Nm6dvRg
7Dg59uMWXZCT3yKV4+WKHXqMR4KAske7glC8aYrU7/GNoqhZEQ8WfSzJ6b1KAa+3OxVluCxbtODR
quArOetFi+VvAi0Hazc4pjNdSGOBSoKln7clyqFkpdDxPLi9jRoVCb1E42Xlo7t1giqyCb+x4vyr
m9AsURAvTDe6GKMGj2kTp030rs1KazpmxQLAJzU0F1vDrKxTPo8jEQBYs9trmRe9fyUYOoS3bkva
545/NgYiGeEIAI0UAeDGItVCXfleIb0NdNQy2aHdyu61ARvj1BRGebCaFGMbmUl2swqi+DFvoVAT
8Efw8xGAqaqIRilx5k0pk6xtXk1Fc5lojpOgCoJqyPZtOyD+G7VEJF1qgmgvkCGGJn0HHHibKpdL
cRUj4/zokXdIBFnIFGz2RdncV5Lsz8UJlkw3AyTG+yIWTbedDCJn7sySDKct1kjVL0becVf7I0N4
UShAIqij5nndtkmAho4tapsBsOxwcNqEhNSt9N/Bj4X2meUlTk0RkXaUVBVcYb+/pc+760mzfgoh
jTxnMGDvusIdoBXCszIQ0WPYDM49wVCQ+Xdj5BV3oUcTVTBPI+w+3tsiRegEihMNuj45wMLWdtV+
TMj1QQaOEKlPQKxj+MfHbwxM9yZorqLx9m47mFD7Y3cvghnu6QC6FYesuoBbOH7yOpycghyaVeHp
j3PtyoN2CDzWI1jPOHs0ocyD7qlvZIDtxDKL+AYE97zuTQCrfp5FV87A/eC0AKABZ/g4O3IvDes2
jhd/Mq6RYwg8ZD0maU9R0XqQfwSB9q033+IAPNYd81/4vJK/pAvJmUha0ZzSERjibKb1duyYwyZR
CBjWY7Q+MOaNubM3aCTvSDnFTz740W6emxldW9dvQnuy9zOl612osuoDiA7zsgBBDXsXtd5ods2L
a4AoNDry0H0a1jBKS3mEfzgzqQ/HI8Bg+9hOOPhoUpxsa9zFsrKIkZiec7Ovn/G/H5giQ+SZnsm0
LbaDGdCo68Pn3DWWFDBoqUfde8VOGzWZvdJ4IN0vPLWhE29gNvpbMxEG96EGoZugaos4N9zFjaFv
atX4d20/si867WU3hTg0RmJ4J6P42tagyn2niw9xmxNZnfv6RbQdxhzssXS4UrCggBr7si7gnqyo
NBdGWhkH3UNa+kDBbB6ep9zGvb7xas4RbKYsEonqh/ckZaXX9cBTlkwhKSupdTR7NRFg3JU72CD+
BX9TbkdeiG2Ir2tqL/1pUEP7fooar61XE0qkId3Mrd28NwBgm4ny1cqw+Z33nmGXn0dvJtnLSXE6
bnIUMVBKSvQqgIncDraF5zeMSictjRPtWbOlSVuT19twpTAbFASG+bnGgZmMN9/4E2FepPFxSACl
SoKyr60BBG4Zo/dfjdgcT1Hcmp9cM6SepL9boUY2s4uKTfZzB/HWxR2uAGkOMnYu8fq690Kn4UtA
c79fUwWgFq2IPdzgfR3fMWfKX5qqYa4/5a31geTiZsMRTZ6DAkt7HBTDhuTgad9RsTz4k0je65af
M2FI25adXZ9meHQIaApxtIXTPtGFYwySIJbZAejlSYicoH6OCET/XFcoSNLRqJ+92o4PCamLGYqN
Lt3FxKU+SZyYnA/LYdggxwU23s+QOVaZbUhSs0S6we8u15BEoMXXMt14tJC3nEoJPUo5N+WHvCIM
YtXFSiNtGZbMamwQPoKGIST3xMSvss4ZDaLFibLlGTSGkwqS6N7MI2TQXtOTus7lNB5JOuYrelUa
RBfKnvlVCY961GAIhisVhuoc++i2S7Oar8oOioWIBD/VweErzNi9150tMW9PXn0CyhOdyV6B985g
ckvjTDLM5lXdFqhSdnM/pruhHEW+9xDPnskU0t66kpE88xLVvFTcXZrw9SklLfOMl6361CwUJDGD
cW9jrnecpNN+Ju1370dcVAMJ2YXBo3lbyab6JJcT5rpw50pvIIvEe65sfJBjzo814NtZjahPlZUE
l7Nuq0/dVDXPGlLrdva8+nNpqaYm3yjispLSG54U3Yh9H+CcDtB1nMVcA2XTZaDOI8mcFfVunk9f
0LILn3gOe3DQlzuDFU6XFtsymkB4PWsDcFQNbzlKgCD3fQg2B0nQQ2VN8hzLMnxXYae7dmVffsAn
nW46eCHoP4w5tEDQUkTK3rG3qvPr09SY4UaRsH7R5Hx5CFnjO99IWBdVGB8cMr82lWmocx/UaNEi
yDlI+0yfiYVTZ8cmXSK7u4AmzoZJP6rBfMHuhJqQHqWGrNskc1UCGOc9p41VkOwy0bTG2Nd+8ZSQ
6zCcsqPVdMtTDrAKzBaJe/dxHulHrPSQpIeSX5IAsPTO75oKokfk3huQ8rNVVQzRGTxSYa0I2mue
s3oeb3yAYI9mNaZ38ETEGRK0fymJD7irheaDUmPa0bEDK0yREZ1Fy1XzE3IfTGVML+YMh8IYhSQq
u/HDOzLBxRFsV3HpOgM/sZxTUPjm+A4zW/sFFRIk+bmhJb418gjZIezqgmiFCLk4/ZYWQL1rDMXa
NUoC4gUZlDirDDe8ExFHrhWyo3o65hr/Jd+dJ2nGsMTSi1BRb1izonOWJqW1zq25vDGchCaunjLu
tdn6GCthZPnFOmi7l9I3ODNpM0/WdT7UL0aZWI9CAQLAqGB9dXXSA3qyx/qW1WJ+Ke2kgiNmw9Zb
N4nsv0JNmSX3DJyzUVVcFpedvN2bA6lTK5eS92GGfXYXdOBOY8/VX8fKr2+7sKDxX9sVWhtYj2MS
1rdW56szsWjxvgt6fxO3vnNkHVsyl5HkHgtDdU81IG3zFtRyyxpfprk8llPJxfMd74ozcbiroN+w
iKHWpW/aOThlQ8f/AFmouw6xIux1Rp6acHNuDdvmpYN+rF9JT8U3riDWoSpE+64BfEbKdPTSqZJ/
1VZVtQl15XySCEh3ooJBUqGe3NjOSFCidty9xfVaMdEUG7TlvIedk093Vt4Qx7FgCEjLCx/tbDGp
GeU9QbZXsKbw/JpmzFmmgfLRB8k1kI2T2UcaunzV8LH4lc0Bf1dE3PWeRCvG68Abr0bXqM7FJMN7
N7TLJa6jVyy6aLisgmFjbUnzKOPupKcp28S8m1cY6ZvLQnnFSUXFtKLUpwQMGP/RQv0YSAxqqQcP
Ji2180Vn4lTHpsWS5vMXED3bAjs0OilxMY6JeKLeNleTOQLLH5Y5U9ntIjrLx5qQPKZlEQWpTsrp
yR8HdWcW0bDzxurgllm9CQaD+O64Lg/+MH+k/5e/B2Uwe+w5XCR8mYqFnhPO2iOsIlonadoeEaQ6
Kx3ClU4xuO7avpcXOeLOjcjs/Ja/8WjKh8ZDXxsuS12g7vqWD+ll6N30ZJivaExPZFfBgQjiwH10
cR8d4th7xCuQ72mXRtSBlHKrHLIqMsMhuop9GjfIbY+hM1ufIjMcdto3zH2HK3fjx/hGB83L2FYR
AZcprUI1Te4FxYV4SoTcF3Isd7xOLMBlwulU4YXaBwR6vei0t5/GSljXQR7MqBZy8VCRtLoeqWF3
krWLr9Zmj4sM/XbS3CUcMiMAW+pCmBqN2uIGrL6CR8hQhqkuvq4THoOYuNJ4ZYwFiYgVXo4V6QHA
7Cv8gAwQCGft7HWPk2dtY6v8mExjelJDcegQfyUrKYzLckrG29m0n7rYIEqRlCjCbkhgY8ZGQeb1
18QPhO9gdFFmCL1LWQKJPwXVcuebzbwBA+ZftHCgMDRF20gCSU+dRp5RugHMi4YAK1eRzcdpKvWV
iz29oEYzUl44tzhVakzOWeKg+a2TOeO9a5A3rjIDOMuKGZq+CsIuec5t4e5xyRVsOQuUjeQrWhp9
bMBbQu59OdHM5lTnaWR1fZOkBK3G5h20zFMDFOoQkqWloeldfePntsXgseqXsJsY8KyKoe3IqybF
zEXUZ41G8BwwM+WcQ/xRgW88kvO6RjGOKq6I/JXWnfU8Ivc8lrb3yZrdr2FT1h+oWLMPWZuXLFot
hvxMGjsHmvm28/r8dnKpWLKpsRh6A+VYK5Ie8Gub40HbuY5PhlMOYqM9s/UOXmoBfCuEW54NNM74
yCcCYmjfYIOBpAaXHQAai1BpyeRDDk7g1q79/BbXDKawmEzffRIN3Zestc1PBaEjX+rQhDFpYzo+
16gAEPYl5f0kbIzKDRUP9y3mkIOTNWOXWCAnWQV1b17Y0eyW9M7mDPU5TX/+U0kexAP1MSfTNI/E
SaXEMuYpAMO2bxeE0NTnLykQJJJg5i78YLaJ9YmoZHb6UgCoausx/GCn4BDXIozxA1Zz2H4xJLzN
lT1rEoPmVBb3SNZZGNpoXOJ4VKfLnQjQpG7IFufxiOyeAof81/I+cvtUUmOW4QdpQVrFKjfCTfKS
ICUiCDs3oEFn6lLcPfyW2wTHBuBbVFoeh5iRD01iUbQX8SwJ3m3NQlvRegCKr3YUr/xkFOC4rMVA
+3ETiWAy9sa0lADAk/hKHKaCyyQySQ5y8aL1YKxc7hL8ZA/Z/diHH3SjMdWrHtYwAniZv9h9z6f2
tTNZmwGnx4c/L6bUhgJMwHgyXs/tAh72LIS/aOuxnDkBIl6nhqQCxWBpCsDgLO4l+rFin8UJ7R6U
BTEHzHRMD5VFF+hMcMRo7To5y4up6cp7OaCo4BYyb10PSxow77GkH9JUZppctKgY9D4nLiW6CnSn
XzTZpLxK4CSjKxea5EM6aXtfoMB8yvHB3KZegBmkIlD0AZZjOx1G2vDhWfR86YOtTX5HqnJ+67iA
qkE7aywM5n8leCvuCe8uvf9ogv1D0h7PXMf/PxewHWNOL8CDByriqdXtV3TfSbYP+gZYTh/kcbI3
09ge1xkOOepdbud8KOj/kWpDlhAS8o6KTkaiSo6Y8WmiNMxWyLysY9SsvFMcuNmE2b/WeW+G6arw
e2RVNhzU7BxpSLH1UkJmXmF3sCDt6J2VmDaxOKV5YibdHIa8d25z5Y+XaJnix3mOhndArvSfbfX/
uqnf9Gh5Fp3Rv1vDP9Fpjl8+RuWPJq1vf+JvOA1iUjSeqDyJA3d55v5WoFqW9wcsNEsiDKMRT7P3
+/QBMzBNm3x4ieiBlvm/bFoLmobGLyWRRLQPuOYf6U+X4IPvx4CIUVC48msx0kf+5rwmV6dWWPfS
C91rnlDjqCDA1hcF1Q7naJ/jl4cFxc5TB22RGWAXmuPq/7F3ZstxI1m2/ZW2+3yRhnkw69tmHYg5
GMFRJKUXGEWJmCfH4IB//V1gZnYpWdmS1XuVWWWqSqJiAOB+/Jy913aCr+gFvydMP+9tL7eckKTJ
B8Bz01MOVfrEXGTiTjV9tk48LngGAtUFNVFvasZaUZhxu0piKdtPetVG2qoa08IqT3mQdrtxLLIM
2EgStCsCmPwth5HqUEYzreAMuC5ebLxGZWGvEXA4W3q2prnJguE2b4KeGEtdRleF1TRX3WD2u9kd
26MZCPlNGcUXu+z9b3bQ6Z8JVPN2epM2X0DW6KHtlC7Hj+4FYpnB52UVgMFiCjgvRJTs9YYYTC6U
dqkyLeJA440kv/oGefciQN4uaAsMRjkS4FrQnTJTmV1rSWI+jZA+kfE2UBKwRXUkoNzNiEjuejJs
18ymngonDT5NzjRfT9Vk7RozeIK/625GfQ4jayxv7Uxr9/YgzIsoS3EYfItEuSxNr0qwQAfHTdJz
oBUvQY+rhe+62Ticb0/YXAJCWbTxa5d70WGOHGuLSav4Xhap2KjMN74v6ssWIpgAZGKm34fBFBvq
k+nZMXwSQ6FUx6u28WMOYIX/xTQJRHW8LOG7qZ/KtHxqNV4avCyTjkQS9N5rzsayqnqDEsYLncYr
q5Unq3Exi4+OsbLSoLz31MRomYqsOSx35Kd2JKGYypZ9GX5qvkcHQCJ24nlId+vRW0P/Ha2dzmlm
ZmCApW3l5kZ8Z+dGfjPPnSLXJcFoptC8JpapdatUnxxeBUgGZ2J7Z2cFjfASs/29JE/ryqGtfpXM
rnVGnoWqB8/CjRSt2FZdN732vl1UK/TgfTjkWvMW0PYeiIuzjV3pZfKKELF0P4G2ueojn7by5Mr4
W8JBMsTZ7OwRrVbxamamfjIaotVWae/pF1nNJDGLQBFwX5l6Fba4/Faxz6Hemma0M+y5Jr2qvJ05
e3np2owT2C2JSX9LA+qDUckMTmT4Tdmqx19ShWNbC3Jrp6u05U15MJ6PnZq7T7HwCFWEp5K81YOq
N75fBHsvzd0r4WjfXEUitJUkGSFeRLrRDtCkScogo1iLLtXWy/TgCWUqwU3COzURTW/yMJJtgaDo
6+gaxZb0a/c1J4ftqCaYPqE7Ju5OCg7qwujlc1DbFsaTyGNm7kdbnMVBHFa5nE81yJc+BMaC+YWU
5oaQay3ZzAxsbmgq1xvVBrQUXDQs/WTRh6YQuys4uO4A/A6P9L1qOusVk7QsWlz0eJNPWsMByikD
n+T2gI/kYoKhDgVoi3ZH0p4S44xBbswQTkbzJpW++jRO7bQaJVnOiaNTNwUzl6S3o3PiV+LGxQ1i
RL54SHOwtoE17EVlqWs56BIyindk3pAS4kzm8SGNSmKQGOPCgDY1mvFGNxEn58/3eVc0ZwxL5gPc
g+wLR9Z2rbnkQQ1SwHyd0yQ6VHrg3U9Za4YB+XDW1Ojn0iMXs6rlbWy34mrOmixk8YRBPCxhZk6V
AEZPLRYFfHuxJfWDao1vhnTcS2O31YFBoHkou8FdpUaHQaxqzHy5yDu82lDK0+ZB85qZ2ZNp9fcq
SObvgMHgk2veDMqotG+9uS1TriLRRgg8k9BInXxHJ5V0v4iFXDdVf0oTgH7gg0laaqo4dP3RPevU
T6DBWIgCNFvriObFZ6teAEnMq0JtKhCn2f0Ma7Nz3M9sgopuXKB9N7JWw6CawPR27eEti7T6YgN0
vOta16CNgR+3bvWXWJXxpiVJfG3WI9a2kQwUzEdt8tlUcX8lyuKuq+vhCP+pCi0hmhPtjB5Sn1Nv
5eSrG91Ig+suEXm76odIbezYFbvSJuCJLom/7kCgrQcvsb/HS3QWSTSvA/FOMBYWjHYEfSIUHA2v
Em0hoBEX/dQwGAtto1F3KJ0JPLNq9zNiCp4NbKKMPXwacmk+nfGPaixYMd0MJ7W/5MXIwdVr04sR
VdVOQXJ4kWVsr6ceFsjAkm7K2dw7o4u5UYf6fw9YbKJLqfwDvIk7pRuHZYyPF9gyXAIuZi5wRWLK
2kvHW9nk8ZM2OWgqYGlhhKqSm6zoZihmOLMedc76x8BqvWMMPtdnBY2CPesmzYJev+o8zbpTarjB
0ESfpmBmQGc3Dx3uvYdsNstlOLHikYByGhi0DVWcHAJfu8vngFsNOpC/sizoQYwL/X06uQTq+X2x
YRwAscKPrijw811ND/MQ6Zm/qhTtJdnQ6uKBSrZDSX8yJq17ZU5kyk5+VF7FjmD5lpF8SVK92WnE
npxoRHuvhlcUX0XX4MrrxG1nlc49481P+mwjNw6i9gqrmHcQvaZ2/uANmxbb76euTIYjXZ2XDML2
IQFnsiWYfNGbz/l+UAXjkkmLu2NqRsPGTmP7rour+kYtwwQGMM6IlO6WVpr5mcanvOJgPyacdKLx
yUhTbV+o0bkqmzQ7mqmzra2MTCGTvpBrP06aBHXGvHCTVla08uKxeAC70uwGutTXtCqMkNBWBkdt
9N3PY5ZASGc7vws4QmAs23cIuqFn2vLUOHn8PAYdh6mOnN5G0beySZ9+Y8T8kJSYRM088+7ziLfQ
G3kPXZCYejezziOrKrluxhewThq5BjaDh6a+KtCX0LPDABoZ9qeihbrS0p/f2DAqdijMsdBOefRF
DPOE+jQVXyatwmkeDKTKj+Z48ED2bQu3+yIN1pVAh3cX42AFkfXOT37RBmdeC6gqK8/P1DHA1enl
AGem/uTVSJURRpTjxS5QPKH6ox+je8WnDMrKPUVVTqqkz1bvGMwCU5lj26vr3tghB28u9Cu3pWs1
O3/SxZlZAqP3ydF2SWaXW0hj8ZW3oJAFpt59HGUwSkZGZjet00yHBAbYlhhEsgYy4CzSll86wmdC
pjxOs5PSUNeN9LIwJ3PoWCtRbYEdTi+Dj3d71bXMG6K8c51VXsRttXLn1l47tZpeK9L+vrhoLXXK
3JcyDqI1b+QNXlu7zUrwIeEMze0wdzoxAFkOXkOJ3IW2TNY4Fuy8OjeTmYcQZ12GQWWbhHQdv9GD
NekVKMmW5nJMdAKddmieXVP3hn2qF1vJAXurRw07qIyMo2IdCNmEm3Xi+/o+sjSdsYTvrHpAUKuh
R+Ffuz05x8tJl9JDbNAa3jpMKS0oiPN0iqKOo2ZlckrlUn9BgxjvzSmKNl41NID35y4/ChoqYYyl
fN1K+NmIsCPvmXQPEWyNwVsm2vqt17AhreQcZwwpe+N1IrfzGkEFC8JoFqGFE5rgVYXo4t6foiHD
kjD6Sf2aDhC47RW26SVbYkpygiai99SJfvKD+kHOI98aTR2yRedV8J5UkQlmtbjkC4MQC/D3zprh
aO4BBSTpQuuX0Itxyb9o3pMwAt4hNYLzzM/UXzRmgNsZ/NyBXFXSO40lVYNRRHocRr89tw1/uu7c
+rPFk2fls9hSm6NUARS/ZlRs7lK8EmR2NFP1TUQ6JvYl0oOINziJksPcxRvcB5KYm1UrQCnaRdNF
xDWo5oRbQm4cFYg7UbYWgZCAGDW4abe6TBL6DzVsuDqRw94uen9ZDeY1VZ+5rm1KGFN2JaMoII/u
gnukp2ee9Kqjq7hwIFN6yxtSCqe1486ltYI3RdJo3tRYRUb7qaN9NKFaaEoaWYZGzIpeYK/lm7uT
KHDCtOhniADRNfnifK06Sfb3Ex3s9ZjheA2JS9PPMI7MMOu7bi0sQM4rVCDuQB+pgWTJLkwm5NQO
NByZ8qw6EIrHqcyyh9gv+s89pSdnpm68zJWK77Gfd1t/+bKjMsl2WtBz+oKFhyMjGqWgmTaNG3do
9MOcde09kdmkFwCsynaDCpxD3onqro8DBAit0T6KRBjPBpOc56qOH6PS069sk64ZTRxd21tmwzCu
Are1Gkb9BIq4uWeq2VXrKGoq70wTz76tkvbFU0Q/rBryqBFlJroKfdQOaZiqGDaRTi/tmhjv4imD
2/WJUJkIz31gEEY1GOaOo1D/KRcDfnM0AWFDd5s2VtyAFomrbSYyHsJJVOSmu70zrzh6UOu0iGHX
eHvkV0XVR8WvESIpFvxp+05CrYIivRMxcxS9VcxemX6Zm47U6o3pIa2SC0g1WZCq6ErTQ7lgVunz
LhBR0Kuurn0t/Fp9SmI7claoyvhw1syioTv5/JSzVMCBGKUeqsxT19oM2bVA6M5kYSzuqqVOshT3
lYBzvzJaQrejBQ3bUPmGaRrU+yqLDMYi6D85fy6FrOGIK8eiuGYqtnQ7Fbne5PBC3OhQqrXPdS/9
8trIs85ClOByGGvf0bRj3SU+Iadup0N5JFX52xJLK2+MQMv2LoQ0/sJRm5/6amqmByW1jP1V6znw
9kxViKUwce14ptesAktM8sRXIsjdruM2cUMAbfWQr/5vaY9dAv59uqh42kWa15IDUE6PP7R//kYZ
aHyQVuu+jifUwX9DVUZ356PqtmknCTrKkBc8fg5B26AfDBN2C5B2DTlbFH8xS2sJCDhaubPVSPlx
EmMDIfTcDIrw4x4Qq7YLoFXmdM5//uY+KAh/f28ulk5E3/h1PnrKSmNsK50MikvTiIvXUCtG+3T8
RezX370Ignnktzr0H+/jF+Bk/cShd5RQBnDQ8V9XK7aVV2/fP8u/W5K/aEmaHm3EHy77P7Uk75L6
2/f/OHTFS4V+9vu71f7w7f/9nz9+8I/OpGf8Zpi6acAODFwk4joa4D+88fyWjy9AB6n9oTNp/sZP
QJxyQR2hsjW59P/oTCJJ1dFK0j1y/pWuJA3Iv3YlbXjdPq5Mi/fA++Lh/av0tBXxIMqA9UUDXw0U
NanvwTz06Sb2gcinpvMsERqcC61JSX9onulTaAddehezppMUlipB5kFO9m0wltUN8J9H8qAZSTZF
m21rW/prNZBcIjhUhPaMtZEZJLEFnXdpCrg55mTcZBxvXohIOLuyOCMM2iG8ida9cIJwkCWVxAh5
dRTp26AP6aXkewxbr6mg1tUtxzgfYZbDQDvV1akO9BvX6CxOcPKFwfK0cnIkBDbtFtGnb12R4dcE
5bvxav/iWdNOwqtnnIoDhPJQGiO5yA5D1HTY2mZ+HmZ1Y2czwVj8KUIWVqCtX4BPUuG16tXpc9h7
xmvtuc/t3G3rgqgCUSbWU9Ta+1T47krqHaU8MauoRnyCBaznfCxePF0ZWwbzd7rIz8s30ANPXNt5
8ZY15CJ1cZ9tSbcjLbuUzGFilvRRjg+0JO4IVnRDRPHxoip8BRwZ4AK2iYKaTwyYAT8v6UiaRDdH
PAT9VjLMkgHncz49uDixZGM/JxYz4Kl4EW32Qmf54iUW+w4KiI3NB5J2+lb3841dcK1mq9+2QdOu
NDs/KqzVK/yxcIlMxnBmzRdlJgSmR8t0JTCZ/6ZkDoTDEiXWY0jbxNryXSbly2DMbOmzIrVM1hjV
eK3G5g9orbqRnX7Tm3KH0OhEVnUZchA9NV6thWOevFkMbQn3Sc95Pp2AjTp7v4ZfnqV8QkaKj2TG
kNvVu6gdAksjY4AXQsIJYyewFQ257FjP6hGhVbRKnOmhZKec5kqShCP6NUful2okIpJu0yt792k0
4xTun0gvees9p5P+1W+ta9q1Rgj2hBq23yuHnJh2Gh84uaIlaHpuVGsfl1wjTfeLMO9HgIaDOpHd
kwBV4XrCvrCOgcedQOAeh3+2pBWBCo9VbLwGFkPoklJl1ccFmK3xoRXDA07Et5I4u1AnZnw9lNOD
RdjdivDgZgsSO9goV6N9xMk4fP/ejcq9QNl/RqBJt9V2Lg3+2G2//Byfc5VMnL6l5T6nnlgIT9yO
kAUvjak1X2gKBXT8GccJasFbOsD1uphikFAtIqs56Mc9UO/x2NbOeOig5Bwwk2jXeTIXm2UQfw2b
fOZEWIxHAPcdg+bCeu0NMDejcK8MP2/wVkx1yiFOcH7L1gGV+NrLlXyJvFpolPUAlXYZDbZHhNuP
5aQBlVR2RxofsjJC76KLXeVfhMXBL5/wsiRQEhV616afxaa1p8TA4ua6GTgiER8x+9Cm9NoL0Vw3
VU3bk67oY61ROXaD42zGgTS5ahavVWVSpkJz3xQu4fMek4hGBe6WpvsAt72Oboze6ZHKcfurzESP
B4ipa0uUxyM5AJNpbC0PZDbvgr4j027URoa+niCBXNu6N+wgDtELzL1nT3MvA3rVQzSKN02Kk+3m
xx82nb8phBYPyQ+2K1ZxKGCBjyEIr5fzTx6TNKO/l8m83tukFOBMbPuFuX5JnRa6t+H+wrDwoeh4
f7WADW1xf9iQPz44ngNbDpU7e9Ue+F69roz8aBYLrM1iQf/55/pQ3y2vhAPZ93gxncSJ993rB5iD
9LzJyjh5780+fwkiVsNlOc4MOVNpEhZw4Ff677XO/4qp+OBq+v01fTZwiCjB8u+/7oixVQUJaZMV
OE8n2Tjd+FBPPNiaZe+ltoyw+bwoME6iY3X7+cf96Pj8/bUDnOs4hQgF/ujXo7MgVTb71b4rhbXO
cAzczBEqP5aLE5DvfK8H06vsJoQ4ckQsNnJiFUFlEUM4vybEg8aVOg0x/Bq08vsgQKoEuWuD2OMk
XZZv34X5m5NE0NbZuXLFtnTGOzzXjwQilmt3si8D4Q/hVNfBznHIwoypuUN7mdb//JP+zS3EmBb/
Je4a3TE/uvPMgjFVbdrVPjG7rV3rN/R0bsrl1PWL1/lgrXn/Rpm2LkNfhIL4zf96NbGlkIyBXwTW
KnmGHXFHs5HaG1LlYL3j2lt3fn7u4X/dFuN8Q+JMeZvE7KG2it/akXV5KVWQ+S4Bm9OJYwZ9ODk8
4De5WDTxEp/l3mnSkuAJxjTtZIJtd8x5V8Zms5nSOT0NuujuEGc8ToJtn/GGfcRYXm6kS/IXWpk3
2onuqiJQDzqlX+8mLXuLavXox8MWHiGbd2Ptk5nBV1Kl+OrUEm8wnZgAFyFYyBumCtbKNPm76Rd/
EZw2UY9QY/38i/ybFWYx+QWLsQyv/sfptfK0urU1q9orgnmWcmJiZXMa010RCrv/+Wsthq4Pq5mF
FMfmanlwUj+enIQ5p15hz9WeOLY7u0uPZf2rBfNDrjBOWD4K6BROTvwzMD8aKdOkxUyl6zDMghFp
YTqZSJLU67LSp8pCci+iY27a+0AzLzIKEppzxVGboqcuy776LoMGpFti5SNfQ/PIJp4gZV4RMH2G
E/6mXAAQyDzzfWEhfs4cS64GXXVXRcrQ2W8++XC5kZz58YHYJmLDHOoW3PR9CJW82ZqCgyzSfXPH
cGgZDKVvDqJbhCz5eUTClzukUfhuRoEK3mly0GhWIJxD0gHu6spMNralfpHEbP/NE8u1CJjvsQ7b
/+S2xJDQT/VcVnsDdOdqJLIyTIEyId3M+cxozlbk12XI3PxL6WA1jTo88rCur0m/ePTJHdnQdyYr
JVJy1bsAH4ZEf5YZ0FN/Mf/mo3uJUCqGQ+RcEqbGa0ewEjU1nRwvmx91U74ijVqlXno/WVSHZB2n
odCmXZ7ojzOFGMaKpNlZhdxh47qLYeKtMsH9aSMLXnXuCOJVszOGokWwwyPwGDRiPP/8xv2bh4Q9
Y/kP2H1Ob+ZfFxsZt17RSxie0q/WlDgTo3nejg0YPmriX1wR4yNAY7mHfXZhljU0gbA0PuzDLQZP
UDZDtRdmV20MF7M/mWzHiJ0qMLg+quaWRMuL5cpkmYIm+gzY+sxkSq2GOnLp+wVNmJZjuwnAxK/S
AiVWNfuoGYwrbfSvaRB3YRJQ7U9Vba2tpnslAPRuKmD1e8tmzG0WW/lLJJcqVdKtpG3ZDkASptoM
KVc3Y5/5W5yul/fjpbIna506/MFA5EdXQ5yaNXIkxA1SaKH65DChPXw/BCGPqdeyz+tjNciHlF7W
muHNEKqWo56j5IPoY7TIgIsCa3wwc+Om1dKjZVGtGQS2EPY3r5df0O5tUagvN2QzjFvDFt1meYy6
ybnUnnxwSepYvYM0fLdZaBpUS3qUnac299dew59m8v6M1pZHDBflFXTPV7Hwewa+4KxIz/guyQjF
9B7ahf2cJSMNXptGWI0Wmp6sNmZHVeK5EDEPcN8XRw7FuzJiZ8Erw43J0+HK/lwYzpekk9UxN5zL
2DEhBh8TLgejCaPATraCEHYq+6K3n02R/mo/dv/m8abWQegEbII76iMOoZgZqZEFVu47b36tuvGu
09n3Ro5ZkcNjvdRf70ftGorstg+o9N6f+Srpt7PskFdk/BgcdETwVbYJ8mDtj8Ly1kUft6Fp+tUm
mIZ5XxidxgEtLzGh2OmmRb78SiZ5cG5EgBo7Zl/sFVC+iv0iVJ51MTXWmKyfH0eLcksXVhO6ejqE
Uwy5qPCprGMOhuyHicW8OYsps9EvPfQjK6gw+zvhcyQlqPQ8DsOd7Qwp2V/utElFbjFaUScyyQlI
LklONDRIqPX86naq2Yqmv/M4Hezz1CVemfMTiqMHC47mUs333p/76787bL/osBk6urqfaP7+u3j5
+lLiGP9Hb+33H/kTO2nTP/NR/LnM494bZf/TWvP934grgf4AYQhOgbHUfn9iJx2wkxyUgKvwMLrY
rv+nuWbpv5km/bDA4dDIECcw/pUG28dShr/Fp25aun/IijGx/3VHyAxGE51la9QRbD5LyKjaD4Hd
PfzwnfzN+e/j07u8jBdYSwuRR5fH6a8vo7AMzaMatX2niBLP63JeW4PuX5dyRG/889f6uMnxWjh3
FqAIEw6KtKXi/uFMxrXIumC0ov0MOPsaoe0i7KfDYSt9umlwOP7yVPSR9GCjvoTaadDyBB1oQZD7
60tOREe2hifon3PYjlcRSaxXtRgYhdRaWTtok2TwCJfUMreYS0eLbJoim3duLdFItw7bhjPC0kGx
jQ+1WRJGg3pCajwHApU8g/erNuiCHaSWYCeX5bYkGgNC4bRYDpajQU7NUGii/2T0+BaCUUDojsr0
Es0YMXBWONV6CfXbza1OPGzczZu278pbbC3qe0Bw7mOS2+IRm9dZH+YUCUxRhUNT6HtlWvnZhuDi
h0lmDbdmh4JeWaq+VpbMPpl6intaj4otmN8KwVA5YsOt5F6vI0BybIbIdQi5E+0sN0YyEYbRW93J
M/r6IhqfSqvIrRe9iFFQuLJdK9Ro+xald7yypyCilbg4aCEzlyhOyumWHPZkYPwlsdgK397qi+sW
pRa17Ro7v8d24P3uzqVsX7y6RM5lW68i5AphOfd5SDwckz/dKquvg/AI/h5i/wk9vnkXxHqAvJ6O
6LfM7xhfGgFKOpo8c42MKkvJfsVhyCzUtxJMA8CO0I/bxbVeUDDTM4zrK2+Qw2keKvnoz4peW5Ti
l6X3cMQiF3e0bTNcjJZxl0ypHkZLzG/SBu6mM3TxufTqcVtj0mYQStYLPSm3/IbYM9klVfI6C7jJ
MZPZU0yASbMyFAfiTceXkxD5dW6LkrgvpI+3VpUqMO+RT/thMvKDW406fcc0i1D+19q97abOIaJv
sh9l1W2sOc2vsCwP3wgE77/mxmLHV7Ei6Ebr0+DIV9Ctk8h9bUE7SEOKC9ovgta94htuaomKyD5F
Wj+t8jz+FHRayk3aFDsNAT3uhHIKuwmfICdpPQyi1F15TX/K8KGC/es5I7jAmF8oHJmHa94XCw3U
OiHRdUNDsL2LZGFekZl2A9xCGisOYza3Nk8P7fTxjEwCwa+BZw/Z3NYRWn/OzUp9XU4BIVfW+YpX
Mr/GpGxS6vb9Xev0GjWSf9e2QbrBp/isDYINXCWgOmbVUQIqtZGBK++rKsBRYgTjdkYWV8nyybOi
2tynuY81klboSDujclM4LUPgjPgrmIGVWHb8htBG1WUYauMydzauibwonAscpldEi8/TASxWPJdh
Ere6voo0LVaPOTFC4LInc+gkwb8cZNdQGLrswRaZH/fFQnQF3/ngAczeBEZHrIuD+TzHQZUjbHFa
Hat376Mok6NyvecJ2Yi/9ebcdA4ljDN9neIq8Ldd1tHmXMVl75LTS1Th3chBzd/iTR7x1NLYBWRV
ikrexLj5fZrAbtslpyCiiwbhIJLOZ7MhESFb6dWi3JRiCszHbKDrtCXEwfG+IdbgQiV90mvHHHnA
IO5zPCFlu4NJnn/GSJPfM4dJdwKYwvJiHkWo3hePXjSj6YssE72SHFxcQNOIVQV3/yIAWkAfTm9Z
RwmK/MoAybk3Sw2TzJRzOCUgMjAezKTmGNC1y/+NiJ3QJES1r3hBI8RmRtVs7dzCIEQ+EOkBdkXc
70C/hb5VdUwRNmwYcagqLBdE70rzyQ9sbSg4oTd6xvb95FKItEJVTbVWIeCZQPYkzAKIaP0yCX7V
9lp1zwGQpC2n0oZmPY6yvJ0su/lu0xa94o0sthbTrk8NkjkiQkDXE/s1y/rgI6+4RgLuvhRly/uz
mNps4QuWtwuCNA9zv+S9aW7D7zlaj03HF8WjpffTDUZaF+OfKuv7uEzwE3XM6AwWD1DRPLfF722x
f1eBv6gCTcCLlGD/u/Xj8l3+x/G76L7PP1aCf/zYn1NW6zcO3RRztk3TmGqIKunPKavzG0cboMpY
uxAKmPzOnwYQgzAessuAUNJC96yFLvTHmNXyfwOvS9OZ36HPDbf2X6kEIR9SpfzY1uJoRc25NJU5
adE3/3BcN1tBss3gUHyMWmqFBJaAholrhHggSJwTQrt2vI+dLjrWOjLgw5hW/W3SaGNJ7JixeK7F
CDshwb8ReizlaPlZKzj7QNuKIztlBNvpOy+nHRwHbRYqlJGXODcSa418MHqYzMp5Zr96KQziF/ir
HsBNO6Rk1eq2E8FDTUJXWFRNbq9qd7GL06FGIGNl6gy8EWu7j6HhDqGWhUK+15+D3Mho/2mpeVdV
Mj92Yuw3tKwB6TT8oHRRqdiON11KXJtrgwC9u0gh5C47LXijsGABauplkxtp/B7iMUMvZ4MUf7FG
o0dr1wUhcyDqn+WLyhUeSuElX7n+TDi1xQ/JvFYcGPAqkuho8oHdKIeDyjM79KyBH+wcCTbJrBpm
O26J7/ZpzFSLWr7w9Wev7NXZbcYgBGen9rgx1b6XnTiM2sCrGyCWCWDB9d+lfRDKtMZPvvAuHMqM
FF0wsDW1ZwMZyrXZxNrnYbCce5/YmpL0G8u4EihM9Z2EnviINRNIDNwf45kEDurOfNL524oyma79
ptDeMJIF4UTC0jFPpuSbVnRM5+iO7t7fX7e8K+5sLBYZ/zyYRc/FqEo1Qm3yKrnVxVDtBva0sPYb
tU1rvuTOnxG3qJE9x+tT8yr2DaJOkSfmubxyEawn+6gwcrXHFC0spPpenu4s5Ho18n+FV0ij56rs
+jAiLcfxmI3DFrqH+dww5nS3RjP7+o5bheNMX3Iv+E1+zAa0arw6U0nyNdKNTb/hHtRG8Sg0q7hP
GjE/t00C4YWM6odMjf4WOwkQwpaZ4LFyhvjE5Dx5yubGQj84O/gPuNg0OnN3lfcODc4FtZnBvUHV
R89r54AAX+VO21MpBT0S46xRn1UlAXIwQSSt3rTeJAgGuj+UevXKsBTEvNjM0nwbkC+bXPKiXhSC
Q9Fs4cWZtKZsa+QKIziovWzTx3l3F5XBfE4V5nRrSTFUvR6dSw46RBvG0t8ZS0tEFIn1WAxkIJb+
pNWr3E1gRU948/1dbujdfU90otMXw1Xp6E+VP81ZOI+tJKtmUJrajHlxLuNI9SHRTe42XXIZAVc2
4bBkNcbvsY3pkuColizHbkl17JZ8RznP5Q3id4NIjCpgSEEOJFhVe6882NUgKdUxsVu8wbkprVAW
jvVpMlwdUwcEmlUkSJmUi+GHHBUeDLNKuamWPMqqJ5kSXDcQEfZcoEyS5MqWkK/zsKRZTr6FfnhJ
uOyXrMsxGamjdG+JwIzf4zAJi7GvimAJxZb4bZ5HRXJmRG98KbUzDvvEEM9cerUkbVYIZzB9vAdw
EtiEzUDnZ0BGLRGdWrbEdcKlb+/bADEg2l0j2cBKINpTyyuFr2vWMVuR/DlajTgqbGSPmuvMO7PF
rEsJDmuI9hswkk1Fgl9DlmZvr81kKc+HCs8UOBXKqoE4pPXokkMqmTjeJpPqngI+v3VgMECgVFPW
1OoI8wUZWxniYQIk6VtLP2eCXwG04twELkMlHugNr4KUIQozeXC9GG0jtuQ8NEWZneiIMqFBzkI3
KzNhs2Fp6EI0XNMu0VGny7lElqG3G5p8Jo7r1rvU8wDoCS8r1mETtg+mpAybXlX0uEt8JW6En+dH
r2LsR7tc3ZruyKrUMfD7/L6yMOoAQTSVzC1rnlCEs7B335+iBsrk/YRn71FIemCuprOsjthAWDVm
dhhBXvNuQkcNt6cwbR4Had4ZzvJCfQJyBNcu7wQhjzpLXY7MxqUWVBd2+/nSibye13WtQKgPRH4K
33B+b4H/u1z6RblkkIPxs2qJplmXf+iZLT/xR6HEXvgbcYXQDX0P7de76fX3Qgn04G+I0UARwloE
WOsyHP+jUEKoZtmLVIypNKkKxiI1/KNQcvitZaVdcOELapUQl//6z7/M27sP//tH3OM7G/ofddLy
dgwTkxKTYUSNnPaXBtSPDSZvnEsM2vZ3RMFN9sbRO7L0tZSm1qK26TNzfsygXvTbbraKEmje7Div
UO6b6sqoAVmZ20ZbnOV567OJIUUmazdhUsfe+knoeP04v9qNqxBxR1M8IjSyRiA/oVWg92I+wTZm
Em7nNaQvxXqjyU8JtiaxKehl9Oi05iA1FzITwtSd1cVpSzOBzkMgQvLJNDx5FXlRTRrOXRIh//nh
Qv5Np+8Dl9p2AyhZKAkBQrsE2pgfvx2E8kbdd8r53nRyDGCXIA9DasyRn04SjJqAl5yMtCrfWjzw
8wObSMBbQwYm+DyVIePp08/f0vuw/scLhscTSLnHvJbZAQDcDxfMy8yprDsR/3/2zmQ5T6RN2+fy
76kAEkhY9OLnHTVLtiQPG0KW7GSe56PvKy1Xd+l1tRy974iKr8JfyQKS5MlnuIcXCzphdgW0S/2E
izVdcoihNDEpKmSCxFoIAsgfwiyd6wzzPQJ1BkqvWxiPyAEo9Tm9jw4cGYqfKyCgfOZV7HoGAjTQ
Wi8y5p23Zo13va4cqZi30Uh1m9BU3YCe4fsP9bZx61Al6D2IiwiORmA2T10EIPjPiZHl5XcTDo/3
0S0To/rAyVatt+9f6C3cRF+IYkV7I0D4ZfFOq4KFkhQ9mDl6YSpjW2JX51HmwLE0+cJnIVPnBo6D
C7xm8dzc6DcoPMjxA42J8k8Sxm+byD/vxPVtDH1cFJMAquol+cd3Z4GLBF6Sei9j57fQ1Embgau1
0HqlOKd9tQJTeP/Zf1tkF2AGoYQWvSk1mujtFQFlGbLKpXjOB+Zby7ZZqHZgxpL8MA9//1pv29b6
6QhcDmZFbHifzrX99lo2SjlZnbj2y2ypLnG+21rvIj5jKsi+U1WjlxiY/AD36v0L//6Q7CFP/8OM
lqB70psXbU5xlWbdM7z+gVlsKnMfnKltJKzu+5c6aZTrh2TybJOAA5ogeJ/ipdKqsrJptIuXLmeW
J49JEJUPOXDeBndJqeCO3MzBGpnFZZW0pWfu3DHO1se0kzUpN6z1aI5IS0h475gWUy1v4rG088sM
3Tt/OVIGOkV7fP+mf3sx2nghAFvC26HGPg1oVpD59gxj+7lE9Za7aI0gS3+M1sLctaoKys0tPisV
Y9r3r3viR8Ni/Rx20lrHdQntj9OwFRkIstVwtr9RT1j2uoG1hHL5Rvp13JobS+Q27EA+k0w+Lejl
Mo9u2rZlYl4Ysz3eo7o1McWNfVCd31SJjt9elJ6NcC7C7t2fHMT4Ltig/4iykhuUNBD4TJj6+wzB
3m5gV011Wwxt9S32gWWDgaXCW6kE5pZNtS60PcdD0NWdd22IKOFr6krH4TAAqrcQLANYg8szG7BI
f0D9YL9y/DmAFMLRQhv3x2sAdqKa6OLOg/I+42yC/tJmLGTGTiVphkVJMd57HMP4lY68kbiIdIg2
ujjmgvYy5/4dKIx+/oLsKilEiJJPxFrYKU6rTWiuiQcs3HYajXdpYnQQmBg5KcLB02AlVoj3cLfe
8vkHLmKouEg+tjgaco/wB4NyQOWMGjrrKizddwOO4+vj2gtAs2ML3f9Dl/L/TGFcpkSQMI69indm
IyPEpXGTTci7U1EbfOi07ysepjLTNFb7JS5xYA+7KbX5Sc9KIn4k8SRw14OLxHp/10+y4DBbcPMk
BHctzgnLLlUBlzaSKeDHGdfoqxno2oMMC7Kk+dL4iTseI2dskqvcKf3loBns5UWMY8dwPszDzF6C
iqsjH7qz1nIB9TrmsDSjXp+ZjR9hrnqEaKVRYJVDZyY7/noAiB8xj1pKtELSrYkKGgvqmiXbr5uV
DmI5vCyj2DVd5PEvYO4LKn9dneHr8Ot3NHVjtDuRoEoZgynHeWlGuWDVNsmDSBYujUcpwXERFc+k
XlfVoX/Ayrl+PfAD09TH2XmZtwNgNCsO9BUFLPj0x1JHHstSI8TJ4xHo9XapAsABP0SGsla3SyMv
LT6UvVtJWAFavMULa4TQ+KbGMgjYNcqGIQbSc6bq+0FzD6Lqvmfu74tzA7rs8ozf9cgaVvOYcn2X
wGhFH/0cyYt0u0qgjGBuaXjBo1IrioD+NrVmwX9bPLJFHiINam++akQ0lmqHcbx+79IeiQK7dhWM
TneVDVuTxpMA/FbAiRCNGM/h1Tn8FtQHHT6FIcWnK+XN95Kzq6Vm5pZAbeoLTQOidunWCWKNCfGQ
GV2eF7/J2CmYclKljwx0ub20SHydtyENmyXXHVQN93MyOPwB9Pgiua3UCfQaN7As0h8DFTvLufpS
77mcFNDB0nZ2WB+FCS5bVKfW433tl/xvY0EJ7EMJlRDoQreuZBkOxIfxw9Iu1I8hHA4SsbQRrf6k
HWajuIbQEeVNuB15IyDn2gJlg8iFzSrg6lwj+jTOyHsVV4gGMi3eNW3Xcn+M4Qa9q0WSALBHxHW1
3CPwWXdut6l5j6J6EoxbC1t0HZniPE7XvWcyX8oCBUe7zxbl4K8Sr8h9qRGR11t3WWa2v98x5Hd2
QcGUpyRRmCoPmVJ3zNowZsLRAMmOUpHcVFac0LokV9dvmHbGYlpoykDoNs6SzoROEM5t0yMJMedI
tU0XGYMA7jEyOt5NgyFF5T6VnYXOHgPglP7sRxDrkVNeV10VzL5GnzhTviMQE252vVDp0mBMNuD2
Fg7k7fMYRrbX014T6aAN1/2MMOs9rxMigRA5LGfhmYN0zlZaAC39vlhdZlU8WPK6nxlDs3mSVIcU
2U8LYEAM2/W+NDGXYA+h9Nxk6qJaq5X/1tjj0FrXuKMQKrsGRWqALCjIiTKcTcMamutu8pDI2Kdl
M/CWsC3UPA1wfBO/K2hMHQUHFp+di1pa1I97s68nfpIShm5PCAxSx6XMHPV0uE91Rhg7gyI81Q5q
lNNFHxtEh5FV5Fuw7L5jQ40NcP3qjLff0MTzF8VO9/Nu5cbj2Ri4tGPBaGWIzqyOs36B7yFA5rko
m+5Qh9GHbI94D9tx9hCsMDiU24X4sPiIRNzM5tLi6E6Icp1j3WB1HO/8qq1wmS9snWKZzHWW58JH
XOAK2oquQ4j6enGmqhFgmzOG41gwqDhFifhsSKEw1gxAsfBFvLiMdiD2IniwzczDw4PNifbjMknu
GIEa5L33VRFLPmx6d6TTR4QhfyKiXrd1kSAYR5BxKsHGXZNZJ85eZehw3xk+h5aFCBlrLGQLTykk
E1Um36ehEr5cx48A+ENGtmR9bSeE3W0XZKgthHK1Fu+rUU55+9EsZlQObBsJ5bBtYbaee2U9ZvQw
x6F+rqFiGBetKgxHM36l2FRlnTRfmVJDZUfws8pf0OxZ2w8FU/D2aaIDhPk5Ckc01Y0cXHIt3AmK
lQ/JH+QbSEOnA7s5uf543TZxhDadVyBHcClyjtUdlvGjtWl4R3AhQMs3KzJ9JZ3jGa3DbNQp/dpO
UFUdueR2ENatsfRfAtsanI8eTGgH46LGyWYjDHL8YmC4Bjw/EuNLpPqzPuYkyzcSq/d1Rd82X81W
m1wzRGRAGSFW1Ge0n0yr3iMhqEB/kKCt9yplZsnB5/XyvGNa6YeCTra1WSwiHLINqu+CrYGMI8Z+
Uto4p7i5Okpb9Fs0kYGGRUGJU5I1WTE8+nq2yj7sZb4mWF4L17itgdk4D0jxIqh4MGu51MAoK3MG
Gt3Por8yur40PjiG062PfcmuDvHb8dqHVY4oX2jSkmy1voKr1jk0R1l72wAluuwQJX064+Ts+HSs
g6zSUjGyXbvG/2YVqV+ihVRX47zNvH5pgJe4grbjIOtKhqi7uj1qpVHZuP52yEwXbk1UGBn8IEsa
WXYACUlaG39HjEfQt2ZikMEb21puv6zI8YteGOoaBHbdpLe/sm8T7WDP+jCpoqroFqOF/pOYLND4
fMCfqq6dbR1NbYQor2kqcpRllNAK8EyY+GDaedG5JsoMjMcPrZg1qN4NCCR83I2v08eWA5zPIXY8
HeHoj+sMMzEQzcDNfsnR1tQPVk/+BdMbg5QU2VqmRVdANFJOmb6kBb0eFuSsegSR3Epnf8gl6spB
ptbK3S7OWADhGdDf8T6jLFVyK1ZtSOhzyujpNdRD4xIm3a4js/fRYantg2O7ZMGTSe4G3HiZamJZ
6iM1OAHJQDdF8/M619yN0K9WcQwcOyclQnxKEFNQpTB5UPISn36T6xatDohFbnNGT0DGSE0m2FUs
EGxufXL6zTRzp62KJdceJKZn68fRcUFHbqoo0BQxzLkivqXOrVruvwtSHSczR+b8iJ1aAXdURnVn
wabEfo0fwcWcaGP3Q+t9m6amRIvRTmV5qap05Fjs61rnUmUtdcoSB71eo74qvd76MRjdAohzyq1x
QJXDKukbgC6J0PtBiASkd3FFDF90ivSz3eN1hT6lfp1gjlWxjlll6o6FR7+au7cETvEguhXOBNVh
SQqKjnwwWFjCTKrvYOgMxCiOf68EAufgkYdarGSkqK/yGyuwFQVCyxYo5TwkIdJbMUHDipqlmCP3
c95a9J5eXyMHpmU9Uv4N/b3fRDNPLNISZebj0AE7AGqjsnGKb9cpNaPgy4gmJgybuPZUMZ05pKOQ
/KSts1iUJnTzqW2HMYnPahOtMQicPcAulIdgK3Ao+l7DZino1yEymUxmK3sYnTZZirIjnc2PVd22
7tGsVTf6t2Cd7Sq59CJpcj/L6ujvQIjW5FHHjCTzPu8c/YkwGtMNrzJt+IFodHSiZuWUxkkDqgm5
8WhA1uDQ2DInz1avp2s8jopDc0BClw8KUDRZoAfLk3yz9/R+jBD/I7M2WQHIJivaofAJ0kX/NFlJ
Cysz9yXHpRVzX/YmjqVODcE8oEG/tUSt7/b182Asx3vJUffkpbYdga+4FLMY1dfRnxRIO4bIGbD+
AgEMtmmykBOke6d19N7NSzsor4rJUmO/VXnHjPKcX1AIklqIorxbyKQF1yrXlkcw6xEoHYIXOrUO
xoqSTzENbp/GdkhEEXbZUPcEl2VyxKUzWdg7gF622WcF9AFWNq1dKjbTmvUL6ZyA9JLCk/fcL+66
XIjJpn5iwLzMI/Q90WRPY2whpbeJXjOfTpkjuUZX+S1Pm8xBRmLwqyL2VxS4x/2McxDVV6kawZ8U
NQv8Y9wc52f0gKG7mtBbzY2IEZBmJBy3qjOOIM/FcO+tuRgMyLsW6w8kRxfd0vN1FtbOli7yZdDq
RF4xNR/voy5SvLW+oKGL2IVvrMEmaUcXKA48DvhDrLqOuNgKUfOeNTCmkbihfmA7eSi78ovaaNWh
siYme8daYq+NsbWc2fpHsLZAsJbMJ496/fTKkenmGuZGESB/tzRV3jXbfhw7vTHKSfePjEgsekti
tjeVN6Yzz2XDgqy64nYDo2chJwtp2exItazqKw90G8nrMqXqEMXlPNx5mHl0Z/4w4znoAxHAbXCQ
hkN+gFXFSOhEVaPi1wQO1i3BIW1KnYnaEJKJM9Nr1ThnKuMrbXA+I0iR8A8e1M+J6LwL1KirwNfC
Io9WfdPVOiOhs+Erg0QS9v5KxeuMfspGp0gCALmZ4rLklSbWoG99KBE3L6ChDlHf71DedrIrWdMc
4QfXhR2FaJgOWD2vEZIu2FVE9ZBlSLqVyUAsyuxJVLOu0JfXyBHMnU50CyvTu/L9Hte/9IxAOAeB
YKAj3d+8TVEv9iEv5dO3Oep1nTnGRo65seHgDxeE3dDyvH+45Gm7kzYVvBQXcooDKYXE6W2baqlL
fI97sI6uN+npzevWyHEa4Oh6/+l+v5SGdtvgehgYaeDz20vZsarXke7Et8SJdHxC8krAPZ8J1sSu
96/1sxv4tv0GogjrPaA7AtjkaZsSv4cun0DTfptFMVDIDLHWJd+4vRPzGcYt/IECXnZF0BhKxwUp
O4x5A3G07m3qbroQerIRUPLq2PMamX/NPspW6RKhlG7HmQA0c+JP79/+b0uFoCDo6cAC7w5ZyNT/
/R+9/bmNCma30n3qUbzjPjigdFnI4UoJ9f6lfttzgsZwwCiISRBk59N+N2kUytQkUE/QaAWUj2hB
vefRWqX+RLwIxMSfttzpCAVIOO6otu1yTbikp+h35KGFr+jfP9X4Y/Db+5mP7XZIiOwflI08+LKN
AvJ9komFP3/PbWm2N1rKwD17/9lPl5mpqevqWQZjUkhZpztyKvsZPQElvtKToHRc4pgulQ88mgj4
/pVOV9l2kThmEAueTTJBOm1eZySGvrBS6ysqGBIGa53r0jxJqdSOqJrqrPH9C75FrzE0QQqZtjND
XpcJH+2jtzsIHtdKMFnar2j0635yKyId5giKC+81apt8BpqaqCVGTyBzY07G929AI/HeNMBJtYSN
RgkOCFpPTZxGFgfXOquW5Vd00BZV7phlrdmOrkccpIfXtGVEm4ozD+95Hb9/NcUNt9ctr8LrAcWe
Ta+LU4DZZ41o/S98xRU2sVQLa+6XHAkdLu1+t/VFD1IVsc+sJ1rLCdgDrY1lqCC9x5HJhx/ie677
r71Ep+zZArCLCtaY0aLb+STzdn+WMFr2122VGTq36kAdEyyM1sY0Dp3iRh/nwE7JbWQn9BFf123N
bcnXBn1Hak/UzDJbJ02p3//M+GwARwCa0gLGf2h2eGXRHlNpS2fSHudRN1mQyvsTY/a3DScdUOQe
UkuBhl2ebu2ByiI2zHX5UsWNIGdVda9LIBwmdAbwq2X9/hvX8fufIVeHWozOXfYdWAB5Km7EoAxj
tc6fvgQK9o/YDZh4ZFfIBdiZcW12JncQOnkwUETNVqSTQiMv9N28fxunTy4E+jtETk174Zs75apj
3VlOvMv4SwawrjhH1q8vHuxssttLu+v/IOh0usnh8EB2oQHqCZ95pXuyyWHLK9ztuu7r2NRQA91U
6m2RprXOrN5/Lvvkk+a3+yDBfNMDjUpRap5MlBTArDwvR/sBVwGUeiPal73aK9qoVLpJOnE64Ja2
FvxL0rBhX86uCB4p1tzWD2vaurRgKHn0/L6e0Kijj7A6OlFPkH75HEuCwHNcpbFua82GbgPAe674
CEff021iwOv8tJZw4+GMzOUsUsrQkyJrLHS8piDI5ubMQAR7QdeqMpXzB8ruyXqzBmB8hcl36kjU
mU7XwHVVHxQemrtDkeqTOaoYVQBRn1AFfXx/vcXJftbvlODlAbjwOBbF6X6eqpqequVE95hF/rzW
gKjadTaCz+JoItQTgl5n7zkgHVahnBGJR/Ll9U/tiGOZVvcxWVzXkbqfSS1YE+nsoovoKBhZOhjr
ZcenCtYT8cFsOixAYfl20FahPE5Wgtq4/zX4Y1qkh0hGDg6NgYlvrvy3sSr0C1/dlKsYP6fj8rU1
MVp0QPstoj76TaYWWcsUypHAX21xPtKN5V8jNL5I9i5Kp7p4jiK6HCJcrGKiBfL+kvpvXx++bNiK
aWUtM3A5CxGDe3sqNTzB6Jt19JyPQn5O2xJbUpvx6NHL/Nqhxw8/VTlzcLH4SR5tawddj8LO8sdR
JfBstAMEQ1OFYBQMji704r55iKhfu9t87hDfRt8BWkqQ3hWM2p7H2unq0GuNGI0Fqbyb0Y2qi9hM
uitOpHilWo/xSzQAxX1amSOP51GLViZiWIHpbOkaZo/GavQUBzlMjk0XtLcOp1K2R21JXMmlHbd9
vTQ7ZuL5I9q0DkIjNlOCtO5p51XZxAivR2Af1IR7scwKKPGwNqYFM7uV9zbn81Md4wyjcZ0xLQzV
dQc7Lcv7CUD0YyLQJQ9900DM1aBv9yUbgu4FZa/2I4pMHWlRNBzTeUj3jAkWzXdmuLyBvJEY4eAU
43mO7Hw/oTYX+nGafhp8D+dSPxqwiZva6n5NB1pijmXgKQvbEfEi8w5ZavObvfTdV0uuzkM8uMMm
nj1MCGQHQFjrY7y/I94GazYEY2WCmUuq4IDnP4XT4JqXSRh/5QvvC38gOyqznZdXWhSoNb2H9y/2
9oN+vZgEKKePeXK404wkWh1SO/RXXvCYLsAIzeY9VBi7C4sCoQZHDNR/AFfvGBFCM3n/2r/t/J+P
CVaHkQ1B/LQeGVycHiAVFi9NWVK4irzO5n0hLIBv71/o52/672P451M6tg3wAFkDDuRTlM6MK4U9
gpV5saaKb0bY2oSmouBJ4ATm8kNpF9GHpIsMeH+5G9RbMdZJfhgTF1PUvAf2BVjPu2kRKjwvjUY+
cN6i9EpfsX8sCpIXuy+LOrR7y7kzx7RE0Vf4lyXt2bvRXuxPQUqdGlqVZeJhk6kbUQTsY0MWHt2b
jFmcNQU01tpgeUkr1TNKGNq9pVzzyZx7sVl5f3+QWzoB4bEkOg0gDWJdBGf0aUpgoWYwO3AQX1Bf
YPHjRMQHzNHy47zOT6UV5F+EEczbwVYMPZrW8I5QoiCJvv9mXB3d3rwZqcGaGg8CqYRj/AR4Z+Gh
yPggli8Khe2MdlqbYRwB7XnbMSXpt6NTzEeIDvMQJkZdMO2piiPqucHVWHsoQsADNW5WSzlHHENo
nLWwrYqEfvqmzYyrZCnl5YIWSikKcU8PNL+pDF5a6DEYg53fz4xdUtTtNrIO5AfSRsx+tH7c4qXJ
tZBYcmZ0io8JTno3Bdj3fltF3fBtyePhAVGg7M4o4XqG3mxNe2H3oNBFm6j7KQ/idBM3aNAiHGvh
VNwrRgAybUBdY1ZXfnRcw79M4sX5ZNHVRvUo02q77y/uW1gSr5i1RU6LHNSjmpWnIjQYBDFeM2X0
0iSOe200In2sE7FAbEPWE8FlTbB7/4oneh4/L0luQIkDaR0I3qn6E3JJOTrFdfodZwLnnLYZ3O1o
WIwLGpXpnkFET6R3VftSCzN/TNTcXyINa94ZYyD279/LTw2vt1uLVJPwacNVAol7CgYEDu52virL
72pmwEDdjsdWhS/iCFljcZEztlH7R1YeBf/epVe4xV4TiSLgsFv6JEGwYeBZYEJeeQjp9fmoW7+0
0Euji68yL+mOjRDztTfE6kzhfQPlSAb2FHaLhXADWP1iCFvLrzZQ8xANN1iWfZr1xhU0ccDptDKM
S6+Ll1vUJDnOUgxQkUbn9N5UOANcFox5yShFAe8zb/ISSMmUMsNl6PnoIlS9IxfpPvb2XJ7FRS7a
sJXAZdiJjIs2Hl2/WxEkmC5IEHV4jWFusUdjMEdDDuzD1VTDb8EvsPbA1fp2ZZ0BTpnag+kp+1Pf
VslnKMr9DyexE1o9I3Yaf9op//Lh/xLjsXCz/K2vJ2wmodk8Zd99+GvYnuHt+g2Ux8LUkFdGTSVf
1m6IYCcb3xbkiTAY9kZMD97fJP+2YX0NQeboQ8SU3sDb7AukVFd0q8y/RxDmh+3PF+JhWZtfJrnX
700s3e5hvQ37BQuYXR1E85fYb8eafbJa93+4mX/5YFH4ordM6ABreYrYXYsBh985S78raXofG8/q
Pti5YWCLSpLBuThcD3nTn9dOWZzls7Cu+lJykKHYM98mMvYBJJfTeIlrpvgBcr5xQx+hmI9/uMvf
Ugb0poDP84mDmaaoPFmyEYelImic4Ttd70Y9kFm4CM/bzhIOnTleQ93ImCl1K45zfutWP+LVlIj4
RAhsH9Ab7B7dIFeXJuo7D3brDExIOAX2bdrmLLdK5cZpGPe+vuj/41ncL/X3//h/Ty9FUuIpS5Hy
3L/llyJ29Y8X/Jv8r6alHp+KuouT9vu//M2/manmX/8lT6K5p3+zUm1YqZJ+pQm0hL6KlgX+m5bq
/kV/D1xsQDMAtS1NkvjFtnDsvzx6BFoZEWASecj/ypfsbRpJmx7sPg0Oeg0md0F74+0n7BjerBpf
rsesdOMNoLQoRF328R+Lcvt6bPyT0vE2Kf91EeQpdZEm+Zf99iJ9NULkC3y4ghnMiVl2ONPD/N7A
H+x371/qbS/49VIMqOgWIbJp/tYkrIpoblIFNXPGtB5FqyS7IIeLSB8Jf5o1ciys1jiAyXHCwF+q
P1z+t+VkFMFNIJNn8ZkzI377pHa++q5GXB2JJfd2IT+BF9i+/4Rv4xy/XF9Ck5VphZKGnqpvtmBn
SE6shsnqdE9D5rELrGoz2JYEX9t8f/9iHFTc8X8nAj8vBybMd2HRSx+N8RPtFaEaxwOW1h2dCSt0
lRWIzVUBfbDMjQr0j50HJ5qaInRU00MrJAsu8LcJ1jYssrZotx2moYAqUXsI49TPzoYJSwCInGPQ
UJ7naLh0IBmQ02usegqLOAjbNLDP7LQQ3+x0OigmjD9KR9Nm2960HxeNkDOWAIZbZpTiOm6GYCti
5JwGzDUelzRqLxNPofQgbNnGW5zni3uoE+pTgpNqGCCseRcprOBdCu8P2pI2HCmjkFnu1fUw4iCp
CpxFKn9oANS6zX4c1vUs89XVkBrjXhTFDxKiD1XiPHurf8dxX2wmoDrntTl/VVplJihSb2e4/M4C
7vQ2q9fmkDWwV9vS2rpdOn3H+aVBpiq+qRfP2KLu3zJNL4bdVE3e9TyLbBPg9n1uK/EoDSs6T+ME
ZcAOyf1kHL8LzwjuZyAs28XCw28NGnXfe06+gX2KN8qotrLSortTNB5Xuh671Jzjq7JzEf3XnVp/
mS5cZXoZChNGDxWc+Wdw1gPFmeEOS45sCcEPw3aL7CaRlzUoafOirK3I2pdz23oPlL3Gpzgb25uy
svg9/jzb91APxgtUHIYj5TkWcS1tUt6qG19ERdNeVXCDdnbZZPtiCtgiBQCjpkJLhOzEAl032Hvs
CU3M2xFegxk741Wf2MOXITEbxHvNBUm6Vap7lBvXXZlUVhhpKEjcgPQJUWgOzlYAvJdRFLd39YrT
WNF2l1GwiC/N6vf32ANmx8aIrSsNAT7SzsEXdPUSDNTK+QAx/0uctVhFZDhq71Mp5iM1anBHSodf
Bu2Vq1UZ1e2Q02vrhuWKmXvdbAIkfPZ0eJovlaehnokHLNGaXXBOgTNcJFqwNlpjj/yi24PixFsh
6gH34WPxNR2y+Iy/9mke1Tl0tWY719NdvWQPKYYwIbpxxsEpyvGCLkwWJvHYUTGr6c6IJutgi8Q8
Ug/nx6Xo8XiisXixVOgEQYZyqxsydB/pFAX3QRuUmXciapanzqjMTc5Hczmq1LjolWcfxIzsmgee
hBwaL9p9Bt9025gNV1OZJoMHhgF6EHsaIHDxcq75bV9gvOL37COWpKJoupjTNMUvZphA+hjxoRuR
mymywgiZJ6AzhE83mK4sCIWXT+erHVuXMyPdfZR6wSOuZummyDiePRk/iUh8CqwV5fC+Nz8kIMeO
9ii+ovx0CW5SfQRQ5CDvx0qLZD3vnQp3+ggE8OoYqHlPtN4acAsbb01B3zX1Xdqg0FE260uiaJYC
FM4W+lVqPIvw291ZhnmHP88eRRvMxw3MsSqUIw9rxq9VeNE/tNT5oEq6CZMx+El7gHLiqRth21Wg
hHbdvG9qJe5dtw60KnBbnpVy7G4HoxZPxG3/LCkmbBWtmMY5M7ldDGYAFKBTr9dRnsGqF1G9PFQk
7iCy3PXMmoMprG33S1tNXWgj5xpOuPlhexjZW6bHkPjLQ8wBEBajSfmuFM2evLDK667wz3Ia+bgy
Qx2LrHKj/PbcaX1ju64Gxj+Z4V+pKPsezQHCEE23k4PtPEGyrL+lgxhvaGwWQYh9N3zrfvFukiWd
L6m18jOvsNuj8JMMbvE6fa7mSdDv0JbOZpAuSJfSwEStpZzTHwFoN12Rm/cRzb47fMS9rcgBGVo5
ruQh/r/iIOnI7sDkd3wn3vxSFAti4sgAsszlJmtl+ogRIdrLQVKBdm/zYWM5s7NJHaJH7jf5YVgl
xHKR4D4oGP/fFDi0AFcxMQVo5DMTfAVXJeC9o22RniFZIYFSzdYBhnaxa0m00ZxZkqOt5Y0sL4iP
Q1JVFyAy3KPbu+6Nx7zvGBtKffXdXaGS5ZAvMctPK+KBRhNqD/Rj9ixSfs/U2dqQ6uO9bvSZ/dFp
QFBORfGpXzLnK6Ca+NprvfVTVwqatwmzwRQM2PVg1f0eTyp23iLTI7r/bYg6l7Hl8PyBubaNwFkL
lFdF3Rnn43Q2poKY0cwYDVz0VrHYOPXl3fCaV/xfkv+HJB8bDXKa/1l65v+3GYD/p+6f6f3r3/lb
gjD4Cxk8j/lg4DCq/Ke7R+CQ+EOl9GytdeFDc/uvDF94fwFkJY0jp6KJ+FOt5leGL8RfpoWrbkCO
j0Qh1Jv/DZ+a0P42hWNqyT9MR0hKGaG5p70c7Xvk1PbAOZH7OP+4BiBu9B0OaxTP55isuUdEsUAF
VtO0vLhVJy/dzGlgLljW9AHnR5PatDaecpmbVxn0NOCIkbj30jRRTK+9cqs6R15jAdB9WNIxuQcV
mx8ysJJnBYPbr1Ud+ZCnZXpONrvrl675xhw8PXKWtAmQBdChQJHq9dmsM8yOsK4CTzDzPTHKz86D
Mi8vIin48kUXAgMrrypXS4zkUYE2RBGfW2M3nZVJURQw8zyxtQ0lz4sGfb0wyuebqvbzQ5372lQc
kRkwdbN9B04yuIbPYl5ZS2Je0eU0RiCaotnTbskPwFfVZytIgmvLyG6JVMNVZFv3q4k7guUBOS8b
JzAQfKjFD3qCcTgVC2J6FmTJDUlvfxuAMkdXTALyd9wZFZ08GQ5ubtYvE2n0XrRCqzm3+aEcquyh
cVI8CObcSQ81BrTHoNMKs85UbE25WIx87OFT5SfRTT/E011fJeszsNnlc9kO4k5lMDPFkrbXnkjn
O6bpyYZ5Z7InAA4X5uw135AdmrdwnOS+HvPxIK2Mx1DzHGKKlyNTi0NtkznDixEIreIM5SrA5LNE
nFrDXgfSsjAzq3LbuQifZLU2VzLO8kxmW9VUCONBvzs0zej+UAF2613aJxckpNPBM4PoDJux4hb4
z2rvcZjKzsGLRMaOw2G4qOHCPKolCb7Ixit2KfnTeVR708ca/9j7AE2jq5Up0tXUmdBqhlYkn6Le
6S7Twcw/OpVT4zLqwyeYAOwf3TmXMMxzIe7WRSZXCr/7PaDwnOhc+4wpktpi4tcjKZJ0Yrz0QPfd
Bi17haGBFyGI4eTPwzzX15HnkVjNg7jwwNUcitpLvgy+TD43WDyCGq7duwIax3GOl/kaQKe4sCe3
OrZDpW5ISjqkbQR6PkWXnxXGgHRGNKEaX7r+td3U9hcMPr2rRjnZWcL09pimOU6sBZ62NM9j9yav
pws7xnNrrJr2aJg9WieqfwLZZC7hMmfYkdWRfGrE9N1tMLpSSz2GBVyYswqe0p6xI/kzHvaPwsme
l0nUamMox/4i/fK+GgU8oa5eMEctzbsq9jyYQnFknLsGCQZaytjhxiMjts1keM1TF7XprVRZA3VD
iOA5ifz4UI78JUVl8eAnJqWcgEVognq5SBUvcRIiOfOG3NtCeSg+StH13+geopXeZ9Y96PIzZU/e
eTU1B5CC4I09bWGd4MxzB+wk/+BG+dFbpv7ci9byzMmKatvVaAAPBMsvmB0nZ9It8BNMRLOlf4eG
DanHh7pDL2Kdmwp7R6YEa4zYMmjf7DPUkfkBNRbjrraLasMLpc/bxpm9pUNY3xrtvJ8wALloWjCf
myDYu/1/sncmy3UbWxb9lfcDUCT6RERFDQDcln0rihMESYno+x5fXwuU5JIo2yrX2BO/Z0vkxUWT
yHPO3msn+S5oR3GGzDHb1dnVEATDA9vuEseFrl4lItT3BTuOFt4DLbtCDM2L3s0cCda1UUz2rlTH
aTNkaq9sIluXDx2M/solZzaL3dGm6VAsc3ixtGW6U8imBUQ6m7bXDJPlQOQcyTokTBlmCl3mpezJ
BnKc4S5cZgiyWcqALWvCmmWOIY+b9TmxR8pUn81FIDaqqjwkBDtLNoeLvokzB4qfhTvOwe7tZUpM
Eh3BxhnqmQ3u19rVkrR8zizCd4Iycq7MXFoH4E1T7lLwdFdxp6TksBceuuL2yUrsaZfAvbgUrZXD
Ish1cT5IygoCZUneJone2qDedu4d3hrnixFFH8GIkqK+DI8ohaw9b8TFI2RwOG/hP3MrjclpmwD8
6WbFOc17o7nskqA+I1++vleCODtv07zarBmZW9UpQ5/6gfD1ttY/Mg3X9lbHt2wCWW6jKdG+UCD2
ZyMzyCdDr9eXS78YD3T44zucP0PmgpTEpZ04IdvIKMVfFI4eBXZ0SZYOi7hjkGMa1tON6Dn1RWQu
/jx3FTt9TULfdgBhT1kZXYBlGLnR1JE6HSEeV7bHfxLq/a6Ip271vVV3WR/sYmzLGyxKy2U6EPta
DTga3bkTS4KwvTBcM5y2Vl0O5+oQakeqwvRxrLXUH9fCbYCmcUaCy3TS0v3d2wRZgJWqG+dTalmx
nxejeMgCoLisTHAMOs2fNcu8XGhTvFS4349VJ5Ut3tD2AhxIdjANJdiCUW2vsnmUd+gwg60qanFD
mqHg4+xA8eZZsbY6av/zZq6fC/LOX8TSs/wzgV1wVU5GuJv0USVeRBI60SonZiFWtnzRxCRUYjjA
e7W6tAXpPWksrlDtruCUJAlve5ONCLSrGrI3/K/uqg7rbF9GPNLuVNkpXe62YVJhB7J+dZoqPQxZ
RITtNCqnsZZviEXJL4ehSPed2X8yG5PasmxrFA1QYZ/TzvqEj/lJBP0rJq1PspyuC3UBIblA/yr0
Oj80hT1v8MrdanVYHavItm+HKtXuUzoQL/CHp48I4j/JobAUbvUYGkF6rNCSi/5Y1W09dDvI4fQM
zthqFaHlLhr+KiLSys7YrKqm00kzbb8fp15e1l0946C3gtc+nnW5z4aRCwfTUsP0CKnZC0qx6wmx
X3Z5VJVnMV7s8lPFAsrea3XITjC4atyw+VEqKV00vOk+m7z0RCVE+9g3sf3JnM36kQllmFwGDOJP
7MhUm1tytKJgly1pBtNyascFz1bYmclnSQincmdihDFBBQ9B4ZZKnJY4A2LdLxQx07Qoi+1gtR9B
oI6YDsLMFzNXsguNj5OijXsrrmyPjkN/zt+ctg5YO48o72PcGKc9IRvAe5WS4F76r/eKDY6avchd
sUTZJmKMBZ3fUW4iJQ5P4duqHsyE+XyA1HrecDWPSweuOIrHJyN15mPjWAoWDaXfqcU0uwjw2W7p
C5lNjqk3J3F8YOyBxYHE1jLocJfCqgD4gy3KMgX2a+OKaLrWJwE9PCwGLsI+CIJjQ6TUsRPhKZVt
5glbrU6B73b+HNr1Y0+DwsOPN+/ieoi32KWdjRKKABIXkLgxMCpGgXSJ3A6TlQcjQe57UcHGy7R8
Z4pAvJKQxja6gjMyxXSXdfWzJQtLfgSLxqzppTfIIjbvYNytMgXUnzFM27fS5N8i7jdFHFMMJhd/
XcRhcC2+vHTxS9/9WMd9/bHvUxr1wzqEAbOh6Zau0Wb/30mN/gEBNChQxheGCmadscP3SQ05jXTJ
kahSw30t1v6Y1IgPlHAWOB3GPJgh/iFK/p0Amg9B6Q2KFFG9CgmEfPOfhwumNlNqYr/cl0THAbaI
ea5wHeFB6B5mK32WqGdAagJcK/rJ8UDXtu40zelRqmnliU7eykGmRwy+6dnUZ6eDNFqUnRbb0gbg
olBYfBOAmHNvTKyqxbI19Fz4rJa0fPBLbytHofBCuukxrL+qoBX4AsYVcAKZbtTantxQ5TN5aKA0
ooTyBO8XH/bNw5A5vABieq4VySCWmTxbSiX8LOevpyrrYTnYQOaG5kGVEVQ7cyCuGXH2Jg/sexSP
17RAnoeGj8e79JCVhBSGHZDr0o6BYGpXJNvSMSv4PlY1dRvR1A8WRBb86yDGR4WvV4Qojaa8gPGn
kF7fyENYYOAJWk4N/SJajjmqxyR9RVw8uZbFqcTm1fqi5pdmA6fAAMHNV+A00NrLY0h6QcPfGgTH
gDKQvV6A9KvH2LdPDAjxZcYCatUWf5oaV6MEK7r+ZGKATI4d2o2Ltm6kZ05BlYE4NTt1uQrL7Moh
SHyTtXxkhjHkxDRqDn/Uyd2tOSC9slKfWe9d2jrsOcFc+KzGr3NRl4gqGs0zg5ktRDprIXbq8CXI
FJXz4Nwifu02epHhQqej72Ge5QJ3UmLbHShbE6e9DQjqgYVPNYQKfdlWi1j2o+Ts6TSh/dG0D1JV
bt9ukrieqTOMuvUrm/tAnfWrfID92gjndqQS9shkGTwCF6+GmIMKk9Q4UCmQX4550C/DfDraTgc6
slrvoo6/yyz2PCY4G/t1q23sARGQFVgTp4kbq89ywDumec79/Irxbo284tCzMX6G+MS1X/i3JEAG
NKhK4Y+dhOSD59LLc84S+fNAaOxqORM1WFl8ZQ9v1zunowrZhtuqG/m+8AAcF0Ufl75mY9FbMjsK
4px4yLmrWcsRPnJ3SptbhRkYWJG6m++yiH/FVvmsqxwITx6bqQqMR8/psg37dl648mPNc2KD1jyO
SFrOIkoSgEPtgw0SDTAIV1j23EySp/HtZBT0NqnB+KtVmj/nJBlsAmHXR6BE5sYIuGmzFFLwTDF5
nbdJ5SEQSNyRGAhPx9e7hYSgbSAwCj9vDE4p/eLNGEbtiWzJTKLFgne/DmK42ou2SW0eSkrF03hk
EkdLgrsMnjbazyI9kxoPqi5YCOTAm5w9SbYRPCdw+eOrITLP3x4vJl3LXqgkZk9GhvW8hC5a9nQD
UPK0voGd8RhGApgke5jVMc1jmCLvebu2qHtW82Bxag3BuoRwC5C66Hj6yLl5u8sXAiO3GGidHWVD
upkxKm/RFmc+tILKe7sB1jucR/wqNpZiR1ik4zkDz7exrHDf9TJ3PZ3rruE2ordEMlGiBk8AwZS9
GfFV8eqxTexVZR84OquXGT+zceMSqOkr9S8CYXjgGwHNzst1gMBawVxuBe+e2rGYzs3J3MkxeYbh
MCNNHIvTINXSDRskFBoLseihyXNK3Kp6OtuRs7UtbjKmTsWpQtKlt0DuYO3NaUSyOKgLBfFk7DCL
teyoJn6ZOg6e0eqWZ3dC9zESt26tgQUeLUTg9kr+nOJcEAth6huFMbdnhzCUg5FL9+ZyD3rtKkLn
hh20mHdVx2KCKXjwiJXASjJwCACYeIqgCOxzJE373CaP7m1t0pyJTvn60A6xNdBLUG753dElA07h
N6Zxpc1r1kagSNekPue1A0QXUhKpauwXvZTBH1M6UZxOljGd93b6SpnFqZl5At7ONbKB1E9zfmWv
cl2NgomiMXWtr0iTJXAtsPDBBJdwS8koLJkByKB+rW3+c94ncITMCoUp64mhZPFWbZoXNM4mUjPG
hmVt3+drCmhKHKgy9uf2KgXWybc4zvEE0R7Wcqb6Vg9CFksH9NPiawBptjymZpYPrsWOwNo4UiW4
CExIwlC6nHwKO4d8CqHdmmGa+ZhUquRsDtv+iPebS6iLgBFsEKpGz/i1BodRxt0l2fAY4CBMZbTi
MEsPMIDTTmwmgkjaDeVyRdBsXStHArGelK4sP5O08mLEogSrq0/pq6x1BW4lZt+lRT4+jfuuYDDl
5ClwEchpte5VScMznxiD4oe8inyck8EZaIBF2WY6FuDzVEPrdChgJ+Z7oA+d8gBzZ/AiglOy0yBy
dIzBTaYyT5kJRT83B5hmmxC+vnJdMGE+Aj65/WEr9ifykJ81UW/7GkSWSJgRq+EafC+jzsjYgzTd
9Hs7nqlClugVVJdkCZK3YHbgNHU8dUb8W0/nL0oKGwfCCmKnnF49e+/2U85saCAYqn6vjm+LHc+g
HqefixEBFYTK17//lr+KYPg01F/MAlRH/AJ6XMZQMeKl6PfZzA2y7gSclEYokZLi30nO1/Sn3xQB
bNtXme5fVwHnZdNF//Gf0rL7iY777Qe/1QEOkxmLeY4JjBCqKdrqP+oAVRgfhME9KojAXIsFbqnv
dYBDpBTtK/6YnTmgPu7y74ot8wMZz9QO/Bh6SQII/sk8x7B/1jit6iJKDSoUG0Qp5cj754X5Y4Uz
w9ZOFyqTcNnFoKs6JCuaoA/cnmG0dzYVCziDUGnS40M2uXxSiFlG0BGr+3aolNOAY9/MtZJvQ7z8
jO+X9qwMyWNt9P4IgcP2cdZZJ2VfKDd10aL5KUI0A7FUAT/l1g2ZPNNdQrgaOewlUgW1qkuXjUjt
WQB5XX4f2K26xvruDIGOU98JPI57IoY73OPPP7MwER5xZaGer4OrcakvJvILUcMJ18grdV+v+19s
VKlnZ9YR1xT+NIAktAs+9yifwK5RhBPBmXiNXsxnQROGm7EjgHkQLyt0FhFSq2yCJCG3WyzLDjBw
SBGg7ZTCLD46qGI30PCguWfGJpuaiyadDcr9tHtqtE7fZnYuvcqsmH3nFp+f83bkTBnQZqSzn9s+
vrbDqCQ2Tl32dJGICIBW5MJBGPbkt180syOQ7KTLhsgR1e3xhLmGqKDcIFrzIT2ZzIx6dqtwFI5p
bJ9FqoNKTc+vHZGPmy6wd07e7ytjlZBkGgJeVEKeoYfC1wKxU+KE0XM035vdAE28W79ElcLC6fWA
DM4+9BpTsZiY9885mCN9mhAoFWp8UsEE9nRt2pSLvVVisPfmUheggmi3xDhv3dq09k7gHDv0JJ5M
NTRHS6DczzrFmy56E/pFxfuNQclWM0IHoUo+H7QySigLquXQqnKgYTzWW4bu5pYWISDKCfcTICkL
bCD9w94y3BoPCFk7yWM1VcZJrcgD7evcw/VMOA9tQPws4S7Se7TNYAr9LFM2aVLfQj++h7d5mmij
7YaDZWyVIqbrLZZoZ1f5E661x6TujB2knMYbaextUCkoxxrXtwHZAWCFY/rcE6smwCURiyFnExJ7
laDuWHEaWhiQK0V3ZpAowY2W1qfamYcavM7jbCwqEoX2ZFLSZ5rxExAIWTG1SuY9DcHcW9jGsaHg
Xojhtfh2WBn7CP7YxmBQ5ImM/5aqzQNUG7Rr9hT4FkGLSMpn8nskV7DEfLO1iMHYBnpy16DDPANt
lm91+Rw6rThOdKk8s7KUW5h7JHMS6GD4dhbH1zmbaXJz4PonJLPvqthpbkUxAXCxnfQaK5rht+1y
hgI228okHTcEQFjbJUVEBzXR3hRAcd1OU8RlbDXLRixpvlFbGTEsZlISdToVkZ1YB1VrAg8xzbDX
tPDQmYN20iqClE268nc9+oVtLwMmsAZCZCt0Rt8cSXoUZhl7rZmIO/pywu0UNheEji7bLqKf6PSL
6jZLWtykij5fAuQVR7VrR9Nlrk7GK2/jaGNVciRNIScfNsPRpc9tuuVQ+1MbDSB/USExEs8RsTzn
ipE+x2gvvKSQ2WGo7ZDZEbshe+F8Vktr7gFmE8Wni9cpiNg4j6V5rIZFcxOruxEyPvRMuI5ysWPX
aMxruII1vAS93EQOPe5lZLRlsD9F2+bQbsqu43m6DNT+MushhIkkVoEbKV9yY5m3WUNOeGdTV/H3
W5sEKWCsbmEUxRbrTeOhUav8ORhad50TuaoRP9UlvddQLjctqqs9SEkcDGQ9owTqwToKOW80Ijb8
pkAhJ0KrOZs1e9vn2pNT67jxYnj8AwP4mwA8hpfbzgYDCVIdNdlNRv1lwJwBSG4Ozs0mQZuUqeox
AI2+TTJtoLarWuYTaeUjdJH7SBcXZaY9WhYjV7BNB+ZC9wRekQAVW51HZqh1oNNf3DKe+sgoYvSr
yv5iReOILAvFIuCuWxhvJ7bRNeeV1I4xrjEyNsvsLCNRsxDNZUb7CGNkJL2grl8BLBGm5RgBCa99
uTPQt/uBOSebeuyyU0hgzc4Ad4vKNHD2GaVqq0ePziyd29mY92VWqCeLha4G21i97WQ2wMXhE4tl
ua0J9biECXaaqLyEJoVCMx2RJqVqmG2b3jQpVM0bam3kcF0dn8x1ewgbpnYD800a6L3molyikoGf
8ylLp4cx6NmwzvbnstcGNyJsCn1YR1wrBcQ2LALTs/PBucD6cilAtLvkXa0HPp4xSwi8ziTaA9sc
cFtay8gQpzqGxIuK86BGysfeIR+vVqbPekyDGTB9f5DD0rDWxOCEgsDas/7Gxwi56S5UWOVGqSDv
bGQO517Td/Gim8CHRn2rgcH0JqNSd6GdfBwx5aGTlLc4Mk9ahklupYSvulLZmDuzYKswOnFh46tb
qKxyoxq5OMpKaC6Qr4LuWInVwGoI5sX7phfMDduiuzNiqL0p96xSO8WecU1sUGMzZy/H+y4AH8yj
iEozwQnH3ZfLi8BsnLFy7QhSDg8ZimGz1fe1RmuT5IyKdJo7vR8LHd3jPDfYkBj4Ub8kSCaWasRT
U2iBea0b5Jw0nyDhFUtxhH7Q2o6XlBJpOME9WaxEmUsKx9I0Xy3j//bYf7O9xqTwt0Ip/0v2ND79
7IP4+jPfG+ykrhqOAajHwFP2tYv+3Qph0nu3aZUDWYAysZokvu2rdecDlSHNd8jtdOAJ7/pjX01A
lwHNBhmVZX7dWP+TfTUo+J91UgixzNWmgaUSDj97+3f1YJrQclSRU+9na44euqQrKt+qdHyJEwFw
3mQ3ebet6vkyK7Vl9LKInqXgpmPwjjuNuC5auvqiPgRxn+OBLlLLw543fpk6VN40zxLG5Oh+srC7
LOAhuU2fPRpKQ6XbY18reMfj1hfhhtw/C6GqYcf7gJbnTdLRT5oQCpxnicmUTPa0ZW2WEWOlgDRH
SxUpHTeWNJ5fGHxRgzbSsZqTCTYloE4dBcxkJruRg2M1aazqYC9xcIB43F0XTmgcUVo9JnatPMRZ
TnunLtis1hOhUo4Wbqq1/1/JtrpYJmrwfGqvBhl+Nnkvu2zawONF2hWlNJFKThr5s8mCmdBc3wGD
fK0Q7Yy8fzrYhPAFNmYVLxQGHezahU+PBu3K0qc1170763DtsVOmh6fK22Doz1QQnG6E4XOsF1TD
9Fh4FxYDOoNx/QcU+zk/NWT1AN0I0qraTcQiho/0rw/rWN1dtUDpnD7WJq1VuyxvwHcvn0h1EH6F
F96HEdBve0HPFEaXxy14O+nBJmCn46aBtR4COHCTX434EunqYosLPVWUbTek5AG2TnZPNI9xj6Kc
luPaWK/DQN9aTOrRGWHzj0T+2i7VpbDIyQoMBcnyXD+VBmPaClgcOtpA0z29yli/teoyG+EQy0W6
0uzqixk63IORylurjctdORFLq7Yzo8sgtTcL7rK9U1ty02TyLlsqpUahM96FRrCqydHw0QFcE2id
oH9RBCY8z66FftWRlnqex3WkIjKIJnr/q5w+i4obXVGnDRwOLBNaqV+3WedsW8nbGWoAADyeHDeB
Uu5HIGnYYUy1s2vYcaSHsFLxTMQzwWGUqxDUBqs819SpPwlRkECNJUD9zoaldkLdKB4Nvrjfkpvr
5XGixT4I57LcqrIJGtR9szgBemx2hxKZiUvyeDe/UrAtyk42ZRm8zo49nmVag204hLxGgzXGvUk/
DS1Kon416/270P9moad9YbA2/nUf5eypbZ9eor790nU/6WK//eS39d4iZoi5KNGOq+8LRgfNme/r
vb6qX5mLaoDCvvnbvjdStA+8o/WvQ07cTivO63sjRf2goRXDvsor4e1F8U8W/F8acoxRmSnppkoL
kqNbZbM/MNEcHfNNWikV+ObslXhTZ6fIMnBjKX6XPfJnn6QJwZtvbdv80rDJ2PAby6TySbw33FxU
j1VRTu4YRL33w3X4k1bqn30Sn8EwAmIXO8r1z3/4TmGnBAvSmYoow7T3gl5ctEPOO6D+HczmTz6I
uBoN2T0fJ36xxw8IOGhILBWtkPQ1zdLXQIlfE/73H38fPmbtcr3Red5fow5hWhuZUwWfnRBZXLm1
20bINEjn+X+cOu5VUqxWAhPS5rVb/OOpw3MOlodvNAR5czoJNIdkEsvTBuD+33+p9Te9s9RJcHUA
EWgLwu7gsfjxk+yBEMiOHfCeSiklLXK+nsPpHij4PQqx34ELf2muS1VatNaZU2go1N87EhXVLHk2
y4q3xToqakF3JdBwV/HPk5B0LWKD+S4Bod0/vxVXTQREKFAK1i+mT8qEXuPFUkFoj8ubnpfFCgGF
gEPQwFfVy08RYj/6S9cT9ssJxUnLqoBGg6f65xOK5I1U9TKv9goT8n3eV4RzaCK4+fvL9me3PPyz
Pz7lnRMSOShDFWIF9qA9zBOtme6HfCyORfP/O3U/fNK7lWmkCi0H9hP7iEgyHyrB01JC3/o/PF7i
1y/l4P1l2w3AZqW8vLvrSzaYYMarfF8R++dXYmD2MVfddLkY+bwhOg2luNOo2xpvL4wVUE9Jpjsb
vTaK40CvEKRraU84AMPea0imf7GjOPfsJNAPjg0leZ33zTSgD+GiDmeV3QZuQxPGwt5U1m5Z8Vfm
KMg3Ap4aDS2d7sxU51dz42gfU1srD2aQBI9DPsz+COxkj7MI+xVj792YcD/TRrOgMhCQmEOhpeE1
IKw+dF1EPgz7vE2n2cVNp4DTEM4yvtQBq7zaWRy7pfIpCXHRowTR4EW2hBY/G5l4poWGDaHleBT6
0084ilH+DuxYSzIqLkCNg7tabRYonwPiqNU+Q2EA7tdhCIrsoxbBtIFBg5MKlh8KCL7dAsXZzRO7
Y36LRQDRRkrLgMBrOly9B3MXGDcyQNqO5DuxfxviXULyzYkq2DdLOsg76eSkIGRC+xhGa1hwSO80
lGV2DwIn3kHArD7VWLXQx/OLXHtUq09VbiBLtYIB0xlQcZK1dfi8iGYsAzOtYjTZfTtK8hkUNorE
+HaPAafmJErq6sLqk1eUD3DlE0v7SKbvK1LC4KazlvIwrktj1LblCTD/Mt02maBJhZU9iy6R8E/X
yRQb0Kf4tlT/8W4IGSWzDUBhm2k9eeDhKh4lRCI+D/XKuUissHjF06qeq2XCSewz3IiaMiLoeLvt
M2b+pHoG8jSyOGUIMvmaPdUUA9MZsHQV3kpyhWM3xNCBzJhE4bxGrR2YUZL7WTeUi1cujZXtYuDs
1ZnaD5XjQ6QYHqKgUpyNhoOE9ikWLbjxomhOFRwWHyX7Tmy2KXHgdlQe+Y6wnjtWTiFkvTfgrd+X
mqXe6kXJ/WM2YnX4GmxnXfBEkHD6KXdOm4nayQFDBSYFTwtJgVqF5Zk5g+KJ1QDZYiwESyYWYggN
XnHLzJC+06uBXPZsrKL7rlDCYdfLInlyiEDcOgXPkUXGKHZTZ8h2LZqJa8Slw8NCE3VnVrQkt0gy
MIAklW4uJKPKtHYbOJEkJWAfeF6cqv2sLTxbKIJn1afsaO8Gu6s+hYlhnhDRwBpKwrlJgaroR0uA
6VpZyIqnplwJM0KmXDMQPk4BFM5mTWdJm+RVk5GDUIFweQ6EUPcwn8GMtfVIz8yKCKJ2sJKEK7VZ
4Qr1Oq++XmdVgwgifTNygptkaGCJRdUUfSkqkE4U0APgkshaTg21f6haEq70vCQm2um5EZZRFseV
N9QGCItrpRNei3cHS8eXjrBDP2qnm6LW9l05PEMpjY858VybHoPJCa9C+yrqeSjVgsMSajacDShI
Nsx/iLKXMCQ1JMkfpVotJ4TibXMoJ4QITVXn5WNKtyuNE6Jbu4ybmlVxuoyyavaLPnEudDaV21rh
qU9Xu/AwVAHyKegzS8Pqlo8Yr9T1vVthzwTclzyRKCAvEI+YTzDn5JU+dOo5TWD1FqWYfpx67qiU
BfWxx9XIFAEL0kA2Fj0xYH4uISc0GYt+fGmVBiNhiFPLiygbr1SLNoAhsifTZKFsyPHzrAimFoEk
ILObBiiuvcKTTL0ntKtMm1N17FdF2brT6h0sPRnaHT+ZExYxDbSbBb8PoE/Z7BnFd56GO+wFr+Ya
DYuMjQEFdzB5u6hlL/SqQ5E/6tjI27y6aOt1X11q5QkAV26msY56BOIqkl0iBcghY1IAhFHdvK26
YxR/6lKpEr3IakX7lWgnsajnKbFY54k5hdthjqjnR3YSxI935nkSmtvWIKV4KFf9m76wInYl8czw
mO8QpjsXi00lS6YwIzSlHb2eK0wvQTRwTHkboAMPA09aRXEMlp5k5Z61RwlZPUaHhz4dMKEMWBqw
DiBGCYsBvFWgiWdH7buTQTHZj5b9hcTCs2cGM+wSRO273AmVM5AjFzoQ2AclSdqLmSyxM9KUP8ZC
Hz/KVeQAgiLeMVjCg+fEGNujOr+oMLJfZimmqCb3QYuhdQxCz+jiO57n+2YQ4Z60LvSGYV576IGq
CwMGb8ZrkemaZTwrJnoRjejII6lKxkGJo+y+Llh58YA49yKX6m0s1Ar1FZe0+rrIgmRDNMY12FJ7
jaD+J5Te0ii8Yc6mHmaiaTQ7SLuupkZwGtBG036f3/gNCUVezS2SwHVQQ5EeCizAjisrervFGwMC
Oz88CDrRce4ClFg5EW/MiCrX7tpcy48jSNljibaJOTPghaO+2lv7r1ZXYGOr8XUeSRldePlkDetf
jpLuutbGePQFhh+s8vGAFXAkOGmYXIB0gzwaQ18SAGD15Fd67MWbHs2+09iv7ZxENFmwLH2pTAvH
fhzah0naqG/GNyWOXhPrUbdv+hxppzPywKajaUeWM3QKo3d6j6406eAkBRp4IXpwpaw97SNBSWnn
lVN2Myb6lLmVCj9g3VwbsUtCzEBUWpL6cSWeDdnvK3wRrjKTXADQLCKliueLhWO4ou+hnBHitA4s
7Zy2Ht21Hc+phuwwYbreZ7LbazWywqkOntIIOZU9IjfTRInIzK7VB/phaK14R6vuFCIIKgyNbAEn
05dzHtfwJcxslSDWVdSU2WiFE0hJh3gyhWQwlbO+GRbLN8Tl3qNaAmoxGk5mMt+Jmn3a43H25GwO
u7/fYK+t3J/38UhQqf0FNE+wUqrxbodNNFlo9K3I9jUvUN/SxuGsC3sAV7Jhn9CxtTyfdQX4n7aw
r0idBuN2o5knnY5R21Wd3xVqv7BP1uNZCTxk267F7vtCLdRCngGOB9jhPX3CkyZlTR3t+KnI+utg
5jX392fgl8oQ+Tndbz5JZT/uvKdDtcZg5uQ84sms2YQVQY8kgHS9fVFE5QnU/t/xU98FhtL3WD/Q
xmksiRXWcff9XDkVRKunhpVmLCj1qLisEiXuyGKo/KTJnzqldDZpG7EfNOV4+fbaQUmmWrtIG9Vt
RBCJF6SZSWB5TWJGy3v978+H/kt5wvGZ4PBMy0Yb9ktRXk2Ef0mjx5Gf58axH9r8FZMuz9TYYQrN
Xfqd0ybLcBhBl1G788Fir6miqb2oVDbacAqe2MoUOI+xfc4alWcbV0XO7LI3Twwtdk4L2FmnqYXX
oyOokQSIPjD3YcCqrDOTKzeGnQc3uiGMJyQLy+A6/GMnFdW+Ip+IF3BA6OW9iOPk8e2tWBRIv0iC
QGX3m3Ohrtfipyp3PRfsKFEZWaZjyrXS/7FB0Y9BwtsL/5OVsN9W2tLtpiT0Rt14qGNb2cMpGcjS
Ia6KAZvphU33G+7lL3W2w9hAQoIXXBJu03dHABhihFauxnuHentnKiFBYcb4u2Xgl44Fn0KjAiyz
vSJc3zdi4PYPpDaW8d4y2DxbIQtXUTFvRsRBnWERiOXOCcVDhFHq4e/vN+3Xc8wWBdWXhM2moht+
Vw7PaoqZORsj6C9jGOwzo3ROlWDFYvZsjVv8bfOFo5jOfWHM9/iU6lelMpHrzIMZephbI7xsIeQb
1Ee91DEVIMU2jLTZs/92TpOyaD/XxFp1ByVoKVzfjv7ffvVv+tXUxFzHv25Xf0e7/ad8/Y9X4oh9
jn+S/339+e9DSusD6kwAf0RXvJmAWJK+N63tD/SyeSEAS//Wfv5jSik/QH9wGBvqKskntsWN861p
zZRyXVxJWZdr90jjj/77v35qbbXv/v3HVtcv70heSSadZFYC3kkAxd+t2LNapOA2J7EnRNTLw9cM
hOs0B4dESr8YoVvH4thiWmPw86CmTOL03wHIVgTeTwvRegh0FFXcSPSMHPXdMlDS9amkDMW+bGZx
3ssb6Euxu/SwsbVajH6iCPziWXBWVdCT6B2jT9A+GZhMlghlvxKeUe5SD8ht55AjaavndQR3jtrZ
RVftK0NIUVW9GJiQCV90+yICDv+YYApZ/+9sGC4V6V27EMGUty4qv9l09kbZYdkIUXjgdShmd6F1
0rtK0+o6W8Tem/XifpYEtHI37Cf8tbmOgVTTT0KIZFAoliuj4wvIDHOOVM7YgqFy6/R206an2BCv
FjOtN0P5hVVXU3CvWs4nVVc2bWg/4dPGqJTAaLF0Dw0wPQnHFVG06cvMH6bco6y9RnJym9Rjw/s0
39BNopzTxC7O+suwtU9wSz0vtFu6JPVqa8x2pEFJXnJd5upF8ZJPhtilJD67sxhfCiP0Q6tvT4tV
JQVUwquslg9btnGqX4Q574R/F5aii7v5NwsLQTmCd+Bfryy7L2UT/ryYfPuZb6uJFB9WPQHhAkDq
6fSvmQDfVhNpfoB/AVsPmjR9a5aN/9U8sOZ8Xz3Eh1WEjAcCwbG6sl3eLRZ/t3iw7rx/dFfVBb+M
vZRBQJu17rd+2EM4WllAlJIZRKfw05hGE5VcWm5oqz+Q2XPT4NktRF8/yFx9mEf2eL09o+QckIOi
B1qUWjvosE4OLYQ/t1BH8+DQZ92xDlS+rdT4+AeneUXRZvklLVUweq04VcKsekR7Ia4VeN47CPg9
XKhx8SoZx1tSAdfGkH2NgkJejkvsp7LLT8jcGPlthA/qY11vWkXD4D4azVF0jVcP+QUlL2T9zujc
JJsOTWsvV2YbmNQ/o+2p89jfsr1Lvf9h70yWG0fSbP0ud482wOGYFnfDUaQoiqQipFBsYKEhME+O
2Z/+flANnZVtXXVrX5u0sMoKJSU5HP9wzneieQoPMZkaK2lY6IxtZ9920Ysri2QlRp40r8jjh85M
rPvU5jOZZplccDGqLQLa5gK4E0x9/txjQu7tSZN8Bue48IZfVQ/ZfLCHcaNwBr8lCCnus1HqlR1o
EkzzhvBwMBJbJZW3H8u5XY8yp1i17Q/yPe2d7EW4STLEsIyDf4lhBkXQDcc0yIodG3quUV0S39YR
TU2vQCCsV96Kpt11X5hf4zGcU2KIjWa6q224YRMjwVtQi/xHNzj1C4qHXRGMV0QRxS2jmATJ66t+
BQ8ry1gM5g+qtiOEoP6AThks349eV8k1s2Nsei2BHbZN0Nmqjgb11NhG+ISrgYo5m7W3Mgrna27S
YBepk7Oq8vEHtOz2g+1T8DwVNrl7YINGzDoeQ9shKAiGwP7X0LdevWXnVeb2omsUg3PX2X796iUp
GYGpN+TPJSDSeyePg70pcussS03/Rz4tg+bIrNXJa4S/gcRt8cMLRE/m0DLGa0XNeKNd5vG6Mstj
Y2i0Gw3RSw1skYzWxqqKBGsdrK8ZndMOAXH60xODAaN+GWOCFAqfU5FXT77N6G4q2FmBybHOtjtV
95LBwglgDnplwsXwdlteEnHb0gAWjDO3DGGmCw0xpr8ui5DEkzmxbROiiPTIws3uxgX8Rhj1RjW+
/IUSI3+ek9l8U71nHwzb7tN1hDr3LlKkeah4mAhfpe4dppmZNO9j69tQOUxcO76kJwAHbMhunC8i
4mg6PYbPO4dBMJrBOZpvrAn4jAVZtDciGyvKVsfN1vbM7wEWEl8QoUzcbGE1ltsZ+fYirK1fY56/
fYLBAWII3vZNOCWsaby4y5/ppei8G9l+JA3dj9Xb9aczKWSvPWj3r0+Whmntw8q0+PI5e6ZrpJct
CsZ+AiiR2V7lxBmE01f8zotYHhHh99/aVI7ryp3ZIiXLN04fzy60d7rv3gRnM8/DVByc4S9hTNWM
lrtluDbK9OfXSUMMxX9NRwHDcmtmDpAQVrGF01E9jvWSERBHab9G354/S2bnL2Np0NB1hfSu0CPk
ocoYnVvof5mOIvIRUU+OOkpgbr2e9RbmS35rAhPdDtli9/E1fyjNyn30LXe+p44Xt9BM/duIjWIb
cyJBWARO+DMQy5TAKWgGynDiCw1Mm5U3w1fMo9h4+uqWEapWTyAwgn2F1Gb79dsqxqJ6IkKLbUSb
hSV6327w1xWlHa5B6ZyspkUbiysVDLsb8eX7JbrQyydOveYfie+/+grEnWgWxXWqz20ZnwcUa73R
fmM1Vq0Gp/pZJj6QU3fGkPEguv7RHKNLTPI8mcTxHZG6v50xuCcQi52FgbpNeLeptXf2EO/Z/zxH
qnU3jjn5J9flC9ahQ0kD7LGeobWLsrp1vMeYP9oV7IbEcm+yTr+3RJWd3YE7PGP4DewRVarllXKd
FPOZQILNOJFzHVZHu/TCi9UZ06M1iXTnV9FMs++78d6tMvyxwSC3MzLdlQeS8W4YEF117Ddilm3W
Rxkx823EZ1MSA9jESX2fUpVuCagA0S6cd2V1d6XvXAmVYWQ79PYjKJDw1YjED2bw70R7gb0p22IH
r77DS1MOW6OwYdu3xCswMxcDlZbLMtuWkizFVH8Ug7MWOiY7AdrEjr3pU5n29THwsr2ddjHBv5pf
cIKgdmoY5qTjnDFssL67M6JaDwpsNs3FwfSFfTdyCW9Mv6+3zGQWuiLYkUiDC6mq18bs5Woi/+g0
Z6Z3VBz8fTq75sYZwlfTYgyMh3bVWzM0svpWJ773mQjkg5JJ7E/PNVjiZtm3zmrTXyBeMKGkSM4h
KPlryBTtKmyD7ijhbRE+qzX3gT3kdxEUKwvHhinXbDwRkj01RfsR4zTamqU/n6dYjfXWjuAsExUj
gFOR0tpv9SDKE1TYc86df+VYAYdyQ+tCwoSkDSCubl30RgpvGpm5bMGutZaoP1vyIFiTisNcVBlk
x/pXj8py0/i4V1Jr+GGSVbo2K972gWicveH276Y0X5sYEfvchN9ZeM4r286GRWOdEejmGA9KAtuY
S3Pt8hiiXiujH4Tcthgl7E2HlP6Epj7aUiT4H+D7hpvnJNb3DPkZNQRy1HUr3fk4EnMGFUiEPmHm
Q/o9XXa3spXFZ4tQ8LPDK3kMVOEtgAE8WAOMYN7p4y5r+btRYW+xWJpnL0yrqy3tCVNmQ2VlL/6f
WvnneqjHnyUR2z9HhENnF37Y2qHCWik30Ru03BU3eZf03jounYZpW+EHrPHS6DRMXWYdW2ifmKpa
DcUhaPqdHzWFySMRPXfuZDy6lvLXGX6fhl8ihh5sUsZ2ICbq5DlKcmJK/KhV46AylxodOVST6lwh
nDpKKFvbsHEKEAlN+Bw0SXcbM52kW03kHnbqoDTOXeQ7ByqFbG+ZVbNNpjxcs06s5DZW0++yEOLR
Isjr+6iS8Q7iTvPisphh5DwDDdRBvB69EZ+vrEHWeVCWC6qwYhiMo1lxgdUWIO0qBJBfqy5dp+Ec
7iq0oXysvNmzq3/zWrqkVoXjI/4l80GFpcLlWql9IxDn9mMWrqkZHqYq3UnD2DPPBYLl69dUqYoR
J5m2eNwbhXQ0s2DsgmArpMkAX2Vyryv9MBEysldoL1aiR9np5O1w0Rk1XjZULW+uwX+cxyZ/atJ2
vPPRhr4iAzhDvmg/mRJTgLhztwtIlN71eVgTSIHhSKkk2fRK84iTKIRFz7zxBq0eUQH0q5rJ2qo1
R+fZrqf9NE7RprX108ys7DwlApCD76f7ubT24OsAkFlqSxxh9Ekgy97ueOUNBPNuhyTttxNR9EcU
9fiE0jY8ACA4JVFzk6HjbGAspQcC36f7MGVt29Gyx4DlXFvfgozb1br3ejx0wzatl8zFfVaQ0Xsl
Ya9BNtozGlvxDUvCNcADR7wSosYEERiY0Yz2Y8zn6TBR/+qTQ6mSrdOoyJzt3KaLH6MW6cqhOQF9
0wXOULL4SzKxAs1I4HCcoeyVK9dGecWqtHiZCnk1YFrvipKlC9uB8QkFiN5as27PUepU6K4d+dA5
+kej7WSra/cGT9uA5tehLg5KscnBdj0Sf+y8tdOCmxalfrNaq3sYC8/YJdbwqaJZbEdHDA8+bo8N
QnV5BDs1cvvF7SUYc3EaSWW9RZQqOKd6ezMb3k+I+ks8d5/+GrtoXieGkmA6gAwVRuKuopSY56wB
ajsMybQOaz/mVVnn+6mDe8bW4RuByNMK0Oa9tim0GWF/eCw80F0XkBwt0nwq+R6De9iw9gyOc6Td
cptaS9Efzap7M+XYfRC0mZ7GsWyp41tSfFzsHYA8nsyhD8xVQy1jLNKV7KB1iLtZazmfZKKA4eWF
fsmVmT+0cfFOA0qkccVGqWbmAHIEMx57gDJ+b4qCt77RFB/e4C53FvqSHZlHw05ZpnqlfHG38PWn
WxcCdqMGutlJ6jxCg4gg/CI2PuIIwAo3a540UlGeXWBd92Azy5PO8ZBiMu/yx6xsPGfNOjt+K5sW
aHSYJuzcrZhXgcnGDkZH4lfUAXngfzB44uIYIse6wer2CVzx6ldtFwxQ4gq+GnZTyaqbZK5y3Ztj
+a2k6N86lvZB3LGWbrkYt7j7DskMkqMmyIcXtM7OCYOgV4uo0I3beMj0HYa5UFFScHxsWzlCEUUJ
/hJi3sok6L5h9FVRuEW0Xmob8TPvQT2viRbXcKihHhJg07TDbxbgxZ1nd8mdapD8TUb5mU0g/9o5
9Ggf21Om+oI+S/k3tzCHSxR39Q1EHeB4VO94bqQBJ65C6B3aySYN/PDIB/tO4xduvCCudjBQgT+7
RqT+snD4zzj5X019bNzf/2zqc4fNJUn+yJGy/vJX/jr0QU/MyJcpMdriRV3ssuf869DHcs3/Egt0
QOIz+bKz/H3oIwTiZssTDGc8KV1wUX8fAllMl9mJAipAavtvg6ScZT7734sk7OEoaoEVugIGuS//
h0gYE3uuUycST5BAa945umCnDJMFg7HOES3VMlJX6FLqHQ2M+BbHmXGjuCAITBrkAuaJ76zxzwIv
gjg/bgx85V1ggGWchvq1NU2+DscR/JAxVMklRQNFoGbt2IcqnrJdjwxxWwNnOuE3RTgTlOMmIRZ3
X2EhuemU7I4AaOEqtoz+s9QGyoFYjvLR4GX8OJU50Mu47cZfiPHmX56NsIeaih/bOo4G2l5WtHpH
B9wcndmo33oRp7+Ivp4vRobWSVAAvs6YwmD3kxRIU6y7z0FFFv1LLkGTmtY1it0rHUiCMy1vxfdl
6pNt/nBeLn/5Wf9xim9zAv78K3BdlMYmvTvsEP9Pm+6CmNR0WQE9IQoKDqz2nW0tJuWuggp3MdEV
TcdQWhTBhcApcYLQy7dWu34FdCRDYaJjBEWEIVaHQPfDg0brdha9rD5IvzJeysZpb/GSt+UkafpA
Q22BSVw6eVpqfx/FyBT71q4efV9973JkSU49noD+iW8iFnsANR849pq3f/5N/2lvwLkjkmU5wCyb
TTT/f46LqnHzR6FZk99GTMurtfz2o6qyflhCThfDM9WBoER1INcYbk9M9bgqjE7vWt4m8Mom863O
rGX44ozT4+L+OI6VjdF15k8NQUqfoq6s+whQ4WPcu/CNIHleHD98Zhgj9kHCqCQj4WnNutu8S9iV
7GODKBjQnO5mhhyx1WbBmbY7c7g3tf1Ruv1pVMK6+1oJz8DAOtIM7A25BNl2ciAymUwZdk7ymtdB
epSyGt+TmO1k3tnje819ffjS0ingVqsQTeC6HmC+J+N046HMzgASeZjaLLnL7A8TN4wiWU+57SaD
fHbv80oGhu1P/SZJ2mbxXzMS0+ibRMJ0xivL6TaV/JZWxFqnD0VsN6cZ8+fLjG3t088pI4CG0avj
osHSNmmP9A5Um3fBVCf3BE+bDyF7pIu/6AnZbfDNCbvPi20T6/RuVqCwEFhG4oYwdHpsO4sfqFiG
Xpocn9FZnk0j09diGNsXGbfNW0A240lKFWBLnqZ/EYv8pzvLQYcBIQGGhm0hmhdENv7j4FpEUHij
wTNumHD1tQvIbTWslinaNCJu80DSEeHN2VGVfh+Fr9ct25x5Lcc5/kjrajrX2EqPSI+aF6+RIHTj
3Nw3WMemYMFj9W7xHWQ49KJBOTkvcxxdOb/7U0WgyMrsIr1tobVCnqrEbTLpD1bEtS6oPGN+kAtA
iutq3g2SipcLtcro0evO2jqdIbYQRAEop9MwnSFy6evXsa1BYmA7c+cH1UCFQo4V/q5y3/zhG0VL
5qXVvpSGbiCiJZj4ijrGmUynlbyVZrZvKmUU634K+hgUQ+/u5axxhWV+jJLQbBiV/fNH9897cX78
GC9R5hDpKpZNxLIS/MPeYGxQCkVahTeh4A/QPXvWalaN8ZTqgO/AQm4Puag1vqVzQj4fjo2gfphU
GU97n3hcWnOeQYZCeRMe/Wyof2WDq2bgDiN46tpS4StjK76ZZeZ7aJLe2P373wDLPD6WC38FluOf
zk+ps1ZZMVuG3MWFSM7fdEY4HO0aN0Q1iY1Z70Jiji/IErhiQP8aW3hvNTxZ07m3RkCuPHtw8MRc
/bInzwIfPsFCEnUf7prcD7/lXkMmRlxGdKT//LN/mXb++329nH2UCFhmLeamgWDt+6cffqESpeXo
3Cp86uAM2zb8zWkOfVQFiLgtneiHFPXNY+4N5b7DXcJqoyzdg18nw7FCvb0emUkecmdUB+RhBnFB
RbAPRiSFa9X05aP22+RE+zFdxiLIQZq2Y/sb/yEzlSCRb2049gcgKv5AS6OnSw+VpNx7IBvBTTka
UTMDz67vwxfSXdI76PD+kXR7kHV4fnd5a0e7Oo+nV+WWeq/GIaT2jtVWl17przshpk+iirmvRCEx
F7a1sLYaZfjOrrI3i/l5G9tls7Kzuj7kkolX6fGoUxNMl69HLwyM6EOFRjxs3Yz/sWd+dtSTEjfa
J0blRWoPa8ZG8YdZt3qXwqx85eQNnwDKlxtk+dGkXnhEVKwfFik24IeCm69OlLmaRZF9M2uh2RbD
cvzhFek7QT5wc6N4OuBaaNdqGQwakjYxnhhnOAxkzxiJeZf884NAkfgPZQMnARM0NQPZEIsAiJXi
P54E7mpoetnQ3OjKOwSaJg/Y6utuzseJkUjYkJAKzj1ZQQGOdpRi9S9XdJo1EHfSNiraQ0wCLybO
ND82CSO61VyYSbYejBRtZhSVu65hcrXiSTLfZsSW37n+uzdBs//ZJ540NvBOC2/Txj4KKbJY84eh
7AhK8cyZcyBLvMa5nYf5LrdAHK8CYhnvfDqnzaxrRJay+M683bL5lO2cY7BI9rhYjSuTkHnctL3Z
fzQOrxXOV4zWGKTlZOl2L3lq7yCdLCXn8nuFAtC9tBNbDyNjqTIJpLOBPb9YdY1htUKWxeeJye5J
eSDQwHJYU9HKtYv68B3ZUbFRw5AdKys10d3mEDIYfTR7zdioeiDsSAbrmnymZ94DyXNrpGQIQB6A
0FElRfrSsmJgy5E1bkRSjGeSb2RzG+BMq+MPg2y4mzGMS4GDXeZo+viocVi4G0VjSHJRjGyT/Qvw
vLbPuPLyquUH1Y6KP4ddz2Mwx0IvcuRWyk0OsO9bFHXtITQlbx1tpfZbbIdQfCLLrbN7o+uW8ieY
r1GHWG6rmcW8FXnFvdo1BaI3bnZzbZQYqCNnzI4zB4Hx/8giDEFhzLQRnccPq9KJz3nq9TUtkY6Q
spRON0VtedcZbDZX4GP0b+Fm/sHvtbFFZJPBoWOwC/NZ6XELTBB2PcQ/4pcUnS2uX05h0lBlLoqo
DbMexChOHQL4sHX+G0TQjdY5T9YOZSvgpAzIfI7z6ex5RXwhOm8kxYLc9FUbzPr69SD9p7P9F52t
QK3Dy+N/1zM8ZvmvuCp+/bG3/etf+mtvS6IN4iPLc3iZohj9SrT5W29rkluDNtFD5fQXtcPfe1vb
W/7Noqej6/yDuMEmHsehnoDbJpa/9+8F3Sy5PX/oqhw8vDDWEFpZfAJrEWL94/WohswvJ9dqjpIF
0saWOa6qodvZRedfnRgN7cFBlM/suo01Wyvl9sb3eGGjg6MRcNInHFtQ00HGJuHewPwCTn1u8nui
zpL0glFA/RxU4r063O3HGHLMfbdw2XE1qk2DBrQ4cneQ3LQQ3DuSzE/pF9a9XAjvJNwtsPcZEAsT
Irwk1A47qmew8MMXIt43Y4bDXQM3fvhiyLPR9IjyAyyffjHmbXcoyzVtr5/8Gjoj/tGrHIZjpaqM
9yuXiXvqHDPuop2RF2xtehPO2rQqxgRF/zmP4dp5OyK0dH2uUIbTYU+tghNQYoML77rWtdXEHrIx
CXcsMbj5AFsEe31nk/WIYM8+t1I/QiPj58lWfSZwl4UEYlFgbMNAA27FoWW+o6mAOr/N4sQZGQqT
O0gHX4KOyVj8KG3MK7cvSWcufUENO3Xgfujofd1I0hHTWuo1tp8IOKiKahF7GYpWpE3phw7nuXWy
dVdEs7MZIhIYyZVkCL0X2RSqMznnxoF5n7qwkw3ZxBr2imGyYlQdE/NsGMM+Ys/xlLE7wrrTmnqZ
eYxXi4XFzg2WYUKdkomY9zlUzjneJFVL+qNfZCdlJPa+YudzqKqu34OgaFB4lpULGDpf0DzT2utj
kg2LstrYbhw9OoLpI7jcaUPiQraRHSRTfG7VXauD8KqW0XZYGl0NZ4J6URtD/Zin7vesKhizR017
GePBu4J0G17jwmdrFICbVXU8XTkP1W5msPLMCAabiKjmF/TOhliPfU+ugIeqZLQS7xyAl3zGTIXa
LXYNxifhwqBSRrCjbrNPIYXv3kgNtkyWpzK8x43vEL6Qu99JRimf2iVqZlWEMTtVIIL2tE4K5U3r
aiYOswROxqyiQ8rWQ706jJNW+zHPItYWlX0faA+9jYUy9psMLMoJn244BTKn8t/WKF00PZ4G1RxB
bd9mokJVYwnnohINmXt00MlRYaQ983Q2Zt7JmqnU2d9pfEah6ofHPorEvTVN1Z2UQb/qUnaamCJa
pla5Wz6rllfuEHr1G4yLF4tol3VH8tWR3zQxEjVJAXNb+w8aZ8s1JLT6WEKVAmpr6x+9rYtiF4yT
eE8rZd4b1KioKhrbO475BJw2rT9JLg3vLMdstoyzWAWxBnxih9j/MN00f5nZkb3YY5c4wHX97KXh
9QmNmyfMNToywpnvoecZux3x4fdjlYJCgz+A3dOeH0tCgo7j1CLnKecsZWFUBsajlYI80o5O6atc
M7mUYToRxFhPal0R0sgpRg8fOz5+E+JagC0bzbytxr5ej+GIfDKntScGKV5HhgnSsB2PlRlQJs2O
eJaeYT92hvqeaPWU1ob3MTkV6xhWLugBnNFmLi9In//m4Xu5L8w5PJkdzEaXldIGDcwBjKz3MI+q
4dHo2ydUi/kGL2T17vaEitTET1yAdek3DJn0CJaRT+SjjvV9BFDsexRLh7YxF3I1Fs1MVmEQPUhh
9a+dY2xKAOrLwtNc6wzK4jqdFCV6Hf2C+pV85iyi1u3QnNjMjVuHdmwTs9H/IWjG72wDGzcJqON8
EhPob5m5Y7vqINzxxMnYPFsNlC5VWQaZR6ZfXbO0bZs1HXtAaTNZ56FNsMblYWJCaWH5Nd2JuJtu
1SjRZmTRaD8NXei/kUHDbhDFOhgXn9j7LdOC+Yat0j9h4HZ+9Q4WFXA0DPbmzuKe6xehUMTWtQZK
FwNcHqX5AMvF+jZbRnv2omX/F2GO3Fi2szSmRLvQwA0M/2bLPxmWqM7oikDtsGXF+zW9N7zzbjSo
8yFioLjmi0bA1okOdLI62HeNnE5Gt+Sl+bX/DmXX+V0Z8oO8EXGyPLJ1QTWzbc4DIGsKp19CevjD
CNjwIbCz7BQjd0kh8b/HpmCdaebVSk7T98pUT1OjAURaKoZ/ROebQCNkm2Y5ezPRwbWxVLU1XBGj
iKWZvIuM+JxnQ4TsLQmh1ynrJWkcQI2RY+543t9Ru/m3RmDOi5u8+hZ5FjcIHSieLmCESoVO/uDg
el072FMeqhITnDEij4Jv5HZ7MFHVlZNbQBkKxgs0GvXRTK1BGmZtsWDKpf8cuaE88gmJcB3rcl05
4D2p4p3iUoSGs8tp7Q8WSoa12Zr0K62ZnAziwVbYAqt91zOIk/3UvWKdjDe5j7Vs8LKfXWu9YZjO
2F4JfRrGIsJl247xRfoN5DkinjZTEQPEtqf2t2UP2RaVRv+Umq6zxfDL+jbyMxynGLdshcxuWdie
XdPr9mMAC3Nm+vNIXKttbZm0qEWxDJfUULFxYI+mEonEpBzflCnzn8009rto9LOPAikpugMkGVx7
P2M//1RZ0h5sg9e9if5v0zj8KQR4tJodeJ+srsyDSQ4ZiG9L7ESXWCeQQul7kDLq73L8dZ1TGsge
wvyaMjA+ijZNkLukzaGnICGYIA/ubOJ4dt5E5UWElbPHATPcJ0WV8xxNMDw7yzDIk9HdeqqrYWt7
bfneOSObf5l/Y5Nnrfs5du/GwW7QjT0w8KjvSlmwAawDsass570x62uPE5r9W5mu8XvuuaKNFZaw
H1Yi51WMP3wR5VFh5Ka7JbLu7NXq6pntPmjp7gCuQvnLsAzG5Q0ER3ZMKx3tSgXQtAkQ5GAvRwcR
x0f0PtEulPmDXRjGLcDYtM/dHpE5xhP8ftjls/IyqyTedbTPi4OyXLv5fEWJZm2yBEVs29VgAjTt
qGR5xyK5J4KU9DUuYc9+ZPUrVtzt3rcOE9KdTkl5JabyswldYwvwEOF7wVZQJLXDiyyLeR/Y/RWF
CBFsxdxsPYPjV7UE7ExDeXURmPEy1mz/nd4iR6HuD1OhAkLII9iFTGyPRTdf88T5KUPv+396qf8v
bTj7ffqL/72XOuR5gkup/WMvhQR8+Ut/E4d7/4XSDKKR5SAYxVnFv/prLxVY8JEcl00dlhLq/GVB
xP6ti//v/5FiQSfxVpIw9Ph6klns38TieFcwyi04j2V/iJPw31GLu/J/uKEs4dnsI5GpexCcvhY6
f5j6Jm4i09yiQJoaBK8Ilgh3ctCd3deNZ0AKnSzJnYjeoM4aJtxd6CQIboBOU7C2dPd3yipCJhkV
BGetPRluc2AMuIdNc7oioivknozM2bhmQapemlK6znpAlgwWnzqUVb5ohxNFm9/wKnZAcPaFqdFL
V717ClIgCMvYRB8YbnVyaTHAJ+SMBsmXSKd4bY9VeGRWWiOqgE35Rlyx9/6lnez8INpG2qQLieu8
a3E6O7Q5VjRKcQpEF2/aoHAfeDd7q2LogaEBXvBasoWxPA8EMEBDS56w787XKTa7s4pEcVuEwOXW
myoD3qU/RVAoHTPyKZXqW+7UyGajsdkyh5vvotENjqJWyb0V+3t0PUQ6ExBQ7ZwSuaxo44wfJoZe
azM5YUNIiyde8oCyLLFV/mSJiUCCWJI2P9ePTjUHGxQI9qUXqToM1UwouiUuUBMYRWJZ3hozepSJ
QJeL7Rn5mRCAm2OOJFjlucKiPHnxuxuKei+9yl4jtiBjrCjyDSSP5jYohulk2iTRQ9u38jzGy4Sv
63V/MsctyM7qHNaq+J0OLn1FJjELOAySIuW1N3BE706IkITg+JCNcAxMr+UfxOq9BIjxV4rkx3Wd
O8dhrNANJUH5lOLXuRFKPt3btcd7vDWba53Fb6mw419O5Y4bHU33RMnPG6df4IYilEjlauM6VFPx
lKusWJdZ3p6FncWMllNFxkR2VXnanY0JG1DCE/sdAQZ2oxaL9Jy0xaaeHLG1HD4pZIpoYw5h9E37
HkgZEqepMtOywtpepilSxrq27u24MY/Myj5y/v+PUS/zK4P3PN5gNQhuXuLUV8zEw4p9SRoi7dD6
LA27W6f1wLrRnCosEH15MwUn2nP77iQyKReYyqpWttxZHPuHaoLZPigkiVsmfPFRpiD7arKimYPb
g9w0WTbu+zSk2W/6e9cO2qMZuw/D0DbI5V0CtZuKQEs/nYw70IQwJFrOIAiEuVj1Ifp+1iDPhpHv
kA7efKTou9C7l8OSldOUCBT79BLbihcV+wUWXZsglzeL+m9b+vV7W3sea9oKKjjSV4bsPwsPsnSW
iA4gSyKILBrzNWrc+3z+MCKK3cqi19W9+YJ5Ho3uHIR39TgYDyO0t23Y19EmNeUrl2H7KIjA3Rmt
Ivc8i5wDIF75LF1jXE+p126KkJm8gW7OTY2jF8bOKkzEK+GFzZYhhdqzhhGHtD3qLjl1ZIqsCLhZ
zcjXy7BlrO8CLFeMf0nZJap0rJNdRnG/ltT/N+Cc+bX2nYjAbX7MbNTsQ0As4LWYcr0vSfjG/14r
AuIn90Gq4QhMZzyomTQeOu52vLJPeaa6w4jbzM55lFZc8oAxNxhNZMEsCIINZbFIL3M42sWJIulc
KP+NKbezdV0dfEtR7+6kKMHrkPZ7ITgweUSC9quUNeHNDRJfnVi/3HpwulWszO5nq/iWTRIEN6rO
xX2Ul8WO6AKOtBnlUBplTs5KnF+YF2jGPdx3OeMicP/l/FP3mPbYqobroecMQrGeYSlPZDpjIWye
GoWW2WS9THZO8Vih2Q9WQ5D39SVyQuTU9Ri3+5rca2poZ2BMCx34wLwirFZJ2eWbqi6DW5d6v+vK
HNeRAHE0UomCtfEtlJGG29EeumVRhUR7FP1EVkvvpCxPE9fYWTrWO190BXCohnE8IF/a7/45zufW
knczOwdoLiZ0Ar8ymvfMSCvKP5n2ZKnEpGc+ZsrH/UdSiw+uwE/1aZLKvU68sJ9sFfKIZCNH76Dw
yvxorUQdY010wqrDHvTWcfqTtdWz4FlbRujRnLq1d2tywxcbJlzqWAnTPzZzCAkUDEZ0FzbdgUDa
6BFeV/7kG6ntrbBSefuYhA9CQvUYv9a+bLeDkMUduIn4l7848qG3IDDDotTJU2QrK1l5soaMrcc+
PAw1NsTRHoYBLqZGssfVTjy8hE5oSzE+dEPbXlhekbDmuTMZ2mwKasYkDoIVmjTdv5ih3fxqlJm8
8k7GlUL9+4CatHgMByf4bU5xr9kEhTbrimx4MUiMPBcmmVWWm38Whe1+OED7GeIjLehXvTOgPAxk
cnCq4VBw28LAsMS8mXMFdjoI+SmuUsAaz/0wOyfQ0PmHkZopesheiCWXLRmvYSPdZ94jwbaeqLz7
eRbGGrF1HcIWYj17IEZ0es8SGOBcRhGyY2Ztl8lr0AQWc2xcktRdXKZ2oV7TOczOdr6Mhoawk95a
BPBBgr7JPiRLLHZE5VPvaN9cxxzLY2bRHEIG4GEFtNU86ob8qzWtKaZK0SZ4fmYRmA/sKcdXZ5zH
T6KOm5/Ip4ZdgrlXrcKgiILV1MzGkX33cCkd7hvmiMp4l+bcPs6q/H/snddy5EiWRL8IbdABvCaQ
OpOyiizyBUayqqBlQH/9nsiZ3u2dlfM+L91tVk0WBURcv+7HqfyxNE8eBrFQHCG0qXn345kd54Jy
emwMfCEhdQEtW1XWiK/UVZJl9Wqrf0KBJemmzVaLBbwpjtxzabYfTB0PA00DKCd5AnVNdPpb5PeR
vaX2IKeGCPjMfijs9CnyG/wM1iIosRoAERMzwidsJaRYHQM6iZWb4rJMfXsykt4Fa0xX8TJS6lTA
hKNfqVmDmejIttVxmbsZBVkI5j4d5rJ5NAbZh5KV5AX2K2OJwEcZztQ9HKWwu2pTFlX3BgJKWZbi
QTLIUeXxgwK6BgCbTUh+g9lh/eVygLpG+tSElul+whbxv4ukKj/qWNY7yrzGIuQRH5WbBSSsxso6
54nogIQ9pkIXV3+1xfvodAVG8obYixk79GQt1mJ9iqlLzn1kWC8+Huh045XWTMdER8ihgjp0iL2Z
/8zXIfcOGY6xJy+P2jGY2VZ/jD655KZymndYEv2j42NsR2oy9bdh5QC5jfVp4FrS5bAhTWb89Fuz
zbZR6cbaCVto9AMvaPWdsdaVO4t17HmQw7IfM01LwrVDVCoxkx6zOH/Q14EK8UrcxctIOrIEo+tp
kH8HFJSl98kf+6SpseKi9pYCMi5pvnu34GzoGbHYs3xGr3C60f70KVOH0MyOT3EIxLLJygmbqKFZ
xhIYMtX3FP/Fd7I3VyIXKx3sGbXvq+304dpYxW7Q9eGC9rV1h678lWTm0AXoN7D7s7RjiiQ1RNd1
332PHRF9uuzndmNNcduG3ybFU01nD9fEnGH/cswiPhI5+G7TLs5sAth29rNBPqw2MMnw14Jh59Fi
Tdea5TQtATPDPlsKVCKq1zojGi5dM/tAcnLXO0ML8oNY54xYTjEVDKUmGc9bVsipT7q7MuP8B+gu
A0tgNOEzYcdAHKVpTHfbRut6zjUDwQj75YXvsLiYdpp+RWvaE6js+0PZtOMu9q3q2BYxLRX5+trg
HxoCwzS6j9hqxYNF+9YvQ0+747+m5P/nlExk+X+bkquf0HL+08KRIVl9zJ9Dsv0HQFZitgrMQe8R
28M/A9TeH/jkOYFZtLKqYZc/+nNGNv4AagNICAukYf8NsfrnjCz+ACWjqw/7+2j9z8zItpq2/7pz
hBzMopHPppBFrvdfmCgD01q6JrN2jKyVnWNbAFzL8KqhCuuU5yTkoYDYyQVH2oAtAPEYV5mbdOV1
RY+cAwOgA9WO6fhTALy6XwkMvvt6Bk47BneCTxy0ZTjTcUwEYq3eSwdboe4a5j2RGpfsMxPadTUI
tVC8V+Lih0ruEuP0nlnqFE8d+Lh7ffwo6457hsHypSeR9QbqcNSCdSzw4+R6M3+A+4YzldLWs3K6
jtkhzX7FOcLqRZxvG7fNPxPuYuwLXcm2YaEHhrzAQgvzjMzKTtAfrippbfFsiVabFYDpUUlUe6C3
cLhmwMM9+kZaH1/KZk6i5GKR9vUochEpgeKqgJyQa3n91WBJfqvx+EGvWvRggAR2hi03fXnlWL1h
WAK2xmFmOadT3j4uTRZ/YFllMmZHCvaR7o+hpFCTNydWfG+6Y81UPzjWUpOg9uDh43eZxL6Y0/zO
s8r50QaJtWsWKqBlfRRiGuJNy5g4VgNuTHvZT2YqHshd+tTDWOXXLAuD41jpPbiO0dC6nvXP1oLp
hzpYucVtaB2iFcV5gzmyOjl9LADorcPZmyeA+6tkNz2uRYKoGbOKpnGpFRdPL80q6LSleLHKZnge
4MXQk25M62bIR+NHKvLoR8++59hMTrut0A0v00qMBuOnu6nJ1QXTHK2XNTaG14IOF0qCfBDGU9S1
58TzRtrU/TWjvqrX8lAWdnI/2lWxbajryMJq8ttqY7ALuDLOdgpiMeQf7S1nImeidlQrEos0s0m+
ZxhhCrZKwKloordiagzAUVK8sqRPHLKsVzMu00df7ao2GIG7Z4O0z25oE/tsmBlDQjLUCZiinnDI
QgDL7Mf2MC3G+BQnZRG4ZTa/aVXcnagb9X9N3SS6nauXMccQa/LSLSAA/wnhh/IF2ce19iOLLfch
oZskJ0cFSGDjyzX/stlB+ogWJApjnc5IH/9z0JYYafg95kQFZfIg5kxepbEkJ4F7y98a9dTSBV7Z
2NlpXQ+5XOtvntXq92CU6EPVWv7cqGP7SpPMQBcQuOG7rGI9LzlXc5f/mCsjs4EKxkBT+PHMpqcT
BB1TnX/VlRH3/Wb2xyVzn2Ttz3pxqVDBaAyiIqunonRSq/URzOnTggS+nBLopYd2ch8MCpuY/MUa
WBbD2YLD9nnGrzZuJSXOb8CJFgD4EacnMdi+DPLGrIOqlM7zMDgEepbU6ANVPECCMNXvbMZrfAIE
au02czb4AIjC0poAMIblhGcNXIrcL08RrV2c50jYfp9v4ypChZ49iBRt3A/thmH+2V4l8fYCEaNy
QP632mEauhebIzQCueez+lATssWozELfvdZqei7VHF2oiboZyuURlcLE9s28XavJ21tk8Th1VvdU
/H0uBxBh+cVWkFJgtc7IpOZ4o03uqC9GD2TC1xn1x+yEJ4zPZGntflBqgI8s4Cp9AJbeKcsQsVps
Vjjx6ba9qQlKV0hsyz5GSmswlOpAv7e8TxEifKVIwIrw2aOiUmSrEcEE42m9IGFUSsug3pNf8vKz
k+O5X/kZRr1+zm4CiOHn+k6Xyff5po4gk3j0BB1LhBPilcUWve9JV5pKhLjC2HfvThnuEmQXsnnA
C5ezUHpMqdfPYwocsJwh6U5KuNGnfAzNm5ozsNakyIqc2KLEHshoSvdBAaJtTp46S557JQ4tvjfu
TSUYsYYHAwtwi3GRmo4Tmy075dtr1jd8IPLqzxPlY2TeTC6js6tkKT3u2ATfpKq5rfcaKyBlNOZq
Wur1brmpW7LG3O4pyatdFv/JWjsqQOK0Lx5zJY65fvdT1IlOxV1MOVPpt1v4mx70U2c21GOW6PwG
EGb8Dft/HBKmAYGo5LhVCXOxGy93hRLrltHovq85hBzNsVH3/PTRoe6UWwKZDy+fRElB+uvKonwe
iyh6dJQwaCuJ0Kn1hTzWeAZmPYW5EhKLOfpIlLQI5HV6MJXcmCrh0VUS5KDEyN5yT1LJk/PApQPQ
6NVR0iWYRs6m2UyXoctXaubia2K0YJnki2CFEbIjUOLvIAoVv10ZVXc446QSS6feRjftlITKM0a7
ZH2KrtrSJvUE66IIWyW7WkqAdZQU688y+bJv+qyPVycQ+fDERVjc+bVePGRO5LCVRNpNlchrGPqD
IJEcKrnzWCopuPAsP9QGJQ9PxrszdpyPDS1/LpWI7Cg5ua9tKvpuGjOPQ6U3j7obGLaodstNj4YA
tTeURK0h7Z5wDSxE59P56Pa8IvE9uEeNkljjb8GYfznz/g9nnsEZ9X9lmJ1/Vf3wlS//aZv0tw/6
86Bs/AEHBp+M/6fL7s9zsv+HI0jU+rjHhafyaP9+TqZcycATaNBcCtDLxED3110SiR1QfBygSa2p
j/onyEPGf0EHkpxiJ+XgGSTHYd4CBn9ZJVmulXTeSjnNCP2O3QwG48fJiNedNdEUlLbCP42g11np
H5vWBjhK0tInGD32B9YE495qjXbPk55U7V/Gjf8mioXz6h9P8CbfHGRT3cSGaOj/SDWcpbPQcui5
RwE4p77HN6XfeytBVe77yMk3xgCUw7A1e5t20aaPOVtozUj5KPGL6KdXVcajhNzUdttmEaV4ZXMe
36FbTn1AMMZ4KxMUl47VV7PuVlK0Xlg45CXueUV7Ugttt9e8A1H1NbT1vGL5hE/JRtypbZF335Nl
jA+EwkhFsSIuWmRqCVbaFpJXA4dM/wTWx1CH8Ww704HeoieAYfAnz3qA1Dl89+umwI7b0mWNtb9g
MJmy9rPE900W3CJVi0euyQJsZfgFvJzn8m6kPLA49RBAaFkEAEx4hW3dI9lcQqnxxEgevUDN0fY4
troTOE5jPwyW/Er1pLv3S9Z/+IPORlyfmtqV30SVzg+GT0RdSIDJeGRG/EujFqZi5USO98S9a21r
uVRxstPIAjI2DUb9pNn+m25lcqOlsq7DNS+SH8QeGrHRB2e6gp/UHtF0WCiIZJHbKR3nSyzWZx3M
OAWsuPzm1a8ES0LXiHdertmfnaQNxW9w3syOg9VwsPTUfdK9vHmiv8uiks8rH5wR/9oYIMjmV3Yn
0vqexcgiM+Gz+3Vtt/YSmbvWL6ZvC0c4wiIoCrPLqr4oymrXiD7JAwNzaSAtbAg4yIzDbEXNVuBJ
3FgrxrFZb6Cvr/0UGG3sPvJTb8+em3e7jOTiCSeaf/IN18NjqhdxGFV68QNvkvxWizr73U7Yc4N8
0JrnVqYrCz1zvlijLn7SM+juULHaLZMQUUhzVC2NY7c107p3yaCN9m4l5YIglzfJR85lT6Klm4Oe
K22zgoh/0sU43RFCGc/OJIct0qLPQTEptj1WOOxKqcU31FvEsKgpHfTV3MTYILiku1JEu2nM5RJg
5XR/OHySQJsLbRN5/rB1/Mn4MOMsCcpsWX4p7sq1ZakQevPcHdhvMBr3Wea+SXMhnRlxtDmao5t1
YT1ZSxKsPTuL/VibzD3CkdIDNVgKYN8+bqGNjv89LOIiBuAvI+2bM0sOr/TB90efmebsNw47lpmf
43EUqHKb0iiSC7DA6sy+gJ+ePUTUvdIJnMkx2RVYbzMMqpH9hbA2uSCkpu7bimvo4he+z49vbfMr
iMCIiArFxqaXqrsr8VoEsMKOxr3i0BbMNxC4RIXUtRd57R5zJDU/mdZPMa7zNpqkffTBAG1Igfns
bAytvuNJOL2BQvCoZvSgxGzKeK2Up6TLUcamalpYKHXivYqEP4QOWxqqWQ3DG++YHe0jaQny6qXv
4Vo0xj4pLwtYbXND3/F4rGO3dhByyQYC0/AKdse125Gtj817xsLp0e1wH0HASWBoL5Us7okpNozA
Hrj1Cc4EljlpsEWkVdG9c3kcnMvEL8AQRUX5EvVVSyLf6uvtDLfkSpyqvWjgPmQo1ByVqolK1KZW
hMaQ2qGuJi73Nnx1ag4bV6e7YthMHlJzyr83al6jCM1gPUJNbdlMOeVxarBzZJ5/ZVQdVZv0Nvrh
03YfZLoU2g/MAwyHs5oTzdvIKG7jY9x0brez1VTZrVZ7Wkpjeou9BC1BTZ9glkhIMpCumqvB0FdT
qn4bWGFK2ufEB6YmprF7puGW0ZaSg+TRcEzztabf4kksc0mrdifjB9u2G2wLVKgWAa0R8r0mogPe
m82MAyQPdkOkpuuk9VvgEsY8Xnt0DaQeY3IgW1oeB7F86RPcumpWd0a2aqovcPzN853RV0umXStc
+U5dBn9F7OtUI/Bs3mWLlR27nF7nVmkEPBvmY6Z0AzY7Bv/gouM5z02ec2IGIlmrmUERumibRnzI
lA5h3CQJsZhKnpAoFYwEiBZjz4K5Jxh4+7UR7krwgXYYJ9FmAnM0xJZGpq/M4nA9eTR/5u1svTBz
NseMNfGDbyUGf2v5ZTJ8cyE6uXWPefWSRTz6V6e4gNiO0FVIMgt2C66jwdkxSgoT9apB2rWzu4Uy
0r1daw0fsM7mPRk7JAFs7dMdphA9MFmkh2WyMON1/IMCL+09U/JQZ1rz2XZauwhkkyAfOf74NSpJ
KQe6GHZssfbqXPJZKOmJq9TBrXhTpCgwRp2imSa5yHpEaeZ12p0tT4ldjpWgahkSQ4sq18VvwRDs
W7sFm3gdsnjTX9ys76ttq2QzzBsoaMtNTYvJ00bQpJTK1t8UNy8R00clPTUO3zS5QclzqRLqkDr5
dSUfmp2N9xrhn6dFd5+xujv77Kb0WYAFV2BGiXWVNy2Q47h5H+UVI22f1O+LEg17JR+ip/H7glWG
qqhZWfVusUzmcyI6mkp+BNDEbCuUKOm10rhIHmfcRUq0jG/6JecutEyo8+iaQpj5B/jyN0mPc+gs
YJRp2vabE657TWy46zR7Y6EF0h5dRDCFtLotnyblk6mVY8ZW3pn5ZqNRGyEyD8pdM0j5RGE0L2vH
c66JUyeIntxilxQithMyEDEGTXbKCtspbdQKxUCLlKMHnaD99PwWmw/pAv/EKDSpA6ZjdkBZ8QQt
N3tQp5xC3s00RJMDUYmblagBwGqS+1jhBIosGy+tsbJlmW4mpO5mSOJ40r2aN5vSeLMssT3BE3Az
MulcA6B2lb9pzDreBCwcqvaQt/w8KZaOEpp+WeliAigs73lWfqn6Zp2ylYvK63IetIlvNXuvdovs
2iVLPmOnFSXSkje/dFAXnpC+xHsLsGdfu2hRNI/kbByNSK2fKPCg+6djF6vFpW7BTFh5ZbQiGUDj
NsYDge2kpME39bGpiOa3X1HmEhR6rB8bLyt0Sm9GbSOtAZTYjE5n9WfXW8za/dsh+19j3f8x1lmU
GLCV+J9Ngt9+oa3/dab7+0f8mbZSNYmqJ85Qvj4BVu7ftx+G7v7hWiSCdbbs8PvV2PL37Yfl4it0
+SOTakWd+e4/HIKmQ5suJ1tQDLp325r8c1PdP4AsHDLJjo3VkKANXxC+AzVc/WWu03tyNS1kMfhS
Zvc6ajZ3cLF8ebNZ3K2GRkaCmP5mBur2JCbvKmUz/nDHrH1uau251Tt5Gmj4YV0tiN6CvDwukeVG
HPSyhBxvq30MApuf79Y6nUsex8INnZKxfKiEs1iPtg07ijGoKgyBDbDzzDv4/Hr9XRYYtyjXyNfa
4skKhv1KBkUXWaCP0zpT/u2PgCBZXeYZZ+I15txLWqHr2u+FR6B13oiqLIwTle8uOg0xqH4rEt2W
u6SwzebU25A3EYaq3IN8NZtoX1uioatxEvVivthLLFtCG7UBsKOno8Dbe6ZYnOOQ1g7YKCpFRPYt
WjRtgHktSPSGCQywj6yKvJ8xeH8RrqacZbvtGMtGl2SlSPVnUjZZE/Z8CXIP/ts8e7rFPnZw/QSQ
l0GsbOo5HO9GnUfZdq0zVTBTZ4cyrpu3uUp7HG2V1R9wKnrbSfecN7j1OBCsOKHTJ32Oi6LhlzVk
1xaQ4yEzp5esJvqUEXPbGBTaHBj/4B+1ZZy8pqCOYvih6VF487W2u3NCAulVxqhmZE4e2K4QaKtG
nwNR7H71qMgIYNMb6BkJoBLUwkwr3Jy/zGPPHp+G+hO0ms84rbutFeXD8+oN7O9XrdwP/Eg1erY2
jmimvRQJOTaz2pMEfBrX9MUtTNAJaX9eAfRv2JrdrUkLhXvo3+pSnnhUV4e8TyEUpxbvZ7giciF8
0zSUz3Xt+kCPTr3JzfylgZsaDp1Wb/Ny/IUb3L2W7ho9TD5RL0IBGsVTUBylFYX5MuR7e7TpV1nH
ezODIYJTRx1dKGmiEyG5YOjorh42zq1wbP3IpiDdVfPqbAYNY9EqW++T3Mi4ByGZfuI1IdPTLQtb
GUd7iptFGVrjXxEktHtH658hPuLHKpdirzclgIK0SQ/0Y7lqzehurHpxNPym4EVA/xx5LiS7jrfH
Li4dO3ASzWcimX7VTl4e+4ROOWJidBzHJN4DOK+fNd79YHSqchvHhAw4FMqwrhEYACMsEFQ1KCI6
/h8yKrgrzPmb4VQ6L+78RStYa60VlWuyQR/ttVdniXSy+nN2SlrHD7SGhi74Nt37sIqAjo5NliNv
bOTYgj4eFj2/lGOOhdHtueOHzmsJbq7abwbWimyTh3ka9omnx2GXjQC2lhJHo5nrwxMn90k8F3be
PLi6WVabNurSu4YaTKayFEqgiIQMjGLIvkm3RLXWjTXep1ltnqoh7koyGT1/GxcWKa5o6r+GorUC
PRrHB06PRjBS+8QSdmTjx5C6/GzxzOhbZPPlNPRpdTB7bEJEbLi05kCDxjkHLV8t9YRy6n8bbTtR
STdFzc6dhyH5vWQSP43Hum2llqttpjvkMvkm8UqOJuY1HG8YdfQztptyz+G2CZJWM/c6yG5WkhMs
mcwFzVPzlJjpJqx1SI6OBfrWamAT6E1rbQlaFXsma/AP3vqD04b/ItJmpjZc++CWejXXVIe9DPC7
bPsTWDf7LtPNPOQElp2B4/6MpNeFqdmkL2WXMVcjaqRXs0N935TDaoWrURoPcC6+k9kiRe4jH0KL
KuqT4ROzFdZ4GUloPdmWrz3nJMM+zNIBz5T74CdLHzF+iBNuY+J1sCHqat4txaJf3WgByxv1MmRJ
1gMOpYmRz1Ptak0Hv6juWvJz7mO5jhaUDmfeam2R7EUxPpBqTbfpIg+ToScm+XnWy62q0F6oEHlE
OXij0cY52GPpf3WmfBSzTZhC5tZ4sLz+h3uLWui6tmVHcrQLg0bJgTz8pjea/ndU2/Y203rtvAxO
svNUuIMSc8xr9ZxulthTGRGD5wE01JTczf2q6eN1SXGzVMsgAOiR8phlxq0lzAErlBnvE9+e2eOY
XuBnyu1odPtFods8q7/iXWOLYC3Yw8hxB3o/V8c+t9H6p85RM+LT4CG45B4oh1olY/je/EM7z3tt
aTEzYlwOaoMydeH65deiUja68h0PKnnTyLwNs1scx/dM+Y1Esx8ycC4h45Efyr49+hor6U5rfs+t
+F6mot6uPpEiXYLnpBhrhXFhs/ms5mQ3DOV80vL255iv16KPBuKYCpLA8BngKKvuqTjSyd7xiwVu
mu3gNejHVWWNNJU6ahu1sa2qNPBiRl7N43se8gzMZpnzvGvd93VFjaxUjinJ+3dqJvMz8ADqkBYm
18hCBmmWzLhwDci9VDGoKc9/D27h7+ZmfY8bNUjfAlPZ4kTXqDYiUJsZj34q0T45GkMXKPruIcrN
KEhU5mqyvZGXO2OOq8dvxI1+N377C8MBKAuHA8M4268ljIagzGX7Unh8qhW0+6YhE/a7G2wzyCSL
WpuH6EaoAFjtFNkjwP1G4X2JhuU9PwYSY0MJA4GHac1TOx1fKYDjhdFbz7CAiAzHQECz2eO57qbF
p6niaKUKpg126cK6FEvA+r/ayWwtL6ZhquqZFRaxtXzKJILiRsx+M/l8DVOSM9j5rfcidXN9yC2J
RbaCT+1SBjrMFT+whi8fOGT2xm2f99d+qrxvrXD4WEtfnjs8qG4xQ6Uv/PhxkMX0gNkqexOZ++y4
LuDuIr6zzVoerMGLrWBOMhBwINh5mKWJ/Z1JnxnSQWBaem9rr5FrBq0UMb/pcSLrqWKHqUvhaRDX
JlbTuXLAcOVwlhujvh8Z2g76Ogv6YB3vfcolhjzijlkT9fckN7Rsy1g+HrKmt+6d0h1JVmRzxZO1
6WEAUwzqs9Zn6HUcrgi9fGo933maFrJ9AU9NjSOG2SAf2rL4LTvLA68ss5jfKd6herOIzt1j9Xe4
ZSq3rw+dhLMWEPMEFRZbz5QYDgF1dRdcvNkPSVrns4rbE8VBqPhZncRBG1s/8cA6z5Wbml8kdMm6
r9jPIeGlg3JyqDhsmifZQMZjmb90FZxtahWhVWHaSMVqx0SjzrJyH/Dzw64UvQhHXgfzwdBWtpKj
O4qfUSzKIDGluPd7J3118OZRcJo6iBtTAf7NohykbtYC8LwA8Ymm/0TGoEuDhR/F3czegwV6RK5H
9M1Atq2jeyEcGf3v2fYV+9joMpIBxJVBK5nbhq9r33euts8QP8t9C5PlladZ/sorbvgBhEZ/zrM+
OuiZSI+6M3HijVr3BJBbA0+uSRDplEix9jbTbKE6kaW2vybdyddA728SFtxbRnLCMS2h7aScjVxB
ZZoQIoAOn42Ed7/O/avurcNPmHXjwcNMcUZX6O8xlHbfa8vpcu6/OuvxYrlhXjok0TldrS9+15ds
OxxWmWS9ecIGzEmDH1KHamGmLJpl3KYZ98MZkF1Zbj0VhZ8iNkE/4lzF5Edv5s3qYbLgRuwI0y+d
O8dbqCyIoeyhSSFMrsZhZXgu1grYINwB7VpUc/oWlU6169gt2GG5zsURi66uLCbEg2w712AYKyIA
xcHR48j/ephLHq94IZ+nkrOxrNrhs1JsAS0R2c7t1/jc3egDNxBBX47lNyMh6o3nxtyzXc9pmoJd
sOCOCOu4LYJGWwuEq65xdpNiHhS203Whs2K2hVuab8fMGC74ywYMAlmFf3mOH8zGinDKiqyr72dY
R4gw8ay3NAkAdTI5LMAk80HVb4bBNGmU5biZwtPe5KKd7Oe6j90c+Nyw4AHr5CHzkxILVraM67mY
FaBVZsYW0kHZhbaBMNnMHtnwWrrWoU9c51Vp6kO4TnEjDh3kJ+OTAF0U6hq2hgu2FDIEXMJdBvk2
pmnCHEakR01MPH36rr4AyGgOg/SNp7ntmQUwp+xXXC/h2GPgbqeuOeLQh0nQW+kFiFUaROYgfsOP
s790XPbrBuhWn+3nsvkmcz9K3wzDHoKSIoFrz/248QDiOKErPe9X7TXxwR1KjuBGj6bapp14WTO6
PxD2V3vrS/Zo0pTrh87B+jwtDa09zMe1wLNd82lPq9n2j02TNj+S2UYsmwzntGKYDyBiNZTjGpYK
QwMTj3PC/DXG/kCH07SfUXfBT2X1nQ03OLT4Gr9LTpEAhih1ZHGQbWPedRzOQQLMJozDoRBHrakw
IDO4P/Vx6u+6XDc/HHu2D2Xe4WzJeTLBD/I2gvalPW3NIyQmx7tYKabnTS6T6bPwoWkQ27+3ZliR
VCbfK50ZeomOl9o0l0NrFC1HqSG+5Iy084aGnGnLddPuGn92tu0Cygi8XYEjJ0uT7RSVCZIer/EI
/OW75Ey/qX1RHrQU4KI28SapJreitFOl9TRdg+yXWdaujmxC1r7Q7nv48ti0k8Mw58V1zrExOXFl
IeZP2i0Ek/xqGte+RhEcyLBpCW0AS7JzyYN/YP254MII1g7+YZf3Iy+daXkENejfjTPybYbT7pBj
wN6ahc4Dk3XkKdWNBw/1HjQSYOkAx9CHFMpQVyP/c7Brvbtcgy0+l3q+xaBl01PjW28xUVBEUkkJ
YZkm5ZvWyDfwEkR+Rm9vs33VaUUff5ISk7ie9RUgPg4rg8GTtI4DVXhG/g4WmO6bTMQ4+VcMp4js
QL/pyjKr+UfjMUTEkJ/W9meVFT+AYKnrbdDr7dBXOTwmy9q6rMM3RepHpyyVzkcOS4RVExYQzsw3
XtTMsqIj/KaqTNoLFICKq0UKQO9gU83OTi9YzPMH9AddDwebxpDt2OgjpnPO25k+wu5X8s/syebo
kw6lrnlcKRXw9F9TxYiW9dl4KG2qgCatNUmVCxSBpvvqk7k/CdIPG7ay4oSrN0ySpYFl57a8gLX8
ZOIHeFxz+GZx2n4yr3EUI+HFTnzNymM1NCOtP6NcXkE0yA16z9WyyuiFo9S3VGvbQHS9OCeuNQXt
vHJwrJNjNK0tPJxB68JqHN59o71OxoKempkv9CKBMB9te9e4wPQnx/Jek9mgybbtqpCc7hiAoHC+
wdXCbEbx47lakkuqVW99I+Rhkclz5xq/LZ6ku4nNMUUBIFCT2nxjM1IcrbGyf7KT60LsVlbYaOXL
LDzrd9OU2rqLKw+TL6oHh++5gRC2uuWTt/TkYWrW7mHfeNH7SCH7uJnHkaiAv0xPLbQMIPsehMA9
AsS0c6QNJTcrqcGggoho/mD5TxUPrH7TWKQq+fYiQb6hS3qNO6HcunrenUxW59QxxewC4yjkV9WI
a545FL64NiIB5XKQsdc8NTauCZplO3pkhbeDnjR4AV3vyH/wR3nl/TZj88nOah4eXpqcSKqAIXN4
uSJtf0V5M7R7vL/xdnZpuRCC2mWnmE8rvldudQMVPAMNpkx3g6m0wKaKg8UfxEYY7qjuCU55KdwJ
0+EkHEsiVhQkdON0yOrhIMb2PfbWE41vOuTiRj/msXaNfMlZp2BTBnri1LAp3U0WAE2Ru8WpcZD/
4AFQFMFRH77CbAaR3V66eHz0M6lQrVzx0eJs/bl6BCZahQgz4giRljyn1id7ZhcERNIL95Npv+Id
wY0XaU04UeoQxAVs0URvaJ6o2RvOJEXCzhnksepjHeWCfgQ9d342U+Q/DpqODBcBSUjq5T2Pgfmb
/WLtWNenm6y3PiNnNJ4nz8lDd4bCEoBKmn45UozPPPsISbpOFwi9HU5dixilG1nA4sC+EtnS0FnS
lLpuPc8Pvltd7b6QQbSyCg/NdGJlL1jDiQ20RPhyvB8Naq2IeC7NhzSoJHE82yrDXFvXL0gPEUb2
Jdc+arfs7oVeaIeMFx7xKCHmg5dTsSpyRiQMlhmLnTQ+dRpLHKtclk/OWdxacVN+pJnh3bPuj65r
nwxfYPR/x6yGGzbrmjzR++Q/rrMdBU4qJoLDqT5992ZneDDNxF7vutmr2dyIst6jgpaAXXqLje7q
uzuD1ggRunk6h42ZVoRdVoKWKXgp5oVIuyO65oyBw8vgkEbjtyV2vnNCcJ7bKK53MYj6A/fBsnXZ
fjNceS/00fCETyrzOdYpoGEDd4+vNPoo54rmATwkgSFMMw0LhnTtPJkcai4FpRCEUUe2p7bfz7vY
xXXaZak7nOyK58/G7fUm28fRNCuRqGDliBbGmaZ0DZrWFP2HQHvjBMKtu5eu+Tf2zmRJbuTatr9y
7c0hQ+cO4Jq9SQSij8i+YeYElkky0QOOvvn6t0BJ75JZZaRpficyqVQZDcLh8HPO3mvb1amqEHdj
HAczvep0enzI4YP1xL7wIsvRs64GnDYPPS8gfbfq5ucuJU+Q2xi+n0WDmrhEYskuVqe6s7MwfNa6
GgCPVEUM/gOxLtkJzNvbugs5MWEeWxlYMlse88tJiF3mBQggQQh15HJrd0m7J+WgXFXaiKK8IWCT
WHgt69e2a433SJHJ/QZeq+SKMowML2IUn/AOh98EOU2hj3suHH16akRAMRcjsIobbTOTbIEtsqHw
xq7FyHvUc+X3lvoYOF4TCFndThrH+rmR+lFhWvKF6gZE60F1O4a9+YxmvRh9YbNhz7UwbpqqxGeZ
Vb1714ia5yl7WXmTzRoOSDvujlZU0ZfJZ7KR6klrn1Ol6Vd6Pkw7U5EauyhtrVuGlA7T+IDyBQuT
d8LsZb5PWZwe28bt703TohkK8Ja7lMA9tEO5cEGLuE0EVkw0uNIdZpmT3w10BVdW7YXJFR3+lueJ
V1sZcZDmJLatJAekVjl2sxZzlT+mzQ25CojM5aTMDait8YEJZHhMUIqtMaBPHxmyiZfAIFuWJ0Xr
Ipsw6qvI8xCOh0lcPXfIVrfDEsAXljYPM5aUT7ETb/SwSXZKG1wdQU9+qoPROfSD3m5UI9MzAWDE
BKWOoZ/LuRwe26QgvEKOce5H2gBXs7YDtpMWl2paqSsxDe4+B5C3afoZAUkDjc5SKatEq4f24ma5
9YXurcZDbFAPOue7M6zPYdu1nP5pZzp0abToboqSfg2qAds6s4x1qJr80rXeV603KB1AS+xlhKWN
abpx8XpuDSsxo01cLaB5w70BBTgeBlLZjlJzoE4APAPERtXRcWJc02+uj02Eb0WrnfQMUuOdkaux
6QO014k7vZFlEq1NO6UywEAcrYyApLSqnp6AwQVbB5rwRpmztSGf2t1FvWrWPeqDQ9qU9GzKtECJ
4LkYbK2RRAkDOVIrSs6yYIRf4oyMLkqFGc72KGceZE134zolfWDDyzK/IIskuxtFFPtTxMMmESlJ
GCn80LPmEMEiGN/QYzU4aZTR1khdMuJQZANO5Z/rwW1jjdP1gD1kZfbpk9eYX6yQzVpoxSa2rdmn
U/LmFTUEt5CBxzBEpMxoGSnxcGW2JhnI+8HOd3aY3M0ucp/SFmLtIfYCEDtfA98CcZ5Uz6qpkhvi
mfeBZmJ5r9pdP9v9qwbnem3C5LF0Ax38zAl5rLR4p5AjrUa3e8u9pLoduuq2K81sWumly6PdUEWN
GVm7Rrk8rQPdjA5VoZtnu9e+2ZrTXUqzqBnw4+uMGYPR6PHsL+1A0FiIn6FX6F3qrHr+MYv937H1
H8bWdD9c63dj63PZMQ/87Nv751/9W47s/oMYPEZwZJ7+k/v5/0fXnv0P3WZkIxyXEGGT+fX/jK5B
iJquSQCzKxfY9c+ja17QQyXNrBkjNoo+4z8ZXVufBMmGgS4FQyGoUATODmnKvw6u46keOo4F9UGg
t3D9JNGMO50+ERlAsdqWVeK24GqhIDeaEzw4kVdTiRXBUatjqDLI1sjdAwNe6rLY0S6gCOiNDC+D
m2oPrmJ+BgIReEeptx5gzIQ8uwJmflLj/mMumj3ZlPwbtbC5kWgEl1K3o9Ena49iu7LqtRHq9bBr
qQH2yGfkfVd04x+Y+si+f3YucgVsG8Uz83uLa2otsvCfR/cMh2v01TC1UUiON5IQuB1SO48TZrt8
Lz73T0vk75TWf/N+nqUjYtAljfsFhPTz+5maoVNLp+owaJDUxzB7R6vXLxkH8R/e6ZMnc/lmjmUa
DsEakJVoyv76TjPpDzOitOyAVa3xTVRH1EVC27lwk+97M7N3PFqCu//46zngnJC5s5iY+qP7+Pnr
MUjDDIVo8tBJZDwrbfGe0Hp3hN+NAtb9f/5uHFokFCjXliCffn230HOHuMiT7GDog0gvRZ3P21HW
xnDdZd7D79/L+MSBWq6n53C34tYEBYU/99c3G9Mwi/JUjw9VNGbW2oqQoPtVlZe+WxuARaZovO5Q
oZ8H4OR7GEyt2hAe2vzH31ksqhUH7JLHfzqfflaqS2fKO4SOVZeShkCTuiEGMwgePKnwdv3+S/91
DQkdWqHJEBbZgf3ZsFCj77bodCdgG+b5tnTrxkfr0n0HPpBGh6mJReI7BdzPP7zvskx+gv1zrYXu
SMNA3y1xcuif9qU0TIY4lCo5FEPVI53g1xysboAAFyNo+f13/PReNsMe4rc87B/8vIa+qIt+XrJ2
rA1GH3nxIUaGju9qog2l9Ho6hSQUPv7+vZbX+ul7/XgvQYaEbRMjYQvj04+X5C3SWiSHh3maB8Mv
Ebkds9jq/+Ug+jr+d/i9/Jtd5rObY/lOeJNcb8nXYbmav34nRoBNTfUTw0snAxkRHjLYlT1x+g56
S9xHUJoxYuLpBNuH74EwS8Qsl99/109rZ/muhkdoA/cnOgr989pBU5wCt2z5DD19BtoLFTL5mdz7
wJryI8RHVNjSmv6wn/+4hJ8usckWJKUFN84EEPfrV0dlgygxYPASgTJ6rhOZH5FsTVcqKaJdbSmO
8K1WMiQbpjGE/zh0U3+grTp+g/hSkfZEUvOR3Fm8jgsDOgCKcgzmRLv9/dX5u8+5qNo87EoecQZy
2W5+0oylwqLedTRtr1uOfJ+mzq7XPQRJfqJMDnJfaCiHV1OiOcDLyiG90E2cYAYTrnfo0tI+wegI
Dti7rStPk42zlX1UJiA1PKff/f6z/nXVujpXE42d4EQiP39U3SM8jslnfMg9nSTDFJIIlVbTtJvf
v89f70RAfvxkiGchBKLp+/WSxJrJRUFccygHAmK8eMmgoFUrTllji/vfv9fn7Zzl6epQAk2ejgKL
12I8+/n6T25DQ3BM2M4JuvRDN+h92hjdGlNxumUsSiIL7e+T0Y3Oi5YX4Q4lbvuHC2voYrkTf12u
rsVEimAzDgV8nE/fOauBVnNnBHunG+rp4PyQlLTeaKlDCCv9VrOk/i6WbJ047nLGyCpKQv47bCeg
r8SykBkZHGmMTzdtTxT4inpEkQ2fteCbzDRHmBA1wTEiiORuzqzgo8d9++RO2XyZs3pEKVbV8t6p
yHEBqipOPQIKtUzizDsBTP1eRkrftziGzxGUFRK3Vaw9MGGab+mHWh1Suqi/zmu9fcuoGd8RqgWX
RlNou+kLBh+5qwl1LPIqJzCwV8Ee9z/6wQRxLq0cp17OCGVq0xOpTPstAqD0lZas9ThYP5oHtLW1
NV15+yPrW3vw8xY78aahf3bB9J4fbcHWYtR9/N5FbN5lE4oPDFGuifebYyMqYt0N10PshSg4Imnv
BkRHDSXe2Hxznc7cFLQ+X1z6XO4dORisN+7+MN2mpUfvguaPdusyVl6sAJ3zMmNNpv8AntlZ/rZB
nw3vQVgAg+KhGRgVZdqDV1rThedM9lRV03D94/IGkjAvs4j0W2VVdBLLGRL1gdgICUQWctklBXbT
bSoCzTBI/ditQKidamacDnThUXstypQVWepMRtZZZsx7FEZcu0m4BKDWuh492GNsP3eEWWpAgfTi
ZmEdFX5i8zoDUoQLRCUK3MqJ32vgwAtDvJ7CnUfwB0osEvzuwQhYj27R0zHVTK5tTtLVexbm5haK
sf2GOwLKMzdNVtNpzudbMeDPWLcpCeh6X43X8WT3ke/YRvyayZatCasu2DzAthtrWYf5QqJ0u2Sg
cR25bezPzA/w+eXlvCWDlrXk5O18CYcJWG5A6TURUdDPt0wU8TsuZDK/i5Y4q4QvgHkpGcgHaVhg
G2zm6i0aQh2LoMvqJU90vKmDCDR6F1Ex0O7RHmSUcsH00J4u9OOSY+pmG2/GXzLW9nhNum21BdRm
gKWcy03VBGJNS60mTyRihu/WxQnP35LUncXMWRv9YljFfOwqXe4tRwQPYetsSnuBRsgivaDmTdcQ
gZzrfHZ2aTyT8Un8MryfxHpx4WCsFL0FnSEZ6lyiVHVtnPHKmObakKT3eiPua6BSWbrmqppPXtxf
x7Qpj4nhbaOosrZDF5VHbKaYBDXwBkTToifK+VpZ6tZrVC8ZYCv6euaSld4K+6XGKnkBTHHNzN5d
kfA6+v3k2mseOET6VvGjDCT0r0aZpwy6CMMUAQm8GHapB3s8ncnOi2Zd+h7ZBKvYi+6aaHqHzfSm
Oq1BH5aTByttzHFYJQ6a7n6pFuv3ih4lc7rR5anWKfM1t+zjDAoWiU58BagYK7otH/o+OJWFE35p
6SVtInsaj1GWswHbyxkJ5c+VjC2LiXNT3Rpx1hy1nl7/PMszY/bJVSs7h4roIQWrUEV/r2iv7iej
pINZBH3AiDy0kqNR2qWxCrTQOXci4wOVmW3p2JTM+ZGZibUdhyxAn9ab3qk1jOqag5Id+QOBXn5K
M/+xhrf1iNNmuJ9KwfmhBJ8frkiXnS6pQwsMGpaztdPW/ZbkcU32L423qPJy3pRT9KUO9TtXDAMK
cASu1tx1m+X5I1ZYrvpoDYs8v2lavCwOd1p2wGnLUcBMIQPWE2eRlPlxkRayWUvdidmKUJuGdsAT
AVy6s1cJpU/H+mNENRVbb9btXUfwAwESysyvG719crK58g38oVd2NUPFDAHTJH5LWFSyxYqbnxjC
ptsiScWNDrtsK50ufG6TcDhZHS3pOBiOydDpsDrozL9aydgEK1FAjYNWW2uHwqujo4XcM8Qg6Tb7
uc9ZmAlnB0qETLvNptrZ5FP9pYBxsdXztn/pbMZirT2msKoLw3xAJ+k8j8PszTtdxAzhOsYAcG45
jxVjtVeMMa5GrZKQTDFYWmWp1lpbOXsqaI9EP/ryTJy7+rsyXXejkFkcq9a6ODl0eS+ogXGSw3DG
/lRwhCkcCBmZd5sFFdl2KIwtiv8ksmlT1MaDRpAxvUk0OPyokEYEkEAewlnLvL63v46IcG4dxBUH
mvwN6vLK9F3JEmBADGskCMVucMCKSrftYZvFNoHqTXkTto0FusNIDkFSmUtaWexbENCqPjB2PZqc
o+YVF0n7YB3knnmDaIVQysqxzl4ILKZWM0GPojL83B3KXabPapvNjftGO5i8Ftw7674ZYiD8bUnP
PQ3E0pItTDg8A/aDsAkgpemjdUUoQXmtzwHHfs9C1K0Idyo2TK5K+opJn+2ytHBeRCpp4pRVeBo1
4aKWBgV+mDRv+t5Sjp9ba+huWxsRPdpbDyc4Nmye6UhD6sVQI66o2JfMbCCpQW+Ux8yYiHzqW3UZ
kjy7UVK0124zjnurogG9jj2a5fQ0D4MLYx1/vHsqgV5ekq5AERD2+fuSjwzPHEHisx2Kaitlkn54
Ioe2rBycxCA66CUlWf3kNOo156U3dVXievPEbOJ9C+b+TcdJB2FGa7RDqDrOsq5B0nlFqrwPSR39
ZjCBYi8xkYsuRv9ufh00T/lxp9BsITBoNkUYTmQVdOW7YxT9cWZy6bsez0B8Q/NuQvft4xdtbwy9
b96TOmXPJt+JnO/Aq9OwXfe2U6XisdW7wmm+Smwl9kq3UZN+ROhX123cMPQK7bagTGq1j0pGxWUU
ykRbK7pHMLL9O8I19yXsPPq/CwYJYKA+u/i1xJRn6ODoiBR7TSLQxiYM4hlZIHGYRnylpzlCb3eR
cifVYrhd9N2covDpm5Pjt4vw2zKrALZlNlp8qnbc20WiX+wBtUiWDjwzcGCSbp6RtgiiOS0jMrKS
Ci0eyvGjUQNu8hH4lmxn0xzeu4wiCIMmDfIgPBQgIOY4JRH24rH7NLP2gMhN33ppye/GQ2FnIVs8
qjnuvipqo8XUxxRAy7kKtRu/BuaylOko6ZfIUWaxcsx63EvdCp4I8bDeNFNpHybEgnPgglIRxcyc
t+RlR3v0Hg3iusmvR4EfLFp8nHceQsz4kYMx8dWBBMuUVnfSIsZ9ASouYv4AVb/W5U/6IvPXXe3O
YSCH3qSY17rjbtHny1W9WAPsVM8R0ES0Ox3S540CYYBLjQ2vHkeBh7UgzcyoWJPHgRZscR5MhKaZ
o2ZuOwwJ8Fa9HbW8va4Wt0JquM4y8DyaTS7WBlkIDM66LfFLxD4QF0RuPctZT0bjNAlsIbPxNite
OCo7d2dOOG7yxSGBaHe8r8ieQJjhhpek6D80hTuumjEJyL43jzGN3Q0D0PEY11O293TaA+bYk3un
6m6nEP68py3DPmp8njochI4wn+xN48XVNh/ahhCUMTmnxrhLZchpngMXCulRMr4crwepG+j5R7kX
NXl8eg6dv6mIHCXxgwdEGdyMRqNjAE3U1m2b7+1iOFFaOe8MGS8QM++VyWO+rReTSqvoHWBPOsDf
ApmuvcXSRvaEvlXvvCswT8dcq16GfL7uCD1sS/lI1M6FLZeG0WKJkfX8kVThk4FXxsEzozhNg7LO
3jw9HkAZ06R0Wu+dplSD/CnsCLMyxCNuGljXpfk+LracjDBn341MUsbr1vdM5mOdwjjvDOj55dd8
sfiYP9w+QqMiCBcb0GzNX0e8QTLpYCUgEx3QbEzhs64aTPp17aZHsBOQ8VB+w+S2dsa86av4C8Mj
+KltdBbVo47iHp5F5W0izEnO4lJyBi8lsrLvvmhm7W7GAT5ITw1zxjkCTnJMltt80o/Cip0vsiH4
L84r6SLFJPoyriTt0SFZygmi08ddORgcobHWL7l6cj5DA9bqLbLTOwG8/JsuYdMfNZXR0GEi2bj6
zuzNwTph2m4aGKv45G8ys15ez6zS5A2tjxxoXIA4OYR5y4p2UFnXK7qadtKuSNgwtkYTMiNPOQ/t
HatztKu2a4F9NgyxoSJ7NE1lM1Byph7ZnJ0ZvLhhGnw0geQG5F0ZMQis+zVHEQop33RLyqKQZd/5
JdsLfaZlpjGVXfDShRQIgVZRY5SmAE41k3nKM+7JrYLpotloOoDbaSjIK6lfJZqI+027hO3lncO2
NDSJtS6MpTox4rH/nswEKydygq1ppHhVwpr805ScwzDXaHKHtmPcGY1oN2hOqEQwDuvvZTlIcSGE
bSl5vbac1pFQDaT/nqNDpkl9pwyiPDnb89KaLDS4ahTouIohwziGQ30F5PBVZrnpxzXHP9I51I2o
gR0afXGAd5xAhijrg5k2PEgxZjG/FzQFGop8t3PoESyTmh/v1ytb20wADw6BRIFDndCTxmTnX378
Kx6C/jtdUvb/CFp2hJj3wE0Ru+QtNdhYm3QJXGu4HmaOPRrFJrOeuZD3pGxNF6ipYkX0WrX90ShW
REWtzZFMFyKvQOzm6I5WcRx5O83jI+bRkB7hrxc7mYvmuYxbvkCc8IrsI/NtQ+PlRsSZ8SVH8c7R
PiUZG1lIfajRIt2kI+fdWYtIrkw7grHVNBGpovO9bMIWHpSg7Kt6IufWBIlUO45q1PYdus/a79Ng
SFfxTFeE5iWbQWdQneigyEq7F9UhDXTSryKc0drZK0P1RvMv3ulpQkfRnU9eXTdMqDOP2FieHYxz
ixBNUAtL2z5nZCtfCTgGqLFnJmSYPU5ZMJOxsqw7jWjVbZ/wC1gz1DOCB2bklQ062n5cgiK7SAUf
GgP4JSnenm+zbrkmGYFmkI3mW36rEbkskZ3Az721baj5YhZGQSgbrbimI7fVAap+PWeDi3EtnrfS
ZgW0Noa+ldcvL0i82n1oehrJCT3iE1I3/dYhGmosHP0LIS7zFuN8fXCK5f8tW66WIUcWrGE506Xn
hQjUqT3hV4Omf4kMYSd+2qbeLm5Y9xjsiHB26LPCBKPgNzQz+JjxBp/6hNhua+ZFIfGXb7QSC8iz
hdk/tuZonD1jCI59FJRvQUQc+gSihdSviFvYtjpmk0MbHAP8EG+p08AyqUaCzqamz3TM7llg3FEc
8A3RU9L+CtBjcgLGco9pIDbP1C31c+stlzfXs/TYlVymviHAesCLwkmLD242afQtn3P1Boyatx67
pj9m7RQcWlquRAW4WvM2Q1sOdTpybcXfeXWcnth83zvRoNE3YkqPVn0tYLWuyU10d01fB0e95ddp
EWA+VyN3YNBNHh2LArtc3bebsCT32qIFflE5eb5kvk1iPcvZOGWhaVwXWICPIrP45C2Vj/ALtsOd
bgmaH4xFXTQ+rIIBPc5ZKEFLQYDpXqdYF2r0WR2rxJn191BPyG+WrgbvPiILyyH8KvBLqlPANeyP
SJKLHYg57WGmIPhwAsUX9tplDdb6xMrDcHSEjUK4lQvWbY8Kgdx116Hsc2XUf3cldTK6ZGP80pTx
+Dr2LlOohgN5TSsVfV/EsYInI/Drs9H0xVU0tN0DqjX3m+rt4CNGo3XsBUx7RMo8mex4QLMvnAkD
ZsEKWHLmXhK5RD7jUKnJW0MS3fuZiv+d7/2/Qoc/CB1MnWnUT91z/619+y9Ia3E7Xb3l3//v/7m8
cf57K779bNH/1x/9S+fgiEXM4OjMBuxFlaAz2PoXeM3x8OEzjPIEIz1UDjT9/+3Q9/7hMFl0OdlK
YVmmjtrif/jEy5zVcKRwbIf2uPWfyByWqdovPXZiV5lFo5qAeLzgAH5t9Rd6l9R5lBKeHBoEdQe9
XZzDMZwec+Az6zBE2PPT5fmb8dtfBiYwl2nm0+3nk1Pnfmrq0zdAQzzLaT+OSX2ra32P0mqI/zA9
+MuQj6+0aBZsW0jbMD8P2FrR0HcV0bif2ireDeZY3aZljZYA2AaexwHBfFMPPoRT7a4ZnPEPs0xE
BH+5rgZzvWXGR5IL1/bzlLGb2C4np4V9i0eOBhru3QxAwL63cUqgVKyPYzLWDZHcDm0wRZdl6WLE
Wrxu2MfuaQSRnFxSrl3wCsYclww740AxpNvJTPl3s3LKofZn2ox8SiU8KEXQsEm2WCU/qnZK76zE
pRM4uvOeFMUl+FNWtGxE9SWIq2m3jA8IDQwNJIplZVVk75jOvNer0XgAK6GuakrgB2qe8aa1ugBo
eqPeXJSA+hrgzfQREZG7JdSmf8o6wFsN3rpzQHzjug5i10A0bxbgcvXyNUIR/IJahT8cxtg7N+z3
G2bbwZ3X09X2+0bp5YFLheEhRBRiIKezbWtnMrxhN3ca/PFzbD5MJbAC0pMi7J9zcS5tD9sDTwMS
ipy4vi2zHlRMjxNtjVWAgkpGjHGsMd5zZhl8hB31Me3M6pbzGuHvOJh2EhPKgfgXPo7V9k8JhdhT
lczynl8HwCjajE1h0vDt5Fh9nQC9rkPHYA0NxUQqcFDiN5z5ZfCq6ns5eNxDAw82qy28szS0eF9V
CC6J2Zwe9Zo/mfS6eZal656DMbSJh2+Nh44m1TP0hOI8lqV3znOXK4L8DQmnnQ+gT2U366sU7MKm
UYADhqI3N7TU0jslI7SmjEnWgK3rr3bA/wxTRE2EO5JFv6f5BBzB7irQSdzOpNlNOxl32QGerrqa
cAwAdEmoEBqrqAsIPwhTFGYlHqg0kB2aVzvNCNK7cDAILMYgd4XqQtATD/vvqQ5EpiBXfJtnus6m
YZSv8Vj1TwEqw4tX9bwUKQo7hdJ5ZYx8Y2/Q1FWQLje7VolrLdRR/RKssJF2goDYi/J1D2Q4X/VR
0X9nOj7toIza16HNLxH0Hja4Qk1+TvmY84DruK4px0+6lGINRiehWTtyhGTEGwR3Ug+qr8QOz5di
iKZHc8hJoi+5GbK6Srf04tpveiKNB+Bgg4/UilpF49o2Ib9j0i2XelmiqIL771PNt59JqoD6jeOY
fKBy2tkG6x80j3rJQic4Zk36MmhNxyCxzq9D94PCm+NXrOVwS5ogNw9RI1512g8LnLDD2sjaXGFU
iXcm2kbfJpqR2L2e3qGjmMULFuVyJBojfiiJXwBLu62uFQMCPJyDuO6mwHgo4ka9dEKWrxptpc3s
UHLVZlC+WrmYTomlifvRXQYAWsK5yy2G8i3kaFKsY4s0e68Gvvzjy7mLxwTIs3Y3TqogtiNO5ssA
ZvmZ1md6N5UMOOFzcH2MlohhwNL5Wg56vG9Lk0hnQoPjnRhjxAGZJNAVQXvnLEOs6osRp9450ScH
M5FJbkkrzdA1n93UI8rhBeYGRIUYY/RLbBR5Gu4JPyzQ17czKlRL14fuMlVDQN5taHX2nZXSCKjs
cXo0sLesS9lFUMnFSLB2Ncst61DQMkEZyPRhbNmauuIK97u5allhR1tLb1q90W7B495poruyc5Vv
gWuJW0Tf7J0Ovd9ahPSQgysaJoydHG6i0JyjQ26mj0AYkAUvQ5DOnt5jl4mk3Xff0sjMDwDJvyJR
iA7RjKq6MDp1LsFjbUg9Gmmthu03IwbUEsbNaWyrYAsq0DiOc+r5BGc568wRBHqoML6yZwZw9FT7
aV1TIcnEPWopwZhxVhXzSnlBdUAiADVQG+mHAYgniCkFDpdn2UeoZmZXllh695h51p5d3E2FE2/M
XPNOSRSqSyOTYSsjbtgqyY1TPAXjpvPcEMENP6Rp9ER80sLf5xBqmG9ZLvBnUqNpP3Jb4hTEk+Ko
NZnc+mkQsbfvQuMe35RHKeU0Z6PwrGyD+bj92qhhkGtRedqMTp7fEOYhljmoESgxjIGBbUA/pqFT
V5h6dwgHD59S5mGZEIEk0jRovlrl0JHGHfLM4wHubnsA6isSRVqcdrK6Q6toYKVMm21I5wBEFgFP
iKnHVxdJD+70dDwViPtxA6bpCzL8Ejn3KKcdw0L6TI6krEMDEa2d3rY4IVrVLacz2padsJyDYn8l
+4ZNBFQEsPRmpbivLnbWqBNz1RmUqm4eiA0GFB5F3FUNUJS0IkmGFUg3WRzxgY2P82Al+DeYYbhN
sR8yH1M5HIxazm+KfLqDOeXzg0pUGYKK8/aAX7xDjmvoJk5RYPdBVx1TiI1raWY5yx0DVzbgNGwg
kt86GCA5HEwG6uZ6gPut3G2lYevUlpE1DjS8bp6VfHEkARGuPg1AP6d+1Xm9toXVWdKWy28zQ+NZ
TrlxiGOLprbd936ohXgu3NDYZTErXlp439x+BGE2BPal9Eqb4cmg3SE2cMlInqfjIhLNmJKTN7ip
JGkxdlhd4XJ3zt7YmhLUzUDLNxPEJ+Z2lF5UMxsHFeVMZOJI1qdsDqyXDnoazi4xQKU0iYc/RRNT
PWAwif5d5UvYoO0UcvR1fIOHGXjjGvNbveuMTLyQxx4zME/j5GxjQPyaW4lkBN3Y/UI9wVokXsyI
hzO8A9g0gA1pzBHEmG6dSPTvZWIQk5wNy7lAVbfjSDKZrPqi3LigG0/wSbN0FUxO4rD88uhQW319
9qqmtNc1yDnAuaWI90Q4Ea2cxKW4nkzipeeoUO8m+VwIENAiLL8Nhd9yREoSi+fQolKAcgQt1GSY
7haq/Uae26AAeEKy2OppwwNHsQt/FFlGu2HSgjvFJJV7APnF2Ql0FfihWMrNKM4Z0ihxPcexdqeB
0H8hU8CCwAEHzvVDIE6Ym7Eq+LYc1TsewVltIsGPZMw8naeOU+E/D19VbBoPiTE131TiJK5vkizH
OTmn178aCeLacAyV9yPsOnxKHBiLjQkx0k8iE5MihP9zVs/z3tYbtCjlwGZcJySB5IqxiR+Jhoe7
l5faXRF63VNsEoYGeyjFyiDVVTj/+BRe9cUCsBmvCJBYNmWEDR9twpkk9hyOJ7hEjRu2weKbpWTZ
+xp6Np7aaHwk7gXsqTUfhzH9tIsMjSy4mKYGSQCaW9Bjr6ddmMvppPfoSKKuH/ww5Flecth6oeVM
WNm0HH8Bib047ZgdGMdAKQpt48HNx+nDnVS8AzQPriSJPRqeAxoMyCGYZEsSkw4pJL4/yeD+roZY
BILUSxg62YF+rc0YeKRlGGot2dhmdQw8NkOOw06xrpKqvmVEzfHeqly/54d5babaJauj4GJ3rfhT
QWMsZdmvdeI/PwmCDRpaZNH++lm60iLPIqnavR1z8iccshPXjmzNTdjSoJpsDoSRx5XFojjeOGGZ
A8oV1p7e62sYFCzMAqpqY/XTqRhU9aXrbPu6j83xceDEvf19iWlQHP/lwxK7g64bebcke+fXDwvX
LnV6zWpwhy8yhoYu7KS40bA3Qk7tWHU8ilhgRs+KT3Fk+TrPqWWSDjtJcW52mHj+QfL5o+T89QqC
DEX4vXwoB2H9p8I3JHcOAELY7EnOY5oIGinwG7erzvOAV76GHOOzNc+byUIHhSSEE1SiKF6daLlN
7T69Swa7OlqZROEUiPIbHAzn1pWka3ttNWOywSKFgVBo/u8vJ8y+v1xP1PIuzQuKakv+RXwoOg2p
Cv6//VjxTIN/qgiDz71pWyJf4VoWg+9FlvOBCrPfo7okc9Qw39xEPQ9FaG1iwXFJEySndiovL31t
2i+9UsUlnq30BPLAesVGFY0XTJ5Ff6qjyKUFb6S+btN1jWlg73K2kn3oxeJaNyK1AWjJeTXLvTMH
SMYXozWd7IjTfF11A0QLdhjT7rS7PkTAB1BoQmwX6gL3u00MGqQbShob+X8zlAtrgw2MDitndopl
6pIw5V8iTI4VUqPxQrSxnNXHYq5ui6xa9hRvObanHOhhmTdYRGN5bzML2JhjoK5SCwlA0jFW6ZHf
4TSP+qdF3IvhVJjZa22hHTy22ewAEw3AVzwPMcIQbWzacSPCNCLUCLIGDlnLgtxbr4XZaoQ38IUK
8wmggcGwELPcwcHZHx6AwsY+rlz+QcCBHgBGg+1mHcQS5vNKcOI+eWAJvzmZNSqexpzpaz1KCjQL
Ed84LDxwzGzCESHsHOUdVHQrDeoVyCBEY1TfbLGu3TzrCaUmLXWxbgTir3Xu0WIfawo3N7LV+5R0
6baO23jX9Zyu9HRgRTLBaP2okN0TlKRXp6Z+RNimXtwhs2K/nha9zXLtvPT/sXcmS24jadZ9lbZ/
DxkGx7ToDWcyGKNi1AYWCkmYB8fsePo+zszsylR2qaz+dZnlopSVIQZJwPEN956LEIQAaG2SgUX3
0Ga2c7R4cNzD4Ur35Jtz6IF6Lo49aov3GfXZu1CEKPV2YeOXn/k+QbVBaxr56JU0YRdPNP1eUXUv
WK+7F8iqpGLNnEa97u0qqNTQY3ogtmIpZraMBRwr6G/lse0yupbKd1bUTv596bTDs2khaWQmX7+7
Xcu+Q9BhNRbd86atFp4AfW11EGAZKMExaG5Y1/ncwYLTpI+qYANIjM4oEgLOSO0u3CMdEgfAgBb/
J0lW8gPSGZ9KuSAipDtcualYDlXCM1E2kqkcVHWCJUP9CE1gSO5c5TMAKm35Oik/OFsTYxb4xeE5
tpr2lCq/OnsxH1zLA3SPSc5d10E1PgfkOazwz6b7QE+AYIA3NyXewIOf0iYHU7X8YOsYL9s0WJq3
3CvvxtlvvrJ/pN023RiHkkBcOCU6B4S/tDJ04ax/61loLVeQ1lwYNZC0s3ImnCf6Vp31+Y6FfNqg
Xmi+uHIednNbZh7GcdCHw5gyGdHNazqbNPDgTeQ9vBC+GeiUXLb6WYyhv4r0rEfBZWa0rote5joO
u1AGq7y7wldXS8zKYB6Zrl0uQ5YnFBJxJc3DPBjqWsRMPJxOyfvLxKdyuHxI+iJUymJyIuG9H4vK
Sg8A7RFxBF5wHiLSxi/jASM2+BiEpLNl4MhHrwd5SxqoXY52fz0lyQ+yK9T1wu1WrWfioaLVNDML
C2KmV2Yz5w+wAWc436wp6FMoyYaa3aUcIF4k0EQxTk5mgSyUd2R6yA7BKnML1jDxH+0InTGjHRPR
4YAQANow4wwGd9O2AniH4bl0b+3c09YF02wZfI0d2rSWieAicvmKYZ9BmdtP8iPOmLigd1NPFV6r
VWS3xdHQwxXkfBxrdPRsRvWkRq/IMSP7OOGrBezYqrQZ9siFI86xePnL/ObykJxzZrdVnQiEjcZ3
01x0uewbfH1FSbEkOxOyzeXSRFKzawSjoQrW2oNpFdW5qWELSmC0Z2QO8rWGIHBg/c1MbdC18lQ6
OomMTovtUs/hbtjdt7oI6y9zTLHTmjI8Tz7nbD0RGb5KXCwKZuXwheRA+rYd7dO28yjPyQ0Iz/p6
lq0+hruo7tDNF0wkw9Sn5s1bfpyHKKFxGAIfEz31pi7RTwEatC9WwCUhlqH7NkgWcYkVxbc+AnTE
v/r6yQUNACfRqvB4O+SGFsdLeRuQZbeL8yp/KIk92GlZ4sYDkvV4eTbg7m1PqE+SW58jn7mTTi8w
XHHrx4bLowKMwFmGlCFS5fYj+vdxHZYssTzsBkdYkGzWvMx6bDynW6UDX2TIgPioCrM6L85QnV2b
G6fU3wGBp81b10E02rV4szflBKjLRjf2rCbKZGzXwdmsC/sRKT+HLefYa90FzRv+ONa0Ecf+ZSQ4
9gwtA5uVV1wlxNTOlJ8dp0mzps3Jd9r4sJP1THHS0+yU3Nj73nGYgtYAc9fKHOsvcLwZUE/MjJ00
olXoKZwdT04bm+Hyloc9F8/lmJ19Pg0mR+i8axG/0NUrtIO2ThZEvMYUqnVQMTO0eWp8qnaDTAOF
wG/kwzQ53pKR+yhHkvZiemNDj+dwrRkkp80T8zK7mMsUGIcrT1NTMETURyVeZFAXuQOjMbBzvsrU
ZeqFfNeRIc8HPP9Mp4GfWeuqZ9/rh5b16Eh/+O5r7XLPr47CNufGTUOaELbHzVfIVZQckji0Y1Zx
k0FkTW4Rnn8ZR5dPDYOLc4Suxq0y5nwGfWHSDY2TfKUqISh1mFn2rgqzDqlbBje9Ya/MITshKnmu
awBPRDaozTjwhasAyGJuM1K//PFyY6oy4xFjoPn8cCeeqXhNxbFa+vlutg21K5MsRd5Sc0OnVJWx
rzFoo8uVLRofBu3ipst14y10ZJOvdnMHPFEstYfShgb2MijWUkJh05lOugpQJIAR/GAvw55BAu8Y
IGmRTYchEG/ohsi61ZsYcpeb7eCybl3laLJOQD3r1aVc/c+q8l+tKpFg0SH+c5T4ddp1+h8wYX/Z
Vv72c/9wZePzs9iZORgbMDXxV/6+rQytT+wHXecve0pWln/sJc1PFrZLdGIsvKBIusG/tZcM/raZ
dF2chxb9kuOE4jd30J9MYKmPQy5Hdn2E0Y96I6ZE4PwHOIUYgQV/z6HZS70ks62ec8HinBSrUa+d
ULOrJwK12WkRHU39Xucej8DQUpQneWRzdKTcpGi3mrelyVuQqV2WDstVlPpq2FYI/XnM4bcIfUpg
fksGIAq9Xn5z2U4wG3EGGG70Jm3ioDjIhOM9SEP5jPs4DIJpmu8u8/jLEoQZY3RCFU81gpOOmxVg
KxaTqWrenRDRC6tZ7ntarKMaUIatvEQYVXMoVBMP7WcrWgZA/oTQWCuFd8D/NsZO7O2m0DfsZ4Cu
cboth3hGppcnhvuWmKHCucjjo0+uoDnmgUP8JDDhO2n7iKz8OJjAX0PPCHZ1rqz4AW+It2NSUpJN
k8alGezsbuxNUILsIY/EWvFfxtRI/usMZg9JEr4OsC05B6SnkhYvB7ZbnEZTgHuBlHailFJKKy/C
xbqSFTBV5CG3ow/ptaY8ILDWVxKeQyyDVxLxemNbWdO8ZXLB6NpbNj1/gmA3cm5lcrzxgwzlYW7G
zoEMWOueVWC9maJofG2Le8xrxb5sSz3vC4p9EO6adkS/PxaevGpLslCEbJAfkyjp9kg6Vzi/alDM
IRhFT81PeePmr6Z2Y/uYtdaOOzAMTHP3u1HN2UNARwbnaZYbpMSYSygPjz0d8hujuxx+alITUNVW
R0IB+5OIioNtWcVDUmT5/Tj3FSpcHBXoPySbtIm4wJoUqFA9UlWNLUq+sPvq6lKopL3ZzDwqIU95
5dac+vIKU0XHxk+A7lzS4qkeqcGkYSX7eK7DD49xM2GBUZvdjYYn3+PRclnFNMq8CVUAigSIiXGi
geCnyJcx71s9FCMcdXl27OIxMxqiLxkckJEu8o+UAI1nL+CmEpMjdoz7xDGGb77y5Ew/5JB0H6Gk
X+bc2ob4qIHIJnH/3i54W5a0PUCWFKu8ma5Gkbi3Rd4VO2dcYINjvQaMGov8WGNmhrHrW28wbxgc
+xVLAXtCsJTlFIQC7c8g6u6xG+r41pnc+kAgjIM5S8GmJvvkUMaNC/8wsW5oLzNC0pPsjW+02M/z
4FwN9VIchqqi915E8dHEvRetIwIsUe86yx1O2/Fc9kzK0NmRRhk1wHlU1qM8NwzSfQ22xNeBap17
vCEe+wNtlyrmNjJWTZCmp4rx4u0QDN15bJ30Ze5MKgJCfc3rJh9T1Iu5fBzyYfoMobc5ORgotgab
7rdaqOy5Hb3+CrILwrJ58LOTufgLtrEyIUbMxKXaLDMYhwV8uZmFAbj50f1BHqPcY29XL3NGSRmH
WEjyBjI7pGIKAnr3ITERMgG6tqr4aIcNcmcTKkroENwlhm9DBebSyaviYMYz5hhykTYWEiPy2Cp/
Z6MkQxjgya8MxYYrE2PKDuBMuvYqMd1ntcsAPw/UoW4H5z5Sk3oFhLF8uJE13vOBRLfYchDw+goE
upjKDfdJjxdpzthyCCBBIvMkBWCdPzVpW+z52rlbDLRLoZ8335jw9vuFoSpBApHpAHUD2SLLtr9j
uV7Z67FUeqc9JjQgrv1jYXhv0BSBpFKmqlEXU/SCtbxOovIOZEx4Y9d2/IqWptizQpE7ZkHGuKIM
NK+9NMfeggjvxsAqda/mEYc8Oafhua4tyLnFfFvIgfQVixv1BIxSbBY62RLncz8f09yKyadjVBIH
YNn4MKrrQfar0Hc4aqqiujI8N4NEK6zPnipde03YBbY76amPJEOOyZsOMJsMXZYdQBHIr8CwtrOZ
oWye83Abydr+klEnHwvwfntJNMwjNF1ibvzevwHjNqPolxSWmDHkU1ch555dUjDGrjHeIQGbPNFA
fhcpPpQVd49/rqZJfdO0K4WLR7qHqnKnE8Ev4z4C+nkz9i2eysKudvT/8nnCVXMHWzjaMF1c9k46
J/c82Zo3T1s4gr7yf6hUA8G8vkNxFsbfJqD9ukwP4ag3u6kOhis1d+7G104Ro9amkVD7RwIrx0pi
dsX4DsDEIkQLUTSd0mKgFU+EfI60HwW6aX0MLiYVV/tVKmGROBqO8iWIK8/bijouvzpxHOwr7XYZ
tO9l1A4YAl/bY4IpBiUfbRd9Ac+TQvTFDXrO8DZDfH2da0vNAPz3JGujv456w8Pwmbs3U0GQh0F8
90uAdgjxnfbndBevTqdtO03cBedFW3lMZygGAh1SHteh9voUU288Jonrvcm05ui5mILYnGMQ4tAG
W6ZlgltmPTU9XeXcpGYEKreiSsdQiUI8064j/2JAGi5mJNSmkuVMUq/n2g/ec+1aMlPnXQxdTXph
5X4OtLnJMmeHgNgQ/mqs7DslFxTdUXWtv8CTLBxrv/RE5YK41NIR+3oI+uwY27WzaoHp39Wx7Tz5
2m41a+OVlLW7Ny5urBBfFqQ64pbzFM1yjbFaLdq+xeIVzmaLp8vqmwUK2Rh+tlzsCJXsbNzCrfXo
XhxhJWLcu/ziE7PHGcuYNo+hV6rXk+mcg4uzzNMmM2laqG29+RT2drC1UkN+T4YUV5qhMKhF2qrm
GxmoPG1fqyLV3cGkbu50WPmBDZNNQKJbrelKjPV0ccFFNN8v1AL240x8vFrp1e2PoDSGt1Kb6KBG
vuIVhA+QhfeOzVSP92f21B3agGdfvHgQRhNaQAx63sWr5wuP/E4fQfxH2rSlXHXa2Gfj8HNrHm8q
D2hFYyzapTYCRtSmO8St5dVw8QlOQetnG+fiH5w5hG8cRv64iluMZehCxkk7DiNtPuR5V+1GbUgs
eloxA/bgwaZLvr0I2plo4WHU3II10g0KECyOg+b2xQyP4EdaSFKObhGTWI4z944WDoskPl3skr5Z
U75CNt2Cy5wevBaw3LQ409EzVXXb02VynzgIwWO4St8ofJMtdGl7nyN2uA58m2IaJz/+zV5bOUei
JZ/MvC6ehE0NKLAlERXCau6WvJzwaiFchDgQNzoiCyCYLTYzli2o7CR79zE6psPYLptZ+0uzPiQT
MR2tdKDEDOtDeTGjOr9bU/NeWQhVWGWdo5HlzMwoF3VvIu89A2euEK26wStubUJCotd9TBJKUk0L
hLc+fl284CoT3mOsHbMD1tkqdS3epTiV4Oi+IPizV0g4i7WMPLQhfum9koNj49bz0ZZPibOR2qXb
OMt7myDt8LG1ax8vKnBvU2hvbycZFNU9fl/TMcQ6RxE2ay8wAvxyW2TxE1+Ls0PwJ9ZhR+aiU1Dc
GEXK6Cp1rlGOvLGMZoWqPcfgjYpNrn3IjXYkZ9qbXJQMNwLtV659UZ1i7WGuhmCXxLiaURHeJtrn
7Fwsz8GM+xmiVLvTAMn1or3RROEQvKH90mQ+7MnamVaL9lIrw573iOsbZvXBPtSO61l7rxvtwkYZ
lr8bnb+1tUO7RGl/aMAVnlzt3060k3uM8XQv2t1tdPi80wZfl+r6Zd1cDOCC+Ftk8PFNpe3hYZ6p
W9fkzWV4x9OlL+kTmrZfew2j6j91rXe/rcz+C5LBXZ1Wffff/+9vq0iaUjSxRFSxVQ7oD/+63Usi
AUhxCNJjVna0dcaMBqvF5cfCmM3KZ2FW8qOhliKnfmCk8usX/zuHw7MRdiLIDYDIkLr11xdfgIOC
7G7SozWjuluylslSWiS3qJryh1+/1N+Usi79DNZY0NcmuMif8VupTDNvThhV6U0IHlR0TwyZVFx/
//XrXPbIf9lM8kLCh4dn2cgrvZ83k3mtlGhzPz5i5VS7JGjF0RsuCri0Z2SaI+MiKcEkEkCU740f
01FPC4NLI0p0cx0l/Ha//pX+/hX7BJgIy/ctTTvxGUL8GUCCkzpIeroMhHBYEi7Leyeb6KBFEcLN
NyH5f8zDyPdsobi8vPZ/5kf/en6kr4xfz49qiKQ/DY/0D/0xPAo/AWsJBV5NfY/+Y3LkfkIyYMPs
8/mXv0vchfkJipVWSSNu4H7Sf88foyTvk2kiZdOYKxOeI6CifyNa3HV+upyAV/Hs4iYC1OX4jvsz
PKe1vEwOMk5Oi2uSbVwUCEf6lcgim5QYT4xvZlz6N4br1g9po6obPPMGKUGlybQ3HLKt5afm56zP
F7Vt7Tm/BdGR5SvPqBCd+e1+DlPn1FcDZlTQgHLjBjNTlxrBBlvAfPJ3KnGTq7GY6rMZa7o7WMtz
w+jkzq+dYF+aYbLXWVR7kVPFYtYzUAZwlO2XNGmPOdOl66GjTF9g1hlrZ1B9y+qKxa4qbO8lHeya
rJHSztachDHwtWHcZ4aN7xGh3UMtBWHpgLzm44Bplby7dz8vguslx9e/goncUwOQ0zaN3rzLo9m7
nUiji1Foh8Q/6rX40VKROOStbXxMPN1/+DotkpDQ4FjDWPgez3YkWaY21l2aNIMe+rcPohMgEXIf
U63i0YBQPbO/Z2ZtkiSboWUs0NxR+sXeDTyW+KprFuODNpv0Soul0I2xyOqoUvk6Mn1B92B7+zwJ
xqek6fvPIXRkcuqMpf2KbDZ+bQ1OqPXgClAJXgzZYqnCZTUE1ZGJug/iFAPnMXFDjaW3rfZdqnka
mHxMLxz1Np90VXzFCdsfwiUlxoQ27GMxh+Kcmu2tscTuKW/75tRGy3KFBHtcV67f7Xzk1fYGXLeC
9q8Gu+VLjfPXMA0Rb/ApDfxtpdExS4PWqywfVEVderzRmfCnzoqGs5W6QLBdM9nPMioe60okLySF
8YBmNAi8X6EIx6DuAnEnZd6EZmI7ObseLsCjbMVwPYhQZ/vVpg7stcZolyyckEWsmJcRH5BQvThU
dNjLpx9pBmt43cwOyFcCywmTzZLqLvUAmQup/HPc1lAcFgUVpQ3K66Y3srNtOBaNZDmxB2OU4asV
ZXD8HDG/AAxLs/xVzpNgkN+45I4VsOXrxiwPC2lj5ND4AuZQUFk3S+mG93FERDfBr1uUf2yu1Ljx
WvcGj/v4wao9PyKNl+spA5OMH2BAYl0l89Wy9B48pLCvyKjPolcE1bFxiqQts21IaPo3OZndoENh
BmL+8E1vR5Vbbz3z2mrN5ne4t8A/f2kVoRNhQ7x4jktqpFHqlTZ9FMEB0caE7SKgJE1t1SFQcxhG
YFxMaNsjy3l2RjO5kmYivqKTM1EMCS7atd8yb2pA73/JMOhc5+6sTEZ7efgIgbcGzpH5BKeIpBhJ
koi7GqFxVb67cRI+MXn+apgTgTVN6xDE46nvbtMqeg3LqqttFETVaxYPnbUuWnwMfFlV+9b7AG9W
iBBJOYjqHhn8SMHdM0A/a03spunbewagpMehle23rJ3kGl2m2AZFsxAPxSB2GYduM4sm3QiQxttl
6tE71ZZ/wtetM8WSLOBzYHpTDwPHWuswzUaKbO5HFuIPNpvJfZ2a+bwxwj4SW+G35pudJ+F2If0B
ZI0JfIhUqTSjwW2KY6wQfJPJNjB2r53+AUiB4IP1y+wFoaZEyW0ByeBEi4YjVO8qYIk4NV+YEjeE
vRu0aNIMYyAqpupuRdcaH7XrY97rrGykAcZ1HeH5D1eZY4ftKsTdtyN3Wn7xoJB/J/ttelOisq4d
OjiyTiYC2NhxqzZah5EjKajDKN+wyyw3BBaOJ+zMIQQGs/lMfEqzoZabrlqPDKSyyOXGq/yTaBRO
lapi5IwoktqY3GtiCuNtbQm5Bzn+SLc+7PEURSu9Qyb0g3gYH4KRqtZhP3pbac7Lt8UZ53I7Wqic
a2dg1lsnIJ0LM8huZzbi43AlCiBJPYCjqUlfFiMuqoOiK8jN10DltOqrpGU10SOgU112Sx6QsbLD
zLu1sinaQZVqHzw8GQ+e5cd3HIsz/UC+HKnln11RVQ8S8cHDAIreXsFbip4JHKjQXLYBPCCGsiet
u30OKs/mkJq4rYK0qTTyprwDbMp0BsmmHpCLmzAuu3U94p3J3Dbm2OaRt55Lld4MdjjsiGuVNMNd
SVBxaPLrermBs51MZtJfjYZbnS3Symo7j0Blfn0ym+xrjIwR1v+ljz6LoPWOWZqTxDQYgST7JEq+
O4tB6pQRDyWmZVmfmQdGNyGK188L1/gx5o1/NKlcYHq37h6tPUqTSC5foPiQv7JIULmxVahdJhSx
e1YPVYxgum3eu5xHQ2otV3a/+EeIYPW6nLI7WQztypW2cxvVYPY4ZHOWnUt0JOzEvm7nOq6RRwjs
DsEAwWbxcZrxeT62tTbuZgujcWH4e8Saxm2O98XZ2vbk3hcEWn2LelQD6WxMxqqVMwgAF1nGSTFU
vbfzdtqHKgyPozV0z21UI8Sx3PGgMw6VzvQjNqHxQ8I3J1bXq4WYow3A9WRaD04o7ycHLj4bLQfb
B/s6xL4p+gJZCAgQEOgWP5yPHQ9G3F/2dMNm+sOs0/DD6hybANUOgxg2oeSLOUU5xhCj2VdOQgJV
OnLUcPklPKRFgbEVj4a/S8csv8P2M31hEw+yqre8N5twzVtbERbaJ/rQJKzATvfLNLnLtm1tu/5c
qfA1tQH6b8ckSJor2cnBWptVAJJjpCd+S40o/+xaYSfvCFVIiZDzQ4kcw/Ngb5WZJckO9Ni675vQ
qkwwVqDIWKlXkI7Otb0QTgfyjoQDJDpOAnuqIT55nVQVewGoTfeLZdfZVQ8rqUSuYCSvbuO46bvt
cYuv8deZ7rad2FoTgYr3a/GuLWumf9/XcZ6aw4lL1gZu4I8VA4p3GS1v1L7zS54b1Uc2zkDJ+sF/
BJnanKRMH2Xlqy2iz/Loy65Z+8NYrv16fvCK5Y0D8AeS2ves997AHA5fnbqjghB4UVadO7z5oZEd
wPsWd5jVtlDXjTNfDkkBLYK/Ku/lD2dxRyY2jSQZb5JOkCIHSYtDy0Dg3nGnXK0R2yYQ+wgRiB8D
byD1fLFx18OSwj5dT25prP7TQl08v/+ihaK1sH/ZQj1/b8u66v/cQf3+M3+Yha1Pwmff7Wm9iRey
bP/fJsp3PmHtoJ7A0AoghgbrH60UFuMLiRjH1WUsQpf1eyslbIzEpIMzzHYBNrnC/3daqZ9GEjZG
Zfb7Pr8hsxchfmYPB9Y4LCnj1UPAzmdVItRdZbF0frt8/imh96d2TQRA33mPqBG1WxrR8V+7/4jG
3nbqmLFnVqFhAUdErteMta3qcaNCHXOO8NrydlMvffP2p5b2/xgu6e+r+fMwRL84hGC27nxsPh/2
X18c0ROApzwID7EIkZUSTTcRdwj/vGS89ZBxcLwDpGxCQveIne0WlX6fDZa9hL94Dg5DcNdqQFvT
k3a0dqQhTxBpk1u4nDr6pUCF3qsWXRosJbo6n/WvV0yb/483wWAztHA5wlT+eaJjtqJxAEaGB7kw
x5kFGMnSKMWRXBz1JB3Ml5GV48szSmRlrBeaN6gIiCpqkJ0830No7xUyCWRgAflYS7oPtZZtDFjW
ziFatmBEmFimQ79TSIrw02jl2K/fA5fs376HwPdCK4Cu7Xs/O7g74VDiQPM5pA7CzRblABNUTBx+
nf349Sv9LDTR3zgxnGgcIXnDu/3pcnNHC+uPxStdFM/qIlPyAnlqe+StyF7Lf9MBr18vxO8vsNtz
kTn6CvyTsMW2uqoqyUw9UEW295wo3WoZ4vD863f1f3x+wrQEngOsIxjhf2L4hjxng4IF5KFFPbwn
5P1H44TpIe+Cx1+/0AXD+9Md49ogwn1uPAz3Px8KWWzZIR16cLCpP48LkvEtfqt0rxRfnEJAzX41
QZBX133+oLRAF6soQbhQkB4SyCxXpevK+1Z5WiEzIq9trBRl+mg51GsFesO6QA2Ycm0+jTHCwLXD
EsUgroYn9Ooi650bHLBWYKeHDiXhy+Qt6eHXb9IJfkLcC64QE/c0Fg5CKcLQhQrx528tsqNiSBao
alPmMOiJa/RtcdQdSfDLUdLAvcEs92OmDd64OfglLt7sUJTZgAug6REKt+1Nk6dEfvcAXijyzRfL
ztMbN1Tiiz+V5YsrvW1rTfZnKyy1vGMqiG4kk+bRNnPUJ4yeN8xE5yf2AjZhSFik83hHPxR/4TjL
Dx794G082O6BoL/6iqdLciibCCkTq5GDUZGaglWt3Ca2sPadUwePbeRmx8wgTq2yZNKvCAb/AFzj
rcsuj4+iWcbbprAm2rvFF+cykMV+RBO9bUYbW6IACO0NHuHEvRUj2Gjr/LnHX4xZlTF1qYxbN2xY
Ryv66qBIYLrkvbN3I5GhmPISlhd5420I3hH3buKYj83QlS8+S64fDRvReZWjZKKnZIWJmJohB0FJ
yfzqBxXKrdJuL7qsY6ay+bzI0Lv1oLtu+iCtwpVTpmC8+kp+hWPmvpuyQ48BVy+J8u8GYarXRlUY
GxGn8dbw21NZkqtceJbcYtA5zqNR3dRRgz5lxqGM1JzBBruiPeFbZ/15bmrYLWuGlsYKiBrb2dJ5
cxOwXmJOTC2cKc8iwvNvFHkPDAlW0o014C9fqTFBDM7zZc3aB75BHQbHAbrqext53V3G50SaN97x
tfQ75zEXuyppuCJGRLGDdJz3WrbkqyVQ7pxmxpOrA2+eyOcaCBNCQzJGM00bTclhUgMkXOfejvDd
cLaNxx5aBPIxFmushO1vDrZUZldWc6/a4jqN3GRtIFGmrS0GguvyFpsBG+XWJDHLznBRxjTvWTjH
n6sMRn3sfUmYeBySvjcfIoupKGpzOIo5ae5VtZlYtrK69MJn9CrBzmlbYrjnYTpVLup3esZ5XZqw
GoaMih6tMCtX5GgcUcO0tsoqI7mznq+MIA73eTdTjxtB9GY0ieKXmZly2bmA4gviFAqPHLm4xsnf
8BjKdylCDbjO+Gk2cOfsfdt1xpW71PUZrL2JYdNV7xlhU/cQlEFEVCCi6YPtrLldiEzVTBBLXill
iSMZ5sXBcmic/JrbxTNUbebwwIkzHLb2RC5c4lNTE0MXgdbKqo92FPFrFlnDN8/v1Csu0elUBsF4
zMewR0nciHNr0kvJPiefLsLGOrCGvDVUjti9UGB4ob/5nXWs8DpqGK1kuVoyl17NxjI/idGsdo4O
PTLhHmxFgf80U0O0Cp0h3TNPqM4pgaDEpxFe4Nb8MauGHDon7cslT3HjIc9g7Y+57aLJjzIYBghC
pvrGVHGxiRqKgmVE9t9qUT5g3GCTxjw5Li5RbNpgU0b8Grzj9nQx/iFJzzdIiXBe9Gb3QhK8uLW5
UW9Q3shhk0c9Rg2TjPnvlnbGME0mzSrL2o/En+OdV6c+Ds2+OjNOBSpraj5K3SQ0ynA2LsQH2HAm
GrIQm01UzIg5BwsiByCz/KGIBe44baVFMzFtUoO6EJi6gs6Kz2cSYB4abQKre8TykkC1bxceWpHh
X8mYB8LsoPzyCqjbS4jXRimnuXESTPe+NvgQboEj3nPYRWd1hb+uxTeBwzi5DTVLxB0cm9EBsw/h
ivh28RscsUT8aBd9WHQvsYdxZGgdfpMcFMR+HHvekoEwctU7YAUAg2fu1glRy13AEwDjSL/qbeyn
mQeT1Qe3Qq2C34OV9Yo6sj2NtIArC6bGD2rg8TnFQ7d1YAqeMsWQUfs37L1llnKP19KlscVnq3iB
ZGOQMb4i8wGBucsa4gtAhTZeYSnpH1jb87/yeMAQZstN6yfWK27hqy7H6++PsgbqYi8TXl/TuXJn
E/E2h4KFDupmdCSRjImcjyWyc+SWWbKrgVxu62p4JEDSXk99nwIbn9wtuxOA41U4IlCNUaCBN0j2
fPx+/tGKQCbntivlyNVM2Gg/V4NaQekyNy2ijegcEowNw3pWKJCYDojkZgbmUy7Hy+P9Pzu/f9Ww
cmRQOP7znd/j96r63nXfv/+lZf3tp/5Y+iELd1nU/tF4/qEWNz85Fpobzw4snwo0oJP9A27lffLo
RYkmgpRl6Vb2f9tVR3yi66O+8kOK8X9380fr/HMXQYgIW3oqYccDcPVzbe8j6jSSya2Oxph3VrMf
2ZBlI9DLCYFkj9gZjAQO7Onc2xQbOgV7Y3Wzs6e08w+yhHYAEKQrtzaH1E0n0ZnMOWnNXmqiCoy9
Dp9Q62zL2Jtfy5kzaqOQ1b+HcWUd7cYEHRS6pAgnsdiy30OW2fTH0enivZtW8cYLckncap6s2XQM
ezWC5vBZi9erJQQy7iYSJ1pF07XKVP0qGhm8V9wsx2EGfolvckf/6G9MHqHrMUux5xEgf6hUSsWY
4JvE+AwQYeXYXg2PkAxdpvjLCTZgmGxi2/O+RoHfkLhXNgVyzTaOr+tW9U951gOoyhbzgdQNCk1M
xuNghdfIe+QmKOP4C6kZGJQcneTELGtDlA2hBJnZ7lsfwduUopFhf3BfN7V/bCvkhh5jcHqcEXCf
H2Ifyuk05/yO57qxgtiLoVZNwbZgU7Iacul+bk2n2k5SmGtzEYJR6twdh24x8Dgv1gmrsAF0h3M5
t+WyToxs2XTsFq8BQvvJVgYGMBCG149W2oitbbmstzhG9qKxyp0tmVyaS7fcU8V21z6DRpJJ7Udv
LucPlQ/etptIUo38vCNCOuIvUh6w8qFm89HM6kGkmf91IM22qdQX5qzd3mqc7DCMsb1nFxE9j7gg
d1kWeRAdvFxdD8rOrmO3xFMUNDMhpXNfboOyGDdpEgSHDpHWDhQxQY7agcSpD6E1QHTZqjb8ivpm
+hFPKtwtZjUHaJjKast9I+6FmrrirLLmKRms7AldkHrnCUOZXLHkviY4ZLwKDE0nKE2+ZFIJmm0D
qmTl2VGwSZY8OEXoiG4da6yvi8l6SmajQY3nCHlgmp3fz7XEd4Cb7tYu2/BKSEoJ9raCaNLUMkr/
MBhDqnZtR+ok20CR52vU/NPJwxaRga8MVwsurR3e4GBtMwqFpVLb5UENyPMrkI34NgTepTW54+TS
T0iyNmCI/U1nMbye7aW8Mwz3ELowm2kS5XXr2e91If3oLJ1iTvDfFi8eK5aHEjljZASWcezSQUT2
vuj/h70zaW4b6br0X/mi96hAYkwsekOQFEVKlEQNlrxBqCwb8wwkhl/fD6iqfm1VvXZXryuidmUJ
IgBm3rz3nOeYTJ5XiiQP78tsTXW8Yfw438yQg2/b3pD5F68wg/nKKph6yK5/tBmM3jIDiZp+k6Xu
gxW0TBgbPITMX7z9ULoG8AoyzaZ1FTnVqRo1IjYAeatwVxGt2jwa2WAxHKNFVHTRunDc0t0XhMC2
2jonQEC/YaHkvucK1+BCwneaDQ0u/WWOaoBleqWFR8awufsJJZBRN+SnTOKuGL0+eEuIqCPRGNEt
K9wqYqRgbfS+vOfNtdOV9HKEWF5jidQfFfnVK73zkt9dtFzaDtMvaDWQ5UwZEOsiOFQ9pPVVMEa9
dT2EufeE9oxwd+HCeUXZL8JLAdta4WXDw4LTzXqbLLNLL4xgVNUO4wa5KUqLyZMABhV4G0p6LokP
vXFWOSOsBxPga+7jAcCSw5gTLx76f+qeNKC+NrwWDkkeok5bKVwT6GTlZBAvPvUg4rtDmg22Dp5V
cbp3Rzfc6JjHb8ZFmWAvGgVdz8D7wGvqIFDAo3+A5mowqdPa5iw8XKJQvOFi8eNcF54Frzb2+N6P
UD05kyOtMHoTk4kwoovCVfKiXDQYkNOv5rMsoxF2SfYiWo2gqlxcpR0CjgxAJF+qs7CDjEWBt8Ix
9hLZB2mpQFLPUhAwbPGGmGBT26Le1O/dDEKCY4C68XEzaItUpDiS61OepHIdSFi1erHP8hPD9A4T
AVMr8rXEOh2t8KJrSPNAS9xn2ChpMH6pp/p39qjmiIwL548baD6mfyzlhl7r9+Esgi1nEPlIMdre
ATgI2BwK7Myh296UndS2mQbxWhV68IXRvQ1EVqxb0ECXLJ3BDs2K/oxUEsQ0OsEXJeqxXHWkPCFO
qMeDi1/h2rINuUJ3ycGAQOLPKBHE3sbvd7TCcdtphbUa8bEnfmdGgmALBeQ7mYL51vGSZINs9aIl
3fpxdsvucnJUfyHwzV/YKrfrVSKGwZ9bDdduRp8UmRq5ec1oSLy4S+mNT23NqJwpEte/Hz0LN6SI
sYAbQXRL7AjuyTlKN0C+wguHD7BFlktFLAYrYmmcrWdwGojwFc2IVyWN7lq4s/iqEM1s7Y5oklQE
YudAVPgEFAiCA1jjdYUJeZtgpNvAsM+OqT7UTz3fw+u+6ZrbpUd+JYk48MH8AHmPwCbUZqSOxHHN
PogHZ5fN6nMtrfhqsqLoEzEd+jEIhMcvaR0qgcUy30tOpGVu6scWkV/nx3zzb+0ELKFnOM2rXDAv
JCuvzXHu8O/Yi3s8lw45Y613lwI3PIgkLX8f2pDRzpjrm5Qj6mWkh5+CpsCgX5ApkBUuI2htAsHB
UJFWrtCeSZ7SN0NU1tcjLaGDSaYYbq0mrNegg6u1JSLYgwxHHzWjJx+6b8MWwoU7bjxtKFetGh0a
FGiUfQKwCd4uQoOQiFwuGgM9ffd+6e9WsKmH5EuOX2y/GiMe49GKkP64esJK0DRk5/CtwkHm3tOO
kCFbHhE8YfTQOqB27v6t7/9fBlJLxKn3s/r+mmnUh5TeP37mj+oeMyiBuzBrPHitumAi9X8HUmj3
INsuSbuMowChL6OUP7V9CAF1nf9F29e2Yd3QU/9zIGX9ZjqWjUnGQJDnMMz6RwOpZSD2/ZxAZ1ZD
P53/THZGySHkx75sNZcpVMWJlaNiFuxnZGJQtEXgKeinphP9m9Qstn0aYnhGmlFdQwzV/Iw37a0N
5FziiMwNPOxE+5JJNNckQGClcb7MjeFtGGtIi+9dNV2VDJyyT/Fs1VdlO+tviRmOcKD6dOxXzGDc
BU7JiP8i1pzy0e0617hsa0+p/WjGzXDdVE6xiboUcf20hFqnkwMLjZOLL/qAls2kXek9Lz4MWFLZ
RFLMxrqems8sVA2ygQjPvxqxeE2JFF8dW+/t1QSdautJRLgb3KT08Cwniq8zRWca44q70xoA4arM
k2qF7Wu8U7V2YZC2sC4NDzAPp5xIy7rcp5e9/FXTnHwabebTZs860E/jVeQJ7H3JjONArKHBBt26
p/mJccs1G07rokD+i3GhIRmCef0sVjx57rI+92gBjdjeg1Gi5CJuyDkMwrW/cEdAeLReEjQPs1PN
l11jtZp1cJtwTOkiAsK1BjBlF42sImiCozFc44WHRZftXCw0gi6Yg3dMAZhlZe3MXYJrqazhLKaV
6t0DJWjReDNEPSEMTKVR2idoTryQHUVdijwVnsLH4yWxQ8gnGkeZXoZSc92KlhdKfWUa4tS2E7EN
4AvHN2RmVfLNS0T7bYL1NZhHg7IuF/cuWUVbFAguTbeKs91zNWT94mPz1BWYPgjjRV9xo5o0iPwp
65PL2KLq3DRZeofSi/CMGDlTQD7CTUsLBzVOnPBajikBKFUa+hpe0r1khYctqIPzJ9XwYpkjcqYZ
T53TW0B/tIzQg6VBTs+9C/dSUq/5lsnd9o1EBjucn6DUM3OyL6nNmi0D//a1NKrsi9HVwkS0Dx1j
1RCtt+okmRGrEGwItU7riX1rdnS0zTDDoxAngrCb/nOUWKrzZ9LebzXuoI0qsAo/h42lH8LEyrf5
SIQye38BpldvrrHrVrQPxXhXABG9iIYUmZMlApcEEzn0q5S5xgHPST2sBizHyK6c4lIBmjnGXZCg
0Oky68qRybxHFqSvZlCi67RHKtGYCa7pXGz7LDw6EVLZdW85V7rrts/RmAafEal42xI4CjJHSpG0
Tot9L9zqMWnnI4hM+255s28wLutrJKrMbmtxPScoHFGRdL40KxuLXIWo0zIr/VtJUt9Naafhc1jF
86GpreGqVGm2azMHLEXshBdJotKLICb2K6ir9s0Y0vaichrvPrQ0fNL0R65gkj3NnAQKM6l96nMS
2mZl4x6okYEm7cD8B47JKqGXfzXGpvECxxXvZj/NJXr7TDdPDicmDJ+t+U1zJciFjruxTeeku+y7
7AvtFs8nexyamdZPtbdKlWPdV+bAoZPU8PKLJafwwU6sUMcQ39i/d3kJusVrW35HpV3iszV806xQ
PvcgTAbdKffpSAtCJhRxgUrGrVmEcjfaDgMZQF1yBRg52XZ2SIKW23fxQXhR/0CDOPUz7s9DC3Wb
15qi15ggAKNdttPAA5MfVQz0oWfsZcNZAvleJt9Gp4huvUzGOxWUxRtVtLfOdLQ4qyqHYU4whwVd
UxeQwZITHUJ5OSGmW6e83fcC7GFOyTcZO683A5qP86PUEc5Oox26K9et42OSoZKhEDM/l1k4oF3o
NbJ/BSkNdJTtF5vgtrVJbMQJ6H7sW24zfEqjFk+JmZTXRlYhvVXu+IUiUW2UYXbfQjiYmIFqeKA0
REhSMsxno5jzm1mgj1agxG6nwi63Igu7W6NpqgNdJ44GoplTH1tYShYIoZybtqz1V1n1zdoaOSBA
nSk7f8KY5EdJr60sTE7fRgJ+doUiecxEoqatZ16tzcyS40fdpJwVGJlhXdAwv5QD4ypXKuea3khI
wJRm4twSxmNY4xKWgx3tS6+pUBNFat3VOsrEyYumr8Tdd/e2CuvEJ3EVKrQ+0RWKGI37wVg7KwEr
73JuyOL1LaP+Cgfc3GCBYdhmG+X1mFSMfCi0r+aiHO4yQmMwg3rXtTLseOVOcRQAetHS60gXzDYQ
8H7OWgUJp82qa7eS070+0HdbaUCtTxbg0J2SOHDLMYgthPQWRT5woxtiY9JPOV7MT6EsmtsCIC/4
miA+9GMNBJay81E01kSuQplcTI2aNgHjfMzDxGWtLT4tRkusbd1lQYEOU8ntH5lnY2iPrbZYaxg9
fce2oBbpkX5bQzUwNy6C230xaBwe83SYDjZidpInm6VXU1om97Ebnq3RtVe2ipyLacxx4yVIwvYi
Fs4Xg9+v+WVQxCTcIdBzEt37NM12u9OtmY1eAuBfoF9tvMWs7FyB1qseYEHTo9fsBiJuGKCcXcth
vOoJ492CBOiLdz3Cv83vXzW/cTpRLf735venuIW81sbFD83v95/6s/nt/CZ1xwCUYmDRkt+HO3jG
b1IKhwa0Rc4BaQ10uf8sj93fsLXAgkR4YhnIqfgz/iyPDSIhzCXzmHw7cIv/zPryo7TFkotOgfBk
g4aHZQjno1UO1QYFEMPpgxeWza7JkTHZRLDtkIyms99xrHz97gb9jXzq7y7oYpDDS2brCF0+VOPQ
RowKWbV9YFmQa6EYIM4eaUVOJutdOLXiF5HmP6pc3j8gtlzuF7xMSab5j9U/yue55eRCBVlGzmvi
cQEzScRDa8N0+vlHW2RA/5G5nC/Fo+ZZc2rRSaj/8NGaaIjCPhXWAUeE/Rq7CRKEbuH/gzUXxyWG
5slNE3FEVTGefn7pv/mUvEk2b4PkCOaK5a5/pxga6pTBrNZYh9ZIgDjJim6dZgMPzFVIasLPL/aB
9nn+oLyBwjNsEJEc3T580BGtc+6OsXUYSocLuRWx16sh0TPSTDsXOQAVTBXtmXe00p+aSLXPlmAP
XI8Z7mzdIP7g53/RXz++o/MyoWIh9IRz5geBViIifARhYLF9WXxc1DEwGBck5//ntQRHkcV1KXhx
PrxQIR7mLMIPeTAJWTv2lrYgCMl76xPjV1LD5T7++EJxbubAatsuvZ2/Ao46nOdM5a0D2vZvrdF6
mx5Y+y+e5t/dOxYhVJtcjFXqw8OEdmy5sOks7NpteUikgrwlnUrzxZyit/r5g/oQHL+8Oo5uIkI1
6ERyCz+O22TAOGHWhHlIjDilrU+Y1IFxcOusOCRCuCTe89UiIe5oojE8TRzgLsE3m+/T3P+qH/2b
N5isHZa9pcGg05f48MIEhqAlgCn/gLvNAMhSCIraAKBeBZ3C12sQH5s0NehZT3OPn/T85bUrpvCs
IM3u5zfl754AeSUe/lqeNE2UH7+8KWD7MU8rvrwodE60TTjuoOE/WAiyN//8Ug6HCdoNC/7Y/qAs
HCvZlI1bm4cY09cJYgdfWY0z5exLhyfx84v9uNSzfFO6IGPEW7N0jP7y+pKByTimrnDiTDp9PU1r
qpfCzEBqDXK8VQiT5C/e5Y8Qai6JmJEDmePwniFt/LAOVtB9DJwt3l4PUGlYsEConZoWJT156ydO
XzxX057H20gmxgOsZTo4MF8PLkCtYc08rt5hLGx25xWks1IO6NNsxMQeRQwW17FAN/fzm4Qn/Idv
OXprQpCBZtuOp5vm4h3/8fGTWJdYI9Ed+zbT860+o3MpY0cDqdWmPTOXfBpDYuuThjTrMqkmZyP4
ZXeozjIyx5OMvzEAwR77gU2SBFil7m2kmYsDL5r5Xhm1xsqrNwmWI1sQigJYy7Ne60iOJyBYDZIS
fqxBZn3pcphqmJTC1h0MqOedcsuDDC1z3yTcwLNR8xZ2l9ZsHEaZT93MfMCPiJ0QO9Fy/IXcFaHk
yb3I4YTHUdNchX1sOhdZUXMNyZ122mi6rWu0lCsLcme06iEuHduIyD9aO6J6mUq3my+0YPYc0Btm
eWi7MG+WKJIi2qfIBN/SJKtf3IpktH0u4ukkJFULdlagPsDawvizmDwemTubzuJ4kEPwVKMceim6
1HlNaXTPCMgM+3XCPfLGzH/ZoSEuvuZwNL9Uc2CQB+rWp8aBUUDgAGfxOLTIv4U8Y2NVsdlhBJ2m
B44zfEmXxrUVpNhuR4s7GsQk6lq4WQLTbN+alg65VhriATEQ94eQBJfuUTg/GehY3yrPWsZizuA9
CaKe3tI8hFbsmB1ntxZ3oQ9ziplANfGvmNeZl6Dt+S15MokHlO3iyIAUW+R5lyvYqRltOBmG2jxq
kl1o0R/BE+jyZlsRkcarvMA+tI+WwkRjjkBENnxsPTHGEw5/Z9xkugYExy4ycaxjPHKcnXX71XVS
7ibCLBofimzNwkeR5zr7alkvNYVj5YIoBaSfNOP4YxDIpvmmgUj95pT0D3mDw4kg5VmKY6TlGY/S
zjvpB6VEckSqA/vN+/BPFCbvsko076klW6O9YPJKuiLwrdtKSPYieqbpuJ0y9mU0sjYszYppIn6l
jIOsiHP7VZW1/epEPRiUljbfEgMqmvvQnI3dPA8Mj43QsT4XShUPco6n6wwW67pGEwl7RwNLDK5F
h49Mc+IypJvIb4F5jd12Lvu1ToLqQ5bNMeAiB5EpaRTJdIROoB/IrSirVZ56JIjaLTY3GwwIwvfp
IUV+v+nLqKr2KcQpKiMnjVYgdIq7DkZmAfKnz7+WdtN9k9AzL23D7Y+eY3OGm0ZYgX6fsjL5c8bC
NegVcyqAMNUzWtam3TIDdohTdxnW4S+g66w34RYuBam6Xo+RU6BNu1BlXx69RImBqXobfQ4J/lkx
Z6uuJ4fzaF1MwQEUkltfyHZwXqo4XzT71fzZCYeSkE+IQitcvPNnyObpBvXB7LdC8RhlYJOYmA7F
Z872bgeZlAznVG/ci6UYpeEzggJaN02ubWpqwBWNajqADNiWhSkgDAXcap8CgyrSurpMmqglurCf
vgYopzcRIfJ3k1fmz3GqLD+bCjIii5gE6ZqMDgbqr25n8f2I6XUExG74vWrENocXlTRSOy5KW5Z/
M0ADitQkEmsHvDltk7Rm7kBLE7VcWC5PvhquqHSRpptiIiUyVjQ1g4ALAZIgjbwPiTcpq9bPOjoE
MFQ08nLK/rFKoZf4qmi3hAXAI4r0L5nbls9eFhtoKcS4bbXAXOPE0gGrdPkdu9Kc8uDn6MqxaGhW
oc4TBZWRXJWuh4Wy66vbrO14qTWHiux1Cjpx1JCetqsWnsq4KREAJgdnDCiwDRPzos9q272Fjc6C
VM6eeJh0bGuM95X31LhogDayH23mfnG0EHvoIqlV7gbZDENdK18CYdHEHmvNd6es2XWtx34sezvA
Im5Y5aFssuW3ibFqL9K4YwliNaYwq0pW25FzFAHGlHCOmsWDqiy++n1k1ztrxEy5s0VavVTEYfKn
0VpE/ZgVGb6/OqSeixAkCMSJ5aL7b6v8s51Esvo2Vcpifuh2wSZzO9LiE2v4msuhJro71exPnhN4
lzRu2x1iZeQixRiCC8qIbPgdHiW5DLa5sa04DP1gYvl4zmat1+7B25TmDt+gPKomAWGXxekmGgao
UZozbyeyVR5nzKoupAZreFR2k58gH34zsvl5RAl/g0i7Q4WTQXLGSkysU18Zb/Rqwjd67sN92Ls8
Ob7xJB6oFMexFbrDDAExRtJUZ627BzDdlrQSs4oMEYd13E8Zmg67zht1ZDPldF23Hc3beYzxehKP
BeKTp4DMmX7Ck1aosdgwb82A6TcWKS5zdlMLqz/lsayBBoj2i6W0bFMyrP699Bx16BicGEQlGbGz
aqUZ+yn97tXQQ62gs56xXMD6WSe5tPbToH4PKm24H7qQuUPf69dNHNqf08FhxtBkEVG5YILjVc0w
6ejBAMTWapt7DX4oqekqbF+NeKgOuWui9YiBBWJNQzFldcCNEZxO8VajmFXrkQxGnM/wGMZtlBXm
g5NWFQAKc76Hehxc6VM/34FsLQnbDYeXPsOcu9Hb1or3YzyOZOCUOpHxZNPK9OiMKEcu6CUT4GEX
2lXizuUjEAfD87W0Z0BnaK6e7npenuPADv9NqLq97qtKXYxshIciaUkMqrwIWS6ATRM1d1Zf4J4V
sV9RWWhkMrjqLjTUwLQDKlvFe5k1L+nYQcSYMpv+u8EyauqTx3C7UoC7EUH1AQP10rjuXBp4q8mr
hcRg71osiGL4WhpOH2wBusH8riBlW1aNRHcJ62h7Nz61uagfezG1T6DgrI0i/8ufk5E0JSxoJEhE
EXkAjCDQ9g9ujCoQjzBabvahbomaDTQVE4LErbpVM+cUGpguyRAM128MHQy23gzatR13yOpjE36U
1Ezc50VV2Fv6mGgQSyP22oued/dbkEXjp0qa3ZfBRpQ4OJ0Tb/XK6eHgZQK6VQJPn9mUxM8yd3NN
UkM0T/3O7apvRGqGt20CmB3GVNvtl+lCibOnqCH3x/j6aZzD2GV3vtGyIdkYgBsJNAwX2d+8jDP0
qHQjQE1WJw9pT+tVs1z1HDnTwjABen+jM0wDTV8V2U3hZRDoMKJpd5Fm8tQyGkhA8Oh7j/3TyMA2
sN5PsP/2Qn/VCxXWctr6773Q+7Lvov9Zv6ZlR0vwPQH38u1//y/z/Qf/aId6zm8WXc2lVWX+Off/
Qw98FhI4bMrM/i1ahN+3Q+3f6JEuYamL4JfD0g/dUGkDk3ZMCLFnpfA/AAEZ5nLY+k/LBZ7qYpNd
fFxogukOiA8mLo/CrAuCWjtYFixTaVv5ZrYaxqPZnG5cHEhrHSHiia+two9izRuSHj1wlhLFbFoO
DyAYcjpDBkeEupM7zOCcGUifLHxCDRKfEKwInEB4CitzZ6UdqFmyF8iMKJ6GPr0dDKsjPS2ULGMc
jaASjX7QWgzAcixTRLrppExamXGPdSlaVZWByMYM86M1qPahQM7PAayz1uhqsjddg4cqzccEY59Z
MeRwg56KaupOSenYF/UA7mFFfkx+Is+x35eVxNniRoqpd52nTGnneJ0QcXk1DY57mRMisUmSGYxx
Q6Bf1/amz+x5dhAK6/oRhZ0xrgYLBpEaR0ZtFH+sAKCFp92sN/pGr6zAr+zavtIbucsy41TpcI44
6YhrZu4HGPk5iQEeADw6Mps0WjbPWgbbTmfX5IUhbo1EaxxoKayiofYJKm98HlZ+mDmnb11bc/d5
wmA7gDm06i232o4G3BCS11Ch+3ZLOZRm8z2xYfV6mKInMGHG45DbzuXIAvNSiBJ0BvKDtT6ZZXAE
uWLoGwRncYOciTx1/aCKgN2qaEzCIzYxcFPtS5qN1HWrMuu1eds7bYKtr0D94et2yZGRoRA42I5z
wqk2CwkTwyMFfpC1ObKNqHq4yA3aSYZrg+HAGVWsYmEB4cuL7qS5nd4xO9ZyjHdyJhlr1YWxfUXt
CyNJjFQxWjprLP/Kg1OcILA9ahP6FW2t0XkN54uyauamQR5B1zXK0D+SGm2v+EWtSzweVcVc7NFj
d07zQq6HfWqYF1L4ekSRa9CrGjikyXAXdGkOX7WULuBlAubUsPUIBurnC2uG33fy2smYnMdB71v9
XlOTAxqK4T/RS74R5lDitvQ25YiGLHVKWx+vya+fqppdJygwi2S6+FSie74bwCjkHDOL2tgaMUcX
P9XCkZaL7QW+1re0apDTak9RasfYimY3xwfi5CMgV3rDq8Kr3+w5rOd1yXjyVGQREBFWEsCvSVpF
T4FdpPlRSyZD+Kh1dMS+g6MQPrpD4CMuLUH3cIjaC20UO4P40sc5q7GPDrKHFRFELjp5rQHhAJKI
GMraMT/XkQUYNczDG2J86xsHtM6mU1XlO5GABckfoF9z0rNR/9f6ZmRH3sWcrG6dtimewFahC3Ip
5OYVFOglR88jsd1AGH4ZSSe4lJWrEUvfcuZFdjHagGggzlOPFy6PfE7zVWKb3bQSi2kw0tvu1Cu3
uK1lFV64kNojoewbzn3hQ5BV4wGglkHWhBbO7374fzfEX2yINI2dnyrnjl9/b17b9IfN8I8f+nMz
tHHAWJZlI1l1IC8sv+/7zZC2P50E017ag/8ZDZoo50iuk45LmAKdXPqJf44G9X+ilDPk0v39fvNj
0sCWRyd66aDa/GE/diIzs9cA5kTqysxnT0UQ4PCIM2JG8p9MxZVyY2sCMh4vqB3UEVB3SJAcHuwF
xdMuUJ4sl/B5Cv7862aB9kDVdXCKLCSfboH6GGe+j2E22pbUoP7ZWvA/jXQhAakFCuRhzz0iBTWR
TSzMoGrBB2H2Rd4+2eaRRqBNSjmYIV3JHHqRXtx2+DhO3plHFC9oomYahr115hWNC7pIJ132qdcj
zYDXV3qnLJL5qTG6J7w18yVJaKy8CwrJIUbrBGGpOQGkDbYQg2EOBQSuaYPZ7dMKydhIbKyvHDFu
rIhA21UMY/+hj5Px1XXzeschLwCzPTsj/c2qvaVmiT6xlfaTj9qgWpuhMrZe5CINs+voZI9OslG6
pRjkY924asIBCVDdPoJWxZSDOo0S20Ju5utmNT8UXZ8STzj+no50ClcmbqWdTs1/VccFi3VR2e3n
uJjRB9U8w8csTfKjHFS01bpo3jf50jOLOMOtMyVdPynI9KH3pMW3SO6TnZaFN0OaJFs3QcI9R3bC
SdXzdvpQojWKiv6KPKj4GIncISAsH6Z7ZBP9NgVp5ndAp24kWae7CQrptVvrwxVqiWlHGWi+JpZZ
7hNPdPeOJFcHjYSWbmjddmwwkSEvCbDtr2dwPdtauNq6CLLiTut0876brO7F9Izs2wRx9sFQfbx2
UEfe5K2tMR5ytyFEpGfuFWAxKKAeegyZP5tNrLZCVsW6QMhBaEQ6X6AY0zacd8a3emjbG9FV5VUy
dqPvYYJCYM6LQ2uWvIUvS6Be49cNbveVNpsFIN9s0Y5Ttt0VrcLh63h1t5kQaK9yvVRb2UYzFgvr
VRlKHjjoMnUw7epoNSL0e8y26PTm3o9aZPCj0Lxxo9gcrypcS7ssrOROV072NSnC5FavoA/HaTjf
pIC02bbsQPsi4T/mqyBshbeqBycbV+zh/aGIHZf1K4r2MaJT/OxBsqaBaT/H2Mk/NWMyXjleqm8i
q+2vY7eC4ldWtboj3Wp+IYGOrUA77wp2HD6QR2TfSLYMNJXhhVp2kXjZTyDsU4mdNxliyNhwxLL3
4B3uidJadiTnvDm1Q8FGFS97FpP14BLoSHNpn7c0ed7ekAex1UHOzp9YRipET+yExbInAqmzN/Gy
T2ItZcskugH60bKPQlqub/Jlb22WXdZZ9tvsvPXy3R4/tecNeVz2Zk2ZE7irZcc2lr0b8Vm+72c4
Tav8vLkr8uTVtlj2/ITxo/BpGSylQCrDJzT6FAiug53ft+o6YCWJwZnPefmWncuKfqkwzHOxQeoH
hUey1CChWsqR5FyaZEuVYp4LlvlcvODyo5CplprGWKqb5lzohJXRUPVk7zWQ+KMkonhfKiRkS1ht
yPY9V0/juZQK3uuq0M2r7oRtole7smawXeznymg1xBkyyUf0+MpIh/smGUP5hWDKALFn5Gb6YD/m
KhlqdyMrWyPUvu+75G1yq0qkF5JH1LwLO/6tA35VB5icFX92MD5+Hf7npWzS7w/FdJOXH/qjDnDF
b+zjBvIgi9nkOwP3jzrA9X5zHeQ5DvaIs1CeEuFPjdCZ6SRtagQXmRAm1O8KATRCHLA9ARvpvXz4
B6fiH+fTC/SGYT2CB0BUwG9QWfxYFgiFGUnXw/JSSTQVflqE9o0JfvA4465af3drbt+Lje/R3R+H
ocu1ePtAOrNoku30YTCvWh2yqxTFpWuirgA3II4JzLqniTtwRTzNrwbiy+/7ruRZPhs8GgPrwkJD
eoe6fCecaTTECpXUuV4umKwxYiGZMRln9DqjZV7SDCABwRyleBic2Hj4+YddmgkfLo4PZsFY8fQk
So8fb2yt6UyeOAwgm+y6tzzLFxmEUIRjink8jYxAnwJD/9VH/ptbbHO3cIJBEfsrOrtr0XAP0iW4
Z1F7nSeqCi4nQPu4YSZIS/MXooO/XNBB6qVzOQpcIEofh/KJro2sWI23i7SAUbskRwhhB5N3aWqf
zUA57yeS/67u+Mt9dW0KWGkQvLUAlD7qk+gB6nOIH3GHKRd3aO8ErXEzz8v8410gNMFyPMqssBh5
p+JUK7t4KnD0DUQmpnOB7rN1T91kGP2qUXavaLVE7ZUYvfF5Mn6FR0Li8fE9cElUZpTAK0gDCsXn
j+9BgSktTOCp7GwXxwYpi4YdHNowo9ANyyWUqCbLcy/KaMoYsXc2kdRFOJ00j7GNoRPitI9p81+e
nZqh2TKpAVLGuwTEszycB69jHOXRXukGkgHCpcQxN5apEWobVA290eLF1BomVwikZ6bI9sjoqXGZ
8/ckRhwqbRpPoqOwDWIPb9bcqNL+XSqzmqD0zqPa4FNnNtWYNkI+VglnHUuVertEV9qnhCFCcKob
o+GVCxIaISsAKFpYrow5EuIrb+lIvLFACD6SAOIp624spuGq0CNEDeCNB5y6aExocbAQNKhrCaFQ
LUMoMnhuvbRupA/Fs3o5K7BmrOGXjoJ7iNtVoSjKTXXLHAHPqUc8abzAWJatu7FfZaOPp/cpV66C
6sWkqDlptUZ0yTJ4jmd8abZnG8UlNMrxxSk7suWwKzHNWgZyp95CnrUmTgmxOJO7Grwtw38jSRFR
9AipX7Oe+0hgNPcN++1D7/HQZll7T0M9M6bWHCQpIYVEjQXU3JLKxljcGzUG4mcl0Pu7GiUhYXKR
GQ9UcunYvmVJySzcso3qxZgUw7l2UMz0NGgr0d5zgzi/TKHKgXlBeir7TYfK4lOk0BhIyBpomdIe
s14+LdID+JTWa3nO8gyrPwQB3qI5YHLHmNEqYt6MMUUNho+zPDQcLag2lwlgjxcJ7h2BpoxMDKRb
45gw7AvLdK637yZiLxLmZY+rqsINsHzWwfIylOgITc/3H30CjFDiHzGAgimAl8RBry48/Xj+N/Rh
Cz9HOsS6MUc7jc96F7mdWg+h5237uuUFxtkj106XDtWOaWTAJJsinblsO8CXqUfpnUwdPb2JfcXU
ew6hUk+OXe20lb2SkEnGe1xXTM1XAUpyukE4SFYBfR6mPlks9MtBdK4a8R1qiE/atou1i0nvE2Kc
Q20KTkSU29kqKm0GREXUd8GVMXvTC/m8w5uaNKAlA4aS+HYgaWP41J7BJrDd1EVrkE/CNDgtV5pU
6L/1NEawqWzuc/tQLaCUcQGHBzgwtx7JSDWzjMvBXKAqMjGPNiwkn1bcLvCm8dDhz3pwyNPyo4rp
rUN859GyU2cZEIvnVofdAhzJWREYJW5Q0HenIarhpXSEqXyme4rHLELNSKawF48HRTjvzpJkK616
fZnR6uV8lE0fvjF6F0cnj3Gux5FzrPTCC1Y4aKcrivecI9SoAWiYk5DxUzV3b16MeX3dan0Yr3m5
PSLw4LesPUu1GONc9/+wd15bchtZun6V8wLQAhABd5s+y3uyeINVFCV4F0DAPf18kdV9WmLPSNP3
c9GU1ItViQQCEXv/+zfxm6hhLoBsyVfmqYiWVfdRO0GOFgO45NRNgi0b8xAWHRRT3vulgDWTOoZv
yr48P3HMsZbduE6zE5NVTunVuPP0Q/vuOYMRr6cEegVJWBn6/Tg/rXMaMxiitvgkG/XFXG7GYvqY
G9qB3PPZMLE3IgHPzr/kuHivpKh64hzbzNSyAMeesI1szC1g4uw4RpsX32NEkJEB1vM1sFsTVeiR
TbNC41/71vlWKctaz2sqdXgWlSJsZ+u0PVIZ5eAQ67tCfF+T0cPHqy6uyqiNb8hXTh6wyEoRnkUv
QZp2b+WgPpZqNrt/5rwhw9a7nKy4O0zL2Oc9/PCusDl2v2EjhkcW7tYkz0VT8Iz6sgh2kBrOHuDO
uBNT52x5L4NrGTcqPESYb9zP2iVyG+bcW8UYftfMPZjkWCEYwQa5Qx9cSg/mgIjruzqw5PfSEfz9
lhNLvXpp5Mbfo3DKwOa7Nm4Oa9iA9WJ1r3H56AvrBjxDc+uqGBsApEBfCSTHTF3W4X2Aq9su5ysB
wbRoghY37t+bGVLHph1wARQTdOHCGXmsXRSpfYbHMpuFxEwA1KhfEPjk4Z01LxwLVYNjmfEy+mGX
ZDl7uBgZb96VRdNpVkqf2OEumY3NGksZ7/skNWQGAraYbfsue3qOo/Lb6HI1/kBSej/xaODdReyD
FX6dEMrChT6X8LpkkxYo5zazwJTRL6HMMAWBuFqqUZ2WdGQfHD1U0Udgv/Amakt8PcOGT845TEg6
IIHn4cKl8L0J3tSFftEoPhjPCfmxLjkb/mULxBAgVntCIs3SJ/87Be6qIQ3pdpI3E8N6XPU93DUu
bKtaFJwcjgBz42SFBxWUnI995rFPV15miFedIWGXgwd7K1toUY6fl+XUHil8XZpTScSWxfEV4F19
3ZVKncYFcv4wUvsyTI/2zorV4hX+ZihmUJ5Vcr51/ATSiq2i5n1yOwy6XG/kqrOq5btO48pH1orI
+SfZtWXPaeEPsiGeIU06jGum0B6DYJvM0scHtUf5Rqrr8hxbjfcOjs7GuiiiBqZWmVE4MsmeI8NJ
XiZG/vgV2qV/I1cR9uyLIGtlY+FIp1Pr90F10RGiSTRvuGbD3bSC6M2dJ5YFflmc5F00OC9CdRxP
iZrr4qACCTUwmTNzRzsCDTelB8y11W0I/aZSbFXPsXmi+IrxmHTFiit7VpHldHQN2HMx6dohkLWy
fRli4fbmWAvgL/eJ0vLZF5mln0d/RhO4zdAKpOETloSRz1EFvEi6U5h08CWWIrMS5zUPqZaT4zwN
0LUcyg1yHQFLbLiG27issh0x2cjs/MU9VlZEDRK4qX1VSJXeQQEdt8x8lj3/Q7bPwPWqzNf2lsff
PTUhO0sxpij9rSi7sgZc9Mc+5ehZwuqUwJ8lWSLAE0LjzYUqw9/hC4FRW4DHy9LHaPnFYxKypQuV
6INjJ85OrU61UQAf54YQcMYVpfNUS7YY5K5EkeQjvDWnoCJhYFP8bmUS9eTYxCRgNBWMtm5sdryB
+KXI+veaABGrXO6jWU5nWIQUBrqz76Ohte893Gh3I6Ca3y/VadZet6c2jp9nX2PaziGKQ0w6YWcr
76U9yNvZ1fUjT5tzGbu+K06+6ihBIIlwE6g4K3+fROWtLjB9wwVqubeXNnltLV+/q8YVd81IsvBW
JDYF5Nwdy6isoTs9iMp5ovKr96412b+DN3lXQhDllW0qnPaxM6+DSWK0hO3QbwyKeCBS8wofPE9M
mJtou2wotK2x3VqcwDCMQQ3ZQVJjMMh5xW445M217lxi5wRJuLd9YWxbqpTdJvMVK3IdyWDFpAVZ
4cNSTLCaRsruv2nFTdfxp+7UjAMhwwEsMFn/N14yY+484sRrTy0TOIp+1OUEpZnC9z/sgvHvxTeV
wTttv6Rx+3P3wzBx0Dl8xFOJWTqpGgFuf10PuxlXNwfCsDSty2U7/OvP/bfWn89lwILDAJ2ppFP8
8+fSkpcoN+f2NOel/zFYlToRHV/O+Kek7F8NbNkn30/ZixEpUuX+9aeD2/x8d3FMoCvmBeciflbs
kM0AeuL4zQmKDdA8MWruCyA6CowAb1VGvTCZNxA+aUtM5Y1UjM39cgn/h9j9HWInL7yP/5nKck/8
5J/Qus8f+Keiz/6FIZmxrrDp2/G7AMj7B1oXyl9QIKGiQYWAMbW0Wcv/ROucX6IAokokHBzvjHH7
/0frRPiLGbk5MFvYXAk0+49y0Z2f4bqAUHSwD/zmRAiq8DP6EU8WDMva8868sG28c/O1IHIal2Qm
fuMWNXT/JRL5eoBMvB6caY6vwpJ6OSK0+BXJWPsu/bz/gugdn0pe+b8Bg35+67g6KF10zTCFkWmY
TK8/KtUwEVexM0XynI+y+fBSybQMEydMPk3+eZeVy5FQmXHbtw1p7X/9zjEl/fmtA8QEaINbZAeh
j+zyz5+OE0YJjS3riJSJv1ZdLLYkKmTRbRGpxt/5LU5waC5xxxGLH1zPMspe8SbNvs1rvf4IdN+N
u3ZdxFWCFd2+8HV5HEqliz3lgv8YUD0vWzKcvXM8VcON04r2IGG+AJhgxJrPFfYj9D7VfeoudKmk
GRNpEXaQ4vC+CHZar3AaMBmzOogxmKmNue++I2QuMBzBcm7tQ+AzivO9gnDylNZ9fWgWWcMzGURY
HBBwRyn5NWm+FZm0v1hIREBmghdNHC4kIxzxE2YdbX2nJGwYK8XSFzNXMZ4Wq4qhW6xiA8MHf801
mMYOZbGfbtuU2PPKnZevNbG5jI3wfrjxpjwG+VmGL4grzCTULicbakI6E3vthf4pFMVymNLSP86R
i8RIuvggI5PtniJt5Y80U5mzIxjAfi8b2981dWBDKE/naD9pJniHEcgV0TWvEjBomMyYJnQ+Z5BM
hxcHOv0e57FJn026e7KjhxmeZgIf060jJhwWMt+xD+C5MbQQ6CtUVp7fOtZeJqu4rmeFwCpJMnfC
bxTCEV2e5LHmljx5o+uSHix9eB+e9zXIl5BwFL9+KGoFozvpMHxALQtjQxGnQqDp7BxsHGsPapi8
B8LWrOPqhjTKqTseCjtjoD2OO97U6AzAXz2tADZgEY3Or9Y8zHehNwQfYBrtacUFeh+V7XBaMpK2
DoM7JHQcOdQajh+Qku3Y1UYRkTu4BISk5IYO7XPu6lM4pSa1NfDS3+Rkj/dO48zehhjv6jfkiyAM
NANi02EoiUUdZhoZPtOrJzZ+oPx8x7v3TOsNpqCLTFNu5zF6lGdHVdncbnBza+CWihgOdj7HZC2E
TG5/1HkaZwyCVX507Wb6QXZNRQxDQXQXtLS6He1bmFQq+4CTWranqEbpc9/3JDGueiWbwRb5+NWg
ftHNgjvAx0o5pgkn17Pireis4dc61rj6qmjoMHIbGpntB61qa9/E4XILioXJe28Hg7PXWFZmz1C2
luUEo4q63oprqvGmVlWyUzpN2m8ymhiSkr1icpoXr1ZM2gobpRcRlReHYaS7WbvrbNF89A3hEY7h
+JIbijfeQg/7hBzUbIYp37/AZf0ewlxw5+qmg2/sRnyaMt9tSWMPqtDqTPvO66EWp6PsvwyZnzNa
zUaufk6C9dQ1M0SgZmrfQRHpmUYm8JvIG9txl068yPve1rMF9jLr73auYGTnmfLsuyieqEUQTzcf
qi8jTM+scgUcYiuP+Oa4+2Ddsx/oG2iUrGG8g6O8vpW9sAhbLiaBvvM4G5d6ctxgNy4fntbKbq9C
7N34B9T1iKw2VC8J/l6Ns07j1zpBsduj3PPqD0IFqdUXtfYoA1b/roNXTTHejI11mPD2yDdMZrGv
Zsp/v9QpqBkOzi5QqZPP2Gkn7r1sGl6sDB+Ze+WV+IbUCdPQXbiM45l46wGxwTik1U0F9IxDE1fA
2oUfcK4ZFOEk1zHX3qzCi/Wu7lXwjYzuaWF6j1PYtkzW2iFOzse6WadEm23SLpjeG4w/7uAOR2TQ
+3kDZdmWZBvPzLWnvvneO8OrmCf/PEZR7h1BjKZHjYKq3FmQwWF4pmYs7oRZhfyrgYcm8eQ7OITG
3qZijAkotODFpOWkXtxCz/6Ght37lbQdP9+MwsHyeMK0yG2Y1sKbnm8k2O01BJv0RgcrLI6hC8nL
gLLl7cNZOXitlcM5ciG3QfyKrZeCc2blK0fLTkZo2DY0moELJt73eKs0LiFcKHfIPqgnQXwek7pc
7djHEUwkniTbig2/r0T/5f8Kx/+VWZrwnb8e9YLSpP9v+8H5m9UffyohP3/0nwNf7xfweZTqIcbI
UKjMSOxfJaSg38JUhDKF4s2UKP8oIYX/C7QAqjq04MLlx/ipfzC/hPiFv+rQUYjI+zRh+w8GvqjL
f6qTqF1BtyhYjTmzLQJTR/1hLIrMrqvIvspPBAIYUCkq0mC3cgCicxgVLBZ4jkg1QjtI/XPsLsgZ
OIWjcOuvpGVu3Qnm8kGsyJr3DZkxHQSjxpkUhC5cB6H4I42sMhA+2GbyTEi0c9d4pTwPEutN7M/Q
nlKnifOYOXSeU17SDEK1Zc6Cp+ANso3mvTZDi9Ze6dTGvDcjhtoJb5zUlVggmwFXBGa/bdhifPOm
hO3RLRGn7kEkzY8IlMDbAubPg9uBE2t4IUy/Wpu9c+hRxiazB3qcOfOTypHDxoQ2xAw+5kDdJ25d
NFdI9prwyo8CJKR4MryUtZlLOSnaEac2supW4hG2EBWkkfuYBvpT7Om6CZJbRzgvNg4ZH4GLYKNp
LH0SYypeL8roWjAh6YUNJulX6KwSFwkvHmJJ/Ib7O7+ayDBUYQHYLx5SWHb9oETlDtSSrPsMw5x3
zusLPKn4a5cmGgtc9K6c/WQJJFzApxB4KgEibZFgsxOnDMi0wDUShtPMt5YFnxlSO70zFOG7Rxeg
UU+2uPNlVl3XOCnfiQJojih3hyySbL7N42w8iyYid8zgvaAs5n5+KtaquWJYxrrm//l8oKWdgDSS
kwgsp80TvkCNPNK+/4raA3u5ibRpZzcXLkCb3ZdF9sholK/QLDm/hVR7/gx7JJlbr9TcF+JBge7S
2TLA2IKvFi5aAcOIbqi88dQWVQo3yic46FBWq9VsRrQuOEeYRnus4RiU0xPGqh7yR+Sy24uUd3X7
/DEYke5vLlK51qnclxpk6/0yRGi8ioVezBJlD9gRvwn5MH+CIHBtqVlEcNmQmyOfRrY4jKwGV/U8
2UgMxCtdZguwQjDbLYMAZIcwUBaf5QKaxqPLqxdM7fADz1NjbmsUv+nUGdks0rERSlcIJBNGCYhv
keM3fVXnkWFoIIshRJIlii2TcdtoWuCPUwD96WzleFPhHiW47mzVgJwVmb6MyRJSVJjisGLIqOh/
zMBvyb5eLdDu0awTRqCMWA0ajDCIYbOnGa46Pb9s6GzynzzcEMmhZPoyjtH+Ml1RLQGSlyV8AV8p
pVAVmpfduDq9xz7zGEoabsnkJsvDnPAqEDyHpjqFn3hwme2/fQL0Q9OCxbdlaCarZiL9CRVdXgkN
/n4kZZebdwHPOpuNI3Oy7n1FaXTqvBZHYV/7zoskAPbNMjPpTUs/1aAlJbqpxJO8pFaB9kDtnh3L
1KMtmrKKr2NnJGL1Mw/UkCp5H2zUH1hg85LjIcv9ucx1LzODT+0lA35k9GkT3UxNGZE74/MIh2zh
NzStg8S9tELG1TroU/GQd6QV7SyFmeCeah/lQdkGJ99T9uFzhtHNJLngiqY2c2O8OMQMSfSw9otO
9xEvBQk0Cg87CgR2rMrFHO5pQdF6S8SxIctjgiJQVD0VEdszXaQF5cIp+T3SJ+mLmj3c5QNbhm0z
OBu8VnMHAfQxr+74S25adO8FOuxThNntkchb9+VCyvExYY4JrKVveu7xF5IAsWyRYuULz4XRiluR
8RGgG3JeYntd26ukQeGwF3VV4goTk32W28Q/aWmk+OPEUyqzWH70mcvWjGszayoGKRw3i7/yWKl2
yeghI5LhPaXgS4cjx0vuLRNuf6qCTgATk/Xi9HBKmppVOkUjb0SFZ99d1qCLregFFXrH1sRJRgZk
DBwkpJhPGjDVJaTpB+Id5nupx+qO+AjckpgpZZ6T48Kh1Uk7hnV8WfMSjQ6S+4HvvHVROAMhBD5G
MBmqW4x/GUcSe8lHEIDWDVhqekjW7axnf2OAEO7KVJj1GC2IbdvO6DvFyoP83NLyHhX7jmEBhxHJ
OEqf87AnA4cOcFJ7WljnQfq8XWVZkFakJ26vALC8vHHVGMq3qR5mZzt3nkoPl521aVLGPBN17JuD
XTIyoyRZii8eVOZsW0qzS108mGisvY8I38t9rrvq0Um1ywiq/kGiEprbllZjE3a2OZzjhB04YqJy
N60eGxk8Sd7gEA0H+sSUFokB0JIuJ7YfQRSKk2hKiE3SoH/a+siUrytmvunGDWLGmSR3RuXjmkOB
tbMyCJFZW8kbR6k61QNo/5WsjXUItTUVAu+k2qVsMQzNJxeKMnZy/o+mrt6axFFXUTxrOvsFKzTq
EEFJLgkgj8xB1Pt1+QLLt73mjAkfoLHaMe/uKA6qE6BOjjPcQSnCawIboe2IWd5rFnSM9pc6/tah
R7JQLt/0eHJt1RBs7SDnHdjoyqms6TQMy7lPdXsd5JGq4geyoJstEeRfahjSbdt3BwsHkIcWPVBe
BU+xCwv/C5kBWLqjw6+gzWL3WbGrYowKhcrfrVAV3F0LFW3n+u5abwM4P8nG72S+Jfu8OjkXt/zM
GOdbshCH4uKmHwDn0TlOV6ip8dqH+7rQtdRM/g+Lv5TBCe1RRuvba9jAbpBG14OQ6304D8FVn0cc
c9kMi322cPmvJudVGuN/C2u8+8yEAQQmFqB0GJX4aYjpaIjFEwD1DC+nCPS1mmn6oS/ZYtNb3vxR
yiZ/XYLqVeZBV96UXS8fuyKt99bQTyFglIqYAYnx9x66yfc0xKqin7BtWFlktM9BtgsJODgsVg4L
fQR3W2ZiEarQJCRICeNdiz6/DVWaL7fcL/9HPoT1YdWw/Zcys/dJNr3S1LWHIsOJPYinb5jr4JJP
OAM24ctT6i0QD0rERqKg23QHTz32NqpyHzHBHjPt+Vfa6Rd8MmJ8I/v+NszS9bFaiT9sAl0BvFny
GEdjcNNGmdwnXf/SGWxroy4ZEyTWNLfDGrNFFRX1yUS6QkLdcKUr5VzBhrNOXtT054JghJtGrDas
ZGTeowm3mH1cC4gKCdFR4RmQs2NtWCHFAzKMXUDVaa2Fc88hQNSvHOsD9rT+uVRiecRffitqUZ9c
DO+P8IOpWVHV72aijk4eMqhNny0WuMPc7fJWRViaevTmlbtD+mQ/Fdhs3zRLObzSIVs3yyX3w7pk
gEywhb4Pl2SQmP70Ch5Hd8yzofmaU76bCTku8axvqBOk8oSnYBLWne139paTN9gVoTyAi5ohXVHh
HBoEH1ZRMYA0I2AnKBmYKwwtrIBlg2UJYOICEHm0TfSJZ0JQ2PyT3eqVHERJSkRK7f1oU0JT3AFf
C8cEqbBbOecF69ePGFSj28VNP3+lIt5TXSsqwYxAlsVEswyd9F/ijh2FnV9V+6xB3m5lbnBiyieO
VUqIQ2/CXjzy9aYbhC4BrsNC52CFvc+MptsNnv00TkVJ/INXKuLrgm6d86csdiC6O3llzIjXfkx+
sPknhzSHgIP9SYsh71i32ySNEZY1iYiPJGBZbEwqAzIt9PRmFT0++osfu/4m0066U5C/VZ52+8BX
zS2hZNkuw3j3rfVBDlbM0TcRvK8D8TDrXqeGmJIHOEVCPH+dkjlkiYuqkdZVhj8BQeKI4wlyhjqc
3GD+cofas/9iAYJeY5d66xc1w3WqgedKu/bXaOqBazS9C/oXQOrsS++32j5XhR8NV1bnrAZ8FHmE
WEboboJUZwDlhMYtvo+BUqhmgYc2s0cg7HvcYVlyQgk7tUi6p8WGOuThdEqSTp43q7fFgsyyN0lv
2VOyRdqhxTsWtpy6rs4BQcMsFMkBsZ5XXXc2uW6HosHuYmdfzGRGhTXD3tPUoFgdUG3VU08h4o+S
symDd7Bc2YZTu7jEkkIEKLdVN1GWR4Zs99dDhp8HHLTOHo29SwPtBrTRP40YdIoVUwscdoqbCM5F
1TRi/rLKVWOCt0BCPcgqohppYI4V/mYqpr+zIbyMUP44uOUKQnRl/IMxFFfx02BzSn2nWcGPT94M
sRQOWc+wXkdO7N4RZp8mFJtxe8xElibXQxuv9b71+/guqeFDhLbGVQgS3/if3xbo1SbL2AfXCAxZ
/Y+IQi103KRYC59q8NojwnwmEHPWUJOONMfbATfwaqerleLIGpO/c9K7jFN/uid8PNO30KcEZzL3
08cvQaHrceWeLCWtUO50S8uJ04VVzgNJFyI4YGaFpCoSnnF2DIWolmTZXI+wVoAu/WUsEF8i3U5P
g+mg2y6p898vPNCpRn/zN7frv3mI8IQd5u+My6Ao/ny/xijJcDQIy1Mdj/iAQ/PDfQF2MolsClJq
t61bkn78ue8+KlksT90AVkGOFAhAM6unqu7+ZmDt/Dw7Q19PDSSFEQMIh2P4z7fQ8jpr1dQNJ5Vb
lI0X+uoAJPXWA/EQsnhhKU2u2/+A6SzO7Uh/UU/wa48GTs+2PWw4ejDu7F+/cOK/uzATGIDvKkSF
fxulBzA+VaW69NT6+BhTatJ7aay2JhXMmyATff2MV3woz0tjiECzaPriionECIN3BHu/cGMx+aVb
lpe6GCFwdrQymqhErpTvF5JuGTemhjdYDxRV3mxmZqAlBVQpfbsADP74bEqzaoIafHH7Quc8PzEp
gUM75pjOmTruI6sL1hazPLzJvADHur95Tu7PbHKeExG00meeDIQY/awqSB2rQygdWEeREgoEbr3C
XQ21aXXqmatn42fs4oaj9Vy7huA4VymXtWR6JT3F524lwqE78VYLp49S8q/cLP6cgxIjrws8JFxD
T5hUDkrDBDXJTg1BSNUWqdmY7JMRW7l1MZoCz0WIiG5vgecS0hD8+D8k+n+DRJMRZ/gq/zOF4S1T
SVZnf8Kg//FD/8KgkRXxe0gtwBcXqsC/MGjxC+JiCaoUeCbw+o8YdARy7Um0bxB1cA214bX8E4MG
nmZzAPNFzPIJT/8nGPS/7TchHy+wPvZRP6Mf+ZnHgEN50+Dz5JxCPOdot/CeI3CWFmytl+4mmwSS
+vjbUof0adq0bLZuky0Eo+aak03ficbPqI5o8rwgduK9CrzwITVNILrg8qWpae42HKXnLh5eYroD
vGp192GLtlA42nCDXynT6zfXCB/aagL/GV1L/fDiGhjLkLFAeL2P2u7MO+TilCxawpg3F9xq8Bvr
t2LGeKcQTTX/RpxhFOToNOR0h8HNXlU9FeucX9u4E4RHf4zrl0lI8hU2iaXlnR5cIjXctLFeLOnR
kZEkNO7hftMz4gzPVCfr5C5wxXznqLncTZ22vvuEdYzX/TCG3BamQydnnpKbvHU0NnI+klbbFc0+
DqfJO6C4lZu4L77Laq2vE+afGy9c5c4D+f2q8p4UOSeWOysgqbSMxfTGsGkxUWokgCEqzXCXqNqH
OFrtgKliKs/2PFrvpKlSavTz/IojAf6BGfvHplvHLnjDPJVsiMCHdLhf1Urdhb8dZVx8MSEl5Hlw
77tMUCBZ2A6/qC6UH7qVBpAumZXKRIZoWsFmkGGbu0wGKTxcA+9EBVUHUwNKu4SOBEii9QzsJkog
JGXwxl4IBsN4ioFuCoyDyNfzRo6KMI3YtCzVAR9dLFcdVQLoXP4VXzGea9z6HAudJpAdeLEyuIxY
Cpo+gzO50coUwRsqgHkZAqh4GnboMEqOR+itnDWXMUJIwIzeIiXD5VFDt+QQMXVxZDQhhA/yNSqj
G56CBlONeYjA0gwa0840zUc5hJAn1dyv11FtHAmXClIchtIcHDkOHGYOwE1xO0WxMhSwba+scOEC
gJ8osYIE94/tRd5SEiEeQ+oYMW3zFiWgH7CjYx0fNL57F48G1euH2E7OQzuydSdNPvygNoeWz9Ab
zsNsfi2KC070Ms85Thq8yfqRSsDgXZit8utn33z5cB1AbTgDuYNqMsSetaMkuOCO85zyWFZD0fcT
jbDEAiPZxHQcD2E2+pBr+UQ/0Jy7owWUSxPG2vyk4OUTM5BJFehkcBECPJWTO65H8qPlh008NriC
Icv5NrS5znUoYjtvVifi5Dz5eEFFC4HVx5naV/X72Negyp1rZieJKPlaC4HMNxTw/hc55Iv1drnK
sFx1csKTK6u3WMlwsV7rs8osRJ53kSqh55RFDwzZ+2ZAX1Rjtz4PU9GQ+l6aR0qBZ+5Jvtj93YCn
4TWHbHO9qIb/jhZTHXxC+FZDZVw0BnG/+M8GU8kOFeQcprKyneVgGpnf19XA+rlvmTXluAyFE88K
q2Ojxwl6kFPNqIXaYua4LoZpN0SkBverPz3ZF9fdfGE8xEqDsd1oJ2Sd1lA38CZub4aQoPDWg3jj
uWhXNr2LNgk3tYR5geqDOzhV8fWFJc/D9NOdEIHzlKcLriQX82amd32MgwCqmpFVfMynsDqswsHB
YEwMzjD0v+aWcIiy49B5g047P4e+VW0Dl7QEsOxJ8WW4ATe+LS2+XVU0YrM2Hm3pAIND7LyoxmaQ
Wzaupxln+9OEGfqvHfaTZE3UTSj2Evobm0NfMOYncuYsLgqmxag+VBCwgxCSMPKB1XQ/OZ7cY7/g
QoUaxLRxOwLYNpWS7VkQr3JsyjBNtwjRk8faaesncpP8GpILM3wMKFP3NWrWAHc7tfwmg0pcxTD4
T/kYOj9KL1jfwkTPwQFdT34DTJn9Jrp5etGet5wp3C/Gvdj5ZtYr1bR6Y2zZ7+quGJpNGTGEWByQ
JGzNSkSHCIXKaK4Pdlgt+5qsH6I4koI3YCr76xCDWlNd4qPKcDQW70uR99cDrCwwE/rTs15VcVtB
x9t5FMQm2XEgjzmL1+DGSzqMm1T1m+dFqdxDQSUWb146xkjDHN6RCfkEwElIEjU3ZktFOPbOTUlr
2D2uUqTn0Y6OA3z2wwqOt+u7or2dcD+CfKLjh3oki2JYsJhD36+fnLr+KpIJU4Qh6ldcBrAFvmlR
UbivcSuaN7hi6pmIzIfUGzvadFNdYnpAeLwTPNcBgDFiuiG872RonzLSE/dgdfbXxJ1mpCzhywpv
/YtGMn9sZq8henGqm4j3A9ub06jglRViOs1txJCzdR9w4G2YrbYpBHeSPBjWrOUWz8jBfsSJuNnP
6IX3OC47mz7HNoIOYQC/g+NW27s0TqdvMYF65daR2ssPdqU1saVdWcI9cmTJcLlrtuFsDy9MisP3
zI1sjFEzYd/rXGqmFVZ7Hn34lVumcN9g57fXREPpu8G1v00q7G7bfl0Iz5rm1t8GMNhuen/FIQWp
6/MSEYaFM6zzWDj+8DvMMPVtIbuh+yBfsRwf4YfHdPUkyGBgW9SMGNRXd1njR+wD413hF8yMQme+
GQfchUtch0aApSsNSeheqcHfM8/A7xXc9rdymOabDmXTPvYW9xGsb3zHIDveJVXqP0Rt5CEcwlJ3
U9Rp1W1sepk7QouKW0ZGbr1LtW09wj7zdoHUUPKrksBV6c9XbV/V3zI9SMwJ29dYt4gWbPU2cCTu
Qco8k9T77rjJOUc7d2Mtnvw6TYnAUqxYFLaHvUM4c5pe9wnJ6gId3K0OFIm0E85pAeayqU1eGsB6
OyORSQfJNwyJXU8lrJ6kJbKQw89ihs1SsbP0pkLDdXJL50ucy2CTlD5CBreR23oaih1ajXIHzYl1
4JIUnBJtyEkRxesukUTeENIqnUMkhQ2g7rbiMUykzwCJoJxGYR27UTXKBkaN+M6uM+jmMJKgXHib
Vievvt1he0a8ERDdDChYLx50wap6Jg+JIKKc8uPg4ry5m90y7/etbThhg+91m6VP04dqJju3EPby
Yis1Xi/wBSB88oOjn5DX6wUjUH6f9buhih7FYJN0VWsMegdXttf4+3Qg4GQM41LcTxgUI+gjHqdx
rjQsMjKZfPLVY/8M3xBEuEiWV+bvMUqzSr+lOv0KSTDeMu0KKSjmMXkd26hD1TtjaNf14spvq/k0
24m7kVEaHpi+8hxgC05M5SobK50w0D7gfpHCUvarodi2swcyRsvNbDeNmLcGVXlsJxm+tagKN2M7
q+c4b4IDQow433McTqcQ3seuM3ZcOdrBGT0ozbbRJQGYyt26JDDV5CIFfJNFX89KNgfgiVkc+Jn5
NqjmNNwG7Dc/8k77v4eo5vZZ4XvrKY1Iy2qDgNGnijCjNaVVW/VqU45LBwnVqZot+lgf65Ku3edE
v25DHerbqXXcXQx+voWPR+w1KNg17e94R7ffilfOt+J2qEuSQLdVNFcP+ZAJBsle86TR9vlPZcQw
cOtZkdqMQ05ZUE/ye+G4dnKI/BrvldGmFix8p4CEMj8nYznf1EXf7xddRPM278P4sacMuIXl3LLz
LiL5GlRj3TBSyqmxZPSeaKd5WuOJyL8qSQ8d7kQ3Xu95d12ddsBMXWcR4efpK9GUw/UMTHYM62x+
cLyhf0mn6qqbuus2XOddF7k4tEBl+BVqq30ch05dOaMXH1USvlGoTYegV7sxUPIxH5eyRH9ZFMUB
FnRSXuGaMzmHLFpXuM8SnsC2wTk1R0Djr09a2O33uagQu7PlEX2HkAzVMVnMpE2TylxoZVW/Lias
2YqIbbZSRJ97ktc8/T0c2pdWLzXxzuoz7Lmy2NzO8YzVdSqCp4ZU6JahaXqN5StZ0aK2P4Ypam9n
XGFwsWEtnMFk4fat+VJAn87T4AkDK2Z2GdO7SE0bVdTxA57Q3QFV3QahyhaJ3RcUng3ZeipMgofE
bbsHTr/z8Dki/EMn//CJWv6VR4YxUQixu0SgB8KDguTPQFwSTXrB2lCdAqUkomA6US9jOr8ukJEi
5fwdoOz9GxvMNtwyz5VEK8Bb+zk1okxx9fPsvjnVlYpuhpTSvWdj/oBlClzrNvrXtCQO5y4ZQy3O
SjEAgJ7rWGl1m3s5A+oLluZ3tVT3lTLkLJyX2yvlOgguU6b2Y9FQAMq1jinbKqPhZI4Y/Rd7Z9bU
NhLE8a9C5d0unbb1kFRtIBwhkANnqc2La2Ir9oAsgQ4ffPr9jSwRj3xAkKqS2lq9GZs5WjM9Pd39
/zcXeid9uLIA9sbvKC0cn8qMpJP07sYVkTubp1ewIrnJ8UNqEqE7DBXO59sD9wkAcr0FF7bxAOSu
tMcqgozG6ENSTHIAHLEjlkz4A2R+eGV7Yyz6NEeT4zq++8cgBWLxYczdqKV0p8EFy2wNPj+0kiw5
pqhhTBa2grAv+WFMTusd8fWYIPviXWL2SAtSd+E89WD/S1dOe82BDdik4+Cp6bkO4bGqV+8WC3nQ
SYwIB7bKLiOQyd0ggz5xfLa/o434heqIdCDMAMIIVnV19WJucPdgDU+DCWkXOCdgnk/De95Pjk5N
pEoIBHDOJYRyzU856jd7J7dRVYkhv8Mjl7ECBoNpgkyL5SLCyXxn9TtzCGYk7kzsR7guokWLXjtp
l0tAaz7l2rZ/6ibJnBUhk/8LwMOzTOV4r859fuOCuRzE0WmSV4Ugw4fErC7cFn0Yo7k2O6bK55k5
ywjMfQ7QisOMi1847gan1Fsw+/mA/kdoPYHQAjyl3Nq73ZvXS4Ch4Xg9w7b4n8K7mZMJu0TgKP5r
Qeer4idFhq1pmm2s0XUy4RKjpRiV8IGBDMJ/zvpjdT5SK7YpINZVnF9EQLEYrV+hWqxsZkpCkKQL
z6JrWrAsQtSka3Aw+qZ0B/fzy2w6GifB0ST4viaNLUdEJQaw0UFlG8ULO5iSxjW/7N1ABgODXOYJ
ObuU3uGkcMHvZNvJtf+aZjIgN8Zzb5IvDI0l52AltLakkm5A8q6Jrg9g68CwwDNidJZvvZ5FOsO3
JKcmm4DcSI0T4y7nLotAVsNkZtgGKXijaMUuy2abGF73ZBCPjRN4+TNfUl1DTj9ksaNqABuqHnCw
qg3cg6kDaGgrGvSX9+kx1aTc9xAbmSTVReTRLKnFHqaHlqo/3MtLEVuzTgsM0nxme9wAgun95PYK
E2Y8iw87QKi6FIOIeiCUZQe6wbdhZr2P0QFfl4sgOw8G9xlMy1gx82PSHAJ7et6F1PfIXXRgxjBv
3fm3FjAmLr4UKH/bS62YFCHXsT86re7dw/lN6k1aV3OcQE74zp6NBx5UmOntTboYgN+PZXLy39Ia
hfo7EqkApyXT5efMj5dffJKr0qQMGahvP0UyTPvRy360v6GCoPwJPYRZt8Htlg8qH/G+NgLBxLKR
//qVY7dV1LlHbUU0iHpeHQTknRdftzDf20RZQECvoAVr0tk1//1TWwly/2/2Dd3P30lO3Q7tHJpD
U8O/On3ba5ODQPkvAzYu9aCqtOmjjR/jRaqrP2j+kMrXnn6PcwPiPmVW5A8vWZu+4bYpAQZcmKj2
b5n9MMrCVG2/sYy0OqYcTc9795UWfi593j0ZAy7wEsS4PmvP46CFgc5cWxS/ZfICmEl4RB2KWA7T
dWuC3BkVkKy19B2njSlrdC2H4orqwZxYl4JpOu2OYmdkcfyml797/tQirDl922nDqAjjNalI+bNt
5+d5G6Cx1fPH6T/MFGWa1VoESv+pixvX9XySapb6IuiwCFxsQegv/kgp4P3nyKonhG6bLIMO4Vlo
E4pJ6kLw2qSBqny5Yqv8afsBj4uzWp8rw/jRPPkVS6DbhtIUfdgj2K+e6obILQFAfyC/Sik9Vys+
49R8NK0OJzIY5UaV9JNttteuH5Q2xeb3hT2hjAZ1bGg/VDbWqu+VZaE+v9EUT37mr31Z2gB5P8W/
FxPc7Frrq5xV+cdT6cciHsJ0lBs1xTAvxRTD7K9AfBdToWl9slrKz1tNw8dd8ETDFdp/bqPcin7O
8PUrbf5ru2tvuxByRDqslBrEKKj6Dd+KMBFJ2ZJ6jXjOWO91Wz4UgfwRxZVEpJVGqd020fNYjDSm
lpXFVr/lMPSHqRxmmk1AvQVO8LqNH/mBmIvYL1tSwu6Rr1t+fvm6K+2Yg+jHAf7ybPpdz/9SR1D9
Xo6Ruhzp2waIDxZMXcmc+BFJa3rLWM1YoXVbPkXiUpbt5MvbzkHXdRs+G4mJtgALu7F2u8B4w0jq
O5KDoYH1dxaOpKhoEZUAWErn5evvLJrrLw9ia464urI439RN0AY1sF/OGVk2vF2WQ8zXhTp+yz+8
XBQfokwmG2KGirqB4+WCFGFNe1CetInj5UKQhi3CUTl7JQ7LcJp4hRciScRwkiV+mmprmhJrThMi
kcOJHAv9+mqaHtfOuqvvQnIWJJWadhZ2agMbBrwOEXjICe403UTOn9FQ61EWV5tuZOBRmFZ0CBGT
nldf3PuKJu1OjH6WWXbpz4R+bhX3u7pLRBV4OBUg46kFp21M2lc2fhPtv/fjxNc0FdmFqjphE41f
+As51I4xGm/iRN9X+qLu23ySaqWRDjbrWcJapxBVdeW+i2Ow5qg/3gZYJPqtBiia14CS/Rj7oLTL
meenw8o9XlcUn/wwTJbBTFSuCRbsMw2M+8skGvkHZ8nG2dbtKAxF3dFf5XVPt3H+ADMzG7AlVh1s
LkTVfAP2YB/p+0nia5rLtg3LrS+bvr/Qb5U2g26g3a+pmJSjUwsRWLwKVNR9lX/70ISHadlQ3jJH
cQNn8T44Ts0dfy04d8Jxqm/Nwl9VVyLXfpIebB08UfUGFt+1TIZRmEhNrQAsUmCf2mPfnSOwV+Tb
PE2PYalN/1MZbtv2b7pzTf1iGPgifvMvAAAA//8=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ln>
              <a:noFill/>
            </a:ln>
          </cx:spPr>
        </cx:plotSurface>
        <cx:series layoutId="waterfall" uniqueId="{B3E7AC7F-6C37-4C49-87A6-74205E7C0EFD}">
          <cx:tx>
            <cx:txData>
              <cx:f>_xlchart.v1.12</cx:f>
              <cx:v>Profit</cx:v>
            </cx:txData>
          </cx:tx>
          <cx:spPr>
            <a:ln>
              <a:gradFill>
                <a:gsLst>
                  <a:gs pos="0">
                    <a:schemeClr val="bg2">
                      <a:lumMod val="95000"/>
                    </a:schemeClr>
                  </a:gs>
                  <a:gs pos="100000">
                    <a:schemeClr val="accent1">
                      <a:lumMod val="60000"/>
                      <a:lumOff val="40000"/>
                    </a:schemeClr>
                  </a:gs>
                </a:gsLst>
                <a:lin ang="7200000" scaled="0"/>
              </a:gradFill>
            </a:ln>
          </cx:spPr>
          <cx:dataLabels>
            <cx:txPr>
              <a:bodyPr spcFirstLastPara="1" vertOverflow="ellipsis" horzOverflow="overflow" wrap="square" lIns="0" tIns="0" rIns="0" bIns="0" anchor="ctr" anchorCtr="1"/>
              <a:lstStyle/>
              <a:p>
                <a:pPr algn="ctr" rtl="0">
                  <a:defRPr sz="1050">
                    <a:solidFill>
                      <a:schemeClr val="bg1"/>
                    </a:solidFill>
                  </a:defRPr>
                </a:pPr>
                <a:endParaRPr lang="en-US" sz="1050" b="0" i="0" u="none" strike="noStrike" baseline="0">
                  <a:solidFill>
                    <a:schemeClr val="bg1"/>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tle/>
        <cx:tickLabels/>
        <cx:txPr>
          <a:bodyPr spcFirstLastPara="1" vertOverflow="ellipsis" horzOverflow="overflow" wrap="square" lIns="0" tIns="0" rIns="0" bIns="0" anchor="ctr" anchorCtr="1"/>
          <a:lstStyle/>
          <a:p>
            <a:pPr algn="ctr" rtl="0">
              <a:defRPr sz="1050" b="1">
                <a:solidFill>
                  <a:schemeClr val="bg1"/>
                </a:solidFill>
              </a:defRPr>
            </a:pPr>
            <a:endParaRPr lang="en-US" sz="105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a:ln>
              <a:noFill/>
            </a:ln>
          </cx:spPr>
        </cx:plotSurface>
        <cx:series layoutId="regionMap" uniqueId="{C5EB96B1-C8DD-47E0-98E9-E2E258611F35}">
          <cx:tx>
            <cx:txData>
              <cx:f>_xlchart.v5.9</cx:f>
              <cx:v>sales</cx:v>
            </cx:txData>
          </cx:tx>
          <cx:dataId val="0"/>
          <cx:layoutPr>
            <cx:regionLabelLayout val="none"/>
            <cx:geography cultureLanguage="en-US" cultureRegion="IN" attribution="Powered by Bing">
              <cx:geoCache provider="{E9337A44-BEBE-4D9F-B70C-5C5E7DAFC167}">
                <cx:binary>1HvZktzGte2vKPh8QeWIRDqsE2EAVdUzm2w2RfIF0ZMw5oDMBJDA159dlCWz27ToE/Z9UD+oQ41C
5bCntdfa/OtD/MvD8HTnfohq0P4vD/GnV00I9i8//ugfmid151+r9sEZb34Jrx+M+tH88kv78PTj
o7tbWl3/SBBmPz40dy48xVf/81f4tvrJXJiHu9Aa/XZ6cuu7Jz8Nwf/Bs28++uHuUbW6bH1w7UPA
P70q7ob2F+N0e/fqhycd2rC+X+3TT6+efe7VDz++/LZ/WvmHATYXpkd4l4rXhLM0lViiLz/41Q+D
0fXfHycYy9cpFkRghuWXn9/WvrpT8P6/t6cvO7p7fHRP3sOxvvx+/u6zM8Cjv7364cFMOhxvr4aL
/OnVrW7D0+MPN+EuPPlXP7TeFL9+oDDHg9zefDn5j8/v/3/++uIPcBcv/vKViV5e3Pce/ZOF/uba
zej/pnnYayIpIRlmv96+eGke/DpNGZcpT38z36+u8at5/o0Nfds2v7/4wjB/+/ynNExhBuPuHs1v
zvtfCJzstZQZ54iRbwcO4q85ExlN6W+L/j1i/o2tfNsm/zjEC6MUb/6URjl9vGv+ixZh7DXNJBLk
t0yVvYwV9jrlkgow2XOTfHcj37bH3197YYzT8k9hjD/Orl+Xl2ef/L+WF/maI8oF4ulzY0j5GuGM
Moz474nt68T1Itv/6/182zQvXn92hD9HKXnjnmqjf/PT/zxfMfpa0izNUpr+euHyuUEwQa85zzCm
gAC+tsT3N/JtE/z23ovwePPuTxEez3YN2Ovqab57/G8Wdvma8pQxiem3ywdOIVlxKjnH3yrs39/P
t63y23vPzgfH+/CntMptuGt+89b/PEQo2IRQkaGvctJzLAxgS2SEkBSy2dcx8r19fNsWv771whK3
7/+Ulvj5zjfQDYX/asoSrxnkIy4y8XuNeGaPLykrZRmCMnL8eZG5/r09fds2X7/7wkI//+1PaaGD
u9OPP7w34W74zXn/Vcj8f+yQ0H+y9r/e1+8tbnkX7nZfeuOvmrc/fvrFAaBnf/Hqsxb7GYD47Qin
jz+9Iox9BYmOX/E8MTxvWn/NGb+/93Tnw0+vkjR9LQWlKTg6FGfMEGSX5en4CBrv1xwTiTJJObTp
GUBabVxofnolMBQQJqC9gOaQ8Fc/eDMd/46hL6GEQ7OOoWmX0Ln/Tkpcm2EFTPH7bfz9/3/Qk7o2
rQ4e6ABoVuyvHzvu8rgiAAOZYkpECviBwAbsw907CHX4NP5/A+6cxkvPnzJchUnuiGU2GQpk53b7
wPlk+zuWOO73elz9yspAIm9ikZgK3dfaMZ0UhsRenMmGr1PZy0SPJ4tUg78cuLLJmps+cnvP+9BF
U8JdDR0taiEYfhLRrNO7oYliuMsybqsHquiYXtVpO1qaK9x62Aqz3Kk3DUZh0WU9cNfb3CxcqQss
1hG2XCuF13OiqO5+Sfxs4J2vTPqNS4Ie/NkdSSQJk1DN5ZFHIQg84us7Eli1U5M22VO1GN2NJ0Gx
gZ0MbPZOnGy+Du1SbK0FcmdAVUuq/R8vj6F7eb6+EFRQwmhGwVKwmefrbx3NfIrS9rHDPe3bIhjK
aZNLSZKx27u41C6Urgk1a/KEJZvV1wujqycFZlu60LOQNtr3uTEjdfhK8myEZ3+8SXDhr/coEKWU
ZeBCKTAZR7d8vsfYtAlpHE0e08TNiJT1Jmox7oeMBYpy7UKafu45qsLpH6/7wjbHdZlkghCOiMzo
y3XttBphEpo91iv4XJrPyA7+Y8Mqout86dqpfaMroAND3jQGCn/+x8tjKEFfnVuAn8pUsowcUR6Q
NPh4L1/Fj0ahqbpo5QPqCE8/M+rm5IakPedJ7qiqycm8ZLNWBVLMEZELN3jR58OGsC8C1VHcdgua
kpvv7OtXr/xHZANxQTJBJOQKRAXLoDN4vjOERm1E2/iD2whq/I7weDTMBN3zZH7xmxZZWhhf28XL
XFVbg9M88DpgdQ7xC9moLkxvQ6QXhEXdoWtV8bo2J+u4jNxcVbHtcVyLikRPPvlxVGO9cx1hetyp
YdpIKJBBqVdl5jhqhwsasaHptVy/OEafZnNC31Ra4TFe9nUzS8ge05y2WOaoA689GbdUtKocks46
XQ7DzKUrRAKvNXmvFgG/6sFkZMzTtRfpZyJdM532X25zaRTpeCGTuCZqt8wkUcmJIVk2XGkywXVj
SDSTuKJ+4PAFSUdGcFO7bQjshmyGtzbvfVB4y7V3UrdlasXQTblpMYVtpGNIYX0UI5hbdjX8FzLU
Ave7jdnoqr0YZzqeCpT0KdnZzMCSqo8dnc/QQqq2LoaovG8PQxyHbrilZuokvUrXIJk97VKUkPmM
+9lBoK4t7bcll8vq6Vg2/aTk/G7poqBa5V0TMlMVyWTqBal8pJBIybUcpRXLrh6BWhzf81XOm3mP
0KrgIivcI5JemeAXk75vLUpZXYKfQwrcN27EuCsUzrz7ZRVk9NkZT+NCPmMe15BdMbVU9q2WsuvJ
rtM+QUNuEUpjKKCqZSPZabOCbcslks2tOUqiNXMxgrvzrFjZWi0XvfTBb7kbuqU904nMXFLEtkH+
wNAQlvsUqX5tyopVVutcCa3cRz2OWTLlGU4F3P6m3NFqo7ayTi8y1QrIg7oZUjIVFZ8wWF4xVoGB
Vh0y+PWrawwtlODPWgx9ig5OQnKw+exQqnDufG0EbIP0PcmXPpnlexecyW6slsmwVy2ved7U9XLD
15Z35dou1aFlMz1pEd1OlYvzyeRq8064lBRR8uZKtGFAxchm974Cpz5hNTc+h+hr7jtnh481ak2p
J4R0XjWO7bHEoliI5ueZRZ9ND+GoF5tepEtrS8GaBqyLErfvRGS7zrTTm60bAtqB54ZdtiI6gMem
6qGx0w3BzJ47ltTnavZhxz2LxeRZfTKbSZaNXLK3wjZj0be2fWz9WJVDY+t8ZVqXvJLjWbYRtV8r
XblcW87gq7NVF6zTYr/AV55mydrcu2imA1mb6nGU/XDoIx62fJUd3zcdMjeWpWTLhxqNPk+oqW+X
uGV3Q6J5Lumk3i8ZaXeIBHTGkGza3CQJvWCBb3sXvH7ynajeooS3kLoDlY9Y1WzOBbb43Uy6pt3b
VSc77FV452cWTo+poPRrnM6od2ufc7VkRSVk1WQf25nI9RRK/PTgCevwzkw2uKJuVbPmM+XZUxa4
UGVSJe5MSW54yXDo3saZ9gXnypxzH/BYVFlj7lDn7UUUDJ37FB89tOKtzVk9L2fRTfESiX4+zZRJ
ztqeNqTMIPs94mWhOt+2DDd5AIj1abHj8jQmSSxIi7c77ztDcllZQFLb5sFzm8EOeYKNm0q7LX08
S6d6rHOEbXu1YgGJWNlYzAsd6Bm0UIM9c3F0e2Incs4HFfOO8g98WR/QVFVXDEP4zH4KpRIjavM6
qlmUfDV0x0TQV7Zh7tNq47zvEJlC7fOp72PfF6Ktuc2TibK7eRpNTsmgDyYuNCdIhbcR6/6tb9bQ
F30I9e3YrONHF60i+RinWFTY2S7vYH80x1la9RB4sdkKFrPlWhLfDIXe5u6uU3bLkxqpD9q0Y27t
jN9Kw7JTS1xWTA5VZ6zV7M5nabzoNuzm3Bo2waJVyKspGYu1nuqLNEtMmw+4l3cuEQiV2WjHLued
H6/TJe33kOjTtJDtJk4CNs21NWrc0aVxt8Roe5iniA+dndM7R6vbpdu6221UW3YYLVvzblT10woX
cmiCmKad4Wi9CU7yKndsXM9xX4ccNfN8msreHkYhOc5r4eWt1EHe02jp+85V5n7e5u1pAgcvZ2HI
Jas6ekBQKcoxjuFGUZPkfNHzReJ8/3lDRh/ogKu10NPGrpoVMahlETIS6tosgardpyfAileF9bo7
9Hxyt34lFPY/kzOMNN13KfWfBluN11I37gSvg7xRym3nte/GXRSQcvNOq/ZKMxTO3MSWa+0r995l
GXug/QzJgYzrfMVWBcEz0uUNpmE6j04sp+0SqcnNlOlDlSpWNmMKYHOBnHe6Ja66qCC9vd1I1txm
kLc/jVsW3kPBr08g2MTlhpNwDaW+3Q+y4hftMmBaBCWHMttWTcHfnd5vdWKu+z5rruto7FhIO6C9
W7rxkw0Tq/OKb9uFk2w6b6ulz+tEmfc13aSCnK3ijoo+O8Em1sVsN/Ymm2t6aCaXPCYVyRy6WDnb
WlmsKmKSlWKyKssuek5nEXbIuH4I+SBtdbEktr6WEx6uErbqD0Nwd/BOnfvQ4g9eAYLpJtFdRdkB
EuUWt2fSWPJ5SqppKYZmQZfrLKbblszzeGjIQFkhGyzOWWVctpdIaXmmmsyWJnq25bNqljKTmxJ5
twU554pW+sokHuHzNRkF3HWKluAuRjkvwx5Hh5dTzUb1hkaWvBVatrZIo2vMrpHWvevqdlY7N5i1
OVdtb9oycZqvh7WqcHIQs/fbuzXTbmoOR+iBSjlGELt6uDWz1P1Zz7PUDQUWgFwKrqZqvuyHqfMF
nXD9fhGbWQuDhvRCh6XC5YIBIp4HUDbDB942W+YgjzgbeArAqdZJXZ3MIRVnnESku/cbXSsy52sc
kZzOCCQ7dJqxZl4P47BqVzaz59ONTOq+yxdSD9LlLqnqoS8SJuNNSxOZ5qRhw1uz4mQ7LClduwKJ
kaCLRXZRF8SNSFyKAdJpadZxK43e2rOOhLYAibw/C8kaffdmWJNUbhSuX6OoSoyI6uc+Xy3h6k0I
rMtCuaZdOpBcT95APGSbH4sJr0TtGJ6G5qJvbJfmStu4FVuIo86pWrebVExdf6Jbxs2uXvhy2bfA
GJRdbOMJrRnOyjRDjch92jl82tfO9rmduFhzssT1fRpIuEq4jKJQXcV8LlhPXbGudfoB28Q9zhKg
CXV2JQdjKkx39dyQiRQA4ZrEFMEnk0+XXDTpuzVhRgAwm7K1HQrIpAE+YFDSxvYhwxx32Y5W/iOv
RxzlrlcCi2ZnSTScX+JkTqfbLtOqOunGjN3V8/x525r6tm7s51pa3uXQJaibZRHdrsoqd0BQOxDk
iNTdpJnYzoeVDFeOttN+bpws7Gg3m4uUIpsrxdWN00NaOpeu+ZS1DNLrHNRDqKttL8ww5GMdq0vb
Q1kpcPTLWG5Qa9i19A29Edw5V7ZzVgHua8Bf8li3yyM2tn9rR+2znReivvBGm5tp9KHeTbGeq9NU
q1rkiYryVJluLIkeh30/VvxG9wjvZGjMeV/x5JL0kZ0Tm86FqT0qegldUUlINd/pSUyHLRIy5EhA
DS6RnEe/szg1V77PlnBq3VLl0i8oFmNfdwVL/WxziVUFPIpK9HTqUzjcbjUJvtkq1z5WxA/joUua
uXQQk0u+rb27giIPtb9N+6FsO4AXsIXqHRSddj8JmRaTts2Hrq3x55SjuI89lgeDpNoLK7rrpEOu
mFXafERa3Q4dgkYK+ra9IFX3ySwkmJxTYz5RVLmzidAq5pWLXVa0w8TOKkvg0DWq9qyNc5ExQt90
0JWczQtuH/qGis99VeOPPabLxYw1LbkdzSld6/WDEQPpjykt2px2aLxMq4oCbIXcePRB9sB6BX3Y
qtWxaEfi782cJe1uSNsWCpSCjuVUc92awrs2hjIMm4E+QCwdLugAaSRPk7bjl4P15L5pmtDnZIA9
5N0gmqzo4XsLnabgE81q+alKJyJK6ODnwQHU6uszZU342ULT1hS9pRR9hrq7uFwm2TKfJKFPy2C7
5KQdOblNO9bs8Tb3U96uiX3DeezupzmzUB2g8dybCUiI3FScXnieuXO7bnjIXQ2I5iL6yd73JMS2
8MwBrm3nIT6EsEKsQExCmzZZTtnjvEh4KLt53ulupmfLONYV1Na4AZYXfH5iVM7VXokmnLMV2rc8
ATQSyqEaE75LRtXVBdpm/iH4Yfgk7ByL3lNfDigZ0dW0CHwToMmT+yoAhMvTsDTDYQFMdQbJTy+7
ODZNB0hOAvJ0m0/MFW0WnBRTRccxXxXidufsDFzL6C04UcEa1XSsn/f1nNpRqr7oesBobnfsYuei
WseWAKSmuto+aj/p/g0xePElNBVVDxlNpmazhcNTPayHBJFOszfpRKss7/HY0rsBCZHoYk6y2FV7
GKbqI7rsG5MaWUCzHZnNp61RfioE1Fu+lg2GsjXkU4Aiv5Z6XivVn69ZBYxO4acosb0eZiBvaR59
Pclp7yY7th/rumemLhcIFTFD9qZUu3yOo0nDvgaopk+nZkrUL370cea7pu9bpXd8XHF/UyGSiPlg
k64NunQrS1B33QGVCnZgifHt1OXTpJc459HB8Z9UIgWCe/SdXktpm8g/cuhwm5sxgrd+TmwK9EEY
JLAMCcFVtOegpyBohDmkcWiEIQ438VizCsX0IFSyQbyN2Mv202SXJmlynS3rlkBjW3VLChUC0nH4
MDXAJ2QXAfBkvEKdRCsrptpPY3/YWkTAWlDxOtPd02zSsyr5EKZVn9MJjrflMNNFiC9S7qmqbmjg
tk13qRmblp6haRpXU5W0DQBxoHWox721WQf5OAmm7PlQX5IGmoa8shIy5ipbwFAZO7RBqHW1+4bN
hI5toQGMDAvb1TqydtjZZWFGAnWgTXaxAfLLdlUypNWch7mSdsoxGyXbiXWj7OCIUx9sNg23yWZ8
yIkBGj5nE8TODqeNekS6B5A1cdS4fmdSL5tydkSLmG9kDG+BOp3WXRe8PZNtPV9zxOcTOk7thUEV
LXqSTpcdXle1s1SF0zBLdKDAnd90Mi7idAQEJ3Kq7cryqJdeH1xApAgxs4sGmnLuH+2Gqh5SK1NV
nkIdncpAt/Wdb5MlAj5Ihh0AUGgQq85yfnApC6qsVBbvk62Kq81xvYz4Xda3PS9hlFE/OCSFy303
Q2egt2SGZsR1uNkBmnD+ZGp4Pz/WSTwSLgCoiS62vqn3wFjPVbJXE87k7URGqYsKMWN2bEX+BHsj
Pg3zwICvFBWpTQF8YsuhQRWrv1JZiqaSID6Fj35bXA3GsZVqCo3lOAM+wuScMeC2rmpovFXORoDh
l9FOLOYL7cVO9OlwltTe5H6beOFsNl9ZtY4FWSdfZprLMRdJaA4bWsEwItZJTmM2nox2GLtiAr7s
futmB75RybdTggycc7P7FNt4vYKxSyarTO66ySxPSXcEBX1n64sE0rD/DL3l0rwVnXJH0EVJewII
Jj1zTPD2HlIkXQ90Zt07s9DqMqqkfqwdhpvPli2ehKqagBjZtjbmtkXLbRb5dL24oYEjAKE/5otQ
BrKpUE0eey7fYWAPRSk7s5xi4CzacqF1+/NCGSgqvPfsRLOuK8bF8Zuxqs0+EI0+ps7jXIq4lY0b
thtG/bbmLOPrFahLpC3J5GegtwdtfS7bWc6ndeoMpHm9RZ/X1RJhu3Jo8sVBM1xYLVayJ8c5qhxR
kFjKeqYzpN5EVUDCBCuqKae1HwEU6NVf0slOFzXBc1YiXlux78Jg3y9RBLxfg4ZTqj4Vn5lrsjpX
gL/fjMkR8PqMZToHSL22edpXcsl1P7ZNCQW9W4AVmpfrTQEBkG+ptemun7duLSlS7W4bI7xTc+5P
64iULWdqf1l8o3ek8rFYAl8/CcgW83kM2tlyGOfsnecuTLAc5yP0Ay2QQIqYSzpU5Dxrhl7cy6Ra
Ve5wJc+TpCH369D2ZzGx/poq3xW4zcjdqMOkd9oLuRYt9x3QzQtr13Ja1s7ng8tCtZuaNhsg/zo6
nHeYrHwf0oV/SKrGxisgrnoKXIBRaz5YhT+1Utdrrix2V6aSHu3EwlfoCSRxUDIrxNVO4a553/Po
lgLqJqA6gOdlQ92YHe8tfbPQBVhoSkx1lQ2KfhxXh+t8noZP1Cvz0QVjcpDugXoMEDaZrGdw+cF9
qpMF1YCtYlIkgDwu3bSpwgPt8lnXU3LqOgjq0rW9eBOmYM4CH1UBDXl/AbSAOEkqlH0AwrgV4AZ1
em/JRneRIf9udis57b0JpOjmbDmiNaROudTA8AjvsxNPG52Wm0wAOKlWxoPmZB7egW7Ylg64rdKB
q7NipHzaAXzB53o1zV51C/7YVGv8KKuAc+snBCIS73cqG6pfQAhEJeMs3GYA9w+YVfje1HP/EcEr
PE8iXByhyUenWHYZx6Q92DlA1GXTnVEmXNsJrVWeBYMwxMF2LeukB0SDmTpAPXAa2gxPy0zwcyDR
kotlJO7nDriOMovQqIygrm55bLD5kGQDu+kaylTBgNQ/tVZjbvJuGXpKH9YJyH+36y3QQe4eClSv
5hJkq2oVH6GhNcq+c8wbxt+Erhkhy/sskyOIdyMowU0OWb1TI0gNnaXmDVtXL9fDQmIEXYEaFENz
iqZGddtpVnVruK3auPAHrpnpTzqTqcCKijkUkjKbOVscJK9epp+FUkk47SRuU1TOYcQbwMYMrW3h
+tSheDqtEUjMPAVtd8+YXrLPqdZHzWy0/RAHyGO8QbwEnKcVkKRrWte7cWS1mU9jDzC+28cVVGEI
mpQyxvN1bqx5QmOyCl+mwOqLeuftsvZNk29t3YNcaesKg7YBPjiCClJ39YbGtzPNArQwLY2pcx9M
tlRzVy4bz6DvIyltY3fVdcZPpvQLTMLhHbJ08uP91G8zXnP4FtuuxWIYQLJ8sw1khpMKlN1OFkBY
H0/C0hrJ4dDUcRbjz1NSb4TnbZX18AxGU0Qaz5PgoV8+71ZfDWkRkczE/B1FF9T756KhYDSFuRbJ
KWh0IMk8l+ZavhLB61Y89sYe9QwFZgLzq14OYPDEgCr1HZ3yuUwKMqUA4Ri0SlACYSoTHYcavpYp
gZvLAmpq/aR+XXFuuYVGi3LtPIOGuGGTK8KMYkKKpu1AE/zOkWH68KsjM9Bpj0uDUCoZhwkr8UIn
rfncJig29DERgxhpwReU8juYOADPNFsrhqsWuG58SftxnW56j9DW5DCSNMAu/1gafX75sBNO4Oph
FBKIJ5CN6QulOqQt6tZeVw+V3DR3BzNaVa27pFLHaFszd4y2P17ynw+fgZjKUp4hiahkMCTz9e03
oqmGbkXukaULjEPsV5xuuN9zt4Aos2uzCmQpN4E8PQIKAVN+NmidndzNrUF2+Y5ijl+MfMAFSMRg
nADkDgpzJ9mL3dRy67i0IblvWgfNwgmklePkgIqmgX+TMS0d21jRKmCQbR4lobAr3qJmulE27YCD
ToCRvZGqOYqJoAQ78k7Nrfb3f3xnxxj4h3zNBAyGgZsixrGAYReavvTYpQJmdtzifQQhDpwATT2C
y0KgPIBEGx2FZsiS/ijbAt1ojr9aW0//18vCoCgy4J1SmTHKYAbkuelA0fRh9am51wNPYNilgzEP
EGPnFUFDeU4rDgMy0De6/k51XMPoibPKYX6SJV0CpOHYwFjKcURmbeAt3W7DfM5iD6rDd+Yv8Esf
g3/IQ1NBjvOLYOH0pdwf6QJqqN7ova9ICpr3sXEZJmDWQ2t1sYzrCJtLhJrhGZCfyqxl1m9rcrNY
W516CXJsXagNYPa5agAIVbmWKK1CAQ1SMrxLlawBPxAqI6RtknQr1mdokwN8aw+kO7ABf2z/F5MV
MNKRQr+RyhTBhCCM9R8HzL8OGvBMPc56tp8FyHGg6FoEyvaYA+gG8FXgTRznAKCwfhkzAWIKnk1f
0onF1VHzjUug6bifFvr9gGbHxb/2Tqg2MLXFJcaQviGRvHALUMY8wGXzv+yd2Y7dRramX6VfIAoc
ggwSaJwLco85bOVsSzeE0pI5BeeZT38+KrNcltxHhi/6ooEuGJVQaivJCAYj1vqnrD/VLW8RDBLw
nry1zMReru1uWJgOH1RpfSk4FhcVDEk7NUmIAGNyH+JmjcSJUiVbX9oNkr14qbspqWY5Fto/5oOz
PZ6qA9sBd95wnoe6zfL1ZdVuDr9haL2pe1JmnwdUlX7CN+0F89KLV8wzz852qA8ieioj7r1dTZPe
HUCft2eXA4eixGq+Xd73YrFMgVfNGT+iQsPAnaei3ERUfe0U+ee5c8umPvhja440H9Xa37RtDi+s
ddFalIxxVMynWKJC+lh6ZSRf6G1NFpnyYgRZIyoUtFw/Xxs/buHMvgLn2fwFynXsH0U3lFNlbMIB
fVrNoqOQni1D0f1MVVbpsz00ExvFz6/4/fkpKdE4MaSBEM/nJP3L25Wg9vB4ba3HpKpcVpqK41k8
tlPlUB0KuW1Q+u0QH9MGSd3fHCDbcvrTctsuT70AVrvJxbn+D8sNVrkSU6fcx9mPO356xqvAXTQc
cvry85H+sI+wzRnwolxLgi+ysre5/5OgafLyhibZLB+lwVF9MYx8rqqwqSMpPyifo9sIfDfZioch
zYClKuBL3s44alb25Z/fy/fP2TEMz+Q/iiQX+SQiOOv7e4lG22IVZ/HjVte4n1LH3F52egxl79cq
//t5/usFUUxRkLqeb7k86x/2nDxpDVMXRvTwBrzFeef3Z/VNXRTBHDPonw/Q3M7a/zzYbYQsYcNR
8IqWyan8wwVnncm47LX7gEtAsK1N0GTsXQvcleMcZtl5EPJ1tLb37GNLtiuGkol4U5mJbpV/O+Xm
9yudO/LR8fm8WpDT1Oo/VgeLb4hJLXbzoD13UzpNVbOdu/NAL9ocUm9EbAM+NyxUSb5NcS6CRiTb
jdC0NMMajs2A/smBxHaMYEZxs6CWqhs+TpEbmZd0QaTfhNPbsV7XcOzO3xyGP9YOlqJysJATILZF
kvjj/tC1RpdMhT19tMGU+OnTILdixUJ5x827Y4NSD8odmA8mcei7+Fa9CYt+/nQ3le6fni4tm3Jd
KnlWkmVYEirv+/W72rBesJLFSyHLoreDvhoc8RWMtKF2SEBozH0bqSq9Gzsvpj6oE6eK97HXW2MV
eEpNGmTTiptrHXm8+3arvSXoJtMdH3pPGGnYOOtcXbPlQ+FkCAA2HUrkmtvRTMM2PlRjwt5yjrK8
387pkXf+A/YHVS+Bnbf2PB5/PuIfqxDPppxERcmoGa2N1Pn7EedulJRT06nncSgNtLlwcRba3HHd
ThmJdlSeEnOaOWRmVgNf4v6bYFfQ825n2JChjnuMZnc7gKwmRel1Sms6ewqaZoX4PjR6rOkYV2fJ
OSOjqdikwubiFZylymw49H4+JOt7haf0eAeQdyLedHiCJhvS90NqUNmtVVZaz16f2JyEfR1vN9AL
e9gO2m+nLhbShXuLknk7kKlstgKgrRvKQpGYqJPN2dm+VTV5l3/WfqbkCaXDNg/NAql1iZqZT6WJ
vQ1xiQu3O+RCtfah9trR7sKF6o7h/s3Qvn/Xt6FhT5KWyatiOJLu7Puh9fCCSg/V8mwDpTD9fduw
tFa9ptVvveHl0FdLXzXri7LKrZotRGXyQGa30PGyXwvX7OODb4thekZ82zIdEL42q88eV87+MhU+
S0xOut5qkYEi55Ra9JbA4PQPXDDtI4M/IR03mQoEXkxF3ytYgtBBWcArkfhWxp/e5mcrXPLPP5+E
H95Rj+KeXkhZjoea3vhLY2pOKzuU24insVAVu8NbM2ol3jzmIYJ5mua/2Z2sH4rH7ZLSdgzLoIhE
XfmjntzIKhq+elZP3WCyQmDeehYUlTrzI7NaVs4+mgQakMDVNprNkx6jkgaDTY9ZmtpZ93fK7cCA
oO2kx2bACzk+IOzgU6DUvPj9XFJWvj+2uJlKpnLWXsm7wlu0PY44n7cHAUe14TD+kiEqNcDKuBMH
Mmt9yV30An8npZf+D90ng99KNjYJk8SBvwrFad46ZF6oGeB/XB0F/ZDbdRhNRpRd0AvKdtk3SevW
XuBblp8lQds2aXNl6MGenaCmNxHXbVwIeQvNoGzQcnQ9vyGxM05TNEh3l6uy0l9kptf2oajcgpgH
eNfpgxxNAxDdy0rfqdFl2rIbDtPkQDi0TRLNVeAWRmHe2EZr+juYJ98Ms7nnMAsqCIc1C5JybBFS
xnM+8jKMazstOpiFk8ns4FvmIB9d3S8SxnU2h2k41v6UmBHdVhTDDyWIgXWoVj2tK2p9lmINeraA
tkOdZu5h9FUMV16IeX2a3MpKXwapY0g02VtmuCC7r5bAjfvO3/mpNeVhDI12Al7qd01lTOt15JeG
cTQnM7EOsei8xNjXeVXI58UZ41w8+yCI89OMoru/FV1figdODDV8cVrXbZ9XNcZlhaiuMpPu3p9X
nR+jFNPGYUWGV1SBn1e2lYQKGrjxXs0C/ceXxELdO+9YKkvz1R/6aUIaoKfOzGBHSsrTHV27o91j
VMCpX1C4ijw/wgwjaki+Jl5p98zybNpeK29XuxpZ0mj7ujq5t12jd419Wcq6VufBj9JE35TOnCMz
z8a4n8abyYniND1EiJIH5yEqKSvOGykfewfWimsjnhnXjSbVnZdOPrIw6QK2JlEL13Ce4k4k6XFK
C04bVBxQi8turNPB+bUSA7zmmcUxiSicIAiwTQw1PZIf9AudgPtBW0rxpX/7pkhTzd9ttRWXg26U
zes6NL41XmVuCzF+MmchlAqXzMkHdURPbxY6cOS4nYtozlOGE9sOh8rnOVpcww8zJ/Gd+MMy1VOt
7rJIADEfVG4Lqz7nw+J74wcXhWfqB43vb2WxansnyV9UHEVihXTTHTMlloYt+5Zdu0mca2FHrdI3
Ztqkpr7Lsgk+bI+SfOri/b+F7ba13dIyArhbeyNOlrTZGUhtWm9X9shxy1+tGJK0AbDXPnxh7DVN
2IJaMbOWN6ScICH06vZDuH9KlqBp/K0Dl0nH6MOa3sJ2D1kybTNm6z7nS9UlvXgsC7Vt+XLsY0+F
/tRXLIAVmtk99n5b8Ln6bagJImGmr8k24JOzpIu4mk5MIKESIofnYtYysZxfTD1v81xKPwNzFoNo
eRSiREgov6Io96lo2zSl0gonz1xUE6Ze4gyCJyiHZnjps3JIS+ZLJGuFYnCV5nzrZWq75ZQnXSPp
YmVxBZu/al4jMW8LzG3F9uQh5/me9hHc9rtxNPkoR6zXTNzDWHZcNnwfT9vadvOKjyjhew6Kefcx
d2Tk26GcfHwtQa1wZxj799UTrd1GGqhMbINDufFtMgZWTRu+17i+s25uCcvunPzWNtJWPL5PtXj7
+L8n+e1z4HpWfqsshI8qNEvERq956tZpe0xLe2HQjbWSroNMCMLSeAQuiys/cN4eVLXCKQDw9wsK
+DPE7wKXYOYo99wPfjFUzNJoFZqPWLVvcleAktHoB7mxbEVvXDjI80M4AqOBpfs2g1XNG8S+9jam
xEpBVMK6Kt3JPMGxbFia8fZo35YHumLN/LgQf3xxlN4GP7tLwjqNTVhpCgmZuHxzoZ1RyfMqUiRv
uA8Se5vet4W0DsvAXTLI7aeYaQujDZKibFZX1yfbrb9NqFinlT9U2q6k2gvDKfPsDJOg5voYb/iz
sZ9SCOfx5s0aUncTzzcdMVS8mm5csnxQBBXb4NuRYvdDh7do+4HWuH2RY+zxRZfG9joUq7Pdfzm4
cTI9DzrWcXooY+wzj0ljm7F9yrtFmf21/bZW0oymVR3fpxzpUMvtzG8eEk6AiotndZpzzo8mulvj
mcot88Zd3Yi+TEOjiyMu7mQJ4hoEVjWWLQ28R+/75qJQFawsPiLOV76XL4ObeYecYnFermy/03N1
6mVlFEWofamLMYi6GJAfe8PA5xPkRnyhaAQ5KZqB/1/w8rifHGMyt14Si6K+jEiGaIOnNuPqZgLR
9OKW0UwXEC3rtvaRRbkb7WRD1OnAaxM9eHtdcMQW+1mUUK0wkhxV80e8KRn7DU6hKs9P7y45OOyk
zQ5DokGnfltkJ237VGcJ03G0v70zTeVpZr1DThytL3biVVP/jO45mdwTqrNt6O9YjI3IM2dEeTx1
zt5djc1+0sMBM33mXG+rBnR5W+JvbIfX5RP/2hysbbx9mlp8aVngfL5JgaFEkOoV2Y8vrbz0AwDG
xS1ubThkPuEiMGJRj87QgX+/QaKr6Wha7qHEeGSd35GY9Q0oj+j0wfgbR+awG3h/aH2Lgt6pDHsN
jOhcQ99v71MvpxRvYZx7PVul7UbQzJcOBpJpptfbJm9I7Q3YswYvx2KYaaht+NJFM8qPE+VZJK6m
qGvb9OLb2UYpYGpi+1F5ZLvoaQCdl2g/RxnekYM71Y7udgCNoF24OmhwP8nYNmnJOQw3NmwVcmVU
yDK3Y6Nwom3OEfWYLL63mcx69IQXOzVSbFUgEUWk7vN1mADmKKYBLVYUaO4n9lvWl5jqlRnIAPm2
ZVSXgs2f9nLDlHVKvUpl7RfVVH9y/SVpzFc5a8A1F+xiQepoISESvyNqz+YI7tO3tRN0GrZKhJ42
VfsCsDbl/ZMRN1kc40Ja7GR+mBS1TfPFH9OxwSQXYavCeYTNrfBDYa1d/rLKwZJVMHA6IAfrTbOi
plTKQWU+sMqLzLfCkW8iKAvUhOF23r2P5O1ZNm/4CUkTm9ENrIxt4d0q56MLZtVR/W8vb9oV2ydQ
PDNn72DWO+iEMnP7YGSDThR7OvfNspnqqOZVjqkWo8vaL2a9R3+5sdTc1fY370v23QLnAN9B2H1j
r7btVMRhOy8tIhPTag3vbkhUPFXBZJRwXXJZI986T025veWxWDfwvsP+yhdJWdafMYyxvt8hSJ4b
95Wnm3vLf7uQ0/ocafD8POy3jq1Ms1VtJga0Rff524aFOn37yQ0wI6tB6GajDLrWbaXcFXHRVFGA
WQEQc3ijQ/sJc/J4lVrxVsYlcuYaatTbbQ3fXjhR5Zwj2A2+ecxqa3NP7xDybWtSRauVp4GTdJDk
+yTTmw3wbUJgbbZNL39D1GRniuw6sWytvP0/aWZRoG3gpW04MCamaXo/sqy8yU1vzWK8JF2+jXX9
trXWnVMO94vwBnnzz6/nGCCY2/9c1/0B7lEz+5vlGcPl/UWa4wThrlHxrCo8dWn8j5p1xwDyNz2w
CpYCGPVfcHAbW4FZjmnGAt4WOsfuBkOqXAMIl12zLcGfD/B74B3Ex4d+kqxdjPsSjOQHhATV5Jy2
qFBOqhRt7oRIKZT9yW1Biv8Zxr9dikeHHMD1JL2D+hHjLyKrWIbYjU9vm9vo0G9xyFjNpoj+Nqr3
+IS7N4D5LQbgt6oGgYqT93jCP/74X09VwX/fwvL+883/vWUl/vtf/Nftv2MRf/qp49dqCz7rfvzQ
djd//Cxu5v3utgiF7/7wlzSH/yGv4S1l8X/4y+/CHL7L8/guzAHIwfrTAvhLnMMtKsmvSJdYln+K
cnj7V+9hDp7/L3BAW0EHbcjyn8IcEOn+CzYQVhTRo+2Y4L5/pDlIomcgkB0lHShSKkEWEhbqLdCB
4Cay/+wNiuO4Rnbn/JNAh42ABLX7M6dAFw0IS6iKxQ0Cg//wUtpJ7qMEKo3r0hBV0gwhILnYYdSL
TmnPWb3PpY3Ef7HHuj3MwsYn4ta9/XWeteooN9MS0wnKv3lBO1MFjZ2tvwAHSPli+px4O9r719iz
4udiHlSYxq7zyyhlf9vANd6tE0K7Q1plTgydKNRtPPGX4ejOfn0U+AROLV3Vtcrm9VTMzr1ue/tV
TDJaro2umRHoulZ/M2a+LJ/tPBrUTbdyGISDdqcB/WhhD1+ydcGWaqEFjNyKyiurD+vSTbuVQngT
N9shwNDwccqcKZkDDltxm9upswZNW6j6kPNsH+NIF25oW2WV72sdpc8mxsWACrtcwzbNRvcMOdZ9
UW3VPLqc0edOIUK15uyLbvxln6oU5b7RpFkwjpZ1zKz0aSGc4c7F1Jed+Ih9u6gsKnbALempB+jA
rgT8vu9N8XnOkb96Bufpue2wHa+lb+9BC3zUfx5Gj5W+xdmvUnQPpqGdW3w9897sB2UChPhNdd2v
fvSy0qw91sqJsCovlnduo94Wu6yjsLrWncSSpNoo+3Wc2mQvyP8I0Wkq5qAeg2aYyyvXr/Q1ek/m
ciimNLDcLtoK+mW6RhEYe1C7dbJXqbs+NGUsU+MYxYCRGJM3pJieyOqn05JNa7lTHpKvUEZbrYib
7IQA0vq1xtFVADeK9cnXSsugjyeVnlDDe/olbRGVP9PnK5TvQyk5tfYTEveuO1oDu3p3TmIHfzso
g5Oan+NubWOenDYDx9H+vuhkaOHJvKxOhEvBiMq965fmOR3XBy+J3L2PESzM82rKUHJCEcsKeSMd
YE+p3XceAQzCRnTuWNNer9FIseLVQSnUE2klOzrSM5qOW2dBs06vF6i0ushmxeTl5EeJWO5K5eWh
dPPuGTHp/WybKmi5zCFe5z4oxuUjYQB4lVQaHaJxeTR01p2bNkn2K23LTVMI44ytOj/0UWNdkZnS
I9Q0uz2IVBYUck6v5KCrw+RV6bXQy3o2Gl5NC8vZs79YnzC1o5+EDN3s/yKUfTYeEK/1/ZVj29m5
S6fXtmr1VZvK+LqB99+ta7EZDJZjJXwcJ/VwkNgs8lw0uxShBUWi8EVQI0UN4yT56qzNr5SuGSKG
qkabbqyBL9vcCw3pTTt/WOINikPkmy7YXLP1sU9FF2zy5mC0nCiUyM7vuPvsOgMFaRE29vXZtO3h
a61rhCeJzeTwsqHiHgFsQaXLeO1PVdOcy8l5bGz9kHvpzWpGR78djDCz1qfU7fEwdf4VheQD3oZz
uRabuXrZxxmzH2PZ8Ub5TBLF0Vvm28wSMwjUMB8w2/f7EdAEMbR8cW2iHaay6HaAJ1+1NNrAKjFF
ZBqFE8qHW48IhNDv3S5oeodNMPVuJZoe3EfzHBDkYwZwufIeIWa5L+a2DBXuS9ZW3W0+o8Q9Wl3R
hSLxh5PX6t9WhZi5sQz/ymW7vBrwFQdzZGeXxO+z0wDbu+OtMO+pnO7HrNsLXOweIbSX2ZPZZ73t
ZvkQKTTnWSeu69qSDyke5quq7pOQB9YeauJHPqoGNxfpN4G25t8TgitO+I6HsEsbHSC0WUJHRP7V
gAtn37Gt3/f2VAfx6vrnPFMPkdveT2NvHNgmvOsqE5MKO1DdX9hXkPePCotFbffIL60B02Cf90fc
Qc7BqJrhQjRC8mDPs3+LdO5hbUW/k1nxsYstFML+8AFxKelB6MnnrFbBWnYPSErYXRCDRoORHTI7
Rw8oKvk5kekFyzynQxOFkFP+Mc36J13m7sEq1uhxyqfbWjRAO5jzn5XInp0Y64gW4+du9X91Y+ts
DY7LOh7qQ6H1HCTWdOim9ly52REmCQlw1siLZcbNcfLa33C/OnCUa3cyeuupjlTOAs4rb1ckCLWc
ZjIuiWk/DH59o7vkxc0JNLD0iil4c4N39d4V/ifpT1hgpYNjjL20Ft4dWuJjl2bzw8yjK0ChY5BF
d/XejHEa1caOzohXTcgosNR4q5ZxPzb5FeKu/uDQK163oCpBAxxN6IBf4UZbtEdYyLCek6o/YUK7
GlPM9ERM0LP7osZAJg4cZjqktVIo/iXm5zdLneB5QT0L77KshrxPCikwUrTNrR5SAbM4VvsatPm1
nl1JAMVwM6cNZ8Kkn005nsqouiU+hIM184mHavvHEd9Hk6rit3EuT763/AogullVErzGOW5h6aj0
elzss9kW5kEmkWfBVTjrBTEAhLYTNfUOj5Z57ZCqcViEDac9xPbHqBrqB9sw8xKbcF/Wey/fnF4I
6O5iMW75RW3iYmIFCUyn8rSgCtvRBdWHcrMoWHEZhall1Sd/IN8gssVzIqbteJ7iXeX6gfCcy0S6
7IsodfnBiPHC7eSiZZwGy5oND2UmvLPf5evVPNrPcjbqV0GYDzb1ohwQa6rJ7sCrTVTtEqpgPHHO
Wvux938rxHhnJopgJjn1DzRbd1MpBAZPcV8syfAhn9NfutZuDwNMwxWY2y9eJ/UT7ugrS5j93mR4
2E1184ntVZ4mc4k+bxEHewiO9myjySXvY0yOLjbIwPPqPCxyzP5pN37Ee9rtS8MTtxgq8pfa74Hd
x8773R2ceDc4tUVDauvPlaeWRzUJN8gH76Odw4AVXqFelFpxgUeuEVoqyZ7KuKTlmIhi8ZUuAttG
KDaDpE8HHlgW2LOdHxovZUP2ub247bAvZF/qNn9dUAs9+H45/mJ34x4Hd3LRBr6kZeTIVlltFqGX
tjIJV7TxQW20+rpb1+qUDYOkRijjW9PSpz6PsHM7qt4j5asevMLCd0hywHCPF8c7rcptfhGrf6r6
ZX4au3hLTUn9NPTXPMV13n9pcu83dmd9APjxd3B3uO0z89otbR86rl12MDop6I/LAZH6uDkte4R+
toySSLPMupS2nQLDOs1NZpJRQ+r7clMAwp+mypx3Kml+03FhhsOsU/OurkfzkQ2yI2FgsDV+jW/2
SUm22kEWMufw6kT5kRgI+zp2cYpoasEXY2ptfPKe9mbSuhb7sUhsc5OXuq8kXCQB0FXsEwkDEGZq
CoaBObf8TTmPUIECeLxSA16+FH9EaVsfIhoVTHZAQ0N0lRCbUFB5hImXjnESFpFZTMl1O0zqgBUB
IZWgEDVvKbTCohxfWn89u9b0pYpc99iZ4O8Sv1UBq7Ufotg9RyWhJOvs+AEH5ZEndwXZ2QfYjLDd
VFUWzHL4NPYSzcOK/a6sIxhMDazSRg1nYF6dElnWwRLVfUCokj7ZvSUDoNfxqjSmPZDeJUsy+zmV
bnvUteshgSBsJeuTIsyV/7isyUGPTfvQJqM8GuYr5nqKpiyqAKOiZzNui0A31i4S0t6hSqt3+IAC
b8yiK7zj5V41+rSWrL2ihU1H9GWGlSjrkOSenYf8gi0ldTBTuWPQYVfz8MN9mvz+xqXIPxge01z4
9fOMVXyvDL9GB004losjKDO9Yke7krFEBPE4sao5F3V1rir54E+FPLqx/Zsuh2e6beeDcNf7vqBX
sTAvHeaplOiEMUFg2Q1s8u1uBQFCh3YV1oue2i7odVE8z32H4NbChUSIlQwys8X6VukwSxyBrzmr
qpu8WJ8RwOA17qjr0ipKv+StCeys1vs1ZaWDYQbEhRSBO3vRszL1TZMM8tJKH2FvU/5OAdwFOelg
ZrZWYSJIP0KE+mFOuuSw6qF4RtyX7rQc4kMjS38vJQWP1Xh4PESmye1ig1mmvCC8wmkurhe9Gggy
d36OETUhtOa+WZQ4+ATlhItWVD5m7X8w6uxSzstwsYwqLKqG9LyuzWFojOViZf6VQK4Srm5lh2oc
gT19Nd2gV/tSbSyfKT5a3vo5rnG6mt1wQ6tLPEKWHya9njFyjPtViKNOfhdegyHU7Ywbs8vqU5O3
dxiIr8s5YYtMGkJlxtQ41DUt7mi19tHux6NVEdhiZ9m1Z4JceplxZeTes6MSO7DT9fOsht+iIX6F
SmD9VPb90N+qKnquxrUPaKniT4LcrhDe/tyn6xrGtrpZfe9Xr652re9XR3TDVWDFWMSjyMoCURrm
jZT1fTZRoYkuM+AI1o7oMS82LnlUQRCt4m5wcbgReTavHAtZxHA5DRqyterksHhed243deTSJl/t
fGKNRNMSJLbVtcEkdT8GiVN81FVWVPs0NYsLxxa+17kCfwy7qlU7gvvK+4lwidOIdS8kfS0/ZqmI
2xCrupEQA9fXHy3c/eE8Yaxp8fM/T4Onz+OYjGcq6/zsq6Q8Sr+UB1zu8fVkDO6hLYenpV3xuVX+
B98bsjsEQebvTtoN12uSulc1tP/J0kt+NVTRcnAm2T5JzGAkxlmf6eOz27xEbxHFxod1jcdw7KqY
GDlEH9hKiaFAW7PHITAfbQQau2ykYxqVFIfeVx7ONmJh7LI8jqUtd6h1aayaOAMH7+Md+IYIStv4
EMvBC9Ge2Xsr0dEH1+xJ0tHLq1cMhOJZ6rOKNTNGYXtbDro8tQgHnHbE5TqNF7PAIQ51TRxH7n/i
92+kuwZp6i4rkjEQtUNgFrXlbsr58Z0/kWJEo+XOlHx0/lAKGfzabIXVPGeHhOCUM7XjWRVlFqKt
Hg9sVxjLfb3w6J1yr/P0mCXEDADkPgyZkEfaYVAXe84+Ij32qaalkd9yXHMSTXQMF8ib67IrvQD6
Xu6sSDmEOqHYHmlBKpiWaxy8BpISnZ66XJphu0U15X1nXPd50191lf17sw63C27CYOsvrDW9mOzu
e9IHirus5TFWuRtkPllwptZTKCZhBm6V9jtExOJ6ktldapEEhQrlNnYVji6/O1JjN+Fcs/y7eT6U
pnGMJzAPjXohrJ1kOQw5eZqA1VaQ8htD1qq+d6v+dqmXLGiXaLfGRFZFOEwzyy7DQhRlMPUJw9NA
NkjljGRmVyZq8pRUut2vee1QuCxXE28quQVIjoyhZ490zHZHEfg6quw1Vc7Zk83d3FfzOcX5sqON
vGaLfqmjsTzIYd7TbrGSEQmE/dhNAW+DcVnNwTp68wSUsnLwEnV5bmvzYcnE2cuG/Tq6edg0ZgnZ
k6zlL40UQCfTNHkHS5tP7J0PFtwLIxr7fe5OdF/eFMYtLWEvDMLCyDIAFdiZUTpdJZ5JLSfL17Kv
/PuMiCPmyDlC7iQ7d7bXZ8+Ud2r1+92Gye/szjhgZFOBbNvMhfZ2xM7VaglocrInvAtfPbO5dKt1
DSvxGd7tUPNLZcziOPTe7+2Ix9nw0mVfmmsWkmy0a7IyNLM6I99w/J3stDzUIv+EGCvZN5LYva4W
WOKxourVAy9ZMz9GQwUekJgYudi1PpEkcIdJmFiBbmjdGT+HVB+KgYQqQV1fk9JCoM400piPWFz5
ECd5PeZF4Bt1A7o/bxlAvQqmxr2uC/O6NZzQzeaCYgye5wCSE19xZDk4sk3VcEITDnsjqrU9ys7S
fgDi3p5T3UR3Hrtaj+bEbJ2C8rhJvGCmKu+f0AcV3aHwOrEcWpFPbWibCXCbS5+Ai7exhvSQSd9s
SP5hjpyoBncYxGLcDMqTr10+q7y/iUwfO83wfwez/38IjcdesEkj//h1Rn9B4/+cur6lFb//g3cg
3jT4FROO4cEHuSao+uZpfEtV5pcayX8ZrmH5EJh4N1hI/wHiLX4vhQmPBMz+bwTeVv/a+Ct4M7xm
ivfoHyHw3g+ckeFBDNiGDTOAttbn9zF8r6qtcAsn1eItt9ixxJqH3lQvy6FwJ/+lKKR9zuc5RyYf
x/V158juCxkS6XFOXfIKmrI9tSgaiReqZiJDUFAXqTk/JMvi3OEi7ww7qPS8GVYDm0N2BEQvXBlN
D0Itcwk+6Y/wTM/IGSFpTwMhqOzv0wj4YuhIIMfBYXRVtVnb+SEKzcr73a4BqIbTtAUFER2gBjON
zpHivLziGG3GR5ocQz5iCVIEmdILksaRYaG+Zi6l/cHLozlE6T3C49aGi5oHvXoQy3XpH3A48XZO
Or1ERZEQh4eHnEbFjZ5KggKeVnKMTwyq2ul1EK9EtqZPXiZb+nsyZO6Jmrr0c9ucVyeNOR+j4TP6
9q+NZfoIh/OW0C6DKGm/GqksQwSLqF2voAVTR8XBmhNAukeOODbXllqLEi1n6c2XJM5HcZ6nalp2
oJ/x8igWc1iNnUGsWIyUsHYsdbTSORmOY2RUfXMyDazKqcadC0IzP7ggLu1tPZMfxUMAKbaK8c10
+P/puf9jHv2fiDaopp/Sc5ev0/+6/UoC2R+/Vehb1PrbP/tjW7B5myFnbP+/2TuT5biRbNt+Ea7B
0TkwjRYR7EWKlDSBUR363tF+/V1gqarEYDzS0t70TrIsy5TyAOBwuJ+z99rI0F715/61YiAcpQu4
+LgWS+Ef2vrLEkBXz8OGQ8vhZTH5058zAbEbHvoLE7Uy7TR6wP9uQr7qtEKY//PvfwPX7dPVATCP
BesWexVOLiw2J925OrHQFeGMu2z4mkzPFjCAFoGiVHhboZUh+DGHZkgmPzbLNtcOpRFxQFyjeyj8
cqAJ42jt9LMxw44NgF7Z6zGZ+vkCUJD8VTeZ3MQIsJu59gsV0p+g4JMNE+9vi7OoW7gRlMjan5ks
0E0hwGOd3IIwSSKOZbGm5B2E2J6OYOUo2gX3UI8wNDhLbfhrZvIqTyvaUnzvgQoCDzuCnxzWoyu1
ldHnkC1gL9ItH6NLp8c16N5HvHxLD0anoc8mkS3STCW9qPL2oUVVJLa88GamP8W1VHO3L6rexVPY
QkLUL2IRp2yi9PpHpLUNROVqurWhj8r1PAH82rrOpM3fqkKX8dX/9cf/33mC/30BxeL+e++LfPUc
F7/+7o3/+S/+Cjog5oBtNnYZl5b2fz/JxBno7kIgsP/z9f3z6lnyf7DYSMOV2C+Q+Oj0s//bGscb
J9F96Hgz+Jj+o6yD104PBBaSQhsG/MXNCUf/VGAxIc42FVPG5wQzYU2akPISvPaf/cm5t/t1650h
IFCDFiCdgZ9si+Xl/8s8GQxdpoWGN/v9grWb3ZU2FSvX4Zb+/4yyXOhfozSBNwJTYRRZfGu1b+X4
S33koHt7r15fyMkehn6nVZQ9Q3TzndTvJk628/f3r0LoLzuhv5QKUOkRKaGuMfDnYgYxTm5Xm2kV
H+y68W2taH6U0qEmCEjJ2MqBoW1EvfQDaLZi/gigOuvdbmzNccuuX+ynsR/2cQUnxIhmU6zjuU02
DQuYYee9DS10HC69BqxsGUAyNRX1NdEHwT1Svy5aybxLaNhTgpWJTC5ap5drFzt3Dnw1oaSyzUrR
+x21NwBUkQ5VT+As0WR0lVWY59K6wy4SNxwNmi45RBBOLigXOl81cOWceewpugJ/4lyg1p3WM425
bYQt50KFeTeu0lFlm7lLu8vOo4AXK/41qiK6ZbL+4Ri5PAZxbm5dre43LZuXvWW0lxa0wM9jMVl3
2FzEXutkti3NJjlYuU6eQCesHR50nMkc/65cPcUwZ6IyGI2x/2RKxV+CsvOSg9m0LWfXAHs9teIK
/CLvA4e1dVh20V2Q9MMPT+XTXT9DVlk7wSgpwiWMF8+/lq3bl6jqGnyoXjZ/dtg0mvBZxK+mGfG2
2K2lfmu1NUZ8lDL16BnI6Xejo6y7vtf5i5YbjA/tqpxsgza5ysHTTrazyREZX8JxMxWy+hAZo13I
as3vS/nuKYn4I9GuUZT+wpFkrYaJ6NNkHj9bs/HLw83zdTTscG11WvxFwdg/6FPNLWkQce6LwfrF
PrPxVtFQz9BKdbjYWcVDsINZPXY6f18+8jsSjm4L+bt9jKHWrKkNy4vc7aKrCuL91rQbse9aWGFD
ZiSHsDDB+jTIZwbUb3vAHXz4bMcJ116AxNUdJz1Zz5kb4gGwDH8WDgMYs0MxIFH7IXfB9dhJf5+W
c3evqoA/3HgtE8ONUcSEU7ns1tMjrnBrBTCw2/aeZ924HrcTOY4INnlTGRuDtfNagbZNDonh5Bzg
MUpxko0FdY4mEJ8savh30yLYx8eQAikbYvuGykMC/ybEKWQ1wXeKQqbHLNGCa2PwqJCkkZTdyhJF
t0qCwLoBKmlsFoXomqqPdZyqpr6sNSk+iXxeONeVcxtoprbHs2PeSpGHl4NlPwZ5TcVbRi27A7vX
YbLVjoECQkFipHkChTKOgu9qBKDmVUOpVpgItT1gYve3laTub6gCat1q7XDRYNv7HiHT24ZdbUFC
4zy4xb5Ei6T0lvsRQGPciHlEmNNyJ9t+zLYRZxHIdWLyc6pol1kYWg86py7k464A56jZYu+yBdpT
cxy+uADwvhWBHd3pea37fWwAn6XmE6+R+fQE0UDm/SGIgzjWeZdfo3QennFsFJQEQ+9mFLP5kHkK
5DzOdA1kprAvABRPt9CX5l1YNe5tEjfF8xTZw10zTePtiGzjemxr55JK/XTV1p59AW602Ivahro4
Kee+wma0UfM0+/Wguf3a1g0GqMWyeGVGoO6aWZcA5SEIyhWQSHsTuyb1T4x0vy2kEpCvsxKAZNMn
P+3ZgePXswilWk4eSCDszcjelFpt1e4VbOd801aQ4PiqWNtOtzAcD85ieMOq/EASQBCuwj7j77QD
2GSJJwPahcV85NeGD4Yo5+OUTvWFnRjTOrMDetaJg3lhZSNfPrDNs3dlkjiEGITewW49wHbOSNNZ
D7V9EwHO5AJM5oSL0mzHLgHo9tQ0B63R6UFSqZ8w1gbaFjAdHFFDp3fVk1WEnqCcR8Qb7nhbZE39
faiVYhnr07sMx9qeDIJprVgFvsWxN2/LXkpfGUn/S8JG3FGEty+MQhT7oYwpmMJrqZ7btBTflSxa
6G1eDHXM67LHqR2HG0/oNGuXP24Ujk3LjlrSNHLYpSsnh5thTsab1p3QmbjYkrfM4Zm7C3rDEmim
Vi9DxnOVWiuntegQTIa3NJOV/h06avsk6fVsehukDvU6U6NO70xXRQUg2EBG8ckqxuArxrbysY/z
HDNUV+xpqAfbeBb6KtH0fD3UeMb0sUuPTtk947BRB+TBnFBDNPgbN0h1H4M11cep6a89hXplVdBH
2uJ1jK+cdOyhOi99xwk+o49IaDJWbiWoZ9IgJXTApWyQtGJMV7J0VIfAY55RtS26GJijs+/FqXMP
iln/otp+voutlkeHmyhe2xVceDnA5V3RImTYOB2C4zi76IUaxCR4brUH2KHDAMWNR++as7gspdkc
usyMfnqCP51miXOfN459EYjS24dO227oDFNzqAPN3bMbpU1eaenjQDd4XxS1c+/Vjra1LdjSrlLF
PkzpEjfLx671BKzDRI63gyO1rSl6b116rblCNTbemtBan0VeZ9uiYoI7gZUekZjFa/D6aptbevEr
4Rt+MFqdE0zqzI9MpPAWv1sI0q3z7osk79eO1SJdaapi7zam80WxIaU/BGfzMhswTVBQLby9gVvs
VqmUTp2m97/6ItA+I08M1rNSCeA5Db/ky3NK1Rj8nnR+7GiZw063KnFtx5n2EAYpi4yZTsckM7qt
Zo/xV4jkLsEJ/bjT9M5+MrvJeuobzXpK7Gq65kvl7Ch4agSYxNpGo57jywCFB4D95lMZgbA1miLf
aqk5Xr/cdWXnMBtb170xUn2nF0XJh69NLuymFDR2onLJJADezETcjXapX9AoAKHoJeqQT4pzZE27
fGx0i5cYrOKxM6bsJnBFeBBkb6SY95jLpGLMd55mobvhhHIxu/F4LdsiIEhIhshXVQ+CCpPVDai5
/OBMowMkMOj3uMehzbkAAjb6bPH453q+Ak04X4maAleIj4TgJbBzLIFCfIq0+HuTTmAao3o6GFVQ
3GARmjdxaXMyntpqesQfZdsr3NIJjfep3UmSJC6BsgHsTWVyY6aRtutMI0Wfl9sXaB/HW4Gsgk52
Nd6g0ePTTSdM7WVNKNVqnHOZbgzRBOg2RATQa8z6g/fiR4PfXl2heKQyVeBYfujKsdjBHyZrIC5k
eyEsQ93U4Yw0scNSGUbZfDUNojrWwUunQBCtVqeF9gAqrcRTl1MLpCAHprJn2dDDlldT2TR06Cci
lHH72lyhtiv2ShTZo94xnYjcYFvtxeK7HlrTlZXX7caiZvYdd6nRrca4NFEotMgKWl7MmCLsEVfR
fNekUh6dwZq2rpqagzsZMMzNqa+QDnhOP0LjLVnpitac77Bf8c5rJqEDUGWd8cHSakIySGXpLzul
JeuAP3q7QAPQ98x14LcigQOsE6qDOdXZDzUZSVzRjYxolc1LsA7ZTICHuzi/N8a02ZY4unH6RNpe
2SUqWxO63repWKSbRlHfm72JoyaNtYsw6G+7ChhTaYFiGhLtl1sruRNW8cXsUKmAaAsuuYx0k+kl
K6cNamfnus2wLbPQ2AdBDNCWfcmFFdhNt84wEm7ZIUbHCuvRGozyrVFBJqfmkv/ALvCjne2b0WjN
nTEOSzKTqA9uJA2aI/HDUJKB0rioi1it6LlomGZ1i3y7IG92Xup+0QrI/ioBw07HknwedwiBeZpY
s3RXaUDQK2ubSRoxf/J5OqB3rNgFbF3I+EUUQvsIEcXGGXkoJSCS/VLk+RZ2ve3/Cerpxn47IjW8
ryjU/zuoh8LsRZQ41W1RpNUXwhaWPtuEmk+ruh9VD4JIisWElCFDOnT9NB+N2EMTi3rS1yIwppsy
rK1by23m2wQQ7X0Vxum2zzs5rcexyTcO1rbtiDJ5HaCH3WfQ6HYUVjmS61l8DGnb0LVXKFGaOb8Q
6FX8OV3snJuhDNEs7lzaPelFW3xney++jigJrwTOc33dGHZ51wNfohZVdsNtME/lQU2Rtwee3+6U
2/Eq5jkJA4QU0strGp7iZgzs71ZkoUHoo3m6sZbUn8JW5Y7iXPMVOiaE5hFH/fXkeuprmkXymCLT
eQI8pgckUHXmo758IR2R0zKL3Mgfi6K7ABJrXYEhV0+YqWx/VPVwzOywvxi0Kf2hrAQOMTjRJTZF
Bbe9rPKfeSt1dPKCjJv/ZgGJ1LAuSdYCzqlxwMaXXdCojVur206asj6bhcQZFdiCkjjd+OtSm36l
vXS/GKUskGHN7joMs3lnt1kCrhUsLXu8mU8hmPZu1WnjgKOwYSVLssQn9wYvrCN1Hi9f2+PEqWJT
otWl2+luwraaN22cP2hZ/GUsFFV+VvkVhRuc4d7EoVhUT42ZmOAAMuTkdGXqDjWQh2wXBs5Dmebl
pZoz49BgUwR9E2IHDLE4p0C6Nd9sBy33OS452q9JZURzgUE+iM5xH5VGt5dzp7vnFIPsXIuDz5mp
qUs+itktW8XkGZtd+Tmp0/pLhU9fwl4HKQLYs47TfV/aGJLTlC2NhcX1zjLFUKB8iMdvaQM4Y9VR
bz32RvcrHNwBp5crLkfPhXTOzvZHQVdjPQULyFRLr+cSlQFWNS3bK3yY64FHdZn2UNZXXl2pa8tw
w+uEzdCKOi9qXtLY6iu0ycEak62BNF3+VAWwno5vmrfqpEEfJ1AzOTFtd0vMBOeOMIsex6Y1+XBJ
sRWEbNy14GC/m1r1zUra4Zs1jfdzZ7TWTjo0zrViILKonlnZK81EL9ll9y6SGbWOIpRTtp4hIwoA
yjhRp+/mvu9oI0eWr7mltY8iR14aqTOxuDSdPES5x9k0McLvKGOpS7MSrmxTC3duCK+Eow7fk9DL
vwVYbWG4ek/WaA0XOh3nPX/Ln/wiK7Z+ysxtbnp0et9D5PU78DIucnsQVleeNw/7vpHcsdIlWClM
RsIXPG6KGcgn2UfWQ9yX5Jx1MS9sg64BtXa/nhDv72zN3isytW45gzyyIKc3YzU7x7pGra0G5WDl
KILn0qO/ljWD66MahCoyBnOxQv+MlLBhdzu2MKKRSxafCsI72eEi08xzCB3ulN8FsebcSqwsGydx
jGsR9eZvERbFukwGog66ODwGBZpO5O/RZWan9r1VJUCe11gate5rUmhI99J2D0kx2faVWW3If9Hv
oBY6fjZU3bpUabmfejMD6B8CURsRunpejy006x7CbkYjJXXnaIbltFdD8y3yCukniPLXAxvBIwup
5ueAAS/ZysnjYOXhdRvWKfvfsvjd4QRArqWq72adVF9bV0HzX4V1lH4v9STRL0TVBRdwdZMN1ZKB
ydYaDx1KedRHqE286ziDkABRsK7HldmUlb2ri3HmaEZKy3UxNRmtO4/IMyIF91HcLkoaL39wjBb3
EPxtfWar0tRmAxpy+AG3MD+iNsrXbKo4JNU93QOBVR4qtNhynPA15G1H3n/7i8ydxzxkb0wWEhY4
9kFQTlzS2uJuAw01QJXE93UaBh8R7bPkCDIm86Xd6AiXwPQmkjKR1rniB+zr4QKEDqammlgqPS2a
Gxp4fo8v6XfkmPYtPEvjrh293/VoaY8hr95nkFhNtLHbso5XXjMGm9bF0UFSXbnXvbHbGnGN9VqF
SATxynxA3Ftqqa+roKAkoYQRIwp3zTg1bTpjZhS9hhRqsKjf9RrFuLgqmZP1nvN4/gGi601lFwSv
Ll/MZjTAnFMSsBztkX2SbNBPh8QEtPwjzuW4zcIq27xf4T03FPY0mmq2gQr1NFtYb52K8qPgwmDD
P4yJxScj6cWVrsDnvD/Ua5IVtX2uShhyUQHgpSMl5HVJHFu7PmUmQxWozi4J7Ep9B63WOmDyLmlB
+b7smVzvD3ru+gxB95E6HIyK00HtOBAGcXOtP6XcRYOAx5XTULLjTGp9cH2vqYz/uj5eaFoYEl0B
sc2vrw/sCwFJRDz5CMpRb9HLT1jc3OSQGlQ0M8oft9UkqCBmc3TVZeP4wfhLJf50jhr0R0m7dZce
zUmlfgqtKtLTsPVd+ERbNl0UMurh8/v3c7mI00FMY3FBwkXUaQu8vshR8LlQntH4SlG6lUPELiKU
ZnCdGfrsz5Mx0r70xm3ZsEl+f+hz88c0HITeHs2bN9w6+rSjgPvRLEWSaVtB4gmpq1AIliSc1isz
ZAc2ReD/3x/23KuPUGQBUnO5jlisnH91csyWuBsZM6ysk+wo8v4z8IHZDx1mrSeZv+8Pd27CAtRH
EIOPAAnryQ0OyT8TmjsxXKvsh9qo9xz+x20dSP2DVebFZPrmWXq2sRCcAeTqJ21uMiz/PEtn7oYf
7cvchHX1E/wUsvc2E1eUlGlmu7P+HAVLMWmgFP/+5Z6btKbn0u9ecNfum5dGmopWu974pgytO7sr
qeaDK/pglHM3daFN0r5agG6nch9rDKzOyll6XlYBpOe0IjyySgQotw+e37kLsrCYLU5ikxbj8lP+
mi7pSA7PhEDcH4Y62xhD+c1xy2///Kb9PcbJShrbykBuzBwRhrqakeUD/7p7f4izk4P5R1IyU9GG
HvD6OkgPdofGUI1fsXe9CjvdOJK+SaOsH+IvkcYKUxc94tyGNktlhjpxB+ZHK9rbVw+EgE0LhffP
o3RxsqJZdtWZWunVfihQQqhSOetBpPUlcdP1IQWlvXn/ot8+O8aTLsFM0ECFPH33cGHq7lSZtZ8X
IxsUZ7qD6SQ/2Eq8nYvIKFys55R2saK/JMn/NUG8UKCvSLMao3e4aDJLzCxVf4nbOv5gKp4ZiYtw
MbQjvoOQcDJNvDaO52lyS5+ljTgjrb0wJ/lQNcnj+7ftzGMS0jJ0wbNi5VqUfH9PeafKUyi0pN0S
SUV05TP5GySKFeu4Do7vj2S8/cZi0/1rqJNvLDUqJ8gdhup6j8J9Qa4o+AxSMEav77awyGdIeuzH
kBYFzaa2qO7rTR18ReWobdVsKDwpkgZBSxktb0wK4Lk1p0fbTaqjwsV1QOc8X5EEQEG/JtkUdJq2
5VyltpmhEnWENDJeD2VHBRuoEiR5Ko4r3CbzBxdqCe7Z67WZLzh9PTSPtjDfSJCyxfvsFR33FOza
k4fW5lr07qfJceLnfF5MqllG/zQLvjZjGgKdQw2MoePgOPkWdV21FuSCrI3ucx5wMFIYb4sy/1QN
7tUckACdl2m9XSBHK/wWknyrxDRWwF/6VdMb8ggYv4N0Xlo+ve1ho5Rr4L5Okw0lPHmZEgDNA/bw
f7Jeb7wQc4gMcepxhR53yyDNzANh+V0GQ/HBR+vMXCOeAuI/4qwlo+JkrgV5jwe/mbgvidYSXeiZ
B546cPOkScrFtDv470+5txseE0MtlGXLQ/binW546tLCnVjlJS5KZR2ot+bbOmywH5mV2gduqC4j
Sq8PVuyFF++PfOb1ZTeHPg7065IYcPL6NiGAv6hzCphO0/Slh6v2rabf84BmLfn1/lBnLhKBx5Jy
4mJQY8F//QbTF+W8OXWFn/cNXZFe0MSjE9RutKRoDkQFx+66pcE+rQaDov37g5+5TvZVpkMvnJMB
OpPXg8s0xPFQFoXfBiWI1aF4CMcQqUcCQeKfjgQ5alEQozCSYNpP7ig1oDYsRZL5hus+TVMxbAx3
7HiLTPMfT1O2GwimEEZx+kDn/PqaqrYsu5D8J3QFHdALh8KrmdwAq3R2FJ5+/vPLwnO76B4FXeTT
z1YYZ1VhZdjokNWYvkbmOhAngpHWC/yq/eAevn0BQeCwtWFrYNPQPv18ASkTkdPlXJlmPUSm9kRW
9M9kNB/CwflgD7K8y6/XQIbiWOpwaaz5tvH6JuYmVLVCQ4hhVtnWpFbqgfJfyQxrz1z0GAnwKb5/
J8+P6LEV9Rb5+Wnoj2ZV0sWEnfq16I+pVz0TU/xgNilsqcjJVlFn/DM4E2diiEWLrH3ZdTDiyYy0
W84dCku7r3Xdccp637LSm9jRPxjm7cZmGYajIfAidh+nBYXe1cc45q/GPGZoD5osrANOcm37/t17
u4owCo4upLMwk9k3vn5eeKBhpiYCfIxJRYtKzzpLut+ycO6SWtFQd+e1OZUfrJIn7O/l2M2oLBzS
tgnNecO3CnJitzn2pb6HtnU1ZNhw10WVzlcjAEPQpDSxW+xRxgp6QQobd8YjWrS63JP5HB4y+si7
gW3RPNn1J69LUwxHFZuDZVtQ4zK+QBbnfPYMmIJwfe0Pfv3ZBwPDlBknEP2fPhgkCVFGZyPzqU4X
22TykqM2Uud8/8G8XWG5RegqKSl5wCFO39ncqvmMhGWG3lhmq7LsfT0VD65UH+1azryw4M3Y27IO
Qaw4mQAwPcnSrAsWorEyEbIE0WF0yDZ+/2rOrUAOWwAokxzKuXevp9mc6MaIoydFPNTCDpB8pka7
U9u2zb73ifXPd9GcGZGJ8smwXB1w1OvhXBU7PYKrlLNj8HO5d03s3OVN8PT+VZ17eUBCORJJLgeD
0y/G2Kb4uEpeniy23dsUx8NKBPZPmi3lrglt9weE9uRAtbD94FN1bs1DSGqxr8Zb/ebQQ+lUj0yr
T/0wNG5UoT3PmCyq5BFo4T3L9QejnZvwHHsMJjsnyzdFsoxrlE7Vpj6E/nSfO7a8G4xE27x/M1/S
I04/HdxEafA5MpE5n6yrHtHbwBXq1He7QX+MI73caSiOVyRK9Bm9OTl8xh5Oklap+pt6KlIct9Lc
Ry6aznmqHBrLSbURddBts8FFj9F1yUen29MYj5eVC6L9YoLgqbP/eT2zmqDV7SHP+dqMFm0CVT8L
5ZVrVGXtIZbuUweMZS2riCZGAZQgHfr2AGjkW4Sig0ROdawwsR+oInkrZPYVjmmu4/0beeZdo6e9
ZEVIkGjsD1//xEzyG+KR7TbMLbJwhdrpFWLKIEO/MkFoe08yfWYiiheNsb0Uatl1vx7LEBOeEVex
tQ/ET52CA4wn/bmdsPRKr0i2lMrVBzuMMy8daRFgmRlN5yJPpknfZNPYhCWXl9hfojjU1gaqHfoY
zZLmOdWf64bgetQYvf/PrxXuyZJNZbFBPF0pLc1Dbui2pc9Z7bp24JU4TXZHNZ7U8zR8nFzQbO+P
eO5JsmWjDACz1mMpO7m7Dt1GgM2lr4E/XU+iR5UA8exuIADcx5/20XhnvjlcIHsokw8bm8WTW5sT
mRzFJbd27EM6F1YzbPS6rDc4/OQHl3Z2KLK0ySBiw+iefkQracUqLziiCa8sbu2sxvotlXMRd0J8
sHydm6NL9s7iQ1gq/SdztEcSV8xUBvw27x66qPxl2/VD1vL84rC+A5em/vHhiAUM04VhC4P2yekL
KEZ6bUY7F/5s4NLX5fCp6ZpNRR3gg4HOLMyU1MF2mlSesXEsN/mvslQ1DyjAAo6AWWg/hRj23bl+
eH8K2iZ/x8mq/GqMkznhaQkmd4sxEPSLlRXH1bG1W/uT0TnBKiCTgLuoDyt7IDG4dZLwczk05HMT
u7zvXOzMg+hQQxYxnV4AbwDzhNhCZcjwYanmOFtWdGd44bgupj74GlR6sc9bxFmcbmFr9WFwiGyX
JgU43Fuc5Wh1E9r3n2YvR2xViDbdlXnb7PEjBh4HqDG8STKd3WEZxwQjx81NNMpoL5p2OmQ2Es3e
jPKrHgCR76beQ1ym7Zo7nEK1om66ihAK+ogTQTwNc7UNiPZGLJwOl6UFv2YgmGv3/u09Nzf5ikvB
PMGWdbp+OnVbK1JSCh+Z8HM9qmcXEoFlajsTqkSgQfZ9f7xzrx17bjZ7lO9pCJ28C2AAitoMp8JX
dbTUnK4HIz0Mqvhg8/q25IcXj64hhT9qBFC4X09Mkhgjsxm9wkdEflfBu0cz6P6o0880oa8QpMD7
M76FTfHBkck8Py5VWu4oh+vTDZlX5XVeDTY1kXKav0SjjkuosbQ7jC56tkUzwxmnhme9VZhON1mB
SFDrChby2ugPNip/Oxm0g6l32k6A+iT11xyYcNWeficdbC/5bgsipIYRKWAqZ4AsSjjUXuS8CUVw
b6RWu3Znu4b2kFjAweaKUA1+z8J7/4XnQ9wm4M/31TjUOxxd/P9Q6NdRq5Kt1EBo1ab90aM498Qx
TAtJ8hoLxUuy1F9rRKy3dl6kfeHr6hmoyYKV0fepAF/y/sw6txb9Nc7pxqiv+jwrPfhhrp3p64J6
wzqHy/j+IOc+iGQUvvjSF+vo8iP+uhi9xr9dg8rxaTq568mGlKgbT8Cj0dS30wems7ODUa/kzLKY
S08PEeSLIMvNeFe0yMk5ic773qp2KEDRUqv4g9t3biFwKPvztcCy92bzm02T6RDItJBQmjvCJpy1
CKYnQBu/VIxmIXI+uJPi3LxYet4cYJEQyNM+zUyKKfeXfVoyZhEuL0Mc3bkZDiSvW5vS1CLfqmoF
UMQzP8V6EPlTiKkhJLH7yg3ddOeB6vsssQRhzwjwpX9wP87+PBZEykjUb73ThXEYg1ZLI7Y5Q139
Mr3wMTL6+8xER/L+jDo7DhAJjC6INt5sDlqCYqIKPZ7PSbSimqOei0kbNmXXfPAhPbdtpTiFaENf
/iGXpeuvqWsOHg4OtJe+wjMStUhch+KuKe1j4oqbrKwfSCj9oFBxbgL/NeTphjWZwQKWtp772jDu
w678RW4E4nbn2JT9B2cO89z85URKk4ztI2fhk3ORGlyrmkeZs8wY0zcVVTD9PWcNpc5dU74N11ql
xeucFXkb14vXQBOLMrNB9AdX78miqPIU1G7rdwaOBVxt+Iwi1dyHswe3qMgymGutuxvl4D66Nqvm
ygHBQ3JaO8InXkqbpfFbHwzsLGAmx0qHi9JdI8WptootH/mKJH5MZrzt8sm4rxBd87Eno/z92XTu
LniLU5cSB/P2tAGbZVXbFvgT/LmaD7OaxUrp1pNdkWhsG08qBrT1/oDnHvHizEIoIym2nt72KhHh
VLMZ8uPa09DFdQ3MZk6/GxMQM9lwiyb9/RFftBMnG0IUMwA4SHejjHb6jSXXNqNLmuW+k8/eOho6
596KRL8m0IbwxTLLHisjBxtloZx8sQu4kcoe825WW/Ca3l4bBpTr7/+oM/edzcZigfYwBr458noO
OYUgBzM/9UJrGzWTc1VEbBunpGyfkkbMPrrI7++PeRKk/FLERJVA1WdZtSHZG6/f6HC0ZyhGvNHt
HCBlNaEmIkg1d23QLJxHB7aZY6OctLOtFzbReqIng/PCEpv3f4h5Zg1bfOHIMYAo0Gg7+SE60ggn
V3GObzkxaY0svobYzOY7tNUFQSTKkAeVoEbGYgWsN6OITFYHfdQY/N/tAPBkN02B/iWy2Hgbata/
sC0u4MwxpXBMpTtEffYeSf6vCTE2S3a/tZwk2qIVtjYNkGU/cmq5he0hN254YZSpeZ+axXjDa4sJ
beJFeIrczjtmuvyqd1P6wcH83PXTAcODLpcO/WnhiHJbkrXK5PqzdCS8J0SL6sAGjYUW7d6/1+eG
QniN1gA3Op+Nkw0ITae6zpfPkldCk6pqd3HzjVV69KIsfHp/rJfndvqmLdVfk9Mrn8HT4z9JKlk3
5DGHg94O3JWiYYzZi0SsfUA83KaA2n0hSj24VaMxXBuGFt4ZCl4h5IdqD7+h+deu/v/4KR/wU0iG
XjoY/6mLvQEqXTwX7XP7it/wr//kD7/Bs/4HlcUCXIBPslRs+fj/G6mkA05iA0aNGuUOezHO3/8G
OPAN/TcrxfkftqBkdOisOC+F33/CSiGHgKXpr5lF2WWpX1Lm4UhAyfV0Da8D5RJLPzoXuVG5gmBV
KTAsiGEaQB21WoUJAahQ0A0g8swyuEZEJOx1g8K38RBec9y4Z8tCKNSxbR1OelttHhsr8F0s9M66
M3vWGRihc3VNrgsr1y5venCv10rHnzyuJkMO1tpqNaS/0NRIDLjsrbr9QdTTnbJibLAIQOXaQkS/
yxCmTjsy9zaVMYMVcmd8jLOKYrImPVHo9coAQD3vcYOBpCxGkaFzaHXcKpKglNbParerbxMtSO8R
lXhf22w2o3XT1t0C5uuTCohtEy1pkt4XzXSskiEmZ96OtJ/ifQVGv8CDhXfPLGP3Jq0LB/CsHDaa
Vw7f4h4U34yVfld2k71mPW3UKukNYPWsDxrvbKlV+5QcuUMCYvWbg0T+i9GaRrlA3b0fOK1/ZON0
7epNEkPIzqcD/wiu+s4xb2I71n3UamKLX8lbjyAb+DOmV991SREN+BgmfaMGyEwreqALlroriY8n
qJiWv7BBTGtzfkveUfs4RnlwQIIx4FaS053XGtORciY46ik2RqT1gRb7UZbEP5kP9l2S9r257UtD
u8G66O4JfWz8thzF5RCo4iGaJUHBbge3Z7bkuiedplxTBTauLLs3nrSSlITlSG3elFbYbQiUB0eK
AvfQx2K+AEg49Zu4w2ojjAJ7ZdTDp9OCcWcO+EgztoLU04k9/6bxudm5ODL3GPDnA4ys+YcOPPIQ
taK6n1GvX3daXV6WWtjBYZi16QaQt9MLsRt7C70dFqM//6vw+/TRlWYbFV6BWM8lh/26Jw2jOSYo
DIbiyP5yyMqNJDog8XZGo31yAaYO+qofKBbCJo8Cof94WSb+l70z240bydb1q+wXYIHzcLlzztQ8
WLJ8Q6jKLjI4RwTnpz8fU+U+tlxto/Z1odGAG2qJmWQwYq1//cO/O+qvdtTI5WT97xvq/yqBFT+z
iG89dJZf+Y8ZFR51zEcdRsikYZ93za8bKh51bKTnqozGnQnBfzbUsxkVv0WpwOien/AHv26wixkV
dTR/LgRqt/6RFxUg7/v9lU4eqAU4xcQzD9j5+9KwlIHWI86TRFw2WF74+Ma3ZQEY5RGscgF1cHFj
yt68mXIyHEvzuQUTsLb52cLJfvNzImIOc6cCRKDB6il4c34SftVoH5fhDBfIbt0Mo4uRpoOWZ10h
FzuQMTAYTNNpFjBQU11R6l6v5haYu7kCzsActe8FA/YIVeOlF2fjqTbK3jxmizZ+cuP4MXNkQ4Sj
/9HQdY+Ov0csbI7E43pZc5mVJByW2dgtiSG5/ZhCpIM2mHY45EblkCcgbn20JZhRDpsCm1oMXQp/
vJ/z3ns1GxvdX4WW/UrwPuE6kLYDFWvfCZIwYKQW+2rsi/3IlCfceFEtjn6ZyOA6itoeD4rJhGxk
GOj7fFwA9thloroyCjxSUnzBD02shl02qwCnTORbGGcjCBzXZR/3N7YXVy/tMFn3g0/g8L6GGrhJ
tUZjmDRQ4Nc6gYqg81JtMk/2H0kanJ7iZfK5VolsxuNYh8j0Y4XTOWHwZmd/hHIoCcu1ir22fbV1
LUyS/aSRFn2XuhxI/G3wZgiGLfzmlCSBfPCOfqyDpyibxksbixFNEIMr212q8WRgb7fcDfHnk3kn
/XxLLVeVe6ct4rVfe+O86rM2QLWaZQbIeNljpIz1Zr0xO8Tajd+XB4LX0s0IhwkjVOxQCX7J2HkT
uycOwEbzjqtmg7OZpYvhzyAW5uvsWaS/eLyNuzwWakuK3PRa4sJk7wiG9faIp5sHi/PxgtCK4iNa
J38Vm701rBsjacnPThNzYyv8RstJbTqbcxQDM/R7TVpYLBprtPotQkm5m5aJUhoofD08SbZJjNIX
35HklEbgopyWZU7Ks+PhBZ52xWczMxCZEqd3bMsAcasXxJ94GxRK4QzfEiiFFvECGsHLPmml/RgX
ojsOxBDhAEtiwiqqYv0Quv0f5oBBaz+F8yYO1YQjRjGJYx00CNinZMSjIKHeuiz9wj3lTBpeiJKz
971OGW54GnH7hhMtWWm7NJyNjuUjUQvqWobm/Du+HfGmk8n01ImmPMRzzCtoGGaUkVUxc3w2hr6Z
UJ9fS49IYEqBjDPeJl4CQ5883FhpXH/wE9ly+EXVsYpE8tzKoiTBqI3JaXEbe61x2d33mAy1dcg6
DKDEIzLMzTvcVbv1RAZSRECNaw/sLLEVXzQN6uzOa5sbVcbRTvtm8aWy8ukoI12vxyVErh+naFXF
7R+ZKdwNEazD2guFe1hShxnR2K/jMD17hfLWVZ5E4yaCW6ryDcg0z3FYNRLBqH87aGR/XJbYy+4r
5e/fU/EXpyJah0Xr9N+PRYLjGGi/Vt+ei3/90l8HY2j/Rv8fQRr6y4mR0++vgzEyf0N/YCG5iTxO
R9fn0PraaYS/MfClxfQBr6DvLYPfr1Zx1m841kBDC5cRAqX6P/JwfU+fwIcOVZcLgk9H6zL4fXcw
ytEYWePauqgakpIlbq2lGA/K68U+Ts0KnL1OJ/TMWW4ZwwcxQnobGxBaBUzYeK/YBlW2tcEGysEO
wcv8c2KZS814kdjSwPQoZtUiH9dAMN/c6du35uhbg8nlk33TMtkw1lD3LKBeSPNPG/b9kR5qDFfB
b9UFp9R4b6UVm/CQRZdTH5jXqM/jYvXzC9KI/XBJqK9QfND4hT6A0TuwwRAF5itdnVz4fnRZt+Ty
rAuKW5+wVTeRRIpJAxtVZTYvEYwAOa47F5/2Q+R3fbzzEnTwGM6SVrCaewi7K1zGOvqkFjuWsBIk
O9ZVN97CI7IeCxuBw94lluIC+SjnciKquSdsOlY+yWaynNceIpl8R6HMvTb8frwvZhniwTF7r/jV
1HqVYU3OjCyN+2TLTpWVG2JW8NbGokbjBc8Tkeuy1V23A9qn0vCF/agsh0UwEPqK8VMp9hMkC1jM
bWNdq5C0y3WQiCnZAiUPydZaPrlJ/hgigTSxHy0L87SVCDTfDRW4fDFSPKASnyQSjLdESHoI5f6L
TYDLzAlqy5T8hZJPFE2ec5xmKx0/KLnI9lfSsK1HO0stDXoFG+OamS/5Cn4w+c1HYqur9NQqzfpL
aB9JmEWBez+ryn5E3GCPz/TQo/HJsVvunKDww/Skrcf6qJqQuOYe5ciMUtzg0gXO2wkxgDjkbfFM
4sQYZ2niao+KOL2NewtjUQKO8YZxB4fvjyTDe82GJH7qJj966jvFr0cDCUBkGvt3TNn406aW3CQx
uTwF321b/ZG4vb45uDNp0Vvuo9OtPeFwWwRZrQPMu1bOZIDUPNZ+UdVcgLIX6WleHkmw3JwIfT/P
D3n8RSRx8t0I4jjwB4VWf5UmWJUYIXbwK+Qv4wHcExcDiT0adD418RIWkcWnVLBXgk3d2wW28kGy
KTxJ8Jk9jNOj39rtteFFmOCVGYYtmD119WuSkQs2Ea77ZPSBdT30TXGLC0/yag+uwDupcEOCiKrg
tcJs+LlxzGzcWTNLNh3M8bYf+jZcpxnkrHWJy9t0skefeD80udETmcS6vbPFbPgc6AHLBqE8t3cQ
pa9uzHb0gG29hASjddlJx5pXk0saOpEDrEj7j6EceXbCadzhzymbuuaFf5bZn8xxx3tRmtZj5gN1
ruuENaLtCh/XtI6sR8LfeTwFaXD+yoiHxTR2mItyO+PY98Kd4eUKsJCb93lTD4TakjyhP+rYG+9B
k3gRDBrt8SBsBlT7HMuAC8+eKSTjUatD0md1vstie7xF1SZxgpspKh0M6RK8pCj7t6RGZTOERCJM
tkQhcF/w8Sxj6gP8Fas0t9UjDrWG8WR0wSwvW1pedTuNEZ+kmBy237kcpogMGbPM7+M+U4exNHCR
jnvHOc49YPFqnkrupcJtiQwLcxDw2SJiD/CgL9UhLoiC2bnsKli5YFLtrM8LOccCm2AVg/SDjd8v
LwWlNn+FXG320Mqt7UfRGZazBg5L/Y9jEXb2TRZHbBRhYuX1H4EzWNepH2a0GkXJNY08yUb8lhKV
fVKWGhKKyC5pPztx2ObPih3Cwjkxnj11U5dV5WNLn5Datg0K3Jm2ds54agXdOztpGfDM24KE7qyd
nfE57GKZf8Ei2F4SlCeZYJ1kkkt5U3L+zEBPHV4spPnYJCrB0fVN85jaDla86BmwLjSgxnwS4wxH
RiQhIUhm9NHru3ixdXoIqIiHNVkX3YeJHOotfmXphoVB5lmXpEeniOKNs3gxrErB8IpR6YT9ZlB6
B+z7aC1rNyOn+TlJ3Y5YpMbzq2xFKE5cscnURypB80mTU7V2SvOTQbjvqq1QH+UTmYgiHcbwgAdK
8nuh4+DLmKB9rixV3aD5v+wGJadtXqiRgIgg+eQ5PYl8HFKbGuuh+1DG1SfLTcudXWHhDTm7RO/e
Buo2SjCeCpocRySMG4sr0STFBzvTAVEDut3NRotEtR/h+uDUhHfN0Nz0xVxeei46sG4Iiju29eYT
2XbpQ+8Wt0NgjtleSRw55IRxgpnVxI6IWjwk2i8+QKTUyY5Es+oSrM7aFLmcT4UR5Tu0iSBlqFJw
bQoCtr3eqR85dJqPlVc26SYjGAtgyayfU99fbi3GCTRTXletfdiT1w3BD6tE9CW+QYH+U6hAbYi8
dg/2wrPFqtImnE8H7iY1vQrrl4lyYKOV3V9IXdb7sJATarrCqY+Lu9Iu8aw7opWavcmIZIMRRPMx
y+npOaXIQ62mmCZpKoPuWrZu/BA1qb83qPxx5WCCiqxrDpnP+P61kbbygg17OkBMmI6EgkQMGfNh
O2mFqZHtdmvZTdkhrbT/SDT6/NkkIPMiCqP5QlWKDKufVyjvpm6URDBM+Q/+3ZDrQDu+L4lkXToh
pp+4zrUN+aVVDAtzwF0bOxjFANDs64uYt/wX056l6vm+EANIZ/oCjxxnAtD076/qxqS4poMXnYiF
al4EPELazdamxvj5t3s36jl/O8jIsNWp9mxorN9fp09rv9NREp/cfKkwAlOxZ1dj8+KNpGT/otj7
u4sxLib9iAKZGd67W2nxDhsJReApLIZoW9epe6QHLdaGIKrg59/rx0IWmAvCA7W4ydzyvaBKJlHQ
4AiIFYo/WdcVaU17D3LCGlOT+kIv0/N/fL0lstlimeCw4L1nIcDY5rUtSg+PszR+ejuCKkwPsDAk
WnzA+giB9y9u53K7vl8jfLmFaIFxBQ/vfbE+lYnbRqp1Twq/TJKuDJPihw2VE7ga8d0kDZnfWoN7
8W/TyDg+fv6lf1ykQHke93mxW7BRC32/eOjJccQtcv/UdWKRlRvOcbTIn/g/XIWZZ4Rwg/wE892q
KWJ7qGKh/VPSpujkRSX2JAb/imPwd9+FhjJEexchwHv/mvutY0uS0fxTJHW48UVQrNGK/B+WCb7m
jon2mRzw4P0yyWUpBTZv3smOlcDkEUo1VsoDDipT3FrXROf18y9auh/3L/Z09jC+FhAtl/3+IVWi
j6eh8N2TQU7fR6vDV3g2e0oRMoKjbRVOpo2t6MwS+flj+/FlZ4BMhjgiwyWz/P1XRZckzLnB9S9f
gkjimn2y9ftwM2d++AtG5N98RRYHM3FqcMga7zfLAFMDLlXap1ER/Ye+sL6YNaljhcuCyZcOblxW
zT//fm/jTBNtyw/axt4UlZPiFH8qfDzIqyWbpTBDgkrMpfn5+bXOnPTvX/UIdIKxqkte3eJw8v1D
rNNQhSb7yWlWOgpXmVV6sJEDs7hv+lld1+QPV6sYgPd2HKjrBmotfd3Lfox3rqFdmovae8WHkLyY
VDtUnXNVpLdh7je/ktH8uPHCInQgs7Ej+QA07w6USniDmIyYFV46XEiQuvKSjQbnJQoolloWUdb/
4u78+O4uEijqSmwt8GR4L5ZICvCSmDPuZIQGte5ILHKzwiqk/RwqiyMzbeJlvWfCupZdIV/6HkfP
jSOi8V5qWxbYiHWz3FEliX07kZu5+fkH/Lt7wk55Nq3g2b3nL5mS+Iw+5K0v55Ci2/SyT6S2OidU
sBVx0tL8FYzzw7vnk1HA2wCUwxJl7v79cpFCL0U/9oq9G+MIaGZE153jgTjZ6cZ//u3+7mLgRkte
CnYpP6zNcMYyKiGz/jRCzr/NKjxPTR3S5XhmQ5f084v98Kj5ZrBgXMt0lhPvPbW7zA2rIWh+wlzX
o7FMRMvK4kWkS/z5hd6rN23GCo6/FA8eXw75xruFjH2wGP0mGKggVKpvTXq4jtA03cLvhiarL5qs
BwlxEze8TIkfwkipwXh4JYvlGKzleJ+KHJzAGGiW1tqam5c5UOpgGj5QFqiXszNRQdOey5zm+Oz5
3VZ1VJe/2Dx+fD6LRhCVBucafIj3pZDAzLQJSq1PMAvCzYB1wwWxrmKfmORY/Pym/bDQkSOyBlyM
MID0fhAPtYlpt/2YqpNiGHQMkc8V2PzKaIsAt75YjKh/hR8up9c3G6PLsYYDwUKKYqLJsPTdUyLF
3bGk8tyTj1TtC3Kx/gRFI3o6AyJ+gHUQ2ROF94GYRPsXB4D9fom4XBkelu9wZRuZ3FlV8g3b1S3i
VrjoJU4WYTPlvDGzkNCcPcSKzrHXsHvD330rz91NT1ycvo6SmoPCUYk42O1UkeRoZ9O92ZWgiHO+
4DUSrxIai45RFSHbrCNV+jrboxYStwHpI0w1SfHxDhHWqhnAJabtd16m5yfIfxx3BofBfmoVPr+9
wp19ZfsaQckwAo3pOAf3ywGO4pWQfbKQ2JBFXMF2ydWG3OzybgBtuFZ+a+xHTOBvUZgb8x4n0HwF
il3NaHxIosc2MyPvWAceGZcYmTeXbe4G1jooEOpsaniaNNCzOOHYaK3dvvAw6e/IwcP3r5P4A4F9
m/1QvzpzVtW8M5gezOuusQrr86CwP7/MDKIZSeRqFjB0SvL0tp9G/h0Ycq6PPia98A4VFsAH1K90
RZXEpmk7y+Cv4rPPmfbuomKpa2TDu5aSjjz9CVpOMGRO6C+N+6TGKD/ioDLeN9gsp7cIUQqsOBPZ
t3fa0TwQu8GnZVtbZZPf17PJeaEIfpQ79BjjfY7FwmXi+3V+HzSW/ox1Od9icDJv/uL4VedeKWkt
UNSAo+RqNAW/yFf3Xr2Bj/vQWJEbbXM7cy977mYPotGBzYmcAIodM18uDw4CctUSdO7vw3LymbQ5
5KCtOx+Cxu/z4FRHOWad8TBiQD+TFj5zakVMNoFw0sLR9k019F57bwnsazc5yyW9pV/F65kQyqFh
hCfcY98rjcV01/bGem6qBnaUvSiQ5oQVVFU9jQQcJhFcun1sDceUmI6Yc9XqxXWtCjCtECeOeT/C
9rRXOPmCMiadOapHq/JUsSePggUGRRUrTEMozoZzHQBmz+qbE9wFoVTW4GaWHzjTBT5iI/5aGO+O
f0btTNLi3I+3bxCcV3R8GCcdrUc3s71XEadMYTWhGiS2n18rnwhPVijvzBA4WfhaIZfE9tfDJoH5
bCoOoL1g83brso0r32MVydCnM0sLj/tq6wUzdzLd/T6Jeuh350i9t9EMxkKvsecshUTiUtuFdeAy
P84WJFYBz68aJJOHEZP/mZw4jr/A7wAZU7Cr4JKZbjevclMQ04ovtKkvyijhNS0bg0lDMbncWDfu
XWeXRXYi7nQl+SCWCXZCJoetsRm15PipGwPH6AF6vDy/D2u00VfeSAyon2XEQRPYIaYvocEkY5uF
0nbvJqsBBU4namO8gqwhKDmPGQOkNVb1wOCbyGWas8Qmt07wTGGe41nnqbZunFUhmOpm0KXmEmze
KLzsVCgNWo9J4mDtQNDmEEgic+NTaZqY+WL2PbYhANnc9dnwduL/Oyf91ZyUvomj/L/PSa+/9K+f
v2MPcQ4uv/KVPgRHiCBJ1OwmmAryRk7rr/ShpSL8OhaFmonKmwbRds/xWkxMv/KFPH4E59qEeY9C
aJmY/oPwOsw7vz+s8d+A/+ZDJHIoTxkfLeXDN+dl2rpjj3DAuQoWfshE1MtxciwDIHkuzM2UllIi
aqhPvhVBL6kt2W/NGSUSB1Ox72wtYfIslBSmWfl1HRQwNuTYk19vN3L0Nt1CZnF6F1rLQnBpF6pL
ema9kGsJA6ZZyDDjmRfTLRSZztH1S7XQZmbOE2xqz2ya/Mysgbox7MRCtwlUxrZ75uAECx3H52iq
V02ajTnu2LzjG2NyGE9MU4Aaf8Rq/QB7fcZiNs/M3yFELnkgU55/lpxgNyKB1LIamLXckJygmeIi
YTDJMCoX0eco8uBYT8qdd9jzjM2eMGF+6iwQ94nOfbqVqUf6ADMcXPmho4zGKeQDUlvFs8HRKsvS
ubNJDL+L3Cy5n+E43siF0JCR9ryhSg2TdbzwnTL0qwdymEj9zNx6Tg68weOtwua82hiuAuu8cnL7
Q9s0bTA3m+EtzZLsF9Hty9hOnGAfkqmAv5eizTc3TF5UZa7zJSbTASxHc9jiEnV0tVV3+apJZIrP
Li0SzvBbEUJmGp8RZ7lA7X1OhaHghTXwO0Tckx0hezda8hsE0UtNnSjiicImTFYdU3dykjwjzeKb
2JoMImtqi5ggD2Y8DBbZ9UF7yYSpTzeJNBc7NlMPUEZsRUA3rmu6XxZOgNR25KzeGSOOnbB//aHo
T23bdQ1mZlOZtY5aKVhTw1wyzLIHbX1M4pSgppdRoJVTn9tBtiWJNoyWivhN+v/vhveLDQ+THLae
/77frV8L8SdjYfHdnvf2W99seSDLrgftEf5C6PEH/7PluTBD6E5p5c7bofXdDmgtei6yNSF9naXs
X3dA+zfkpIwAgFnPfErrH+2AXOPbbgWrm4Ux76NKZqd22W+/3wCZttWNJMLquhoc8jyGGJyidrIg
R2c79Hc+vvOnjD0y36LWbl9aLN4+oLYd5UpHlXz+5u7dvjVJ33I93tNUlk+DeyUGGigkF6Rg+bTf
bMduNTV5lHb9tS0r6zrJZ2rVjoQexog9MeFQgt3uJaAWECtVhpTaxCNQ/sQzQ6E1s9vqc9S25g1/
g4GPXRTWh9kzQsL1fC/+wstp/cpf5wwefdPtnT8xON8CLAJu/aC/gzRPMRlN7bUzQtTa+ONcfGCr
CJ1dG0y1B5Q6WtkGan1I++SjI5ly09ljHUcbqPCT/5yOWpOAYDTeRiM57VdtmS7QufLyZJvUFMk5
Cp5SRxTNTDKiJ53KCzJQGbELiPxXILb9rzy136GXfKkFu0LTxdFogci/a2GDyUgGoyn0ddXSuNYJ
Lkkr8vpYGs1CXcH9IHpoYqv4+PPHv6y1b+9lwGG8KLoA6haA9qx1/ObpE9iMLbNOqusqnK1rK0+7
awhFaxHG6dPPr/SuRzeXK8G7AqILOblp1L9fZw10y1nCmLwOG9N9JaCa3gBtBokKeZNuTSA57LdM
7EDXmeMN5e7nVz+DXd9/URYKBA/XQcfH7vDu8kz3RJpUpbgOZO69llnnvebF8hm8udRbX8GznUwe
/X6ANkLPmNfBl7aI9HGIJvdyRPlhrp0BHsI6C6ryg6Ma29mk4TR9aYy+2ZjoDwKCHmuXJEqH1v8X
8M17DTO3D0STbcMB2F7EiOxp376mpt95lefFxpXVxeWrUC1Vg2XkbeUi2Ziq5ASYk/+ehFFzybQ+
3flYUAjyufvgT87uGZkB/dbarQkvE8oJPvdeQw7Jz28yE673y4mjl0XElIFSk7dzqf2+WU5YlwtT
pa1zlbmyibFAbaOU1vBM3mz7jp5rlOYdGSJet0rTNFgr4tC0rZp9sXBAsZ3FBJRWjEzNYkieh6ys
j1Bf21UDk/YDosJwE8uKbMIzwVS0DmTTONPV9bAwUOXCRU0SC1qqcaao2n1aHjzovPd2ltziBYEF
cNEF8hrhw2N7Jrr6C+fVEhNDdeV2M/jGEGaXxcKPpcp0T5Av0OCc6bMDhCxyCBZWLVb7EGyHhWtr
LaxbjNL+aPC3eOhMAj5XQ4lMJkZ3Q1Nn248ytYZ8HwcGRN45zePfUSxB7xWVND51C+cXRzf7mNdV
c7RkVHym8/J57xeesDhThvuFPawWHjEucM2eXKfoRlI9bl34CzvrTD0ukG4m637AnRqmE31xqR14
yk10Q/Ad1GWS2tsDR409rMnVg6aP19rHsTRTyqKoefCcFg50lBn2jvCh+TX0a7XVkBJmgjfChCJp
NF/thU2tz8RqvGohWVdnwvW4cK+dhYU9nQnZauFmF4tKsYKDveIAgroNaRsad3amdGO8GsDcWYje
7sL5ds70bwURPHEXSviwsMPFmSiesZLanXMmkI9OMF76b9VW91Z7TW+VWPpWl2G3gS4bSjTBPLBn
CB06F3HdW03X5m2Zj6cIgc2+J+8nPpYKjxfCiYr64QwaZJMDSNbxDGKQcmIbeFxlSDZNHHMetkU+
yK2f4we+VkVrxTfpW3WZA6bQF4/k1Fz6bzXo8FaRdpyFO/9cqNKhLFUrFqmUsBbGl+WuOpe2xVud
O/YCBkSMSBKb+BgMZ13rBetJow6W0lAE0Jx0TFWw86oENhveG+yYFT4ci/uEAmPt9ZToWy0MmHB1
IkjApBAW5NLXdrsXbtiF10uCSXyqHKIuvGxdjVrO00ED06p02yQwbrYx2XsYdihdid1U+CUEDK0J
N/UIXYOjOHpTsVdCCmPNY0UA1ZTLEMXx4dDxX9O4KTLT0KsOqsozPKyoPDoqaottnrb+/dy1AN7w
3eHhgZZr0ieDFF3EPlZ9Uz1wGDunLJntfNc1fIJtTb7JvIVxiPoav9VmuCrDiaVt8KqoTWxZ3Uk5
nlfAXSHMfBNA/UF7cGZJVnPmzF8KnJ/9DbFLBWDaVKbyaEEFPyQiyP21nUPfIblNxJu5i3MPkF41
0W0WD5m7doSEUVbiMmdcmHHh7qwmTjw+LpQCEMkUFDIVFphjHrnp0lrNBjlGIqpYPokj1+MgjBmY
TBifVLWQnmDm5CFpMHMlYGGGvWs4jxix292130RTTf6RbK+g5XAkwbfJ+YVomZ3tYpFa1ctsFUBk
ciqhmenBm8WF1SbtGwwGSQM4N7RYvLuuAiLaan8GOy47CwwRIwmMf/DPJX1NyJdiGKgsGAX1D9rz
h98blTqHPoB2uQ1JwLBXFUbpzs4ravDTSvXW9YxZonuH2z8YWmvw/3hjubZAiOO2t8tMHNRo28Ox
gjJq3wgDEiJaxWVxZpnU+6DQTE7GyQUpM+WimoGyyQeraWutC06w6IkZAqu7ZJdUG2jd0ElbHcVE
9CgML+/tsIrgRrvZ0F21Y7sUnwv71csNnyCHoeTSdT1D0YPuALXXPIPoqDCZgLI/8bma0rp2vYpv
0UkccbAwqwHporzn1WmKJBd3lQp45VVHVZDwM/ZUu63SG2m5k0ITSXAFj3tQ4G2lkQKpC7OT427E
usHZTr0ETOR/AyzyjdhAxsha6uS2Kp9i24Ho0gtBPGjq5awLSJ+vQ7WQE0fSRe5JlQYNTChzM8RS
VZ49hJwWe12ZjCmjRL4wLvVBc3Ers091mETdRZzWSb+ZVCAHCtzJ2Tc2t3UNMD/9kRe5dzt22qwP
0iSH7nlAVKQPZWyUf04wX9lDhAT4ow8Ina2wJ2LNGr+Mng0zLnfQ1BLksC7b3KSG9F7Urb6Iypz4
T89WdsK2B8lg1ad29KQyA/YzuTO8JrMRO9GRuG9LfilpjacT2Te8G8wcWCOZZ3BH4TT0Ww6ZQV4Q
2mn7awDItuekdXqT0lvCZ4z66NGYKNNPc8T84nOrq0mvSoZM/VEMNn9qLC1C79wh8ZNjw2MZ1kYe
+Tsitfr2agTnfMh6LVdhoA9uOZJTNw8+D4dULBDqpsjr+qryR/fSaE233qaSVKiLZBqadB16YJuP
VCL6sxlVbCNsnbpf5cQPox8b+lByCkzyoUikJT6S6uWEcEKpwKYPTetAO02JDlbIfmBonoy4GX5H
L0QkXxFoPz8KPFnuRoQk8151UgtSVxcZmMC03bkdYc561yVTeOZkTW/6V3gYuyM2C9kA7JU2PLUB
Gjs84zko2Tvwb9laozOqTV/YoUKfKln9uTuCqE/xZOp13GhfPp9x7yxFH7PipIueWOulvq0iZDK7
zm6ibBfitgM3r3tJSHAzoIAUVnHvkXk4AJonrXvlwmzt72WsoehOCSt62wiHp0njAAVXOCRRXQZq
yW22R7OAHzrWEd9rHI3kKlcGw4SSQa29QjDUtVdFEfP5VQRipNMwTzfDCI10ki7vPaw/6ItunAZX
56r0XyTlF0jKmzvET5AUhlnq9XP9rcLm7Xe+4igmoDCWzMvEmJbJXnqmrziKiSgVLsNiPLs4RAQ0
Al+RZOs3E9B3ATnOcLNNy/kVR1mk/UygQT48Dy6lGf0THMVd+AvftnSYUuAthCo85HLuD0RCs0wb
MzY4nxGRLTpmYJ1w6j4iyTxLnd+EzzlEgjTbB7r1hXfpsAMOpAai2Q3alVdPbpOcQBnD3LmqDHpk
9ORGy5ubAUMWSmDsl2dk5+6XWHUhLr1k6GXKhCPP4u6AcJtrfTC9nmB4tJVd2Y3ppdUTbQYjeggD
Y5WGBntU74dVeVr8r9mLnKEQ5K4SPmu+2JUipJw4ZNVMDwTwwaPahm4yBHdhSuhpdCNEi7Qx4jVc
laFtlGsqBAfac6dmY1qBGsTgz15NVfnWcP771vzirVl8/lnM//21ef6i2/95Eszn32GQf/3mXy9P
EPwGoRYyDNw3SLW8Rv95eUL7Nygri7vw/39Dvr485m8L2wS/CgRo+IUuBp5fX57gt4VVwZTGh1u1
6Nf+ycvjh++QH4iHOF0sXkqBRauOPcb3rXoyuYylCQU8aujYF3VYec6qspslhKV0N4W7UGqibC7v
ncCATZcwVxUjwYCmNRxy+o1sSyBhsFOQTx8wWKVchcb/JMK22KcwE1YOdN76okYCu+uw7MnXGCV6
Rx1Df9l1WRcjszLcwUeb7RUeUJfnb/poyjdeU44HGbunKsw78j6mRK0SJhYfrIqacNV7xL5GfvYx
GoYn1L2xz5mhpw9z2y+FQTHtRG/gFeFm3R2BIdaprStBznulh20bG0W/pliR994kxSW/gmxZmUG/
b2rjTsRNpjcp04CDciSB1sNUrUbtmM+zUv1FBjr1GDeTs5uUTm9JX6cuiygBVgxQcr21S19sBEwG
tFReT9ooGQcPhH55O9sZG4w6+HFgSusissSHOgeoTMK2vwqJtQ77ol0b0qw3SU/I3EoLt33IGdfc
0kY6d1gzktBW+8q1djW5Liu3CI15E3X4gIZB727tprfwWCbQic+cMylqsRypscnAWoT0lNF5po5u
DpZILwN3svdWl94kDNbbjT2ZbrEhMdNeu95A4DINl3vZYhqKo1blt0gF5nYVl+0Bv8P2g6unDM0v
mfFbA03P2qVjLhmSVB7Pw+su59A+tJn5IhjPbzq+C8Gy7VNcTeYpGtSHKZ/cdTSZ1Sc1ZNPJSpsA
p7KQ2EQS0wge8jZYtST32mWP2/RBXVyFWSmvaX1KbnVRpgGB8LUPv0D7twTaxRsjDfqXmDDYu0nW
2dZL/PFympsvOGQl06qaZn9LgGtySxq3PuFzslKZ76yBB8fLws9JwbN8lM2VEd9ZTvsx0XW19jAf
Oqa+ipOLoTWL/m6EWyBfVZLoT+Yguz9F1lt3fonTWZZI7J/8ZfrnkRnoaS39ddtj+b8ik0Vddbb5
CdOC7tpocGuzB/OLW5WfgmGo9br0KnmEDdkxaXfMG5zGrCXzZ0KXnaTd44wakrTduNj6Mi669Vx2
HY5zbudluxi+RLEuqmH4lCZzDbYzocveakNq4vvwAFvNPOUtRxxhO5XuQdzquaAKTs3LRuILsR6t
Kb7rG/sWSf/LrKMXU6GYByFGzmiWsCl80WCuFJD+ikKcFWMmtv+MMxOees0X0+7iacUwkTRTxK8H
r+j78CYFwltVUQhbIPXtQ8Kec89fQE7g6PRaS3EBaj/ADa9KzWJ2U0SciR7sKx3p/8femS3HjVxb
+1XOC8CBxIxboAbWwKFIiiJ1g6BECTOQmJF4+v9DqTv+luzjDp9rhyPsDne3qgpD5s691/rWEu+9
CNQ1I1b5VtKZHx7bnpjtVu9oFwzEGw+EhrRNLm/VSKJXNzrzbtB9XJRmcsjzZWwuxoI16WaIREmz
AG/IKcfnxJixk1WB+qa2bzvbjLauWSdk1EZiS9juFDiupm2EdLzPVktbEo7pqaIXtIYpJOz6BYdN
x9B2dqRGrD1q2mEKJVIQwfvrbJtqU2bNdPJSd2dVqJpktILxvQ4gat5m9iWpy3wrnXwMHMauoTfm
FiyMsjlmuYlEilEjoM0uDUdRxrdIdSauQLYsz02h2we799rbWe+1lyneQAo4DcQnbsqCiSkg4trb
zppZ7laqj5pfjWh2NnVLH3FeogX+aydPha3Xt4IGQIqTXiMiFxWeoW9sZEbuIUeGzUrVNhfCscxn
BJBJ6Dho3RNbcK5SclH7SItqN/SLPH9bsCoFFkzCk23hbWSB+FLkOPCTccAdaWPh261JKeTVj3fF
EqsfmPRG/q7r7hI7tshFSeWwB3X5DWhPs3FopKA7cSqxqQ19OEQlNqK6jtpzWgxf2FicHaGscH2W
ZlqzKuu1mSKnyQnLMu2/GRW7zda13O5sre7/MRZPMSOjG1Mr9VOqEzDVVl62L1zm4ckC0Ud6eoAn
3dtWLjHyotLGG4NZ9UEHscxRNE8OzmQRS8kM8OT0oHDYsb1dJ3XjPGD3OM2Vm25no3iMMGKHbhe7
+0n6nQclI/1BAtLA/ABjOR0j1t5JjGTP4iUARiDKhXZL3mz02XxoRR1q9WzAe+YVvU1INr9LETzR
+Zbsskvuc9BOxVH1DT2/oTnNRLgif5i7D7tu5zAG+bvNYC+eaaTF1KFWcmgX/ysdrvIQ2+0HLQP8
Zfn0tSyBDulCiS22jE+1aJOD13bxDdZuc1NG3h0hSo8csM07szSgtRDqfsF7Wu5arbuLVfY46J12
mZLsYea6HqPZNngbi7vYLZfd7OQo+WZkDHrgIBDb2UvXbiyIhIQkj0MfttasPlk5id4wEyfrsSH0
2DkuWa+GW9Xpcb012Dlb5GKziUhbN1WcBNZUK31LMOiib5EnyeWpTHVfe506Y1bM81y67andGSHa
+gruyZyLorC2bi+EumlE/JQztMk2y7hQynR5Yd2NOcF8JAcLXHpZRgCXjpv4u6rFjI1vWJp7A+4T
bDt4+p9NOcyfy1qfj26fidOAVHDfwEfticN2Zxi1Kh+POt1flv6i4hqMSX+jSn3ZovGTILY1511l
XrahniMKXPcHM8DIUj56HPWRSJUdbVJ7y5BsglDixR90jbR910/2Q6e8Zjd5jdiZbZ9B+qTTgOPd
5ALlCjFgosfxi6UiECtZ2QetzLtrd9C6SdvFGjc6nuKA1DcBwNkxlymoLWmeWjmUybanpSHQgKoB
xwA7l76zO/a2gD6qB2XGHRhJEEl/VPAz4w38+HE46IkaTkWSaweNWGwKPyYhObZRy78XNiAzAqiX
JgWmgqa3xnHXbhJzcNAXNvpbZ2MtRwiiZxxh2uYx82liMAJQWIZpbe+7FPoVNgaH6KlkHhm0zfR/
dLpZYNRa1X+GzeFv6DdAKslWNRmmc/W6mKm1gyi2N/toaIJ06QdFjvKaD5cDGelqc6Spq024y0mU
3pKUV95ZCkT7WgE1OJ2huR7IFNc/R1GShTEHxySMBxO4r1RWNfK49DpMs75/ZfFecNN3zglb81fL
zXNebMiyAXc0aoIi1wnm9Ns84Vw2ZIqmoW2Efe8sMrScpLyvmg7MnMMkddvbpIXak9z5DITO0+DC
xEk8qeCHQh7rCrqb286uir1VwdTxuWlHb+iaEVq3pT4QDidffGruT4Zy3FNkJZUTpjAYkLZQmm2i
WMT+bQk5KjSU+9qXZvcZMV8cOLFt7QptifEu2Trh5GppQ+YuzmrlHqew87AwEqvHOlAY/m2RMcQ0
GAyEPcb2d9bT9JhiuNzSl3FexzHvVJiDm4l2WpMmjPT0hSy+nvxc/LXm4yBqc0snuQpq5ebbnKS5
vT+Xw9aex/G0uON0p4COPXZu3gZZNc1hBkspqJn6vqtmQtVg1DXtdXqNTiCFbLcAyvuwrOd0zbVv
tpqTODsDTO4HbvP5LLt0uaPhJZ/kJFzQLW6d/ah70T37lV68xkIv4o2tMv9YK2YdWLj0oy6jhgxC
uznpTexczKWfwknHOmwsOh/AkCaATSG3qnIFtb/ubBm1krPu9gmijKKsdpMj7X1WaNWBjtUcSL+Y
npkemztNb7e9bDI0XW0SZFk53mX45E4sEuOGF5CXxR0NChZWPjNv0zDRGrnNy8zZovos6zAfVROs
YH8qBngTtNeiLZAsQkWZWnxLcsdegH0mEyzhwfmBJGP6cMo58ehc+/MtBu3Z3E2tVf8cmP/3/P93
539C6mg0/e/n/6d66JP/Cd/bukh/xbYxlFz/1T8bAN4/qIQ4rYOcXE2hnL//aJ555j9WnwBTNYwL
P//OH8d/0/6HoZNYQEML/OLPttqfx/+1F+fpNp2zKxLesv6T4799dcP9pXm25pGhg7JQY/A9cOet
zbW/TOqH1CDVPkvX/BNXTFs/oS8FVY2XN6kauXOq1WJdxZl38Wn4juzUVXo3OXNNzzlhJNqaAyiI
KDU/O12iHmrHqJ6oBKIvyB7nB7mYaLLdabFvJLSTiNJZ2KdUG4EO5ij+sUXkTrnpkd51QUIYu3lG
DZjc5aLWcriOtnlkey6abQMqCuqCUpMIc2TvELDHrPpBvAktehdpxi7H2XafiGx+yJPIWqurUUNO
grGqjWBZBtyCivOZyZzxMM4djf0aZLKhtZHERx6Zh4Ex23FaPPPgzynM7pmB7Jte8qU2TRn13/kU
QR/CqnwKxQEsAIJ3FkL+4EJtr3yVOWL9DsGG1Rw3tMm+SXWEUVsTJsmPlBt+Y8O5eHAqyvutWNLo
Y3HshuAEMXWf5aKtBSjf7DNgg+5zNen5o59D+YjmNLmfhqh6lp1X3/ddO6rT3MyxvbE4WCZMwVzY
dkVZiCjURVPrTKuld2GcoLaNI7mQmYgiNi6TPTeANeleGAtKXGee9xAVNYkb89LqYhOhTao2LGn1
zvU4nNmLC4qolPc5coQHu0voG2TIPW46rt9uxMrD4Tlt9kuSTOdkgKA2I4gqw9Su6ichGu+iWTwt
Wc6Rxycr6KYUMaSSqBXPUZ1bB6yB5lEr8B7MKM3u87YZtafFKhXldyaOVgeoqynyAQ0A8YsdUY5l
z28W5g6nXPMVPWbz1g618VnqnP9Cf2lsJ7RjG1+jVnrbtmfWDIZQ+ZeZoXaglOU/GW0aX2ZzmeOt
P7eQg+3R/MKhqeto9MLK3PSJNr17S04t3gn/LCWJ3zvECPSHZ/iDN5Hb9MthGJSh9mk0aGcj0thM
GUvBS6WEr5KgM/2sJ8Qlx5YZT5xhOTjY+TkxZ/9BQtg0A9E6zqdKKOs26TSd055ZWJoeeNSmhGM4
ol3MfTwrnUYXTu1J0o3mQuB3ttPae2toqNCehoCEmdExI+7PWvLQ3Ruaabu2y3cxHiCDznTdav2x
d+SgH4qmUelnOnt+fwQ2YBOsxOPzCkNEe1JT2zEHj27dkklYOvbd56Qp7yL4hOdiABXxjeFdBrTU
wBtjace41N1q4yJH/oTLLN0R4JwEOtDrbURezY72eRL0pl4c6IdPL2lvpBvNT+rbLkvI85X9YzaI
BMIOlBdwMIgwGbAl04vjgPW+4fXWniv4HPu6bQGLcExFeADnS27oJ3FmzGd0KL3RxR92xXe4AZFI
POo4GMMGPtx8gtSTHepBtzfKr/DreOc+66ID7Zou9L16Pq6pNlsX9e7W6pOE4/C8JzJe+7AXVhqQ
V2HDgG72RLaHFSsCJXv3rlPzU7908caNp73XZ/aLaAmazYZhwKUy1PeTpz9CAjPg7CzcNlSDm9hq
cHQXEUME6cS7qOqov+zqpMOz/J4p944SKnpr2ny6IR6leKo4i99n+MPIAiJewiq68QGdl7lrQAEF
U5qoveUsd2njKYRSeh+S6VvslMg5b2OqDcHe5VSvbS03ube81RF1EQ2l+0W2t/2UR6E0kpHJQ91C
I6zaXeZo+m3bRtO90xUcC7r6q89quwez6W3TSEW7moNIWEV2R9VuNCQOEANOl0c7ZmUqTqqgGzLA
S6lToyMOJkmRrqpqY/gcg4u+blFuNdONXsb9p2xoSWWDVLWP2/nH0DrFXiWZ2vbtJJ5HYURfzNzm
lD5HiXVwMlhDgYaU7zA49US0amnBcscuv/P9djXZkMqxl0NuHT2aueGsae5lkIm/Txe2piuws7et
kqfCWVwKz6YiWTxf0mzrNWn/6HdN9OIjAqDCJxqHvTe5W3yv+VrRkM2DBen9q0RpsxMDAWRRani7
suv9fb2M8k2if//stzFJ3bSjwprMOWSTRn2ijG1vSrP0LiZ/47ZzZu2+8+IXN25KPcTGMOzibnHu
WiMSczAgYRBHe87is5+XhOPFld2ERZ8ObpgboJeDBs4oUKxSBXZv1ai5BKd0Di4BJjW6OJpc4Qd1
5O1d6eZHrY2LTSvjIWi0QXvppd595omrGsDDkzzpZvvoRFl9mZdevzOhbG28nis9FDwG1rTTZ6Oj
H5hAfDE4F46dpR3ayM2+m51Vfh9K8FtOYq74rD6abPZBRx0rTrEgjlRjbxw7FZ9q9MOPNHS8j9kb
4q30G+/cRMYXzadbmlbxK9EC8HAU3oDOsj9Vlq3d8k4RAG7SGhsF69yimuhT3Fr72cy+RM7wzYPE
sF9qqw/oZ43ocdSrGpUPsqg2Nq7bvjcljJ/R1A95MufbVhjyOwgb5uDoizYQQbKb0aBrGBqLsraL
E4mHgpPvNu+m/FIJ565inH0ul3bYlr2hq8CALt2HU9JOtFLp2tAF6aOtLLuPIUueUehQSlFfpIsp
gomYxhtXZMsGLwpmO39dXDlfrMVM44W91XagcjRzmwCteEdo9KwZTr0xcXl/SQwXxFfqud9b0T4O
o/gR0d32EFWFvua+VYXQN43dp/s5192jr6LlLFEi0kZt3up4IfTCH45TRfM6T6TcgsrNcXGOJuk2
CrXVKA/26nrMHPEpZRpwLnjmgyp1Vs9W5++NrE+AVgEbGkmBqfv5yVoQgYgFdkAx2uGQZMtHj6Mo
7M2hfoq8mYSFbuFaRyX9TtQdI8e9ug9UhYSNhHX6/5r3DUTmq8DG8qY3tnlPUDmHbg65jeh5ruxv
pVGKA6KHbivBmZ9kBQhiaIzvbjmF1AUfnZc3CRODgmR4RjU3noyyoLOkxbGHxKPRc5I9FYv7KDRF
M7SYsh2N0fkeRlr00Eb1seWmEyG0J0vzLlGdFdqu5BEVXoylaDY2rcjEnSmzT3MunccIOtFeYqId
gL9X9eOQrN12uiruyNnPAeRrsaWfaag7JL0tL32W7tdisxHVPafCmEmTfyKg6YedxjcNVOMg0fR7
sGf3SwF9Jem7sIUFlcnyS1vQKlu6+Xnqhgcp+nu0jrdUa2nIH6x47/EcKTXk1IBDHKqM19z2imTc
2GZqIxJyLftcZZ53dsqmCplL0MtxYc5reI0faGHmP0Er/z34/d3BD4c/Aof//eD3+Z1Cl0Wh/oVJ
av781/6UTAgkDoLTnUMIAspDC5n/n5IJw/qHC0sAGcV6Fvxz4IuOQifwGrAHcgrONXyFP058ls0B
ktYkcxLYT2Ac/iPXya/jXgsTDELlqyBDYItBtfHreW+pl2bQuoFo4LFgMa+onC4tUSJOQAXSffnL
hfkXppL1D/v/h8vrhyH0WEOBfIbcxu98htiercLF6HdJAJG9XTl3qh/9lzztWydgAi/fYowC7/5K
2vs/fDTHWZw6eES4qL/+zlTLxdzXwrosOPTeKooGLDZqZeu4gyOeTW/FG3Z6u9IYcMv9XcbW+sf/
+stdA+wB57s1hJNz/68fb5hpXPng0C5FqUF18LSV/Kr3wyKPab1+3Iye+G/AN78RCNbLzYfyqICt
Fbgrf0/nqWQVDbH0jQvKLeOZ5qJ5YBiNSgtAC6qv3vbOVroyMQcx4HhO+qH/cOij7QvN4To0zlpT
uStYsKOYiLYLwSvvBF8haIzsURencZ1rbeDYU412UmACnon8Nf+G6vGrBebnzyDxjgaHYUP2uOp9
/tKS8CbPxOCcGBcxaDwrQ8H5sBjof3sdjm9EM/Vpzjnk/fsHZjVO/H7HwP7662SHD16pxH9thFAJ
u9lst2DrxCieyZEAu+5WyQ+Qmw0G6mV+tC0p7phwJaAyk+E/IwhdfzURtCuvRvd5bn5/V0bfr3Ka
4EyUkbM+pusLo3wcP/HYiL9JLhOryeW332qCJlubPnzgP+GtIuX2la4P4kKTdn7UJIHMO4IqEBeh
+QVgkFvWO/rD9e0EpxpKd9UKa5mLaT9PtL+53f+8IrmmidkOBrPLwPH3p9awtNpvGC1chr7hJbFc
WhKQ4oFO4ozAP//vb/O/ekncVax2/Y9r/26wEhIIuGaOxqXtehT9KkGgbMUASQYX2mjZZha1U1ef
oLvylPsFdqhy9Od1S+aUHVDr1acrDDhubJoIuW5wvMzB/19ZvUkyopmsVMZbZnvVPJGSpFNi//sf
8RsB6vqwuKuFShdsFQjffuvaZUUcDZ7yxSWKMr3ZoaVpb67PzdyX8q1tSy0svIl1T3EBSw++XpxS
kZAm4Dc3UpVMB9LcgnW0AGdtNyLSO+hI+vz477/nv1gFXSpEkDkWX9b+vbmozcYwEi0rLnSSuCDX
y0xnX74JPRIMt4FT/fsPXHfQX55sh84ogeUYZwTJQ+L3Tyz72Mj0XHWXaQX5XikbkT/b73QyGAIN
Ot5szMXQI6I0Qqarjxnl7kSL6CkdclqJZqWAqNagJjKdFUBf8TwpWVVAL3gmrpeoY9dwsAol/rlD
m3JSuMzOV4KG4fKD1l7A3zDv+AW//yx+CfcZrSQ+Ueasv7kCF4J73QYs9KXmNQ99ySRnkwHHvm/M
QvU31ZjQgspc0hI2hq0VzIeg/CU7P4nTLCj4s/VQEWsZGpmBi351JY1LrK0hZh2ZQBWJeia0XjuC
WmMuPmjYZNI+SY1z+0Z3ayJ2plgldkg3GSsk5j7ejKybSLNBNyw5aRUUyp6sLiRuJCevK7MzeXj1
3ZjRLdvAGcEiJI1Ce8UrkN+LWhXfdLprm4I6IKGOXRiaKQapHwoppnPsFWzRFIl/fdR9u2S4Z2by
odFRUQD098kpsOoO/QL+zwZ9tqvJl6Eqsgl2rOs++X6T6EHDrN0J4JM2Y1DaMUHpKOlUG8Jh9r6C
TW+9EP1Jn+P9Xnp8fsNgtQeDDpl2iMhaORvxsHoux4hZr+/TIBtJHnGtMW4v2mpLCjK7r+yw6Yw8
wXeDF+rBjcuiRfRvJdHGyyb/Bf0O227OM+JS2DOQI3BpS5Ya7V9KA2C8EMj5drVtv3e+RZlwNV9S
ArIQY/2aH39yIpXbodSPTPDrXocFJcDWWrhnL3fzgZ1ZJMKT4VINuiuPkNozdeuYdXPWZuR4u1jV
ZYLlPp0ZfMZpwizc7795Ve7UQWwk+l5PsxaNQhnTlrDaXeungAOgjE66vryKzkuPxujNGwzTxlcQ
3zVY7dXM4RvRzsDB/KX0O/uV8FSbdoVMPnhQ5u/xEGWc1zFabvSB2xMmZCjtSeKwN6Vwx5AHq9TR
LUTVPHuB0pCwevhxAUg64cxRSj5rBDTkp7HyOlo8RNL65bOLu18nEyopVO1usMtBOAl6hVub0CPL
xifC/wpjMmwZMn3URBLQYFaMF7xc+PKV0CXH5OvmWYXKHAuNx9BuLX4We36s85wbhBqkPukxYxlW
ew13qgc+ZovZjcZECZrh0wykdsSWBZ2xJL52CEfXZ13xa9aK9AojTzzBZmpVDX+GL1zgXm3HnXXE
wk1Ns1oLdR1S7OSj58c2t8Kzc3pKbWrFlwFlQx8uylkJM0SCxghY5m1feKxG5WS/w3P2XyYDbl+3
rE2yAXaiZrEOuVbpb8sW60HQ8IZ6iGNW6B19Gb4cJ476RFkHT5324iYna+AEZAE7om6v/1Bd+Oce
6E8asJxFiGwsv4w3Ao8P+ia6abD6UgofcLH8H4tLf2znIdl8bw126qAH+dsFLYOXu4GBkR+SxAAN
qSn9s+/W8yNiIDZ1Jj7zw3WNpIbzzpHNJuqSxUWD2usQq6yX0kfW+Nx1A395/bYI3QDVmY01P9SU
nQZ94FQ9NNdaJAdh2d5XJS3xOMbgMyzckdGiMlTGtZ24+NsrT2tIOW6YRWYwo4KHmPSQpDZqrR6V
wbUXpeJH8UrySXkydh/QOOfHbP0rbOIYfOKM6lNfc3yulFpYJt2HLNhtr56cjKg4RHRppx6vhcJC
Vhrku6xw3o2Z+j7rCm4tYaUohrzsg5BCcmJSyqFD3Wj6nb4mKjh1pN91LZ6UM48R985Yv21VN2w8
HYiwKxsdLhRFeM3EZWuLXL5Fw8peVznjq21EjOL7T2bnWDuqPjQd7hXyZK8sqZqA+HOjwdcPrwXO
sJYqOQqcj5+HH3MtfZiSrw4xW1lFaGk5kSmudAbrdrIVOLvStt4T18SQxrbDF5QGbtBg5aNktMVE
9JWJHaO96voKicjGMDbO7VoGsfP0m3a6eNbUfWCi5h7JyFtjgLoPn/TwdksLkLWtXo8qTInSvVCC
woBR5cHhTuNBR6HGz6lP5qg5j8irkBJppLaVm/EnZZYdt18fT+QT4k6PV8YcTkj+5GykXLVwCw63
wMPIdi7xv1KlOTCbA0Rp2J5AC/JlIpsHuLdyrlkvPP8FA6b7nOVeU2z7hvAl0/B5RgrIUO9JOVGV
MhLj918Xgbww50cgtFyVIk/9s6NsE60Xb5h01o8vJ8xuDHUox3oB+lLU9elKqKLcb1A3m9xVWufe
pmAj5zpMlKC4jqKXa67D1SPWroziHF9cuf0J849t3vi27fgm1yeRsZToTmD912eDGn2L1onFh7iM
uHvwZ4C5B69eb1DWWCxNRh01N2Ur0Gj3y+yT0bNoHX3RnqLI8NZxqjHF5RNgN/vdzDIyIjSPMwDJ
eZjnmIk8T+ZqMjWNdRrKOo+WVqW+fCMFajW7iWkGis5ze80MibtVe9PW4G2vB94FtsHbIkw6/jFH
1JSlWw8mjrTPawTBM7kF3BZkYJC+cCoWPyvG67apFjyDG7niFE1vpTQstvTPUOg1RjBGucGzx0lm
9QO2ciS4K5tEsdDt4+skDr8CeZD1LlffKUHtMYPLvJof9UWZ0cY1FwyTHbHNgd3FLEdpzstlkIYg
iVhvEZHhlmbARKt1xThG4Nem0W2AD9s4smx/KOzHuZ2qNqwmC0Oh1ur2O8I3nhr+aUyQs86xFZj6
IWeOU2+xp0zFsRwd/u1iSIzmSejGxCMS5VzoZd1cmE+ta98MM3Ffx4JFnlIkXo/k+KQXkr94Jq4X
4OdatB7cx8xgXVgX1jZecx6uz24Uz2xrV1b57KbqK1PB6HJ9PgGfRXumcMOexrGV37qDxyPi6UN7
Y9ko3BKcYN4fD0Q5ld4P6Y75GGKnbG+0rPK3hSKcJoax8Hx9Kn4mL+RMNu4chr570UARyey124BK
La1Dp6pEFfR2xUqEwFEL4QfShGjtbDXArT9Im9Zkg7S1C3SDDCT3ikIIahs0hDthoVXikRPPNpS4
aSOKmDfLjRp2GIjY5g5U2fwwZDWrvZmKe5sszwsndR5q/crq7CcW7esKaAHWw3UaMeoMcQKs23ef
cZVMd+K1WTegKlAxKVGhHHsWBYhDZMs0mof1rQIbi4xz6HnNzGY12sZSzY+lsjgSSI5qLz5ZUy8x
uRp0WdSI2HQyrF4jGrqdRdBSCy1Po/CIuOiHEWep6DIspVdnantFBdtezyfEac3TrotoAftnDxQh
MQbHF32S6b6S8/p70Q8+MP93nwZvLu9xRn1LtEgLcz/rEGITleO2rOzYbLMfMWgr+tu0/02HI3U4
1iYv8IzrNEslO5JKpyXsaXn6VCjKeckzOHl2ipc5qO1pmffakMEnhQ49BnFDyz8Z5/KQSpndmiCd
QKjUdnngZD/fVEJWNLOlrG6j2qx/+HNBvXAFCTKe5glDmdyjWJ67Xj826+J/JMqZRiTYGGqqwao5
wRRVcVi94c8VDS8A/0U0aU9xZnB72lLy36hpuUimvRCOo+skgZkM3kycqBgnR2ocstLnxybxYDPG
DFCII9RCRuO8M+tB+RorAnJn9f5i/YSG3sI5xJBCs8moqQ+saOKbztfNJEpYtxfG7vn3mhqT3cWX
/jZb93ChZdFL5K1k/OvBMNbjSh6LIpMseT1rWu3MbnSin9beuEntn1OSug+ohcHrzLb/IrS++2Aq
BWDcRA3BGYz7WjkG+yeKHJ7WMma1WtaEmpFPDq/rpp/lLI4+Gya6vIp3oljrzZWxcS6hbpSbCA/I
M2YD+ZYXMxLQnnWvbXiF+oKHJ400JoW1vXPidWUGCMIOxNkuuTHsJP1ujQ4uZFsOvHFXjzdWZf+s
/awwGnokGjtzCdfLOsDN0t0DB7a5v+k43yAdHto9RuGB/FrD8Dir9KQf5ot49jwY3PxiViX6PFwS
NyMKBaSgwUmidNhYnFE5zwkd680V3SntmTSkJV6Xg2vJjO7yhxMbCC79qtR3cV663tZRvbHjk5Pn
pB3mT3PiLOfEUuknOcQ58lvyYbc2p51lx4Y4AJpwSt0IsfppD63mID6inK68rdma840R29q3QZr2
B/p2eAFUlT/qYu4otye0/9RVxgnWsE66ZVfvC5orr4i+HMAaUVSgIGiqDOlAPTdH25zRcrsI6OPM
ST+jA4+fAJaMuBywRG/yztb3aGHUnW/K6FOiufm3ulH8SXalpx2VcuVjU6k0TqyFHiN3cnu9zTDL
js7btVny3wnP30x4DAvp3F/6Sv+UbX3ffo9/ne788a/8ZboDWJ7jG9lo11HOL9MdG8eeB9KfJIRf
EuecfxjO6tdjHgIP4Dr9+XPEIzDE+uB8sPohxaMD/J+I+kzj174bgj6LgQe9TVtn3SdA+7f2YN4N
hHkNfkq7lr6XH5Jfj762pSNy70fSsi4WlPpuXxc6IpDoJ2tkWrkjeQRSeL5rTAf+nks/OoDFkaPu
TRBHAemzvVHLdVTNLR4XGCQ38VLp00PPfvNR6nJiLXYhhnjwfBL2PgNRMMKrOjFyj/hR34q3sDey
Y5lV4ocZV/BHUWJ4XzWDpWF2CCNw6UqSKhQv4QyX5tGmCtxjbVo2OHaBi+VQulBNO2huqB5KlBqF
bCGNmpb2ydW1rx5Ax02JVAkKuO/eOcmYMm1esjMt7fTgjvbwZaJc3Fq69OkOVU7y2LqrAb2rZ/Uw
DkvkbyDjlO3WlPxi1rSF3aprCglONwEwGZEHN6ZIpOPJ+ZpOY/8JC1KS3dnGrBHrId37tNWtiZJ4
RgxTcB4IexfCUUAX0kdervepenLtvkdnh4fwNVJ1RRKaT6armqP4CWswZr6uRsAdKr7+IXWi5LRM
8/xqpamw944164e4MsetD126QvCXlWLn9s5qsEpN+RmacQuKssmAfbhjedRASNQB/RRCoMto8e49
ct6GAMEZj0S2pAaHvTnpFiJgO8wbTuGqN1T1jfPALzF0VGFjSSRmgeQS2gXdkLX7WWpZ8sNtcV3Q
Ycxv8CkOuyk2SRpr0mEz1Il7aRY4BAGZWzHmwr6+oPNsj6q22G7LRlyIQpu21Vg6x8jCvhxA6nE+
1r1xM/PS3LkGDOsg+dm8itXayWoqTZ6ta39L/9nsgnkz0fryCVXxvC0XwpIE3yaVfLBQEdQHECs0
6pA9KvwoiZcyMx/KziLRO69AMCUV8D9aYwJWGCUDV+8ydDH3ahGj+1Sirpk2Ll00+VK01PvYxGk6
qmv/sb32Is15djsoydgFjxmeJc5/6Aw/iEJW+DwLN3eDwlOldh7paQFj8Ob6rtO89DyubVInqqZ3
42cDde2lKlmRhT5fG61djSOclF9HT25UVhj1DV7gQnBAVb0Ip2vvVl+jX6s4TR9S0pg4FDQjCom6
jUre7MhzqfakSjl/Z/VALUtdMJ6XJR2ajaGhlqyZS5gbCY1JhPp1u8muW49z3YbaEiDVLTTs6a5Y
d6w2d4dNEmOm5Imz4Flk6w5XaG56RzRxMYLeXPdB5nnsZOW6PRrrRtn7c4NwUu8eF+BQVOSD9k27
7rrw89iBPTtT9l1fm92y6xuONbt4UPXrTKfPwprC1r5gJa2JaZRttef/XKt1rer7G1Yi9WQ1KyPm
jxZTURAZV+gJ5103Q88LXbH9gazvk732yRBRdJTeuUFI4JSvOZHIgmlrSk2cTFr6twvJuxermngf
I4t2yDaLWc3sQa8w3zTZfplN75hpHr5aD7zUfJ7XcBs8jRUGPtnme8+Lui0RwBThKfeq5miwZBtj
scyLJpU+7swhKTaOnxmn2uEARZAU/QgtlWvyYcJkUy5WSv+dXK8AinqcfW0bN3vP0LeAmSvGt04n
I3rb1pbFu2bN40bL4JyVwtH6A65UKyzMIYNhl3Rxe+IfwFIqNElNbBuOVLSfPXRjqGpRuXIEs1xb
6kGmCoxDM5LL0CA6F+qz08YYwEc53mhNa9bbqC+nuOcgQHF+C29pgGBDC+X5/7F3HstxJFmXfpWx
2UdZCPcQYzab1JkQCUUA5CaMCh5ah4d4+vmCVV1Ngmxi6l/3pqwUkcgQ7tfvPec70NidR5ioT4JH
mHy1bxmQWC/sg0vX9HbRg21UF06bzga35AWFZ24LWu1bVLZ4TMqRHEESi8V1ljMlAkzi5dbVAH/v
Chmpm+z9unSe6258VuOoaVOghbM2VgyHZK212YGW0iRyX8HKXWYuVnuXJ2XS0CMbRnVrjaQxoH0S
2QTYCg13t3CuxDfqFdlqg38taAr/OZX7bz31Vj3FoB7A339WzNx8LYp2yvTHV6QEXszlD/5VVXmC
2F1UMYy3aPP432NGfPMPoiSwZVJAMaOndvq3cMamqkLTgnqGkTbOOeb6f1VVTvCHB3PBBW+Aegaa
8D+yStjuUjX9e2pOVhLqG2fBlTCCs6yfhnAZxqo5R2p+IBwxnTbUNjziEqT6Nfpx0pMCOyHCEV8q
hOKhc+tgZbdNcxR+aZk7mJcE2keZieS8bruMXEM65QaGM4BlTfCZXkN4Hlx3usgnhH8i7ukXzEjn
LDbbtt0miMU3s5vZZD86rWVsvRlZ8grAn2VvmwS6Im2O8rFpJ3bZpI6uYT6YW8+Y53ehbTgMX1Hi
bJvArJItc7T6XqXNWBxMQnTJ5YZg9RFQmluQiVAuuwhJF8OKIindwDLBGR8Vh9ib46+GZanPAwKW
KziA3rOcyqTfBEYgaBNnSPUsr2XWB2e0pckqlb0tjUHeBL7KLjSq+HNcRt2VHlpjb4UJCbFmiCW4
7PS4pdIj2xP1iV6TFa7W4ziQc9+4i7Mhh8AXVKGJllo67/yGy2xxcOIjmGCdCheva+G5i3K1VjhK
ufJ4/CzMHEF+0xmOu8OWl9+ac1beJL3fQEL0BTptMy1ONIrYq/05XKdDRJR6YCOrbvz8CguYMrdg
vIdo1aQs5etCmk/ATbvLvhTPRKd291bbFv7eb0BYsakmhHDmvZ/ui6Z3HnGG27sEayFwf1oAaz2H
4ZUg4HczOWaKr62Yr6TU7Z3nln6yRfouTySQmi/sjMVW5Nadp28WJvemHUS9p/Ch3dPTSKM2cK4t
NFzvralS75rcGc8aWfk6yN0tucPdWhKMA6GODHWnGLMTeYThZVAlxa00QTmlwn6KB4FPszRTcEv9
tCsQbN5PvYRqaMj8MJj52iytbp2mSXKH0dI8oxnzNuEohqNyy32aOP42F9gzoh5YRUisLjHIugwP
SRDKHZyP9AUux2crDIwd+1VIzkCXWXc85EAtxrE+kjOfU7wHzpbInWGTOrbYYIy5LXna1qRyX5Q4
M0Hd1C5oh/aZ7AGq/JF84sjGXM5Ygt+yZSKtehWurN6KT5mOjGeOWADBsqi+k/SgribGgifMMfUm
oTWMNhgNayaa6NrRNc8Njy3QK472e/K2oR0XUUyEo6D0Zvoh4Q3SRZqGDpKwikWpqL3zSVnvSDMa
410bWAOeZWnNwu1pN0cq8u8wRmUus2wj8Pt728YAco+DlPMacQsUHY+0MVWyJfIpvnDhjdx2PsTK
p1HM2Hl7prr0f4KS1iG2monPJ1oDlJH9RKsAV0+WWI1eN6ETETSEQUo+j4FTJMehXPDAWTknfBtk
C4JRa4kx/x7cnBjuCartZbVSykica1gIOnmfpl0zF1iovvmnI4mXeqrcYN7obxZrHjOl3udWrIj0
jCzK4NQoSTN0vhmzx2m2ONRZ3yzbuGuWnOOkoACvcwco32HqfPG+L4uh++ylxCK777lGAVt81jPQ
j7vCkeOqCDlVjlgachALAUUsT4gJivOhSHuXGrPm0Lu2O5TyvFjWuP1v56Po4m56Y6cG8OOjtvvP
O/WxHD5+zwH76w/8tUMH5h/WwgliJ0We93fPI3D/wKToWoQ4oPW0sTL+e3d2/pAEPbBzgg9bdmCE
K//qeZh/OK4X0J5wSfBaDJD/pOchnB/1e5K4N+BfsJdwn5s27VcKi+/1e1PODBs2g38y6xwLUNKS
U5Da6d3oyPRLXuj5OISd8IgmAhZOSR+m146TN+/xQ2MGJPPWuLGURwUcVZO+ERjMH1PcOeKihmL3
OeriRDG1depwHRa9Y6zrccYXxgq3DceM/ArZDbd9UzkMw6Fzhqco8bMvWk/yUte9/xiNVKeseGwt
qw5p8LTB/sgAwiFJJ6A3oaXOtgmugX7F4UDGqyJ33C++5WZf4ZAcVZbN10kw6qcursVdGhr9jEy+
Cl86Z87PytBXKbMkJhdFnLyfQ6f+KEKln0ZVE2cztdGL4Tj0pQMlcRw2o3dTuTrIN+PktDeJVOMV
rXG4AQzhpxcvN4zbskjwlNFBUNfasMOjKyqPiDVM7YTUlQ4KmShJk7WZzFaAdriPPs6VKg6ZyylI
6jBid2K2DGIn9/ftIvyDY+pm9+QGR+de9kdZ9iVBE3RXafAE/knaQu/NEsjoZs5z956ZPKKKuYgy
D+deRO8XBxLhORFnd7VBSxx8oVACqDT5sGqorHR/4QZNt7bDtD7BcU22SWu582Ird9dZPQYXDQve
ihOnW6zMoOIMMJVBvAu1199pL8dpPUXlIUUU8olRCvtoEOdZuRazW90Tm9GdLM831iWdntsyyLJu
MeBkZ8sjqmjlq5nihul7D4bN089Zj5OEEXrnX1hR6UXAR6ZxXIXKC074ysNuo3LG51lbIGOIekjr
Y1xPzGeqGsfPSGOMZjDOvQQhxwq7q7rxu+qF5MCpP5gLdWFjEPf1MijwFisHEd+wisXcfS5QtxmH
MPSzx7Afk6N2ino7B1PiHCvcZR8Jm/Jv3KHRnFkLuQsMp8Ge4NTOziox+8HysIbzDFQ8eaxN5p36
dqZhUcKZJMq623tsSXcs+dFNbmOHzb5wd+1BMJBswNquRlFERntpzs1Uxtem6+XhtWrrANVPSYyR
6PT7QQ7u0UfO8U75fEa47M3ZfE+sAZjQAiX1urMsXRxCJkk7QkrzFfRYd60B5kNDEemuzdOc19tp
1hP5VZVKaTmS4437EZJna1b5uu6scJdEKUoBj/NmPEKs4VCLwCG1LuwusK5K0/JWYynuTBEcssGU
l3MlwvVkNuZ2NIvp4I41170fGfWvkJWEm8JveAJFUZvXxqJR2yxzwrVD5beLk7kj37KBsYSl74jJ
c7jsnTneDHWe7mvZ95ye87m+cNu6P9lJn99NViGKVVy69POSorszgvZ2jngx0zJ5QZnwzjJYBjI/
RZRZik3iujRR46R9MHo7u86G0Vvj60LfNErrvhEpq5afQzcKWhGsTJdqMyQyYEX2PIdl5o8r3ac3
jigeAwEHRc0LH6PEKNSpO9ctom1eWskaoHqxTmJTS2BnmX9oZhe5HW07rnY5PJiOE21MnFdHr4SM
YWeu3gOrte8wl7YblqcUkEEjjx62u60rAzZ5Jdr+irGPuSWdDB5XLucn+o7imUT3ZBOlDTymKopO
HvPUB8+T/UU1uBmlvmpZUzxUIfkK74vxGfBNSTcwVfPZTHl7sWckZIGxNqaq8g/lLMQBrXhyOVhG
MG5Vq8ZdaM89Q01K2YFafU2bsma+SPKzR3zFRdrYHxH2TauezPMd4OR5JYO6A5bOqYDXsIhuB8gn
23B2QGy5KuNq2w4eRqT8QfA5pqXINXd0DIQErD0CN6O4jGXUnpPWH75oUxo4slKSvfCUbU20kYyA
vX6HfiZ/rkuM11HH6HituP3PiQ8bTvbGtUzH4myhbNlMmTIfOIxkL+0kuvecRcS9V4/FbV1HajtZ
tbnLKtFfafrTR2rWFrd8aqRbkAIZi24U9/excMqTH7XOR3pU08Fx6uFyJNzjCiNtexgNaZ3bVsLj
6/Altvkw3Ssrd32Om1Z8jUuju8R+rC9bmYUHM6J9opM23ZTCZ8nM1NkK2uTAODG+MVKEa6tU+x6T
REdtnKSzIb120XwysyrawQ3Or2M7Y9pVzJymIKa1HzDWxrTvDR1f2qBFDq0dol6brfFT3mGCmp1q
fnA0wYkYwLxmhdyJo4NXt+9qNdiXcxQOl/OwMPLokXJ6knV0J93euse9Z8MBTqrNBBl+WjMkjJ6q
umpvnNlFC9KWIZ2wZbVnRx8/RmmdPTiRgDqDLWTcDoMDQdkWZLfxVJ7IQLulGd4mZ9U4Vtc9m7Ub
QC2Z3MFKzWfCOrLiUI5eEz8JaYdFt+6IUGcnSk0/Oc9lhGW6cPp821vAriaHufm2Msf5i99hMAvT
qVg3TcwSHJHfClygAXKloqnfcwRjiDvW+xjM/JaHNDxyKzMQdUV2S1+3Y1zonXplVJvahSby3/r4
/6s+xm5Ca+k/18c7ULnxjzFr1p9/5q8SmU4VP8Kkz80kbwF3MGj8F+7Dg+lJdczcEGNQ8K2C/hfv
A1auaQUoIPhhS/X67zIZt5i0CfvwqZO9b92vf1Im/6gjZySJE4pphiWRoriOufTRvi+SFZzlmTyw
nk5Jrzo0awEiGGEjKBM9PZuVJ5viMnX7mPFUhJDiu2t182er7H8VfX5TxkXX/t///aM4XzKNJFiI
XpxNSj2tP3v57b4z9tQ1hZ5mELAfemTo3kS/wmJd2ExenL9h//rlR4EMBZOK/4Ajxo8f1TiY/a1c
dnthoT2jpT6soA9WNN2t+n/wrbiUAacZi5vuLMPY774VS1ZaTUJ0yExGZG7OXG/gR6XrbvT64+8v
4KszzrcL6PCdBJrdZbL76luNmqUxk1zAAF3ZSk82wHpgQKN2N6oIkzVbprEQhWlgwDX/c1H4PP4f
9bX8xd3jGfy+/fnXhy+sGp5igBWvvmc3RmHoVBSBRinwPyRjtC0sUb/hz/n5xkmb5xJGheAshxvq
x6vZKt9pdR32+wZLIWBRu2gBNI+1p7e4aN+Mq/7Ra7Y8khK6BCNyeso8Jsv59PubJ2ttO5HV9Xs1
McSgJPmKjOnFV7iZrSxnRpf8BVT+B5dR2oQe2vSTrUUi8mo2H0ZpgsGt7Pckf0OtonXIzQrK7e+f
lOUyfder/va9MCAiJfTwXkpnuczfPZQoYJEFESW9d2LNscIwLhXBOJTd9no0oan9/tN+dRW//7RX
N41gMcSmMuv3vh6sVQi6QGk6WlWSkmgWBKDq0vTT7z/ylY/rzzsHysSVaCaYC7xeyqYoZc408NpZ
kSvOohTZozJ7zqnwPg4cLUmyrWmhTj76MdF+cTvTP6HQO/SqKfe6D/S2H+1h1Qxe9XkcHeM4uRTP
NqSxe44vZKtGCp5GPb+xMFk/v0YQUYRnWq70aZa8fuL8Vrl22fEaxUMPHlQYA2PicZR6axiOyRzN
qteVj8QRRENFmT2KD+aMlrjH5XHtERoHtU4B4PMd9cYLLn/5q7E+L284Ihb71cuAlJdQHZl1BDVF
WzuM5IaEs5GoGrdDA6Had2PscOIfXNrdZTYXp7FImkvSaTRjgrGD4LAMS0WbrGoQDyuHqJRNWKAD
KWw1Xajebq5tdzaOiFPKTa07MigZQnJea4LHnpyUx077QJ2JXEEAang7YCoxZIfG3/ZAW7oUmMJg
wMDtQknLIZMXkUjf9YPfXqcCA9PkzOkOHhUnL6M7lwHBjjVDixWqdgesSBZeAjQ0nwwwQ/ukQIEa
kgSdTs5d53fpKvBUekBG0Z35ycXu90/rzy+IzxPr2Lz17MFw3358HcdWyV4Oy00HgUu9HJGsZh5p
oT4gOam2IH2tf/xK8on4zuGLMcJgvfnxE4Nm1BAZ027fhOHRasUymf4cFOKycYgUIizj+fff8Od1
28f66tMBBK9P6fNqWWtVoAvuTbdnooyEXC+TgnJAY2830+b3H/XzYwqElkngYrzi1Om+ekxVL8kV
Jr9vH/haXpRGbdHWRN/3P/gUgasJRAitxde3LCdSIIeZw3ZHpx5krhcYh75W/s3vP+aVF3dZx/g2
vmX5VIsIyl77flPigSwXgux+HC3QFQiCd+6IAcdtIR2DNPcoKXjwTc9Rp8Z/In1lX+IVe2tZWtqj
P24Y2MeRdUmmGo5lvTZd1zWH+lh77V7QzdwORF/tyD/qdmLokHM5YhZHqxjhQpvl128AjrRLhr2S
pr7K59k5kbMVvnEHXicEf7s0wSKKQ/UfULO+2laUMAwjjJx2X6i+OJqN3AZmT9ZN0dXXYYueKfL6
6n1GABD9PWM691XMgS827U3gFxDmiuxrxsjnOsW/Ns/Dh55UszX4n+p+KuCdVl0Mkk1Fw6mYsmvD
7PI3FtRffwHm1kyNHeyvC9Th+104tJoArPnARY2mO9V41a4fhHqHuZJNH3EHfFPLXOee27FjNfmJ
OKmPPu6TtnGDY1+F4Xr0G70ldSi4LWevfPDF/HWWYXHCAxHsSOmZaHInxnLkznaQY6o3vsHCLfz5
sfjuG7xaRmAv8wuXE1p8xpunRTB76uRIM2Nh6yMQWzmMa8BdmshtJr1uK5G/8RR8a9z/9GSipTQx
jtmoA1697ojOxTDJvt0zw+uqVZ/58hNl1Y0nWkg1gfkF+dH4hGAs+kxiJbJ6tU6YiDFTpB2uVbuz
zbbcNAgvGTdZAyRAu8eRyAfuR5mgCkmU9XUqLIul0rv3HJooZkJOnRE8VT5cCktL85JuSbbQrz56
2rx3Jz5ICQyh1YD78Y1r/nPptqQ7WNg8mYmYnJZ+fGik7Xspthqow0n2VIR7XL3ZxpgB/cGGc96o
E3+xbLvUwJw8hccPXiIvvn9C24x2WsOis6d3/xIQ98murRMA33jWfr/QLT/p1W3kk5awViFcFLCv
XuY6VH3lARLbT416SC1HPdH3RU+Pd8JloJsSemS6BoRpF+Pm7z/6F7uvazKhYirExkTh/eOX7FRc
2/jk232PtjHsfFDWNa3f8CXzuk8ced03NqhvtedP31US7WHZC3rk9ZoeaKMd45hHlmN4cdc71D1T
6GymAvqao+evZGw9lHE2btRUUdzQUltrRFt4rec3vvovHyaIMuwsDriA19ty3HdaRpr3d8BguzGX
EQ725Ag8cklydpS8/P5K/2JrdjHncZsZ25sc8n+80ojbUoVghJs8NeNeVRAp596P3jgj/vL6wosQ
PEkLLue1HZ65jgLtUrV7zsh0ZPUYbXSBztkNfeM4tMwGFJluRLHj4Ruwl6zpBmTbURsXM8OcN97X
nw/l/jfYCodyvMby9fs6oJsAnJXyy+gOYLkCF9k2M/kEE13n3DLWVZsX+4hRBLDj3nzjtXodCLts
kqyLLhebup0cl1fLRad0aDuF2eCWEtGnymtwYg+N6s4tcmGySd3Sdddlzw8AvLY4GbVboz4i2Yg+
JlJVyMaDMQ1XOnKQUthdBxDgG0Pz90/GLxYaJsAu2i6TCTJ8mh+fjIgp0iQLt967Y0jwiyAETjAZ
IotFxm9ckl98FBhZQcowWi3wP69e9xg7ZFU3Xr3v5jB/Ec4E75TkEPS0LpiLf/y1qEGlMN2lpfbT
qlYV1dxVPvocacfNbSAtdwf+OrxImo5B+9+Nxps/V4/vm2e/WMT4JNoilIgeTa1X26A9hwohL59E
Soja4Kev7nNV21t2N8Jqx1wARYimN5aPX15KzteC6T6okddQHKXMguReWe8JNMT8JzEUxUkORc20
2zc+ChnfzzsElYaJPwKiicOK9eMj4qei7NVs8YiIBqiJO00dc9FIDND18nAZw2Ae27jU5Nm6dvRg
7Dg59uMWXZCT3yKV4+WKHXqMR4KAske7glC8aYrU7/GNoqhZEQ8WfSzJ6b1KAa+3OxVluCxbtODR
quArOetFi+VvAi0Hazc4pjNdSGOBSoKln7clyqFkpdDxPLi9jRoVCb1E42Xlo7t1giqyCb+x4vyr
m9AsURAvTDe6GKMGj2kTp030rs1KazpmxQLAJzU0F1vDrKxTPo8jEQBYs9trmRe9fyUYOoS3bkva
545/NgYiGeEIAI0UAeDGItVCXfleIb0NdNQy2aHdyu61ARvj1BRGebCaFGMbmUl2swqi+DFvoVAT
8Efw8xGAqaqIRilx5k0pk6xtXk1Fc5lojpOgCoJqyPZtOyD+G7VEJF1qgmgvkCGGJn0HHHibKpdL
cRUj4/zokXdIBFnIFGz2RdncV5Lsz8UJlkw3AyTG+yIWTbedDCJn7sySDKct1kjVL0becVf7I0N4
UShAIqij5nndtkmAho4tapsBsOxwcNqEhNSt9N/Bj4X2meUlTk0RkXaUVBVcYb+/pc+760mzfgoh
jTxnMGDvusIdoBXCszIQ0WPYDM49wVCQ+Xdj5BV3oUcTVTBPI+w+3tsiRegEihMNuj45wMLWdtV+
TMj1QQaOEKlPQKxj+MfHbwxM9yZorqLx9m47mFD7Y3cvghnu6QC6FYesuoBbOH7yOpycghyaVeHp
j3PtyoN2CDzWI1jPOHs0ocyD7qlvZIDtxDKL+AYE97zuTQCrfp5FV87A/eC0AKABZ/g4O3IvDes2
jhd/Mq6RYwg8ZD0maU9R0XqQfwSB9q033+IAPNYd81/4vJK/pAvJmUha0ZzSERjibKb1duyYwyZR
CBjWY7Q+MOaNubM3aCTvSDnFTz740W6emxldW9dvQnuy9zOl612osuoDiA7zsgBBDXsXtd5ods2L
a4AoNDry0H0a1jBKS3mEfzgzqQ/HI8Bg+9hOOPhoUpxsa9zFsrKIkZiec7Ovn/G/H5giQ+SZnsm0
LbaDGdCo68Pn3DWWFDBoqUfde8VOGzWZvdJ4IN0vPLWhE29gNvpbMxEG96EGoZugaos4N9zFjaFv
atX4d20/si867WU3hTg0RmJ4J6P42tagyn2niw9xmxNZnfv6RbQdxhzssXS4UrCggBr7si7gnqyo
NBdGWhkH3UNa+kDBbB6ep9zGvb7xas4RbKYsEonqh/ckZaXX9cBTlkwhKSupdTR7NRFg3JU72CD+
BX9TbkdeiG2Ir2tqL/1pUEP7fooar61XE0qkId3Mrd28NwBgm4ny1cqw+Z33nmGXn0dvJtnLSXE6
bnIUMVBKSvQqgIncDraF5zeMSictjRPtWbOlSVuT19twpTAbFASG+bnGgZmMN9/4E2FepPFxSACl
SoKyr60BBG4Zo/dfjdgcT1Hcmp9cM6SepL9boUY2s4uKTfZzB/HWxR2uAGkOMnYu8fq690Kn4UtA
c79fUwWgFq2IPdzgfR3fMWfKX5qqYa4/5a31geTiZsMRTZ6DAkt7HBTDhuTgad9RsTz4k0je65af
M2FI25adXZ9meHQIaApxtIXTPtGFYwySIJbZAejlSYicoH6OCET/XFcoSNLRqJ+92o4PCamLGYqN
Lt3FxKU+SZyYnA/LYdggxwU23s+QOVaZbUhSs0S6we8u15BEoMXXMt14tJC3nEoJPUo5N+WHvCIM
YtXFSiNtGZbMamwQPoKGIST3xMSvss4ZDaLFibLlGTSGkwqS6N7MI2TQXtOTus7lNB5JOuYrelUa
RBfKnvlVCY961GAIhisVhuoc++i2S7Oar8oOioWIBD/VweErzNi9150tMW9PXn0CyhOdyV6B985g
ckvjTDLM5lXdFqhSdnM/pruhHEW+9xDPnskU0t66kpE88xLVvFTcXZrw9SklLfOMl6361CwUJDGD
cW9jrnecpNN+Ju1370dcVAMJ2YXBo3lbyab6JJcT5rpw50pvIIvEe65sfJBjzo814NtZjahPlZUE
l7Nuq0/dVDXPGlLrdva8+nNpqaYm3yjispLSG54U3Yh9H+CcDtB1nMVcA2XTZaDOI8mcFfVunk9f
0LILn3gOe3DQlzuDFU6XFtsymkB4PWsDcFQNbzlKgCD3fQg2B0nQQ2VN8hzLMnxXYae7dmVffsAn
nW46eCHoP4w5tEDQUkTK3rG3qvPr09SY4UaRsH7R5Hx5CFnjO99IWBdVGB8cMr82lWmocx/UaNEi
yDlI+0yfiYVTZ8cmXSK7u4AmzoZJP6rBfMHuhJqQHqWGrNskc1UCGOc9p41VkOwy0bTG2Nd+8ZSQ
6zCcsqPVdMtTDrAKzBaJe/dxHulHrPSQpIeSX5IAsPTO75oKokfk3huQ8rNVVQzRGTxSYa0I2mue
s3oeb3yAYI9mNaZ38ETEGRK0fymJD7irheaDUmPa0bEDK0yREZ1Fy1XzE3IfTGVML+YMh8IYhSQq
u/HDOzLBxRFsV3HpOgM/sZxTUPjm+A4zW/sFFRIk+bmhJb418gjZIezqgmiFCLk4/ZYWQL1rDMXa
NUoC4gUZlDirDDe8ExFHrhWyo3o65hr/Jd+dJ2nGsMTSi1BRb1izonOWJqW1zq25vDGchCaunjLu
tdn6GCthZPnFOmi7l9I3ODNpM0/WdT7UL0aZWI9CAQLAqGB9dXXSA3qyx/qW1WJ+Ke2kgiNmw9Zb
N4nsv0JNmSX3DJyzUVVcFpedvN2bA6lTK5eS92GGfXYXdOBOY8/VX8fKr2+7sKDxX9sVWhtYj2MS
1rdW56szsWjxvgt6fxO3vnNkHVsyl5HkHgtDdU81IG3zFtRyyxpfprk8llPJxfMd74ozcbiroN+w
iKHWpW/aOThlQ8f/AFmouw6xIux1Rp6acHNuDdvmpYN+rF9JT8U3riDWoSpE+64BfEbKdPTSqZJ/
1VZVtQl15XySCEh3ooJBUqGe3NjOSFCidty9xfVaMdEUG7TlvIedk093Vt4Qx7FgCEjLCx/tbDGp
GeU9QbZXsKbw/JpmzFmmgfLRB8k1kI2T2UcaunzV8LH4lc0Bf1dE3PWeRCvG68Abr0bXqM7FJMN7
N7TLJa6jVyy6aLisgmFjbUnzKOPupKcp28S8m1cY6ZvLQnnFSUXFtKLUpwQMGP/RQv0YSAxqqQcP
Ji2180Vn4lTHpsWS5vMXED3bAjs0OilxMY6JeKLeNleTOQLLH5Y5U9ntIjrLx5qQPKZlEQWpTsrp
yR8HdWcW0bDzxurgllm9CQaD+O64Lg/+MH+k/5e/B2Uwe+w5XCR8mYqFnhPO2iOsIlonadoeEaQ6
Kx3ClU4xuO7avpcXOeLOjcjs/Ja/8WjKh8ZDXxsuS12g7vqWD+ll6N30ZJivaExPZFfBgQjiwH10
cR8d4th7xCuQ72mXRtSBlHKrHLIqMsMhuop9GjfIbY+hM1ufIjMcdto3zH2HK3fjx/hGB83L2FYR
AZcprUI1Te4FxYV4SoTcF3Isd7xOLMBlwulU4YXaBwR6vei0t5/GSljXQR7MqBZy8VCRtLoeqWF3
krWLr9Zmj4sM/XbS3CUcMiMAW+pCmBqN2uIGrL6CR8hQhqkuvq4THoOYuNJ4ZYwFiYgVXo4V6QHA
7Cv8gAwQCGft7HWPk2dtY6v8mExjelJDcegQfyUrKYzLckrG29m0n7rYIEqRlCjCbkhgY8ZGQeb1
18QPhO9gdFFmCL1LWQKJPwXVcuebzbwBA+ZftHCgMDRF20gCSU+dRp5RugHMi4YAK1eRzcdpKvWV
iz29oEYzUl44tzhVakzOWeKg+a2TOeO9a5A3rjIDOMuKGZq+CsIuec5t4e5xyRVsOQuUjeQrWhp9
bMBbQu59OdHM5lTnaWR1fZOkBK3G5h20zFMDFOoQkqWloeldfePntsXgseqXsJsY8KyKoe3IqybF
zEXUZ41G8BwwM+WcQ/xRgW88kvO6RjGOKq6I/JXWnfU8Ivc8lrb3yZrdr2FT1h+oWLMPWZuXLFot
hvxMGjsHmvm28/r8dnKpWLKpsRh6A+VYK5Ie8Gub40HbuY5PhlMOYqM9s/UOXmoBfCuEW54NNM74
yCcCYmjfYIOBpAaXHQAai1BpyeRDDk7g1q79/BbXDKawmEzffRIN3Zestc1PBaEjX+rQhDFpYzo+
16gAEPYl5f0kbIzKDRUP9y3mkIOTNWOXWCAnWQV1b17Y0eyW9M7mDPU5TX/+U0kexAP1MSfTNI/E
SaXEMuYpAMO2bxeE0NTnLykQJJJg5i78YLaJ9YmoZHb6UgCoausx/GCn4BDXIozxA1Zz2H4xJLzN
lT1rEoPmVBb3SNZZGNpoXOJ4VKfLnQjQpG7IFufxiOyeAof81/I+cvtUUmOW4QdpQVrFKjfCTfKS
ICUiCDs3oEFn6lLcPfyW2wTHBuBbVFoeh5iRD01iUbQX8SwJ3m3NQlvRegCKr3YUr/xkFOC4rMVA
+3ETiWAy9sa0lADAk/hKHKaCyyQySQ5y8aL1YKxc7hL8ZA/Z/diHH3SjMdWrHtYwAniZv9h9z6f2
tTNZmwGnx4c/L6bUhgJMwHgyXs/tAh72LIS/aOuxnDkBIl6nhqQCxWBpCsDgLO4l+rFin8UJ7R6U
BTEHzHRMD5VFF+hMcMRo7To5y4up6cp7OaCo4BYyb10PSxow77GkH9JUZppctKgY9D4nLiW6CnSn
XzTZpLxK4CSjKxea5EM6aXtfoMB8yvHB3KZegBmkIlD0AZZjOx1G2vDhWfR86YOtTX5HqnJ+67iA
qkE7aywM5n8leCvuCe8uvf9ogv1D0h7PXMf/PxewHWNOL8CDByriqdXtV3TfSbYP+gZYTh/kcbI3
09ge1xkOOepdbud8KOj/kWpDlhAS8o6KTkaiSo6Y8WmiNMxWyLysY9SsvFMcuNmE2b/WeW+G6arw
e2RVNhzU7BxpSLH1UkJmXmF3sCDt6J2VmDaxOKV5YibdHIa8d25z5Y+XaJnix3mOhndArvSfbfX/
uqnf9Gh5Fp3Rv1vDP9Fpjl8+RuWPJq1vf+JvOA1iUjSeqDyJA3d55v5WoFqW9wcsNEsiDKMRT7P3
+/QBMzBNm3x4ieiBlvm/bFoLmobGLyWRRLQPuOYf6U+X4IPvx4CIUVC48msx0kf+5rwmV6dWWPfS
C91rnlDjqCDA1hcF1Q7naJ/jl4cFxc5TB22RGWAXmuPq/7F3ZstxI1m2/ZW2+3yRhnkw69tmHYg5
GMFRJKUXGEWJmCfH4IB//V1gZnYpWdmS1XuVWWWqSqJiAOB+/Jy913aCr+gFvydMP+9tL7eckKTJ
B8Bz01MOVfrEXGTiTjV9tk48LngGAtUFNVFvasZaUZhxu0piKdtPetVG2qoa08IqT3mQdrtxLLIM
2EgStCsCmPwth5HqUEYzreAMuC5ebLxGZWGvEXA4W3q2prnJguE2b4KeGEtdRleF1TRX3WD2u9kd
26MZCPlNGcUXu+z9b3bQ6Z8JVPN2epM2X0DW6KHtlC7Hj+4FYpnB52UVgMFiCjgvRJTs9YYYTC6U
dqkyLeJA440kv/oGefciQN4uaAsMRjkS4FrQnTJTmV1rSWI+jZA+kfE2UBKwRXUkoNzNiEjuejJs
18ymngonDT5NzjRfT9Vk7RozeIK/625GfQ4jayxv7Uxr9/YgzIsoS3EYfItEuSxNr0qwQAfHTdJz
oBUvQY+rhe+62Ticb0/YXAJCWbTxa5d70WGOHGuLSav4Xhap2KjMN74v6ssWIpgAZGKm34fBFBvq
k+nZMXwSQ6FUx6u28WMOYIX/xTQJRHW8LOG7qZ/KtHxqNV4avCyTjkQS9N5rzsayqnqDEsYLncYr
q5Unq3Exi4+OsbLSoLz31MRomYqsOSx35Kd2JKGYypZ9GX5qvkcHQCJ24nlId+vRW0P/Ha2dzmlm
ZmCApW3l5kZ8Z+dGfjPPnSLXJcFoptC8JpapdatUnxxeBUgGZ2J7Z2cFjfASs/29JE/ryqGtfpXM
rnVGnoWqB8/CjRSt2FZdN732vl1UK/TgfTjkWvMW0PYeiIuzjV3pZfKKELF0P4G2ueojn7by5Mr4
W8JBMsTZ7OwRrVbxamamfjIaotVWae/pF1nNJDGLQBFwX5l6Fba4/Faxz6Hemma0M+y5Jr2qvJ05
e3np2owT2C2JSX9LA+qDUckMTmT4Tdmqx19ShWNbC3Jrp6u05U15MJ6PnZq7T7HwCFWEp5K81YOq
N75fBHsvzd0r4WjfXEUitJUkGSFeRLrRDtCkScogo1iLLtXWy/TgCWUqwU3COzURTW/yMJJtgaDo
6+gaxZb0a/c1J4ftqCaYPqE7Ju5OCg7qwujlc1DbFsaTyGNm7kdbnMVBHFa5nE81yJc+BMaC+YWU
5oaQay3ZzAxsbmgq1xvVBrQUXDQs/WTRh6YQuys4uO4A/A6P9L1qOusVk7QsWlz0eJNPWsMByikD
n+T2gI/kYoKhDgVoi3ZH0p4S44xBbswQTkbzJpW++jRO7bQaJVnOiaNTNwUzl6S3o3PiV+LGxQ1i
RL54SHOwtoE17EVlqWs56BIyindk3pAS4kzm8SGNSmKQGOPCgDY1mvFGNxEn58/3eVc0ZwxL5gPc
g+wLR9Z2rbnkQQ1SwHyd0yQ6VHrg3U9Za4YB+XDW1Ojn0iMXs6rlbWy34mrOmixk8YRBPCxhZk6V
AEZPLRYFfHuxJfWDao1vhnTcS2O31YFBoHkou8FdpUaHQaxqzHy5yDu82lDK0+ZB85qZ2ZNp9fcq
SObvgMHgk2veDMqotG+9uS1TriLRRgg8k9BInXxHJ5V0v4iFXDdVf0oTgH7gg0laaqo4dP3RPevU
T6DBWIgCNFvriObFZ6teAEnMq0JtKhCn2f0Ma7Nz3M9sgopuXKB9N7JWw6CawPR27eEti7T6YgN0
vOta16CNgR+3bvWXWJXxpiVJfG3WI9a2kQwUzEdt8tlUcX8lyuKuq+vhCP+pCi0hmhPtjB5Sn1Nv
5eSrG91Ig+suEXm76odIbezYFbvSJuCJLom/7kCgrQcvsb/HS3QWSTSvA/FOMBYWjHYEfSIUHA2v
Em0hoBEX/dQwGAtto1F3KJ0JPLNq9zNiCp4NbKKMPXwacmk+nfGPaixYMd0MJ7W/5MXIwdVr04sR
VdVOQXJ4kWVsr6ceFsjAkm7K2dw7o4u5UYf6fw9YbKJLqfwDvIk7pRuHZYyPF9gyXAIuZi5wRWLK
2kvHW9nk8ZM2OWgqYGlhhKqSm6zoZihmOLMedc76x8BqvWMMPtdnBY2CPesmzYJev+o8zbpTarjB
0ESfpmBmQGc3Dx3uvYdsNstlOLHikYByGhi0DVWcHAJfu8vngFsNOpC/sizoQYwL/X06uQTq+X2x
YRwAscKPrijw811ND/MQ6Zm/qhTtJdnQ6uKBSrZDSX8yJq17ZU5kyk5+VF7FjmD5lpF8SVK92WnE
npxoRHuvhlcUX0XX4MrrxG1nlc49481P+mwjNw6i9gqrmHcQvaZ2/uANmxbb76euTIYjXZ2XDML2
IQFnsiWYfNGbz/l+UAXjkkmLu2NqRsPGTmP7rour+kYtwwQGMM6IlO6WVpr5mcanvOJgPyacdKLx
yUhTbV+o0bkqmzQ7mqmzra2MTCGTvpBrP06aBHXGvHCTVla08uKxeAC70uwGutTXtCqMkNBWBkdt
9N3PY5ZASGc7vws4QmAs23cIuqFn2vLUOHn8PAYdh6mOnN5G0beySZ9+Y8T8kJSYRM088+7ziLfQ
G3kPXZCYejezziOrKrluxhewThq5BjaDh6a+KtCX0LPDABoZ9qeihbrS0p/f2DAqdijMsdBOefRF
DPOE+jQVXyatwmkeDKTKj+Z48ED2bQu3+yIN1pVAh3cX42AFkfXOT37RBmdeC6gqK8/P1DHA1enl
AGem/uTVSJURRpTjxS5QPKH6ox+je8WnDMrKPUVVTqqkz1bvGMwCU5lj26vr3tghB28u9Cu3pWs1
O3/SxZlZAqP3ydF2SWaXW0hj8ZW3oJAFpt59HGUwSkZGZjet00yHBAbYlhhEsgYy4CzSll86wmdC
pjxOs5PSUNeN9LIwJ3PoWCtRbYEdTi+Dj3d71bXMG6K8c51VXsRttXLn1l47tZpeK9L+vrhoLXXK
3JcyDqI1b+QNXlu7zUrwIeEMze0wdzoxAFkOXkOJ3IW2TNY4Fuy8OjeTmYcQZ12GQWWbhHQdv9GD
NekVKMmW5nJMdAKddmieXVP3hn2qF1vJAXurRw07qIyMo2IdCNmEm3Xi+/o+sjSdsYTvrHpAUKuh
R+Ffuz05x8tJl9JDbNAa3jpMKS0oiPN0iqKOo2ZlckrlUn9BgxjvzSmKNl41NID35y4/ChoqYYyl
fN1K+NmIsCPvmXQPEWyNwVsm2vqt17AhreQcZwwpe+N1IrfzGkEFC8JoFqGFE5rgVYXo4t6foiHD
kjD6Sf2aDhC47RW26SVbYkpygiai99SJfvKD+kHOI98aTR2yRedV8J5UkQlmtbjkC4MQC/D3zprh
aO4BBSTpQuuX0Itxyb9o3pMwAt4hNYLzzM/UXzRmgNsZ/NyBXFXSO40lVYNRRHocRr89tw1/uu7c
+rPFk2fls9hSm6NUARS/ZlRs7lK8EmR2NFP1TUQ6JvYl0oOINziJksPcxRvcB5KYm1UrQCnaRdNF
xDWo5oRbQm4cFYg7UbYWgZCAGDW4abe6TBL6DzVsuDqRw94uen9ZDeY1VZ+5rm1KGFN2JaMoII/u
gnukp2ee9Kqjq7hwIFN6yxtSCqe1486ltYI3RdJo3tRYRUb7qaN9NKFaaEoaWYZGzIpeYK/lm7uT
KHDCtOhniADRNfnifK06Sfb3Ex3s9ZjheA2JS9PPMI7MMOu7bi0sQM4rVCDuQB+pgWTJLkwm5NQO
NByZ8qw6EIrHqcyyh9gv+s89pSdnpm68zJWK77Gfd1t/+bKjMsl2WtBz+oKFhyMjGqWgmTaNG3do
9MOcde09kdmkFwCsynaDCpxD3onqro8DBAit0T6KRBjPBpOc56qOH6PS069sk64ZTRxd21tmwzCu
Are1Gkb9BIq4uWeq2VXrKGoq70wTz76tkvbFU0Q/rBryqBFlJroKfdQOaZiqGDaRTi/tmhjv4imD
2/WJUJkIz31gEEY1GOaOo1D/KRcDfnM0AWFDd5s2VtyAFomrbSYyHsJJVOSmu70zrzh6UOu0iGHX
eHvkV0XVR8WvESIpFvxp+05CrYIivRMxcxS9VcxemX6Zm47U6o3pIa2SC0g1WZCq6ErTQ7lgVunz
LhBR0Kuurn0t/Fp9SmI7claoyvhw1syioTv5/JSzVMCBGKUeqsxT19oM2bVA6M5kYSzuqqVOshT3
lYBzvzJaQrejBQ3bUPmGaRrU+yqLDMYi6D85fy6FrOGIK8eiuGYqtnQ7Fbne5PBC3OhQqrXPdS/9
8trIs85ClOByGGvf0bRj3SU+Iadup0N5JFX52xJLK2+MQMv2LoQ0/sJRm5/6amqmByW1jP1V6znw
9kxViKUwce14ptesAktM8sRXIsjdruM2cUMAbfWQr/5vaY9dAv59uqh42kWa15IDUE6PP7R//kYZ
aHyQVuu+jifUwX9DVUZ356PqtmknCTrKkBc8fg5B26AfDBN2C5B2DTlbFH8xS2sJCDhaubPVSPlx
EmMDIfTcDIrw4x4Qq7YLoFXmdM5//uY+KAh/f28ulk5E3/h1PnrKSmNsK50MikvTiIvXUCtG+3T8
RezX370Ignnktzr0H+/jF+Bk/cShd5RQBnDQ8V9XK7aVV2/fP8u/W5K/aEmaHm3EHy77P7Uk75L6
2/f/OHTFS4V+9vu71f7w7f/9nz9+8I/OpGf8Zpi6acAODFwk4joa4D+88fyWjy9AB6n9oTNp/sZP
QJxyQR2hsjW59P/oTCJJ1dFK0j1y/pWuJA3Iv3YlbXjdPq5Mi/fA++Lh/av0tBXxIMqA9UUDXw0U
NanvwTz06Sb2gcinpvMsERqcC61JSX9onulTaAddehezppMUlipB5kFO9m0wltUN8J9H8qAZSTZF
m21rW/prNZBcIjhUhPaMtZEZJLEFnXdpCrg55mTcZBxvXohIOLuyOCMM2iG8ida9cIJwkCWVxAh5
dRTp26AP6aXkewxbr6mg1tUtxzgfYZbDQDvV1akO9BvX6CxOcPKFwfK0cnIkBDbtFtGnb12R4dcE
5bvxav/iWdNOwqtnnIoDhPJQGiO5yA5D1HTY2mZ+HmZ1Y2czwVj8KUIWVqCtX4BPUuG16tXpc9h7
xmvtuc/t3G3rgqgCUSbWU9Ta+1T47krqHaU8MauoRnyCBaznfCxePF0ZWwbzd7rIz8s30ANPXNt5
8ZY15CJ1cZ9tSbcjLbuUzGFilvRRjg+0JO4IVnRDRPHxoip8BRwZ4AK2iYKaTwyYAT8v6UiaRDdH
PAT9VjLMkgHncz49uDixZGM/JxYz4Kl4EW32Qmf54iUW+w4KiI3NB5J2+lb3841dcK1mq9+2QdOu
NDs/KqzVK/yxcIlMxnBmzRdlJgSmR8t0JTCZ/6ZkDoTDEiXWY0jbxNryXSbly2DMbOmzIrVM1hjV
eK3G5g9orbqRnX7Tm3KH0OhEVnUZchA9NV6thWOevFkMbQn3Sc95Pp2AjTp7v4ZfnqV8QkaKj2TG
kNvVu6gdAksjY4AXQsIJYyewFQ257FjP6hGhVbRKnOmhZKec5kqShCP6NUful2okIpJu0yt792k0
4xTun0gvees9p5P+1W+ta9q1Rgj2hBq23yuHnJh2Gh84uaIlaHpuVGsfl1wjTfeLMO9HgIaDOpHd
kwBV4XrCvrCOgcedQOAeh3+2pBWBCo9VbLwGFkPoklJl1ccFmK3xoRXDA07Et5I4u1AnZnw9lNOD
RdjdivDgZgsSO9goV6N9xMk4fP/ejcq9QNl/RqBJt9V2Lg3+2G2//Byfc5VMnL6l5T6nnlgIT9yO
kAUvjak1X2gKBXT8GccJasFbOsD1uphikFAtIqs56Mc9UO/x2NbOeOig5Bwwk2jXeTIXm2UQfw2b
fOZEWIxHAPcdg+bCeu0NMDejcK8MP2/wVkx1yiFOcH7L1gGV+NrLlXyJvFpolPUAlXYZDbZHhNuP
5aQBlVR2RxofsjJC76KLXeVfhMXBL5/wsiRQEhV616afxaa1p8TA4ua6GTgiER8x+9Cm9NoL0Vw3
VU3bk67oY61ROXaD42zGgTS5ahavVWVSpkJz3xQu4fMek4hGBe6WpvsAt72Oboze6ZHKcfurzESP
B4ipa0uUxyM5AJNpbC0PZDbvgr4j027URoa+niCBXNu6N+wgDtELzL1nT3MvA3rVQzSKN02Kk+3m
xx82nb8phBYPyQ+2K1ZxKGCBjyEIr5fzTx6TNKO/l8m83tukFOBMbPuFuX5JnRa6t+H+wrDwoeh4
f7WADW1xf9iQPz44ngNbDpU7e9Ue+F69roz8aBYLrM1iQf/55/pQ3y2vhAPZ93gxncSJ993rB5iD
9LzJyjh5780+fwkiVsNlOc4MOVNpEhZw4Ff677XO/4qp+OBq+v01fTZwiCjB8u+/7oixVQUJaZMV
OE8n2Tjd+FBPPNiaZe+ltoyw+bwoME6iY3X7+cf96Pj8/bUDnOs4hQgF/ujXo7MgVTb71b4rhbXO
cAzczBEqP5aLE5DvfK8H06vsJoQ4ckQsNnJiFUFlEUM4vybEg8aVOg0x/Bq08vsgQKoEuWuD2OMk
XZZv34X5m5NE0NbZuXLFtnTGOzzXjwQilmt3si8D4Q/hVNfBznHIwoypuUN7mdb//JP+zS3EmBb/
Je4a3TE/uvPMgjFVbdrVPjG7rV3rN/R0bsrl1PWL1/lgrXn/Rpm2LkNfhIL4zf96NbGlkIyBXwTW
KnmGHXFHs5HaG1LlYL3j2lt3fn7u4X/dFuN8Q+JMeZvE7KG2it/akXV5KVWQ+S4Bm9OJYwZ9ODk8
4De5WDTxEp/l3mnSkuAJxjTtZIJtd8x5V8Zms5nSOT0NuujuEGc8ToJtn/GGfcRYXm6kS/IXWpk3
2onuqiJQDzqlX+8mLXuLavXox8MWHiGbd2Ptk5nBV1Kl+OrUEm8wnZgAFyFYyBumCtbKNPm76Rd/
EZw2UY9QY/38i/ybFWYx+QWLsQyv/sfptfK0urU1q9orgnmWcmJiZXMa010RCrv/+Wsthq4Pq5mF
FMfmanlwUj+enIQ5p15hz9WeOLY7u0uPZf2rBfNDrjBOWD4K6BROTvwzMD8aKdOkxUyl6zDMghFp
YTqZSJLU67LSp8pCci+iY27a+0AzLzIKEppzxVGboqcuy776LoMGpFti5SNfQ/PIJp4gZV4RMH2G
E/6mXAAQyDzzfWEhfs4cS64GXXVXRcrQ2W8++XC5kZz58YHYJmLDHOoW3PR9CJW82ZqCgyzSfXPH
cGgZDKVvDqJbhCz5eUTClzukUfhuRoEK3mly0GhWIJxD0gHu6spMNralfpHEbP/NE8u1CJjvsQ7b
/+S2xJDQT/VcVnsDdOdqJLIyTIEyId3M+cxozlbk12XI3PxL6WA1jTo88rCur0m/ePTJHdnQdyYr
JVJy1bsAH4ZEf5YZ0FN/Mf/mo3uJUCqGQ+RcEqbGa0ewEjU1nRwvmx91U74ijVqlXno/WVSHZB2n
odCmXZ7ojzOFGMaKpNlZhdxh47qLYeKtMsH9aSMLXnXuCOJVszOGokWwwyPwGDRiPP/8xv2bh4Q9
Y/kP2H1Ob+ZfFxsZt17RSxie0q/WlDgTo3nejg0YPmriX1wR4yNAY7mHfXZhljU0gbA0PuzDLQZP
UDZDtRdmV20MF7M/mWzHiJ0qMLg+quaWRMuL5cpkmYIm+gzY+sxkSq2GOnLp+wVNmJZjuwnAxK/S
AiVWNfuoGYwrbfSvaRB3YRJQ7U9Vba2tpnslAPRuKmD1e8tmzG0WW/lLJJcqVdKtpG3ZDkASptoM
KVc3Y5/5W5yul/fjpbIna506/MFA5EdXQ5yaNXIkxA1SaKH65DChPXw/BCGPqdeyz+tjNciHlF7W
muHNEKqWo56j5IPoY7TIgIsCa3wwc+Om1dKjZVGtGQS2EPY3r5df0O5tUagvN2QzjFvDFt1meYy6
ybnUnnxwSepYvYM0fLdZaBpUS3qUnac299dew59m8v6M1pZHDBflFXTPV7Hwewa+4KxIz/guyQjF
9B7ahf2cJSMNXptGWI0Wmp6sNmZHVeK5EDEPcN8XRw7FuzJiZ8Erw43J0+HK/lwYzpekk9UxN5zL
2DEhBh8TLgejCaPATraCEHYq+6K3n02R/mo/dv/m8abWQegEbII76iMOoZgZqZEFVu47b36tuvGu
09n3Ro5ZkcNjvdRf70ftGorstg+o9N6f+Srpt7PskFdk/BgcdETwVbYJ8mDtj8Ly1kUft6Fp+tUm
mIZ5XxidxgEtLzGh2OmmRb78SiZ5cG5EgBo7Zl/sFVC+iv0iVJ51MTXWmKyfH0eLcksXVhO6ejqE
Uwy5qPCprGMOhuyHicW8OYsps9EvPfQjK6gw+zvhcyQlqPQ8DsOd7Qwp2V/utElFbjFaUScyyQlI
LklONDRIqPX86naq2Yqmv/M4Hezz1CVemfMTiqMHC47mUs333p/76787bL/osBk6urqfaP7+u3j5
+lLiGP9Hb+33H/kTO2nTP/NR/LnM494bZf/TWvP934grgf4AYQhOgbHUfn9iJx2wkxyUgKvwMLrY
rv+nuWbpv5km/bDA4dDIECcw/pUG28dShr/Fp25aun/IijGx/3VHyAxGE51la9QRbD5LyKjaD4Hd
PfzwnfzN+e/j07u8jBdYSwuRR5fH6a8vo7AMzaMatX2niBLP63JeW4PuX5dyRG/889f6uMnxWjh3
FqAIEw6KtKXi/uFMxrXIumC0ov0MOPsaoe0i7KfDYSt9umlwOP7yVPSR9GCjvoTaadDyBB1oQZD7
60tOREe2hifon3PYjlcRSaxXtRgYhdRaWTtok2TwCJfUMreYS0eLbJoim3duLdFItw7bhjPC0kGx
jQ+1WRJGg3pCajwHApU8g/erNuiCHaSWYCeX5bYkGgNC4bRYDpajQU7NUGii/2T0+BaCUUDojsr0
Es0YMXBWONV6CfXbza1OPGzczZu278pbbC3qe0Bw7mOS2+IRm9dZH+YUCUxRhUNT6HtlWvnZhuDi
h0lmDbdmh4JeWaq+VpbMPpl6intaj4otmN8KwVA5YsOt5F6vI0BybIbIdQi5E+0sN0YyEYbRW93J
M/r6IhqfSqvIrRe9iFFQuLJdK9Ro+xald7yypyCilbg4aCEzlyhOyumWHPZkYPwlsdgK397qi+sW
pRa17Ro7v8d24P3uzqVsX7y6RM5lW68i5AphOfd5SDwckz/dKquvg/AI/h5i/wk9vnkXxHqAvJ6O
6LfM7xhfGgFKOpo8c42MKkvJfsVhyCzUtxJMA8CO0I/bxbVeUDDTM4zrK2+Qw2keKvnoz4peW5Ti
l6X3cMQiF3e0bTNcjJZxl0ypHkZLzG/SBu6mM3TxufTqcVtj0mYQStYLPSm3/IbYM9klVfI6C7jJ
MZPZU0yASbMyFAfiTceXkxD5dW6LkrgvpI+3VpUqMO+RT/thMvKDW406fcc0i1D+19q97abOIaJv
sh9l1W2sOc2vsCwP3wgE77/mxmLHV7Ei6Ebr0+DIV9Ctk8h9bUE7SEOKC9ovgta94htuaomKyD5F
Wj+t8jz+FHRayk3aFDsNAT3uhHIKuwmfICdpPQyi1F15TX/K8KGC/es5I7jAmF8oHJmHa94XCw3U
OiHRdUNDsL2LZGFekZl2A9xCGisOYza3Nk8P7fTxjEwCwa+BZw/Z3NYRWn/OzUp9XU4BIVfW+YpX
Mr/GpGxS6vb9Xev0GjWSf9e2QbrBp/isDYINXCWgOmbVUQIqtZGBK++rKsBRYgTjdkYWV8nyybOi
2tynuY81klboSDujclM4LUPgjPgrmIGVWHb8htBG1WUYauMydzauibwonAscpldEi8/TASxWPJdh
Ere6voo0LVaPOTFC4LInc+gkwb8cZNdQGLrswRaZH/fFQnQF3/ngAczeBEZHrIuD+TzHQZUjbHFa
Hat376Mok6NyvecJ2Yi/9ebcdA4ljDN9neIq8Ldd1tHmXMVl75LTS1Th3chBzd/iTR7x1NLYBWRV
ikrexLj5fZrAbtslpyCiiwbhIJLOZ7MhESFb6dWi3JRiCszHbKDrtCXEwfG+IdbgQiV90mvHHHnA
IO5zPCFlu4NJnn/GSJPfM4dJdwKYwvJiHkWo3hePXjSj6YssE72SHFxcQNOIVQV3/yIAWkAfTm9Z
RwmK/MoAybk3Sw2TzJRzOCUgMjAezKTmGNC1y/+NiJ3QJES1r3hBI8RmRtVs7dzCIEQ+EOkBdkXc
70C/hb5VdUwRNmwYcagqLBdE70rzyQ9sbSg4oTd6xvb95FKItEJVTbVWIeCZQPYkzAKIaP0yCX7V
9lp1zwGQpC2n0oZmPY6yvJ0su/lu0xa94o0sthbTrk8NkjkiQkDXE/s1y/rgI6+4RgLuvhRly/uz
mNps4QuWtwuCNA9zv+S9aW7D7zlaj03HF8WjpffTDUZaF+OfKuv7uEzwE3XM6AwWD1DRPLfF722x
f1eBv6gCTcCLlGD/u/Xj8l3+x/G76L7PP1aCf/zYn1NW6zcO3RRztk3TmGqIKunPKavzG0cboMpY
uxAKmPzOnwYQgzAessuAUNJC96yFLvTHmNXyfwOvS9OZ36HPDbf2X6kEIR9SpfzY1uJoRc25NJU5
adE3/3BcN1tBss3gUHyMWmqFBJaAholrhHggSJwTQrt2vI+dLjrWOjLgw5hW/W3SaGNJ7JixeK7F
CDshwb8ReizlaPlZKzj7QNuKIztlBNvpOy+nHRwHbRYqlJGXODcSa418MHqYzMp5Zr96KQziF/ir
HsBNO6Rk1eq2E8FDTUJXWFRNbq9qd7GL06FGIGNl6gy8EWu7j6HhDqGWhUK+15+D3Mho/2mpeVdV
Mj92Yuw3tKwB6TT8oHRRqdiON11KXJtrgwC9u0gh5C47LXijsGABauplkxtp/B7iMUMvZ4MUf7FG
o0dr1wUhcyDqn+WLyhUeSuElX7n+TDi1xQ/JvFYcGPAqkuho8oHdKIeDyjM79KyBH+wcCTbJrBpm
O26J7/ZpzFSLWr7w9Wev7NXZbcYgBGen9rgx1b6XnTiM2sCrGyCWCWDB9d+lfRDKtMZPvvAuHMqM
FF0wsDW1ZwMZyrXZxNrnYbCce5/YmpL0G8u4EihM9Z2EnviINRNIDNwf45kEDurOfNL524oyma79
ptDeMJIF4UTC0jFPpuSbVnRM5+iO7t7fX7e8K+5sLBYZ/zyYRc/FqEo1Qm3yKrnVxVDtBva0sPYb
tU1rvuTOnxG3qJE9x+tT8yr2DaJOkSfmubxyEawn+6gwcrXHFC0spPpenu4s5Ho18n+FV0ij56rs
+jAiLcfxmI3DFrqH+dww5nS3RjP7+o5bheNMX3Iv+E1+zAa0arw6U0nyNdKNTb/hHtRG8Sg0q7hP
GjE/t00C4YWM6odMjf4WOwkQwpaZ4LFyhvjE5Dx5yubGQj84O/gPuNg0OnN3lfcODc4FtZnBvUHV
R89r54AAX+VO21MpBT0S46xRn1UlAXIwQSSt3rTeJAgGuj+UevXKsBTEvNjM0nwbkC+bXPKiXhSC
Q9Fs4cWZtKZsa+QKIziovWzTx3l3F5XBfE4V5nRrSTFUvR6dSw46RBvG0t8ZS0tEFIn1WAxkIJb+
pNWr3E1gRU948/1dbujdfU90otMXw1Xp6E+VP81ZOI+tJKtmUJrajHlxLuNI9SHRTe42XXIZAVc2
4bBkNcbvsY3pkuColizHbkl17JZ8RznP5Q3id4NIjCpgSEEOJFhVe6882NUgKdUxsVu8wbkprVAW
jvVpMlwdUwcEmlUkSJmUi+GHHBUeDLNKuamWPMqqJ5kSXDcQEfZcoEyS5MqWkK/zsKRZTr6FfnhJ
uOyXrMsxGamjdG+JwIzf4zAJi7GvimAJxZb4bZ5HRXJmRG98KbUzDvvEEM9cerUkbVYIZzB9vAdw
EtiEzUDnZ0BGLRGdWrbEdcKlb+/bADEg2l0j2cBKINpTyyuFr2vWMVuR/DlajTgqbGSPmuvMO7PF
rEsJDmuI9hswkk1Fgl9DlmZvr81kKc+HCs8UOBXKqoE4pPXokkMqmTjeJpPqngI+v3VgMECgVFPW
1OoI8wUZWxniYQIk6VtLP2eCXwG04twELkMlHugNr4KUIQozeXC9GG0jtuQ8NEWZneiIMqFBzkI3
KzNhs2Fp6EI0XNMu0VGny7lElqG3G5p8Jo7r1rvU8wDoCS8r1mETtg+mpAybXlX0uEt8JW6En+dH
r2LsR7tc3ZruyKrUMfD7/L6yMOoAQTSVzC1rnlCEs7B335+iBsrk/YRn71FIemCuprOsjthAWDVm
dhhBXvNuQkcNt6cwbR4Had4ZzvJCfQJyBNcu7wQhjzpLXY7MxqUWVBd2+/nSibye13WtQKgPRH4K
33B+b4H/u1z6RblkkIPxs2qJplmXf+iZLT/xR6HEXvgbcYXQDX0P7de76fX3Qgn04G+I0UARwloE
WOsyHP+jUEKoZtmLVIypNKkKxiI1/KNQcvitZaVdcOELapUQl//6z7/M27sP//tH3OM7G/ofddLy
dgwTkxKTYUSNnPaXBtSPDSZvnEsM2vZ3RMFN9sbRO7L0tZSm1qK26TNzfsygXvTbbraKEmje7Div
UO6b6sqoAVmZ20ZbnOV567OJIUUmazdhUsfe+knoeP04v9qNqxBxR1M8IjSyRiA/oVWg92I+wTZm
Em7nNaQvxXqjyU8JtiaxKehl9Oi05iA1FzITwtSd1cVpSzOBzkMgQvLJNDx5FXlRTRrOXRIh//nh
Qv5Np+8Dl9p2AyhZKAkBQrsE2pgfvx2E8kbdd8r53nRyDGCXIA9DasyRn04SjJqAl5yMtCrfWjzw
8wObSMBbQwYm+DyVIePp08/f0vuw/scLhscTSLnHvJbZAQDcDxfMy8yprDsR/3/2zmQ5T6RN2+fy
76kAEkhY9OLnHTVLtiQPG0KW7GSe56PvKy1Xd+l1tRy974iKr8JfyQKS5MlnuIcXCzphdgW0S/2E
izVdcoihNDEpKmSCxFoIAsgfwiyd6wzzPQJ1BkqvWxiPyAEo9Tm9jw4cGYqfKyCgfOZV7HoGAjTQ
Wi8y5p23Zo13va4cqZi30Uh1m9BU3YCe4fsP9bZx61Al6D2IiwiORmA2T10EIPjPiZHl5XcTDo/3
0S0To/rAyVatt+9f6C3cRF+IYkV7I0D4ZfFOq4KFkhQ9mDl6YSpjW2JX51HmwLE0+cJnIVPnBo6D
C7xm8dzc6DcoPMjxA42J8k8Sxm+byD/vxPVtDH1cFJMAquol+cd3Z4GLBF6Sei9j57fQ1Embgau1
0HqlOKd9tQJTeP/Zf1tkF2AGoYQWvSk1mujtFQFlGbLKpXjOB+Zby7ZZqHZgxpL8MA9//1pv29b6
6QhcDmZFbHifzrX99lo2SjlZnbj2y2ypLnG+21rvIj5jKsi+U1WjlxiY/AD36v0L//6Q7CFP/8OM
lqB70psXbU5xlWbdM7z+gVlsKnMfnKltJKzu+5c6aZTrh2TybJOAA5ogeJ/ipdKqsrJptIuXLmeW
J49JEJUPOXDeBndJqeCO3MzBGpnFZZW0pWfu3DHO1se0kzUpN6z1aI5IS0h475gWUy1v4rG088sM
3Tt/OVIGOkV7fP+mf3sx2nghAFvC26HGPg1oVpD59gxj+7lE9Za7aI0gS3+M1sLctaoKys0tPisV
Y9r3r3viR8Ni/Rx20lrHdQntj9OwFRkIstVwtr9RT1j2uoG1hHL5Rvp13JobS+Q27EA+k0w+Lejl
Mo9u2rZlYl4Ysz3eo7o1McWNfVCd31SJjt9elJ6NcC7C7t2fHMT4Ltig/4iykhuUNBD4TJj6+wzB
3m5gV011Wwxt9S32gWWDgaXCW6kE5pZNtS60PcdD0NWdd22IKOFr6krH4TAAqrcQLANYg8szG7BI
f0D9YL9y/DmAFMLRQhv3x2sAdqKa6OLOg/I+42yC/tJmLGTGTiVphkVJMd57HMP4lY68kbiIdIg2
ujjmgvYy5/4dKIx+/oLsKilEiJJPxFrYKU6rTWiuiQcs3HYajXdpYnQQmBg5KcLB02AlVoj3cLfe
8vkHLmKouEg+tjgaco/wB4NyQOWMGjrrKizddwOO4+vj2gtAs2ML3f9Dl/L/TGFcpkSQMI69indm
IyPEpXGTTci7U1EbfOi07ysepjLTNFb7JS5xYA+7KbX5Sc9KIn4k8SRw14OLxHp/10+y4DBbcPMk
BHctzgnLLlUBlzaSKeDHGdfoqxno2oMMC7Kk+dL4iTseI2dskqvcKf3loBns5UWMY8dwPszDzF6C
iqsjH7qz1nIB9TrmsDSjXp+ZjR9hrnqEaKVRYJVDZyY7/noAiB8xj1pKtELSrYkKGgvqmiXbr5uV
DmI5vCyj2DVd5PEvYO4LKn9dneHr8Ot3NHVjtDuRoEoZgynHeWlGuWDVNsmDSBYujUcpwXERFc+k
XlfVoX/Ayrl+PfAD09TH2XmZtwNgNCsO9BUFLPj0x1JHHstSI8TJ4xHo9XapAsABP0SGsla3SyMv
LT6UvVtJWAFavMULa4TQ+KbGMgjYNcqGIQbSc6bq+0FzD6Lqvmfu74tzA7rs8ozf9cgaVvOYcn2X
wGhFH/0cyYt0u0qgjGBuaXjBo1IrioD+NrVmwX9bPLJFHiINam++akQ0lmqHcbx+79IeiQK7dhWM
TneVDVuTxpMA/FbAiRCNGM/h1Tn8FtQHHT6FIcWnK+XN95Kzq6Vm5pZAbeoLTQOidunWCWKNCfGQ
GV2eF7/J2CmYclKljwx0ub20SHydtyENmyXXHVQN93MyOPwB9Pgiua3UCfQaN7As0h8DFTvLufpS
77mcFNDB0nZ2WB+FCS5bVKfW433tl/xvY0EJ7EMJlRDoQreuZBkOxIfxw9Iu1I8hHA4SsbQRrf6k
HWajuIbQEeVNuB15IyDn2gJlg8iFzSrg6lwj+jTOyHsVV4gGMi3eNW3Xcn+M4Qa9q0WSALBHxHW1
3CPwWXdut6l5j6J6EoxbC1t0HZniPE7XvWcyX8oCBUe7zxbl4K8Sr8h9qRGR11t3WWa2v98x5Hd2
QcGUpyRRmCoPmVJ3zNowZsLRAMmOUpHcVFac0LokV9dvmHbGYlpoykDoNs6SzoROEM5t0yMJMedI
tU0XGYMA7jEyOt5NgyFF5T6VnYXOHgPglP7sRxDrkVNeV10VzL5GnzhTviMQE252vVDp0mBMNuD2
Fg7k7fMYRrbX014T6aAN1/2MMOs9rxMigRA5LGfhmYN0zlZaAC39vlhdZlU8WPK6nxlDs3mSVIcU
2U8LYEAM2/W+NDGXYA+h9Nxk6qJaq5X/1tjj0FrXuKMQKrsGRWqALCjIiTKcTcMamutu8pDI2Kdl
M/CWsC3UPA1wfBO/K2hMHQUHFp+di1pa1I97s68nfpIShm5PCAxSx6XMHPV0uE91Rhg7gyI81Q5q
lNNFHxtEh5FV5Fuw7L5jQ40NcP3qjLff0MTzF8VO9/Nu5cbj2Ri4tGPBaGWIzqyOs36B7yFA5rko
m+5Qh9GHbI94D9tx9hCsMDiU24X4sPiIRNzM5tLi6E6Icp1j3WB1HO/8qq1wmS9snWKZzHWW58JH
XOAK2oquQ4j6enGmqhFgmzOG41gwqDhFifhsSKEw1gxAsfBFvLiMdiD2IniwzczDw4PNifbjMknu
GIEa5L33VRFLPmx6d6TTR4QhfyKiXrd1kSAYR5BxKsHGXZNZJ85eZehw3xk+h5aFCBlrLGQLTykk
E1Um36ehEr5cx48A+ENGtmR9bSeE3W0XZKgthHK1Fu+rUU55+9EsZlQObBsJ5bBtYbaee2U9ZvQw
x6F+rqFiGBetKgxHM36l2FRlnTRfmVJDZUfws8pf0OxZ2w8FU/D2aaIDhPk5Ckc01Y0cXHIt3AmK
lQ/JH+QbSEOnA7s5uf543TZxhDadVyBHcClyjtUdlvGjtWl4R3AhQMs3KzJ9JZ3jGa3DbNQp/dpO
UFUdueR2ENatsfRfAtsanI8eTGgH46LGyWYjDHL8YmC4Bjw/EuNLpPqzPuYkyzcSq/d1Rd82X81W
m1wzRGRAGSFW1Ge0n0yr3iMhqEB/kKCt9yplZsnB5/XyvGNa6YeCTra1WSwiHLINqu+CrYGMI8Z+
Uto4p7i5Okpb9Fs0kYGGRUGJU5I1WTE8+nq2yj7sZb4mWF4L17itgdk4D0jxIqh4MGu51MAoK3MG
Gt3Por8yur40PjiG062PfcmuDvHb8dqHVY4oX2jSkmy1voKr1jk0R1l72wAluuwQJX064+Ts+HSs
g6zSUjGyXbvG/2YVqV+ihVRX47zNvH5pgJe4grbjIOtKhqi7uj1qpVHZuP52yEwXbk1UGBn8IEsa
WXYACUlaG39HjEfQt2ZikMEb21puv6zI8YteGOoaBHbdpLe/sm8T7WDP+jCpoqroFqOF/pOYLND4
fMCfqq6dbR1NbYQor2kqcpRllNAK8EyY+GDaedG5JsoMjMcPrZg1qN4NCCR83I2v08eWA5zPIXY8
HeHoj+sMMzEQzcDNfsnR1tQPVk/+BdMbg5QU2VqmRVdANFJOmb6kBb0eFuSsegSR3Epnf8gl6spB
ptbK3S7OWADhGdDf8T6jLFVyK1ZtSOhzyujpNdRD4xIm3a4js/fRYantg2O7ZMGTSe4G3HiZamJZ
6iM1OAHJQDdF8/M619yN0K9WcQwcOyclQnxKEFNQpTB5UPISn36T6xatDohFbnNGT0DGSE0m2FUs
EGxufXL6zTRzp62KJdceJKZn68fRcUFHbqoo0BQxzLkivqXOrVruvwtSHSczR+b8iJ1aAXdURnVn
wabEfo0fwcWcaGP3Q+t9m6amRIvRTmV5qap05Fjs61rnUmUtdcoSB71eo74qvd76MRjdAohzyq1x
QJXDKukbgC6J0PtBiASkd3FFDF90ivSz3eN1hT6lfp1gjlWxjlll6o6FR7+au7cETvEguhXOBNVh
SQqKjnwwWFjCTKrvYOgMxCiOf68EAufgkYdarGSkqK/yGyuwFQVCyxYo5TwkIdJbMUHDipqlmCP3
c95a9J5eXyMHpmU9Uv4N/b3fRDNPLNISZebj0AE7AGqjsnGKb9cpNaPgy4gmJgybuPZUMZ05pKOQ
/KSts1iUJnTzqW2HMYnPahOtMQicPcAulIdgK3Ao+l7DZino1yEymUxmK3sYnTZZirIjnc2PVd22
7tGsVTf6t2Cd7Sq59CJpcj/L6ujvQIjW5FHHjCTzPu8c/YkwGtMNrzJt+IFodHSiZuWUxkkDqgm5
8WhA1uDQ2DInz1avp2s8jopDc0BClw8KUDRZoAfLk3yz9/R+jBD/I7M2WQHIJivaofAJ0kX/NFlJ
Cysz9yXHpRVzX/YmjqVODcE8oEG/tUSt7/b182Asx3vJUffkpbYdga+4FLMY1dfRnxRIO4bIGbD+
AgEMtmmykBOke6d19N7NSzsor4rJUmO/VXnHjPKcX1AIklqIorxbyKQF1yrXlkcw6xEoHYIXOrUO
xoqSTzENbp/GdkhEEXbZUPcEl2VyxKUzWdg7gF622WcF9AFWNq1dKjbTmvUL6ZyA9JLCk/fcL+66
XIjJpn5iwLzMI/Q90WRPY2whpbeJXjOfTpkjuUZX+S1Pm8xBRmLwqyL2VxS4x/2McxDVV6kawZ8U
NQv8Y9wc52f0gKG7mtBbzY2IEZBmJBy3qjOOIM/FcO+tuRgMyLsW6w8kRxfd0vN1FtbOli7yZdDq
RF4xNR/voy5SvLW+oKGL2IVvrMEmaUcXKA48DvhDrLqOuNgKUfOeNTCmkbihfmA7eSi78ovaaNWh
siYme8daYq+NsbWc2fpHsLZAsJbMJ496/fTKkenmGuZGESB/tzRV3jXbfhw7vTHKSfePjEgsekti
tjeVN6Yzz2XDgqy64nYDo2chJwtp2exItazqKw90G8nrMqXqEMXlPNx5mHl0Z/4w4znoAxHAbXCQ
hkN+gFXFSOhEVaPi1wQO1i3BIW1KnYnaEJKJM9Nr1ThnKuMrbXA+I0iR8A8e1M+J6LwL1KirwNfC
Io9WfdPVOiOhs+Erg0QS9v5KxeuMfspGp0gCALmZ4rLklSbWoG99KBE3L6ChDlHf71DedrIrWdMc
4QfXhR2FaJgOWD2vEZIu2FVE9ZBlSLqVyUAsyuxJVLOu0JfXyBHMnU50CyvTu/L9Hte/9IxAOAeB
YKAj3d+8TVEv9iEv5dO3Oep1nTnGRo65seHgDxeE3dDyvH+45Gm7kzYVvBQXcooDKYXE6W2baqlL
fI97sI6uN+npzevWyHEa4Oh6/+l+v5SGdtvgehgYaeDz20vZsarXke7Et8SJdHxC8krAPZ8J1sSu
96/1sxv4tv0GogjrPaA7AtjkaZsSv4cun0DTfptFMVDIDLHWJd+4vRPzGcYt/IECXnZF0BhKxwUp
O4x5A3G07m3qbroQerIRUPLq2PMamX/NPspW6RKhlG7HmQA0c+JP79/+b0uFoCDo6cAC7w5ZyNT/
/R+9/bmNCma30n3qUbzjPjigdFnI4UoJ9f6lfttzgsZwwCiISRBk59N+N2kUytQkUE/QaAWUj2hB
vefRWqX+RLwIxMSfttzpCAVIOO6otu1yTbikp+h35KGFr+jfP9X4Y/Db+5mP7XZIiOwflI08+LKN
AvJ9komFP3/PbWm2N1rKwD17/9lPl5mpqevqWQZjUkhZpztyKvsZPQElvtKToHRc4pgulQ88mgj4
/pVOV9l2kThmEAueTTJBOm1eZySGvrBS6ysqGBIGa53r0jxJqdSOqJrqrPH9C75FrzE0QQqZtjND
XpcJH+2jtzsIHtdKMFnar2j0635yKyId5giKC+81apt8BpqaqCVGTyBzY07G929AI/HeNMBJtYSN
RgkOCFpPTZxGFgfXOquW5Vd00BZV7phlrdmOrkccpIfXtGVEm4ozD+95Hb9/NcUNt9ctr8LrAcWe
Ta+LU4DZZ41o/S98xRU2sVQLa+6XHAkdLu1+t/VFD1IVsc+sJ1rLCdgDrY1lqCC9x5HJhx/ie677
r71Ep+zZArCLCtaY0aLb+STzdn+WMFr2122VGTq36kAdEyyM1sY0Dp3iRh/nwE7JbWQn9BFf123N
bcnXBn1Hak/UzDJbJ02p3//M+GwARwCa0gLGf2h2eGXRHlNpS2fSHudRN1mQyvsTY/a3DScdUOQe
UkuBhl2ebu2ByiI2zHX5UsWNIGdVda9LIBwmdAbwq2X9/hvX8fufIVeHWozOXfYdWAB5Km7EoAxj
tc6fvgQK9o/YDZh4ZFfIBdiZcW12JncQOnkwUETNVqSTQiMv9N28fxunTy4E+jtETk174Zs75apj
3VlOvMv4SwawrjhH1q8vHuxssttLu+v/IOh0usnh8EB2oQHqCZ95pXuyyWHLK9ztuu7r2NRQA91U
6m2RprXOrN5/Lvvkk+a3+yDBfNMDjUpRap5MlBTArDwvR/sBVwGUeiPal73aK9qoVLpJOnE64Ja2
FvxL0rBhX86uCB4p1tzWD2vaurRgKHn0/L6e0Kijj7A6OlFPkH75HEuCwHNcpbFua82GbgPAe674
CEff021iwOv8tJZw4+GMzOUsUsrQkyJrLHS8piDI5ubMQAR7QdeqMpXzB8ruyXqzBmB8hcl36kjU
mU7XwHVVHxQemrtDkeqTOaoYVQBRn1AFfXx/vcXJftbvlODlAbjwOBbF6X6eqpqequVE95hF/rzW
gKjadTaCz+JoItQTgl5n7zkgHVahnBGJR/Ll9U/tiGOZVvcxWVzXkbqfSS1YE+nsoovoKBhZOhjr
ZcenCtYT8cFsOixAYfl20FahPE5Wgtq4/zX4Y1qkh0hGDg6NgYlvrvy3sSr0C1/dlKsYP6fj8rU1
MVp0QPstoj76TaYWWcsUypHAX21xPtKN5V8jNL5I9i5Kp7p4jiK6HCJcrGKiBfL+kvpvXx++bNiK
aWUtM3A5CxGDe3sqNTzB6Jt19JyPQn5O2xJbUpvx6NHL/Nqhxw8/VTlzcLH4SR5tawddj8LO8sdR
JfBstAMEQ1OFYBQMji704r55iKhfu9t87hDfRt8BWkqQ3hWM2p7H2unq0GuNGI0Fqbyb0Y2qi9hM
uitOpHilWo/xSzQAxX1amSOP51GLViZiWIHpbOkaZo/GavQUBzlMjk0XtLcOp1K2R21JXMmlHbd9
vTQ7ZuL5I9q0DkIjNlOCtO5p51XZxAivR2Af1IR7scwKKPGwNqYFM7uV9zbn81Md4wyjcZ0xLQzV
dQc7Lcv7CUD0YyLQJQ9900DM1aBv9yUbgu4FZa/2I4pMHWlRNBzTeUj3jAkWzXdmuLyBvJEY4eAU
43mO7Hw/oTYX+nGafhp8D+dSPxqwiZva6n5NB1pijmXgKQvbEfEi8w5ZavObvfTdV0uuzkM8uMMm
nj1MCGQHQFjrY7y/I94GazYEY2WCmUuq4IDnP4XT4JqXSRh/5QvvC38gOyqznZdXWhSoNb2H9y/2
9oN+vZgEKKePeXK404wkWh1SO/RXXvCYLsAIzeY9VBi7C4sCoQZHDNR/AFfvGBFCM3n/2r/t/J+P
CVaHkQ1B/LQeGVycHiAVFi9NWVK4irzO5n0hLIBv71/o52/672P451M6tg3wAFkDDuRTlM6MK4U9
gpV5saaKb0bY2oSmouBJ4ATm8kNpF9GHpIsMeH+5G9RbMdZJfhgTF1PUvAf2BVjPu2kRKjwvjUY+
cN6i9EpfsX8sCpIXuy+LOrR7y7kzx7RE0Vf4lyXt2bvRXuxPQUqdGlqVZeJhk6kbUQTsY0MWHt2b
jFmcNQU01tpgeUkr1TNKGNq9pVzzyZx7sVl5f3+QWzoB4bEkOg0gDWJdBGf0aUpgoWYwO3AQX1Bf
YPHjRMQHzNHy47zOT6UV5F+EEczbwVYMPZrW8I5QoiCJvv9mXB3d3rwZqcGaGg8CqYRj/AR4Z+Gh
yPggli8Khe2MdlqbYRwB7XnbMSXpt6NTzEeIDvMQJkZdMO2piiPqucHVWHsoQsADNW5WSzlHHENo
nLWwrYqEfvqmzYyrZCnl5YIWSikKcU8PNL+pDF5a6DEYg53fz4xdUtTtNrIO5AfSRsx+tH7c4qXJ
tZBYcmZ0io8JTno3Bdj3fltF3fBtyePhAVGg7M4o4XqG3mxNe2H3oNBFm6j7KQ/idBM3aNAiHGvh
VNwrRgAybUBdY1ZXfnRcw79M4sX5ZNHVRvUo02q77y/uW1gSr5i1RU6LHNSjmpWnIjQYBDFeM2X0
0iSOe200In2sE7FAbEPWE8FlTbB7/4oneh4/L0luQIkDaR0I3qn6E3JJOTrFdfodZwLnnLYZ3O1o
WIwLGpXpnkFET6R3VftSCzN/TNTcXyINa94ZYyD279/LTw2vt1uLVJPwacNVAol7CgYEDu52virL
72pmwEDdjsdWhS/iCFljcZEztlH7R1YeBf/epVe4xV4TiSLgsFv6JEGwYeBZYEJeeQjp9fmoW7+0
0Euji68yL+mOjRDztTfE6kzhfQPlSAb2FHaLhXADWP1iCFvLrzZQ8xANN1iWfZr1xhU0ccDptDKM
S6+Ll1vUJDnOUgxQkUbn9N5UOANcFox5yShFAe8zb/ISSMmUMsNl6PnoIlS9IxfpPvb2XJ7FRS7a
sJXAZdiJjIs2Hl2/WxEkmC5IEHV4jWFusUdjMEdDDuzD1VTDb8EvsPbA1fp2ZZ0BTpnag+kp+1Pf
VslnKMr9DyexE1o9I3Yaf9op//Lh/xLjsXCz/K2vJ2wmodk8Zd99+GvYnuHt+g2Ux8LUkFdGTSVf
1m6IYCcb3xbkiTAY9kZMD97fJP+2YX0NQeboQ8SU3sDb7AukVFd0q8y/RxDmh+3PF+JhWZtfJrnX
700s3e5hvQ37BQuYXR1E85fYb8eafbJa93+4mX/5YFH4ordM6ABreYrYXYsBh985S78raXofG8/q
Pti5YWCLSpLBuThcD3nTn9dOWZzls7Cu+lJykKHYM98mMvYBJJfTeIlrpvgBcr5xQx+hmI9/uMvf
Ugb0poDP84mDmaaoPFmyEYelImic4Ttd70Y9kFm4CM/bzhIOnTleQ93ImCl1K45zfutWP+LVlIj4
RAhsH9Ab7B7dIFeXJuo7D3brDExIOAX2bdrmLLdK5cZpGPe+vuj/41ncL/X3//h/Ty9FUuIpS5Hy
3L/llyJ29Y8X/Jv8r6alHp+KuouT9vu//M2/manmX/8lT6K5p3+zUm1YqZJ+pQm0hL6KlgX+m5bq
/kV/D1xsQDMAtS1NkvjFtnDsvzx6BFoZEWASecj/ypfsbRpJmx7sPg0Oeg0md0F74+0n7BjerBpf
rsesdOMNoLQoRF328R+Lcvt6bPyT0vE2Kf91EeQpdZEm+Zf99iJ9NULkC3y4ghnMiVl2ONPD/N7A
H+x371/qbS/49VIMqOgWIbJp/tYkrIpoblIFNXPGtB5FqyS7IIeLSB8Jf5o1ciys1jiAyXHCwF+q
P1z+t+VkFMFNIJNn8ZkzI377pHa++q5GXB2JJfd2IT+BF9i+/4Rv4xy/XF9Ck5VphZKGnqpvtmBn
SE6shsnqdE9D5rELrGoz2JYEX9t8f/9iHFTc8X8nAj8vBybMd2HRSx+N8RPtFaEaxwOW1h2dCSt0
lRWIzVUBfbDMjQr0j50HJ5qaInRU00MrJAsu8LcJ1jYssrZotx2moYAqUXsI49TPzoYJSwCInGPQ
UJ7naLh0IBmQ02usegqLOAjbNLDP7LQQ3+x0OigmjD9KR9Nm2960HxeNkDOWAIZbZpTiOm6GYCti
5JwGzDUelzRqLxNPofQgbNnGW5zni3uoE+pTgpNqGCCseRcprOBdCu8P2pI2HCmjkFnu1fUw4iCp
CpxFKn9oANS6zX4c1vUs89XVkBrjXhTFDxKiD1XiPHurf8dxX2wmoDrntTl/VVplJihSb2e4/M4C
7vQ2q9fmkDWwV9vS2rpdOn3H+aVBpiq+qRfP2KLu3zJNL4bdVE3e9TyLbBPg9n1uK/EoDSs6T+ME
ZcAOyf1kHL8LzwjuZyAs28XCw28NGnXfe06+gX2KN8qotrLSortTNB5Xuh671Jzjq7JzEf3XnVp/
mS5cZXoZChNGDxWc+Wdw1gPFmeEOS45sCcEPw3aL7CaRlzUoafOirK3I2pdz23oPlL3Gpzgb25uy
svg9/jzb91APxgtUHIYj5TkWcS1tUt6qG19ERdNeVXCDdnbZZPtiCtgiBQCjpkJLhOzEAl032Hvs
CU3M2xFegxk741Wf2MOXITEbxHvNBUm6Vap7lBvXXZlUVhhpKEjcgPQJUWgOzlYAvJdRFLd39YrT
WNF2l1GwiC/N6vf32ANmx8aIrSsNAT7SzsEXdPUSDNTK+QAx/0uctVhFZDhq71Mp5iM1anBHSodf
Bu2Vq1UZ1e2Q02vrhuWKmXvdbAIkfPZ0eJovlaehnokHLNGaXXBOgTNcJFqwNlpjj/yi24PixFsh
6gH34WPxNR2y+Iy/9mke1Tl0tWY719NdvWQPKYYwIbpxxsEpyvGCLkwWJvHYUTGr6c6IJutgi8Q8
Ug/nx6Xo8XiisXixVOgEQYZyqxsydB/pFAX3QRuUmXciapanzqjMTc5Hczmq1LjolWcfxIzsmgee
hBwaL9p9Bt9025gNV1OZJoMHhgF6EHsaIHDxcq75bV9gvOL37COWpKJoupjTNMUvZphA+hjxoRuR
mymywgiZJ6AzhE83mK4sCIWXT+erHVuXMyPdfZR6wSOuZummyDiePRk/iUh8CqwV5fC+Nz8kIMeO
9ii+ovx0CW5SfQRQ5CDvx0qLZD3vnQp3+ggE8OoYqHlPtN4acAsbb01B3zX1Xdqg0FE260uiaJYC
FM4W+lVqPIvw291ZhnmHP88eRRvMxw3MsSqUIw9rxq9VeNE/tNT5oEq6CZMx+El7gHLiqRth21Wg
hHbdvG9qJe5dtw60KnBbnpVy7G4HoxZPxG3/LCkmbBWtmMY5M7ldDGYAFKBTr9dRnsGqF1G9PFQk
7iCy3PXMmoMprG33S1tNXWgj5xpOuPlhexjZW6bHkPjLQ8wBEBajSfmuFM2evLDK667wz3Ia+bgy
Qx2LrHKj/PbcaX1ju64Gxj+Z4V+pKPsezQHCEE23k4PtPEGyrL+lgxhvaGwWQYh9N3zrfvFukiWd
L6m18jOvsNuj8JMMbvE6fa7mSdDv0JbOZpAuSJfSwEStpZzTHwFoN12Rm/cRzb47fMS9rcgBGVo5
ruQh/r/iIOnI7sDkd3wn3vxSFAti4sgAsszlJmtl+ogRIdrLQVKBdm/zYWM5s7NJHaJH7jf5YVgl
xHKR4D4oGP/fFDi0AFcxMQVo5DMTfAVXJeC9o22RniFZIYFSzdYBhnaxa0m00ZxZkqOt5Y0sL4iP
Q1JVFyAy3KPbu+6Nx7zvGBtKffXdXaGS5ZAvMctPK+KBRhNqD/Rj9ixSfs/U2dqQ6uO9bvSZ/dFp
QFBORfGpXzLnK6Ca+NprvfVTVwqatwmzwRQM2PVg1f0eTyp23iLTI7r/bYg6l7Hl8PyBubaNwFkL
lFdF3Rnn43Q2poKY0cwYDVz0VrHYOPXl3fCaV/xfkv+HJB8bDXKa/1l65v+3GYD/p+6f6f3r3/lb
gjD4Cxk8j/lg4DCq/Ke7R+CQ+EOl9GytdeFDc/uvDF94fwFkJY0jp6KJ+FOt5leGL8RfpoWrbkCO
j0Qh1Jv/DZ+a0P42hWNqyT9MR0hKGaG5p70c7Xvk1PbAOZH7OP+4BiBu9B0OaxTP55isuUdEsUAF
VtO0vLhVJy/dzGlgLljW9AHnR5PatDaecpmbVxn0NOCIkbj30jRRTK+9cqs6R15jAdB9WNIxuQcV
mx8ysJJnBYPbr1Ud+ZCnZXpONrvrl675xhw8PXKWtAmQBdChQJHq9dmsM8yOsK4CTzDzPTHKz86D
Mi8vIin48kUXAgMrrypXS4zkUYE2RBGfW2M3nZVJURQw8zyxtQ0lz4sGfb0wyuebqvbzQ5372lQc
kRkwdbN9B04yuIbPYl5ZS2Je0eU0RiCaotnTbskPwFfVZytIgmvLyG6JVMNVZFv3q4k7guUBOS8b
JzAQfKjFD3qCcTgVC2J6FmTJDUlvfxuAMkdXTALyd9wZFZ08GQ5ubtYvE2n0XrRCqzm3+aEcquyh
cVI8CObcSQ81BrTHoNMKs85UbE25WIx87OFT5SfRTT/E011fJeszsNnlc9kO4k5lMDPFkrbXnkjn
O6bpyYZ5Z7InAA4X5uw135AdmrdwnOS+HvPxIK2Mx1DzHGKKlyNTi0NtkznDixEIreIM5SrA5LNE
nFrDXgfSsjAzq3LbuQifZLU2VzLO8kxmW9VUCONBvzs0zej+UAF2613aJxckpNPBM4PoDJux4hb4
z2rvcZjKzsGLRMaOw2G4qOHCPKolCb7Ixit2KfnTeVR708ca/9j7AE2jq5Up0tXUmdBqhlYkn6Le
6S7Twcw/OpVT4zLqwyeYAOwf3TmXMMxzIe7WRSZXCr/7PaDwnOhc+4wpktpi4tcjKZJ0Yrz0QPfd
Bi17haGBFyGI4eTPwzzX15HnkVjNg7jwwNUcitpLvgy+TD43WDyCGq7duwIax3GOl/kaQKe4sCe3
OrZDpW5ISjqkbQR6PkWXnxXGgHRGNKEaX7r+td3U9hcMPr2rRjnZWcL09pimOU6sBZ62NM9j9yav
pws7xnNrrJr2aJg9WieqfwLZZC7hMmfYkdWRfGrE9N1tMLpSSz2GBVyYswqe0p6xI/kzHvaPwsme
l0nUamMox/4i/fK+GgU8oa5eMEctzbsq9jyYQnFknLsGCQZaytjhxiMjts1keM1TF7XprVRZA3VD
iOA5ifz4UI78JUVl8eAnJqWcgEVognq5SBUvcRIiOfOG3NtCeSg+StH13+geopXeZ9Y96PIzZU/e
eTU1B5CC4I09bWGd4MxzB+wk/+BG+dFbpv7ci9byzMmKatvVaAAPBMsvmB0nZ9It8BNMRLOlf4eG
DanHh7pDL2Kdmwp7R6YEa4zYMmjf7DPUkfkBNRbjrraLasMLpc/bxpm9pUNY3xrtvJ8wALloWjCf
myDYu/1/sncmy3UbWxb9lfcDUCT6RERFDQDcln0rihMESYno+x5fXwuU5JIo2yrX2BO/Z0vkxUWT
yHPO3msn+S5oR3GGzDHb1dnVEATDA9vuEseFrl4lItT3BTuOFt4DLbtCDM2L3s0cCda1UUz2rlTH
aTNkaq9sIluXDx2M/solZzaL3dGm6VAsc3ixtGW6U8imBUQ6m7bXDJPlQOQcyTokTBlmCl3mpezJ
BnKc4S5cZgiyWcqALWvCmmWOIY+b9TmxR8pUn81FIDaqqjwkBDtLNoeLvokzB4qfhTvOwe7tZUpM
Eh3BxhnqmQ3u19rVkrR8zizCd4Iycq7MXFoH4E1T7lLwdFdxp6TksBceuuL2yUrsaZfAvbgUrZXD
Ish1cT5IygoCZUneJone2qDedu4d3hrnixFFH8GIkqK+DI8ohaw9b8TFI2RwOG/hP3MrjclpmwD8
6WbFOc17o7nskqA+I1++vleCODtv07zarBmZW9UpQ5/6gfD1ttY/Mg3X9lbHt2wCWW6jKdG+UCD2
ZyMzyCdDr9eXS78YD3T44zucP0PmgpTEpZ04IdvIKMVfFI4eBXZ0SZYOi7hjkGMa1tON6Dn1RWQu
/jx3FTt9TULfdgBhT1kZXYBlGLnR1JE6HSEeV7bHfxLq/a6Ip271vVV3WR/sYmzLGyxKy2U6EPta
DTga3bkTS4KwvTBcM5y2Vl0O5+oQakeqwvRxrLXUH9fCbYCmcUaCy3TS0v3d2wRZgJWqG+dTalmx
nxejeMgCoLisTHAMOs2fNcu8XGhTvFS4349VJ5Ut3tD2AhxIdjANJdiCUW2vsnmUd+gwg60qanFD
mqHg4+xA8eZZsbY6av/zZq6fC/LOX8TSs/wzgV1wVU5GuJv0USVeRBI60SonZiFWtnzRxCRUYjjA
e7W6tAXpPWksrlDtruCUJAlve5ONCLSrGrI3/K/uqg7rbF9GPNLuVNkpXe62YVJhB7J+dZoqPQxZ
RITtNCqnsZZviEXJL4ehSPed2X8yG5PasmxrFA1QYZ/TzvqEj/lJBP0rJq1PspyuC3UBIblA/yr0
Oj80hT1v8MrdanVYHavItm+HKtXuUzoQL/CHp48I4j/JobAUbvUYGkF6rNCSi/5Y1W09dDvI4fQM
zthqFaHlLhr+KiLSys7YrKqm00kzbb8fp15e1l0946C3gtc+nnW5z4aRCwfTUsP0CKnZC0qx6wmx
X3Z5VJVnMV7s8lPFAsrea3XITjC4atyw+VEqKV00vOk+m7z0RCVE+9g3sf3JnM36kQllmFwGDOJP
7MhUm1tytKJgly1pBtNyascFz1bYmclnSQincmdihDFBBQ9B4ZZKnJY4A2LdLxQx07Qoi+1gtR9B
oI6YDsLMFzNXsguNj5OijXsrrmyPjkN/zt+ctg5YO48o72PcGKc9IRvAe5WS4F76r/eKDY6avchd
sUTZJmKMBZ3fUW4iJQ5P4duqHsyE+XyA1HrecDWPSweuOIrHJyN15mPjWAoWDaXfqcU0uwjw2W7p
C5lNjqk3J3F8YOyBxYHE1jLocJfCqgD4gy3KMgX2a+OKaLrWJwE9PCwGLsI+CIJjQ6TUsRPhKZVt
5glbrU6B73b+HNr1Y0+DwsOPN+/ieoi32KWdjRKKABIXkLgxMCpGgXSJ3A6TlQcjQe57UcHGy7R8
Z4pAvJKQxja6gjMyxXSXdfWzJQtLfgSLxqzppTfIIjbvYNytMgXUnzFM27fS5N8i7jdFHFMMJhd/
XcRhcC2+vHTxS9/9WMd9/bHvUxr1wzqEAbOh6Zau0Wb/30mN/gEBNChQxheGCmadscP3SQ05jXTJ
kahSw30t1v6Y1IgPlHAWOB3GPJgh/iFK/p0Amg9B6Q2KFFG9CgmEfPOfhwumNlNqYr/cl0THAbaI
ea5wHeFB6B5mK32WqGdAagJcK/rJ8UDXtu40zelRqmnliU7eykGmRwy+6dnUZ6eDNFqUnRbb0gbg
olBYfBOAmHNvTKyqxbI19Fz4rJa0fPBLbytHofBCuukxrL+qoBX4AsYVcAKZbtTantxQ5TN5aKA0
ooTyBO8XH/bNw5A5vABieq4VySCWmTxbSiX8LOevpyrrYTnYQOaG5kGVEVQ7cyCuGXH2Jg/sexSP
17RAnoeGj8e79JCVhBSGHZDr0o6BYGpXJNvSMSv4PlY1dRvR1A8WRBb86yDGR4WvV4Qojaa8gPGn
kF7fyENYYOAJWk4N/SJajjmqxyR9RVw8uZbFqcTm1fqi5pdmA6fAAMHNV+A00NrLY0h6QcPfGgTH
gDKQvV6A9KvH2LdPDAjxZcYCatUWf5oaV6MEK7r+ZGKATI4d2o2Ltm6kZ05BlYE4NTt1uQrL7Moh
SHyTtXxkhjHkxDRqDn/Uyd2tOSC9slKfWe9d2jrsOcFc+KzGr3NRl4gqGs0zg5ktRDprIXbq8CXI
FJXz4Nwifu02epHhQqej72Ge5QJ3UmLbHShbE6e9DQjqgYVPNYQKfdlWi1j2o+Ts6TSh/dG0D1JV
bt9ukrieqTOMuvUrm/tAnfWrfID92gjndqQS9shkGTwCF6+GmIMKk9Q4UCmQX4550C/DfDraTgc6
slrvoo6/yyz2PCY4G/t1q23sARGQFVgTp4kbq89ywDumec79/Irxbo284tCzMX6G+MS1X/i3JEAG
NKhK4Y+dhOSD59LLc84S+fNAaOxqORM1WFl8ZQ9v1zunowrZhtuqG/m+8AAcF0Ufl75mY9FbMjsK
4px4yLmrWcsRPnJ3SptbhRkYWJG6m++yiH/FVvmsqxwITx6bqQqMR8/psg37dl648mPNc2KD1jyO
SFrOIkoSgEPtgw0SDTAIV1j23EySp/HtZBT0NqnB+KtVmj/nJBlsAmHXR6BE5sYIuGmzFFLwTDF5
nbdJ5SEQSNyRGAhPx9e7hYSgbSAwCj9vDE4p/eLNGEbtiWzJTKLFgne/DmK42ou2SW0eSkrF03hk
EkdLgrsMnjbazyI9kxoPqi5YCOTAm5w9SbYRPCdw+eOrITLP3x4vJl3LXqgkZk9GhvW8hC5a9nQD
UPK0voGd8RhGApgke5jVMc1jmCLvebu2qHtW82Bxag3BuoRwC5C66Hj6yLl5u8sXAiO3GGidHWVD
upkxKm/RFmc+tILKe7sB1jucR/wqNpZiR1ik4zkDz7exrHDf9TJ3PZ3rruE2ordEMlGiBk8AwZS9
GfFV8eqxTexVZR84OquXGT+zceMSqOkr9S8CYXjgGwHNzst1gMBawVxuBe+e2rGYzs3J3MkxeYbh
MCNNHIvTINXSDRskFBoLseihyXNK3Kp6OtuRs7UtbjKmTsWpQtKlt0DuYO3NaUSyOKgLBfFk7DCL
teyoJn6ZOg6e0eqWZ3dC9zESt26tgQUeLUTg9kr+nOJcEAth6huFMbdnhzCUg5FL9+ZyD3rtKkLn
hh20mHdVx2KCKXjwiJXASjJwCACYeIqgCOxzJE373CaP7m1t0pyJTvn60A6xNdBLUG753dElA07h
N6Zxpc1r1kagSNekPue1A0QXUhKpauwXvZTBH1M6UZxOljGd93b6SpnFqZl5At7ONbKB1E9zfmWv
cl2NgomiMXWtr0iTJXAtsPDBBJdwS8koLJkByKB+rW3+c94ncITMCoUp64mhZPFWbZoXNM4mUjPG
hmVt3+drCmhKHKgy9uf2KgXWybc4zvEE0R7Wcqb6Vg9CFksH9NPiawBptjymZpYPrsWOwNo4UiW4
CExIwlC6nHwKO4d8CqHdmmGa+ZhUquRsDtv+iPebS6iLgBFsEKpGz/i1BodRxt0l2fAY4CBMZbTi
MEsPMIDTTmwmgkjaDeVyRdBsXStHArGelK4sP5O08mLEogSrq0/pq6x1BW4lZt+lRT4+jfuuYDDl
5ClwEchpte5VScMznxiD4oe8inyck8EZaIBF2WY6FuDzVEPrdChgJ+Z7oA+d8gBzZ/AiglOy0yBy
dIzBTaYyT5kJRT83B5hmmxC+vnJdMGE+Aj65/WEr9ifykJ81UW/7GkSWSJgRq+EafC+jzsjYgzTd
9Hs7nqlClugVVJdkCZK3YHbgNHU8dUb8W0/nL0oKGwfCCmKnnF49e+/2U85saCAYqn6vjm+LHc+g
HqefixEBFYTK17//lr+KYPg01F/MAlRH/AJ6XMZQMeKl6PfZzA2y7gSclEYokZLi30nO1/Sn3xQB
bNtXme5fVwHnZdNF//Gf0rL7iY777Qe/1QEOkxmLeY4JjBCqKdrqP+oAVRgfhME9KojAXIsFbqnv
dYBDpBTtK/6YnTmgPu7y74ot8wMZz9QO/Bh6SQII/sk8x7B/1jit6iJKDSoUG0Qp5cj754X5Y4Uz
w9ZOFyqTcNnFoKs6JCuaoA/cnmG0dzYVCziDUGnS40M2uXxSiFlG0BGr+3aolNOAY9/MtZJvQ7z8
jO+X9qwMyWNt9P4IgcP2cdZZJ2VfKDd10aL5KUI0A7FUAT/l1g2ZPNNdQrgaOewlUgW1qkuXjUjt
WQB5XX4f2K26xvruDIGOU98JPI57IoY73OPPP7MwER5xZaGer4OrcakvJvILUcMJ18grdV+v+19s
VKlnZ9YR1xT+NIAktAs+9yifwK5RhBPBmXiNXsxnQROGm7EjgHkQLyt0FhFSq2yCJCG3WyzLDjBw
SBGg7ZTCLD46qGI30PCguWfGJpuaiyadDcr9tHtqtE7fZnYuvcqsmH3nFp+f83bkTBnQZqSzn9s+
vrbDqCQ2Tl32dJGICIBW5MJBGPbkt180syOQ7KTLhsgR1e3xhLmGqKDcIFrzIT2ZzIx6dqtwFI5p
bJ9FqoNKTc+vHZGPmy6wd07e7ytjlZBkGgJeVEKeoYfC1wKxU+KE0XM035vdAE28W79ElcLC6fWA
DM4+9BpTsZiY9885mCN9mhAoFWp8UsEE9nRt2pSLvVVisPfmUheggmi3xDhv3dq09k7gHDv0JJ5M
NTRHS6DczzrFmy56E/pFxfuNQclWM0IHoUo+H7QySigLquXQqnKgYTzWW4bu5pYWISDKCfcTICkL
bCD9w94y3BoPCFk7yWM1VcZJrcgD7evcw/VMOA9tQPws4S7Se7TNYAr9LFM2aVLfQj++h7d5mmij
7YaDZWyVIqbrLZZoZ1f5E661x6TujB2knMYbaextUCkoxxrXtwHZAWCFY/rcE6smwCURiyFnExJ7
laDuWHEaWhiQK0V3ZpAowY2W1qfamYcavM7jbCwqEoX2ZFLSZ5rxExAIWTG1SuY9DcHcW9jGsaHg
Xojhtfh2WBn7CP7YxmBQ5ImM/5aqzQNUG7Rr9hT4FkGLSMpn8nskV7DEfLO1iMHYBnpy16DDPANt
lm91+Rw6rThOdKk8s7KUW5h7JHMS6GD4dhbH1zmbaXJz4PonJLPvqthpbkUxAXCxnfQaK5rht+1y
hgI228okHTcEQFjbJUVEBzXR3hRAcd1OU8RlbDXLRixpvlFbGTEsZlISdToVkZ1YB1VrAg8xzbDX
tPDQmYN20iqClE268nc9+oVtLwMmsAZCZCt0Rt8cSXoUZhl7rZmIO/pywu0UNheEji7bLqKf6PSL
6jZLWtykij5fAuQVR7VrR9Nlrk7GK2/jaGNVciRNIScfNsPRpc9tuuVQ+1MbDSB/USExEs8RsTzn
ipE+x2gvvKSQ2WGo7ZDZEbshe+F8Vktr7gFmE8Wni9cpiNg4j6V5rIZFcxOruxEyPvRMuI5ysWPX
aMxruII1vAS93EQOPe5lZLRlsD9F2+bQbsqu43m6DNT+MushhIkkVoEbKV9yY5m3WUNOeGdTV/H3
W5sEKWCsbmEUxRbrTeOhUav8ORhad50TuaoRP9UlvddQLjctqqs9SEkcDGQ9owTqwToKOW80Ijb8
pkAhJ0KrOZs1e9vn2pNT67jxYnj8AwP4mwA8hpfbzgYDCVIdNdlNRv1lwJwBSG4Ozs0mQZuUqeox
AI2+TTJtoLarWuYTaeUjdJH7SBcXZaY9WhYjV7BNB+ZC9wRekQAVW51HZqh1oNNf3DKe+sgoYvSr
yv5iReOILAvFIuCuWxhvJ7bRNeeV1I4xrjEyNsvsLCNRsxDNZUb7CGNkJL2grl8BLBGm5RgBCa99
uTPQt/uBOSebeuyyU0hgzc4Ad4vKNHD2GaVqq0ePziyd29mY92VWqCeLha4G21i97WQ2wMXhE4tl
ua0J9biECXaaqLyEJoVCMx2RJqVqmG2b3jQpVM0bam3kcF0dn8x1ewgbpnYD800a6L3molyikoGf
8ylLp4cx6NmwzvbnstcGNyJsCn1YR1wrBcQ2LALTs/PBucD6cilAtLvkXa0HPp4xSwi8ziTaA9sc
cFtay8gQpzqGxIuK86BGysfeIR+vVqbPekyDGTB9f5DD0rDWxOCEgsDas/7Gxwi56S5UWOVGqSDv
bGQO517Td/Gim8CHRn2rgcH0JqNSd6GdfBwx5aGTlLc4Mk9ahklupYSvulLZmDuzYKswOnFh46tb
qKxyoxq5OMpKaC6Qr4LuWInVwGoI5sX7phfMDduiuzNiqL0p96xSO8WecU1sUGMzZy/H+y4AH8yj
iEozwQnH3ZfLi8BsnLFy7QhSDg8ZimGz1fe1RmuT5IyKdJo7vR8LHd3jPDfYkBj4Ub8kSCaWasRT
U2iBea0b5Jw0nyDhFUtxhH7Q2o6XlBJpOME9WaxEmUsKx9I0Xy3j//bYf7O9xqTwt0Ip/0v2ND79
7IP4+jPfG+ykrhqOAajHwFP2tYv+3Qph0nu3aZUDWYAysZokvu2rdecDlSHNd8jtdOAJ7/pjX01A
lwHNBhmVZX7dWP+TfTUo+J91UgixzNWmgaUSDj97+3f1YJrQclSRU+9na44euqQrKt+qdHyJEwFw
3mQ3ebet6vkyK7Vl9LKInqXgpmPwjjuNuC5auvqiPgRxn+OBLlLLw543fpk6VN40zxLG5Oh+srC7
LOAhuU2fPRpKQ6XbY18reMfj1hfhhtw/C6GqYcf7gJbnTdLRT5oQCpxnicmUTPa0ZW2WEWOlgDRH
SxUpHTeWNJ5fGHxRgzbSsZqTCTYloE4dBcxkJruRg2M1aazqYC9xcIB43F0XTmgcUVo9JnatPMRZ
TnunLtis1hOhUo4Wbqq1/1/JtrpYJmrwfGqvBhl+Nnkvu2zawONF2hWlNJFKThr5s8mCmdBc3wGD
fK0Q7Yy8fzrYhPAFNmYVLxQGHezahU+PBu3K0qc1170763DtsVOmh6fK22Doz1QQnG6E4XOsF1TD
9Fh4FxYDOoNx/QcU+zk/NWT1AN0I0qraTcQiho/0rw/rWN1dtUDpnD7WJq1VuyxvwHcvn0h1EH6F
F96HEdBve0HPFEaXxy14O+nBJmCn46aBtR4COHCTX434EunqYosLPVWUbTek5AG2TnZPNI9xj6Kc
luPaWK/DQN9aTOrRGWHzj0T+2i7VpbDIyQoMBcnyXD+VBmPaClgcOtpA0z29yli/teoyG+EQy0W6
0uzqixk63IORylurjctdORFLq7Yzo8sgtTcL7rK9U1ty02TyLlsqpUahM96FRrCqydHw0QFcE2id
oH9RBCY8z66FftWRlnqex3WkIjKIJnr/q5w+i4obXVGnDRwOLBNaqV+3WedsW8nbGWoAADyeHDeB
Uu5HIGnYYUy1s2vYcaSHsFLxTMQzwWGUqxDUBqs819SpPwlRkECNJUD9zoaldkLdKB4Nvrjfkpvr
5XGixT4I57LcqrIJGtR9szgBemx2hxKZiUvyeDe/UrAtyk42ZRm8zo49nmVag204hLxGgzXGvUk/
DS1Kon416/270P9moad9YbA2/nUf5eypbZ9eor790nU/6WK//eS39d4iZoi5KNGOq+8LRgfNme/r
vb6qX5mLaoDCvvnbvjdStA+8o/WvQ07cTivO63sjRf2goRXDvsor4e1F8U8W/F8acoxRmSnppkoL
kqNbZbM/MNEcHfNNWikV+ObslXhTZ6fIMnBjKX6XPfJnn6QJwZtvbdv80rDJ2PAby6TySbw33FxU
j1VRTu4YRL33w3X4k1bqn30Sn8EwAmIXO8r1z3/4TmGnBAvSmYoow7T3gl5ctEPOO6D+HczmTz6I
uBoN2T0fJ36xxw8IOGhILBWtkPQ1zdLXQIlfE/73H38fPmbtcr3Red5fow5hWhuZUwWfnRBZXLm1
20bINEjn+X+cOu5VUqxWAhPS5rVb/OOpw3MOlodvNAR5czoJNIdkEsvTBuD+33+p9Te9s9RJcHUA
EWgLwu7gsfjxk+yBEMiOHfCeSiklLXK+nsPpHij4PQqx34ELf2muS1VatNaZU2go1N87EhXVLHk2
y4q3xToqakF3JdBwV/HPk5B0LWKD+S4Bod0/vxVXTQREKFAK1i+mT8qEXuPFUkFoj8ubnpfFCgGF
gEPQwFfVy08RYj/6S9cT9ssJxUnLqoBGg6f65xOK5I1U9TKv9goT8n3eV4RzaCK4+fvL9me3PPyz
Pz7lnRMSOShDFWIF9qA9zBOtme6HfCyORfP/O3U/fNK7lWmkCi0H9hP7iEgyHyrB01JC3/o/PF7i
1y/l4P1l2w3AZqW8vLvrSzaYYMarfF8R++dXYmD2MVfddLkY+bwhOg2luNOo2xpvL4wVUE9Jpjsb
vTaK40CvEKRraU84AMPea0imf7GjOPfsJNAPjg0leZ33zTSgD+GiDmeV3QZuQxPGwt5U1m5Z8Vfm
KMg3Ap4aDS2d7sxU51dz42gfU1srD2aQBI9DPsz+COxkj7MI+xVj792YcD/TRrOgMhCQmEOhpeE1
IKw+dF1EPgz7vE2n2cVNp4DTEM4yvtQBq7zaWRy7pfIpCXHRowTR4EW2hBY/G5l4poWGDaHleBT6
0084ilH+DuxYSzIqLkCNg7tabRYonwPiqNU+Q2EA7tdhCIrsoxbBtIFBg5MKlh8KCL7dAsXZzRO7
Y36LRQDRRkrLgMBrOly9B3MXGDcyQNqO5DuxfxviXULyzYkq2DdLOsg76eSkIGRC+xhGa1hwSO80
lGV2DwIn3kHArD7VWLXQx/OLXHtUq09VbiBLtYIB0xlQcZK1dfi8iGYsAzOtYjTZfTtK8hkUNorE
+HaPAafmJErq6sLqk1eUD3DlE0v7SKbvK1LC4KazlvIwrktj1LblCTD/Mt02maBJhZU9iy6R8E/X
yRQb0Kf4tlT/8W4IGSWzDUBhm2k9eeDhKh4lRCI+D/XKuUissHjF06qeq2XCSewz3IiaMiLoeLvt
M2b+pHoG8jSyOGUIMvmaPdUUA9MZsHQV3kpyhWM3xNCBzJhE4bxGrR2YUZL7WTeUi1cujZXtYuDs
1ZnaD5XjQ6QYHqKgUpyNhoOE9ikWLbjxomhOFRwWHyX7Tmy2KXHgdlQe+Y6wnjtWTiFkvTfgrd+X
mqXe6kXJ/WM2YnX4GmxnXfBEkHD6KXdOm4nayQFDBSYFTwtJgVqF5Zk5g+KJ1QDZYiwESyYWYggN
XnHLzJC+06uBXPZsrKL7rlDCYdfLInlyiEDcOgXPkUXGKHZTZ8h2LZqJa8Slw8NCE3VnVrQkt0gy
MIAklW4uJKPKtHYbOJEkJWAfeF6cqv2sLTxbKIJn1afsaO8Gu6s+hYlhnhDRwBpKwrlJgaroR0uA
6VpZyIqnplwJM0KmXDMQPk4BFM5mTWdJm+RVk5GDUIFweQ6EUPcwn8GMtfVIz8yKCKJ2sJKEK7VZ
4Qr1Oq++XmdVgwgifTNygptkaGCJRdUUfSkqkE4U0APgkshaTg21f6haEq70vCQm2um5EZZRFseV
N9QGCItrpRNei3cHS8eXjrBDP2qnm6LW9l05PEMpjY858VybHoPJCa9C+yrqeSjVgsMSajacDShI
Nsx/iLKXMCQ1JMkfpVotJ4TibXMoJ4QITVXn5WNKtyuNE6Jbu4ybmlVxuoyyavaLPnEudDaV21rh
qU9Xu/AwVAHyKegzS8Pqlo8Yr9T1vVthzwTclzyRKCAvEI+YTzDn5JU+dOo5TWD1FqWYfpx67qiU
BfWxx9XIFAEL0kA2Fj0xYH4uISc0GYt+fGmVBiNhiFPLiygbr1SLNoAhsifTZKFsyPHzrAimFoEk
ILObBiiuvcKTTL0ntKtMm1N17FdF2brT6h0sPRnaHT+ZExYxDbSbBb8PoE/Z7BnFd56GO+wFr+Ya
DYuMjQEFdzB5u6hlL/SqQ5E/6tjI27y6aOt1X11q5QkAV26msY56BOIqkl0iBcghY1IAhFHdvK26
YxR/6lKpEr3IakX7lWgnsajnKbFY54k5hdthjqjnR3YSxI935nkSmtvWIKV4KFf9m76wInYl8czw
mO8QpjsXi00lS6YwIzSlHb2eK0wvQTRwTHkboAMPA09aRXEMlp5k5Z61RwlZPUaHhz4dMKEMWBqw
DiBGCYsBvFWgiWdH7buTQTHZj5b9hcTCs2cGM+wSRO273AmVM5AjFzoQ2AclSdqLmSyxM9KUP8ZC
Hz/KVeQAgiLeMVjCg+fEGNujOr+oMLJfZimmqCb3QYuhdQxCz+jiO57n+2YQ4Z60LvSGYV576IGq
CwMGb8ZrkemaZTwrJnoRjejII6lKxkGJo+y+Llh58YA49yKX6m0s1Ar1FZe0+rrIgmRDNMY12FJ7
jaD+J5Te0ii8Yc6mHmaiaTQ7SLuupkZwGtBG036f3/gNCUVezS2SwHVQQ5EeCizAjisrervFGwMC
Oz88CDrRce4ClFg5EW/MiCrX7tpcy48jSNljibaJOTPghaO+2lv7r1ZXYGOr8XUeSRldePlkDetf
jpLuutbGePQFhh+s8vGAFXAkOGmYXIB0gzwaQ18SAGD15Fd67MWbHs2+09iv7ZxENFmwLH2pTAvH
fhzah0naqG/GNyWOXhPrUbdv+hxppzPywKajaUeWM3QKo3d6j6406eAkBRp4IXpwpaw97SNBSWnn
lVN2Myb6lLmVCj9g3VwbsUtCzEBUWpL6cSWeDdnvK3wRrjKTXADQLCKliueLhWO4ou+hnBHitA4s
7Zy2Ht21Hc+phuwwYbreZ7LbazWywqkOntIIOZU9IjfTRInIzK7VB/phaK14R6vuFCIIKgyNbAEn
05dzHtfwJcxslSDWVdSU2WiFE0hJh3gyhWQwlbO+GRbLN8Tl3qNaAmoxGk5mMt+Jmn3a43H25GwO
u7/fYK+t3J/38UhQqf0FNE+wUqrxbodNNFlo9K3I9jUvUN/SxuGsC3sAV7Jhn9CxtTyfdQX4n7aw
r0idBuN2o5knnY5R21Wd3xVqv7BP1uNZCTxk267F7vtCLdRCngGOB9jhPX3CkyZlTR3t+KnI+utg
5jX392fgl8oQ+Tndbz5JZT/uvKdDtcZg5uQ84sms2YQVQY8kgHS9fVFE5QnU/t/xU98FhtL3WD/Q
xmksiRXWcff9XDkVRKunhpVmLCj1qLisEiXuyGKo/KTJnzqldDZpG7EfNOV4+fbaQUmmWrtIG9Vt
RBCJF6SZSWB5TWJGy3v978+H/kt5wvGZ4PBMy0Yb9ktRXk2Ef0mjx5Gf58axH9r8FZMuz9TYYQrN
Xfqd0ybLcBhBl1G788Fir6miqb2oVDbacAqe2MoUOI+xfc4alWcbV0XO7LI3Twwtdk4L2FmnqYXX
oyOokQSIPjD3YcCqrDOTKzeGnQc3uiGMJyQLy+A6/GMnFdW+Ip+IF3BA6OW9iOPk8e2tWBRIv0iC
QGX3m3Ohrtfipyp3PRfsKFEZWaZjyrXS/7FB0Y9BwtsL/5OVsN9W2tLtpiT0Rt14qGNb2cMpGcjS
Ia6KAZvphU33G+7lL3W2w9hAQoIXXBJu03dHABhihFauxnuHentnKiFBYcb4u2Xgl44Fn0KjAiyz
vSJc3zdi4PYPpDaW8d4y2DxbIQtXUTFvRsRBnWERiOXOCcVDhFHq4e/vN+3Xc8wWBdWXhM2moht+
Vw7PaoqZORsj6C9jGOwzo3ROlWDFYvZsjVv8bfOFo5jOfWHM9/iU6lelMpHrzIMZephbI7xsIeQb
1Ee91DEVIMU2jLTZs/92TpOyaD/XxFp1ByVoKVzfjv7ffvVv+tXUxFzHv25Xf0e7/ad8/Y9X4oh9
jn+S/339+e9DSusD6kwAf0RXvJmAWJK+N63tD/SyeSEAS//Wfv5jSik/QH9wGBvqKskntsWN861p
zZRyXVxJWZdr90jjj/77v35qbbXv/v3HVtcv70heSSadZFYC3kkAxd+t2LNapOA2J7EnRNTLw9cM
hOs0B4dESr8YoVvH4thiWmPw86CmTOL03wHIVgTeTwvRegh0FFXcSPSMHPXdMlDS9amkDMW+bGZx
3ssb6Euxu/SwsbVajH6iCPziWXBWVdCT6B2jT9A+GZhMlghlvxKeUe5SD8ht55AjaavndQR3jtrZ
RVftK0NIUVW9GJiQCV90+yICDv+YYApZ/+9sGC4V6V27EMGUty4qv9l09kbZYdkIUXjgdShmd6F1
0rtK0+o6W8Tem/XifpYEtHI37Cf8tbmOgVTTT0KIZFAoliuj4wvIDHOOVM7YgqFy6/R206an2BCv
FjOtN0P5hVVXU3CvWs4nVVc2bWg/4dPGqJTAaLF0Dw0wPQnHFVG06cvMH6bco6y9RnJym9Rjw/s0
39BNopzTxC7O+suwtU9wSz0vtFu6JPVqa8x2pEFJXnJd5upF8ZJPhtilJD67sxhfCiP0Q6tvT4tV
JQVUwquslg9btnGqX4Q574R/F5aii7v5NwsLQTmCd+Bfryy7L2UT/ryYfPuZb6uJFB9WPQHhAkDq
6fSvmQDfVhNpfoB/AVsPmjR9a5aN/9U8sOZ8Xz3Eh1WEjAcCwbG6sl3eLRZ/t3iw7rx/dFfVBb+M
vZRBQJu17rd+2EM4WllAlJIZRKfw05hGE5VcWm5oqz+Q2XPT4NktRF8/yFx9mEf2eL09o+QckIOi
B1qUWjvosE4OLYQ/t1BH8+DQZ92xDlS+rdT4+AeneUXRZvklLVUweq04VcKsekR7Ia4VeN47CPg9
XKhx8SoZx1tSAdfGkH2NgkJejkvsp7LLT8jcGPlthA/qY11vWkXD4D4azVF0jVcP+QUlL2T9zujc
JJsOTWsvV2YbmNQ/o+2p89jfsr1Lvf9h70yWG0fSbP0ud482wOGYFnfDUaQoiqQipFBsYKEhME+O
2Z/+flANnZVtXXVrX5u0sMoKJSU5HP9wzneieQoPMZkaK2lY6IxtZ9920Ysri2QlRp40r8jjh85M
rPvU5jOZZplccDGqLQLa5gK4E0x9/txjQu7tSZN8Bue48IZfVQ/ZfLCHcaNwBr8lCCnus1HqlR1o
EkzzhvBwMBJbJZW3H8u5XY8yp1i17Q/yPe2d7EW4STLEsIyDf4lhBkXQDcc0yIodG3quUV0S39YR
TU2vQCCsV96Kpt11X5hf4zGcU2KIjWa6q224YRMjwVtQi/xHNzj1C4qHXRGMV0QRxS2jmATJ66t+
BQ8ry1gM5g+qtiOEoP6AThks349eV8k1s2Nsei2BHbZN0Nmqjgb11NhG+ISrgYo5m7W3Mgrna27S
YBepk7Oq8vEHtOz2g+1T8DwVNrl7YINGzDoeQ9shKAiGwP7X0LdevWXnVeb2omsUg3PX2X796iUp
GYGpN+TPJSDSeyePg70pcussS03/Rz4tg+bIrNXJa4S/gcRt8cMLRE/m0DLGa0XNeKNd5vG6Mstj
Y2i0Gw3RSw1skYzWxqqKBGsdrK8ZndMOAXH60xODAaN+GWOCFAqfU5FXT77N6G4q2FmBybHOtjtV
95LBwglgDnplwsXwdlteEnHb0gAWjDO3DGGmCw0xpr8ui5DEkzmxbROiiPTIws3uxgX8Rhj1RjW+
/IUSI3+ek9l8U71nHwzb7tN1hDr3LlKkeah4mAhfpe4dppmZNO9j69tQOUxcO76kJwAHbMhunC8i
4mg6PYbPO4dBMJrBOZpvrAn4jAVZtDciGyvKVsfN1vbM7wEWEl8QoUzcbGE1ltsZ+fYirK1fY56/
fYLBAWII3vZNOCWsaby4y5/ppei8G9l+JA3dj9Xb9aczKWSvPWj3r0+Whmntw8q0+PI5e6ZrpJct
CsZ+AiiR2V7lxBmE01f8zotYHhHh99/aVI7ryp3ZIiXLN04fzy60d7rv3gRnM8/DVByc4S9hTNWM
lrtluDbK9OfXSUMMxX9NRwHDcmtmDpAQVrGF01E9jvWSERBHab9G354/S2bnL2Np0NB1hfSu0CPk
ocoYnVvof5mOIvIRUU+OOkpgbr2e9RbmS35rAhPdDtli9/E1fyjNyn30LXe+p44Xt9BM/duIjWIb
cyJBWARO+DMQy5TAKWgGynDiCw1Mm5U3w1fMo9h4+uqWEapWTyAwgn2F1Gb79dsqxqJ6IkKLbUSb
hSV6327w1xWlHa5B6ZyspkUbiysVDLsb8eX7JbrQyydOveYfie+/+grEnWgWxXWqz20ZnwcUa73R
fmM1Vq0Gp/pZJj6QU3fGkPEguv7RHKNLTPI8mcTxHZG6v50xuCcQi52FgbpNeLeptXf2EO/Z/zxH
qnU3jjn5J9flC9ahQ0kD7LGeobWLsrp1vMeYP9oV7IbEcm+yTr+3RJWd3YE7PGP4DewRVarllXKd
FPOZQILNOJFzHVZHu/TCi9UZ06M1iXTnV9FMs++78d6tMvyxwSC3MzLdlQeS8W4YEF117Ddilm3W
Rxkx823EZ1MSA9jESX2fUpVuCagA0S6cd2V1d6XvXAmVYWQ79PYjKJDw1YjED2bw70R7gb0p22IH
r77DS1MOW6OwYdu3xCswMxcDlZbLMtuWkizFVH8Ug7MWOiY7AdrEjr3pU5n29THwsr2ddjHBv5pf
cIKgdmoY5qTjnDFssL67M6JaDwpsNs3FwfSFfTdyCW9Mv6+3zGQWuiLYkUiDC6mq18bs5Woi/+g0
Z6Z3VBz8fTq75sYZwlfTYgyMh3bVWzM0svpWJ773mQjkg5JJ7E/PNVjiZtm3zmrTXyBeMKGkSM4h
KPlryBTtKmyD7ijhbRE+qzX3gT3kdxEUKwvHhinXbDwRkj01RfsR4zTamqU/n6dYjfXWjuAsExUj
gFOR0tpv9SDKE1TYc86df+VYAYdyQ+tCwoSkDSCubl30RgpvGpm5bMGutZaoP1vyIFiTisNcVBlk
x/pXj8py0/i4V1Jr+GGSVbo2K972gWicveH276Y0X5sYEfvchN9ZeM4r286GRWOdEejmGA9KAtuY
S3Pt8hiiXiujH4Tcthgl7E2HlP6Epj7aUiT4H+D7hpvnJNb3DPkZNQRy1HUr3fk4EnMGFUiEPmHm
Q/o9XXa3spXFZ4tQ8LPDK3kMVOEtgAE8WAOMYN7p4y5r+btRYW+xWJpnL0yrqy3tCVNmQ2VlL/6f
WvnneqjHnyUR2z9HhENnF37Y2qHCWik30Ru03BU3eZf03jounYZpW+EHrPHS6DRMXWYdW2ifmKpa
DcUhaPqdHzWFySMRPXfuZDy6lvLXGX6fhl8ihh5sUsZ2ICbq5DlKcmJK/KhV46AylxodOVST6lwh
nDpKKFvbsHEKEAlN+Bw0SXcbM52kW03kHnbqoDTOXeQ7ByqFbG+ZVbNNpjxcs06s5DZW0++yEOLR
Isjr+6iS8Q7iTvPisphh5DwDDdRBvB69EZ+vrEHWeVCWC6qwYhiMo1lxgdUWIO0qBJBfqy5dp+Ec
7iq0oXysvNmzq3/zWrqkVoXjI/4l80GFpcLlWql9IxDn9mMWrqkZHqYq3UnD2DPPBYLl69dUqYoR
J5m2eNwbhXQ0s2DsgmArpMkAX2Vyryv9MBEysldoL1aiR9np5O1w0Rk1XjZULW+uwX+cxyZ/atJ2
vPPRhr4iAzhDvmg/mRJTgLhztwtIlN71eVgTSIHhSKkk2fRK84iTKIRFz7zxBq0eUQH0q5rJ2qo1
R+fZrqf9NE7RprX108ys7DwlApCD76f7ubT24OsAkFlqSxxh9Ekgy97ueOUNBPNuhyTttxNR9EcU
9fiE0jY8ACA4JVFzk6HjbGAspQcC36f7MGVt29Gyx4DlXFvfgozb1br3ejx0wzatl8zFfVaQ0Xsl
Ya9BNtozGlvxDUvCNcADR7wSosYEERiY0Yz2Y8zn6TBR/+qTQ6mSrdOoyJzt3KaLH6MW6cqhOQF9
0wXOULL4SzKxAs1I4HCcoeyVK9dGecWqtHiZCnk1YFrvipKlC9uB8QkFiN5as27PUepU6K4d+dA5
+kej7WSra/cGT9uA5tehLg5KscnBdj0Sf+y8tdOCmxalfrNaq3sYC8/YJdbwqaJZbEdHDA8+bo8N
QnV5BDs1cvvF7SUYc3EaSWW9RZQqOKd6ezMb3k+I+ks8d5/+GrtoXieGkmA6gAwVRuKuopSY56wB
ajsMybQOaz/mVVnn+6mDe8bW4RuByNMK0Oa9tim0GWF/eCw80F0XkBwt0nwq+R6De9iw9gyOc6Td
cptaS9Efzap7M+XYfRC0mZ7GsWyp41tSfFzsHYA8nsyhD8xVQy1jLNKV7KB1iLtZazmfZKKA4eWF
fsmVmT+0cfFOA0qkccVGqWbmAHIEMx57gDJ+b4qCt77RFB/e4C53FvqSHZlHw05ZpnqlfHG38PWn
WxcCdqMGutlJ6jxCg4gg/CI2PuIIwAo3a540UlGeXWBd92Azy5PO8ZBiMu/yx6xsPGfNOjt+K5sW
aHSYJuzcrZhXgcnGDkZH4lfUAXngfzB44uIYIse6wer2CVzx6ldtFwxQ4gq+GnZTyaqbZK5y3Ztj
+a2k6N86lvZB3LGWbrkYt7j7DskMkqMmyIcXtM7OCYOgV4uo0I3beMj0HYa5UFFScHxsWzlCEUUJ
/hJi3sok6L5h9FVRuEW0Xmob8TPvQT2viRbXcKihHhJg07TDbxbgxZ1nd8mdapD8TUb5mU0g/9o5
9Ggf21Om+oI+S/k3tzCHSxR39Q1EHeB4VO94bqQBJ65C6B3aySYN/PDIB/tO4xduvCCudjBQgT+7
RqT+snD4zzj5X019bNzf/2zqc4fNJUn+yJGy/vJX/jr0QU/MyJcpMdriRV3ssuf869DHcs3/Egt0
QOIz+bKz/H3oIwTiZssTDGc8KV1wUX8fAllMl9mJAipAavtvg6ScZT7734sk7OEoaoEVugIGuS//
h0gYE3uuUycST5BAa945umCnDJMFg7HOES3VMlJX6FLqHQ2M+BbHmXGjuCAITBrkAuaJ76zxzwIv
gjg/bgx85V1ggGWchvq1NU2+DscR/JAxVMklRQNFoGbt2IcqnrJdjwxxWwNnOuE3RTgTlOMmIRZ3
X2EhuemU7I4AaOEqtoz+s9QGyoFYjvLR4GX8OJU50Mu47cZfiPHmX56NsIeaih/bOo4G2l5WtHpH
B9wcndmo33oRp7+Ivp4vRobWSVAAvs6YwmD3kxRIU6y7z0FFFv1LLkGTmtY1it0rHUiCMy1vxfdl
6pNt/nBeLn/5Wf9xim9zAv78K3BdlMYmvTvsEP9Pm+6CmNR0WQE9IQoKDqz2nW0tJuWuggp3MdEV
TcdQWhTBhcApcYLQy7dWu34FdCRDYaJjBEWEIVaHQPfDg0brdha9rD5IvzJeysZpb/GSt+UkafpA
Q22BSVw6eVpqfx/FyBT71q4efV9973JkSU49noD+iW8iFnsANR849pq3f/5N/2lvwLkjkmU5wCyb
TTT/f46LqnHzR6FZk99GTMurtfz2o6qyflhCThfDM9WBoER1INcYbk9M9bgqjE7vWt4m8Mom863O
rGX44ozT4+L+OI6VjdF15k8NQUqfoq6s+whQ4WPcu/CNIHleHD98Zhgj9kHCqCQj4WnNutu8S9iV
7GODKBjQnO5mhhyx1WbBmbY7c7g3tf1Ruv1pVMK6+1oJz8DAOtIM7A25BNl2ciAymUwZdk7ymtdB
epSyGt+TmO1k3tnje819ffjS0ingVqsQTeC6HmC+J+N046HMzgASeZjaLLnL7A8TN4wiWU+57SaD
fHbv80oGhu1P/SZJ2mbxXzMS0+ibRMJ0xivL6TaV/JZWxFqnD0VsN6cZ8+fLjG3t088pI4CG0avj
osHSNmmP9A5Um3fBVCf3BE+bDyF7pIu/6AnZbfDNCbvPi20T6/RuVqCwEFhG4oYwdHpsO4sfqFiG
Xpocn9FZnk0j09diGNsXGbfNW0A240lKFWBLnqZ/EYv8pzvLQYcBIQGGhm0hmhdENv7j4FpEUHij
wTNumHD1tQvIbTWslinaNCJu80DSEeHN2VGVfh+Fr9ct25x5Lcc5/kjrajrX2EqPSI+aF6+RIHTj
3Nw3WMemYMFj9W7xHWQ49KJBOTkvcxxdOb/7U0WgyMrsIr1tobVCnqrEbTLpD1bEtS6oPGN+kAtA
iutq3g2SipcLtcro0evO2jqdIbYQRAEop9MwnSFy6evXsa1BYmA7c+cH1UCFQo4V/q5y3/zhG0VL
5qXVvpSGbiCiJZj4ijrGmUynlbyVZrZvKmUU634K+hgUQ+/u5axxhWV+jJLQbBiV/fNH9897cX78
GC9R5hDpKpZNxLIS/MPeYGxQCkVahTeh4A/QPXvWalaN8ZTqgO/AQm4Puag1vqVzQj4fjo2gfphU
GU97n3hcWnOeQYZCeRMe/Wyof2WDq2bgDiN46tpS4StjK76ZZeZ7aJLe2P373wDLPD6WC38FluOf
zk+ps1ZZMVuG3MWFSM7fdEY4HO0aN0Q1iY1Z70Jiji/IErhiQP8aW3hvNTxZ07m3RkCuPHtw8MRc
/bInzwIfPsFCEnUf7prcD7/lXkMmRlxGdKT//LN/mXb++329nH2UCFhmLeamgWDt+6cffqESpeXo
3Cp86uAM2zb8zWkOfVQFiLgtneiHFPXNY+4N5b7DXcJqoyzdg18nw7FCvb0emUkecmdUB+RhBnFB
RbAPRiSFa9X05aP22+RE+zFdxiLIQZq2Y/sb/yEzlSCRb2049gcgKv5AS6OnSw+VpNx7IBvBTTka
UTMDz67vwxfSXdI76PD+kXR7kHV4fnd5a0e7Oo+nV+WWeq/GIaT2jtVWl17przshpk+iirmvRCEx
F7a1sLYaZfjOrrI3i/l5G9tls7Kzuj7kkolX6fGoUxNMl69HLwyM6EOFRjxs3Yz/sWd+dtSTEjfa
J0blRWoPa8ZG8YdZt3qXwqx85eQNnwDKlxtk+dGkXnhEVKwfFik24IeCm69OlLmaRZF9M2uh2RbD
cvzhFek7QT5wc6N4OuBaaNdqGQwakjYxnhhnOAxkzxiJeZf884NAkfgPZQMnARM0NQPZEIsAiJXi
P54E7mpoetnQ3OjKOwSaJg/Y6utuzseJkUjYkJAKzj1ZQQGOdpRi9S9XdJo1EHfSNiraQ0wCLybO
ND82CSO61VyYSbYejBRtZhSVu65hcrXiSTLfZsSW37n+uzdBs//ZJ540NvBOC2/Txj4KKbJY84eh
7AhK8cyZcyBLvMa5nYf5LrdAHK8CYhnvfDqnzaxrRJay+M683bL5lO2cY7BI9rhYjSuTkHnctL3Z
fzQOrxXOV4zWGKTlZOl2L3lq7yCdLCXn8nuFAtC9tBNbDyNjqTIJpLOBPb9YdY1htUKWxeeJye5J
eSDQwHJYU9HKtYv68B3ZUbFRw5AdKys10d3mEDIYfTR7zdioeiDsSAbrmnymZ94DyXNrpGQIQB6A
0FElRfrSsmJgy5E1bkRSjGeSb2RzG+BMq+MPg2y4mzGMS4GDXeZo+viocVi4G0VjSHJRjGyT/Qvw
vLbPuPLyquUH1Y6KP4ddz2Mwx0IvcuRWyk0OsO9bFHXtITQlbx1tpfZbbIdQfCLLrbN7o+uW8ieY
r1GHWG6rmcW8FXnFvdo1BaI3bnZzbZQYqCNnzI4zB4Hx/8giDEFhzLQRnccPq9KJz3nq9TUtkY6Q
spRON0VtedcZbDZX4GP0b+Fm/sHvtbFFZJPBoWOwC/NZ6XELTBB2PcQ/4pcUnS2uX05h0lBlLoqo
DbMexChOHQL4sHX+G0TQjdY5T9YOZSvgpAzIfI7z6ex5RXwhOm8kxYLc9FUbzPr69SD9p7P9F52t
QK3Dy+N/1zM8ZvmvuCp+/bG3/etf+mtvS6IN4iPLc3iZohj9SrT5W29rkluDNtFD5fQXtcPfe1vb
W/7Noqej6/yDuMEmHsehnoDbJpa/9+8F3Sy5PX/oqhw8vDDWEFpZfAJrEWL94/WohswvJ9dqjpIF
0saWOa6qodvZRedfnRgN7cFBlM/suo01Wyvl9sb3eGGjg6MRcNInHFtQ00HGJuHewPwCTn1u8nui
zpL0glFA/RxU4r063O3HGHLMfbdw2XE1qk2DBrQ4cneQ3LQQ3DuSzE/pF9a9XAjvJNwtsPcZEAsT
Irwk1A47qmew8MMXIt43Y4bDXQM3fvhiyLPR9IjyAyyffjHmbXcoyzVtr5/8Gjoj/tGrHIZjpaqM
9yuXiXvqHDPuop2RF2xtehPO2rQqxgRF/zmP4dp5OyK0dH2uUIbTYU+tghNQYoML77rWtdXEHrIx
CXcsMbj5AFsEe31nk/WIYM8+t1I/QiPj58lWfSZwl4UEYlFgbMNAA27FoWW+o6mAOr/N4sQZGQqT
O0gHX4KOyVj8KG3MK7cvSWcufUENO3Xgfujofd1I0hHTWuo1tp8IOKiKahF7GYpWpE3phw7nuXWy
dVdEs7MZIhIYyZVkCL0X2RSqMznnxoF5n7qwkw3ZxBr2imGyYlQdE/NsGMM+Ys/xlLE7wrrTmnqZ
eYxXi4XFzg2WYUKdkomY9zlUzjneJFVL+qNfZCdlJPa+YudzqKqu34OgaFB4lpULGDpf0DzT2utj
kg2LstrYbhw9OoLpI7jcaUPiQraRHSRTfG7VXauD8KqW0XZYGl0NZ4J6URtD/Zin7vesKhizR017
GePBu4J0G17jwmdrFICbVXU8XTkP1W5msPLMCAabiKjmF/TOhliPfU+ugIeqZLQS7xyAl3zGTIXa
LXYNxifhwqBSRrCjbrNPIYXv3kgNtkyWpzK8x43vEL6Qu99JRimf2iVqZlWEMTtVIIL2tE4K5U3r
aiYOswROxqyiQ8rWQ706jJNW+zHPItYWlX0faA+9jYUy9psMLMoJn244BTKn8t/WKF00PZ4G1RxB
bd9mokJVYwnnohINmXt00MlRYaQ983Q2Zt7JmqnU2d9pfEah6ofHPorEvTVN1Z2UQb/qUnaamCJa
pla5Wz6rllfuEHr1G4yLF4tol3VH8tWR3zQxEjVJAXNb+w8aZ8s1JLT6WEKVAmpr6x+9rYtiF4yT
eE8rZd4b1KioKhrbO475BJw2rT9JLg3vLMdstoyzWAWxBnxih9j/MN00f5nZkb3YY5c4wHX97KXh
9QmNmyfMNToywpnvoecZux3x4fdjlYJCgz+A3dOeH0tCgo7j1CLnKecsZWFUBsajlYI80o5O6atc
M7mUYToRxFhPal0R0sgpRg8fOz5+E+JagC0bzbytxr5ej+GIfDKntScGKV5HhgnSsB2PlRlQJs2O
eJaeYT92hvqeaPWU1ob3MTkV6xhWLugBnNFmLi9In//m4Xu5L8w5PJkdzEaXldIGDcwBjKz3MI+q
4dHo2ydUi/kGL2T17vaEitTET1yAdek3DJn0CJaRT+SjjvV9BFDsexRLh7YxF3I1Fs1MVmEQPUhh
9a+dY2xKAOrLwtNc6wzK4jqdFCV6Hf2C+pV85iyi1u3QnNjMjVuHdmwTs9H/IWjG72wDGzcJqON8
EhPob5m5Y7vqINzxxMnYPFsNlC5VWQaZR6ZfXbO0bZs1HXtAaTNZ56FNsMblYWJCaWH5Nd2JuJtu
1SjRZmTRaD8NXei/kUHDbhDFOhgXn9j7LdOC+Yat0j9h4HZ+9Q4WFXA0DPbmzuKe6xehUMTWtQZK
FwNcHqX5AMvF+jZbRnv2omX/F2GO3Fi2szSmRLvQwA0M/2bLPxmWqM7oikDtsGXF+zW9N7zzbjSo
8yFioLjmi0bA1okOdLI62HeNnE5Gt+Sl+bX/DmXX+V0Z8oO8EXGyPLJ1QTWzbc4DIGsKp19CevjD
CNjwIbCz7BQjd0kh8b/HpmCdaebVSk7T98pUT1OjAURaKoZ/ROebQCNkm2Y5ezPRwbWxVLU1XBGj
iKWZvIuM+JxnQ4TsLQmh1ynrJWkcQI2RY+543t9Ru/m3RmDOi5u8+hZ5FjcIHSieLmCESoVO/uDg
el072FMeqhITnDEij4Jv5HZ7MFHVlZNbQBkKxgs0GvXRTK1BGmZtsWDKpf8cuaE88gmJcB3rcl05
4D2p4p3iUoSGs8tp7Q8WSoa12Zr0K62ZnAziwVbYAqt91zOIk/3UvWKdjDe5j7Vs8LKfXWu9YZjO
2F4JfRrGIsJl247xRfoN5DkinjZTEQPEtqf2t2UP2RaVRv+Umq6zxfDL+jbyMxynGLdshcxuWdie
XdPr9mMAC3Nm+vNIXKttbZm0qEWxDJfUULFxYI+mEonEpBzflCnzn8009rto9LOPAikpugMkGVx7
P2M//1RZ0h5sg9e9if5v0zj8KQR4tJodeJ+srsyDSQ4ZiG9L7ESXWCeQQul7kDLq73L8dZ1TGsge
wvyaMjA+ijZNkLukzaGnICGYIA/ubOJ4dt5E5UWElbPHATPcJ0WV8xxNMDw7yzDIk9HdeqqrYWt7
bfneOSObf5l/Y5Nnrfs5du/GwW7QjT0w8KjvSlmwAawDsass570x62uPE5r9W5mu8XvuuaKNFZaw
H1Yi51WMP3wR5VFh5Ka7JbLu7NXq6pntPmjp7gCuQvnLsAzG5Q0ER3ZMKx3tSgXQtAkQ5GAvRwcR
x0f0PtEulPmDXRjGLcDYtM/dHpE5xhP8ftjls/IyqyTedbTPi4OyXLv5fEWJZm2yBEVs29VgAjTt
qGR5xyK5J4KU9DUuYc9+ZPUrVtzt3rcOE9KdTkl5JabyswldYwvwEOF7wVZQJLXDiyyLeR/Y/RWF
CBFsxdxsPYPjV7UE7ExDeXURmPEy1mz/nd4iR6HuD1OhAkLII9iFTGyPRTdf88T5KUPv+396qf8v
bTj7ffqL/72XOuR5gkup/WMvhQR8+Ut/E4d7/4XSDKKR5SAYxVnFv/prLxVY8JEcl00dlhLq/GVB
xP6ti//v/5FiQSfxVpIw9Ph6klns38TieFcwyi04j2V/iJPw31GLu/J/uKEs4dnsI5GpexCcvhY6
f5j6Jm4i09yiQJoaBK8Ilgh3ctCd3deNZ0AKnSzJnYjeoM4aJtxd6CQIboBOU7C2dPd3yipCJhkV
BGetPRluc2AMuIdNc7oioivknozM2bhmQapemlK6znpAlgwWnzqUVb5ohxNFm9/wKnZAcPaFqdFL
V717ClIgCMvYRB8YbnVyaTHAJ+SMBsmXSKd4bY9VeGRWWiOqgE35Rlyx9/6lnez8INpG2qQLieu8
a3E6O7Q5VjRKcQpEF2/aoHAfeDd7q2LogaEBXvBasoWxPA8EMEBDS56w787XKTa7s4pEcVuEwOXW
myoD3qU/RVAoHTPyKZXqW+7UyGajsdkyh5vvotENjqJWyb0V+3t0PUQ6ExBQ7ZwSuaxo44wfJoZe
azM5YUNIiyde8oCyLLFV/mSJiUCCWJI2P9ePTjUHGxQI9qUXqToM1UwouiUuUBMYRWJZ3hozepSJ
QJeL7Rn5mRCAm2OOJFjlucKiPHnxuxuKei+9yl4jtiBjrCjyDSSP5jYohulk2iTRQ9u38jzGy4Sv
63V/MsctyM7qHNaq+J0OLn1FJjELOAySIuW1N3BE706IkITg+JCNcAxMr+UfxOq9BIjxV4rkx3Wd
O8dhrNANJUH5lOLXuRFKPt3btcd7vDWba53Fb6mw419O5Y4bHU33RMnPG6df4IYilEjlauM6VFPx
lKusWJdZ3p6FncWMllNFxkR2VXnanY0JG1DCE/sdAQZ2oxaL9Jy0xaaeHLG1HD4pZIpoYw5h9E37
HkgZEqepMtOywtpepilSxrq27u24MY/Myj5y/v+PUS/zK4P3PN5gNQhuXuLUV8zEw4p9SRoi7dD6
LA27W6f1wLrRnCosEH15MwUn2nP77iQyKReYyqpWttxZHPuHaoLZPigkiVsmfPFRpiD7arKimYPb
g9w0WTbu+zSk2W/6e9cO2qMZuw/D0DbI5V0CtZuKQEs/nYw70IQwJFrOIAiEuVj1Ifp+1iDPhpHv
kA7efKTou9C7l8OSldOUCBT79BLbihcV+wUWXZsglzeL+m9b+vV7W3sea9oKKjjSV4bsPwsPsnSW
iA4gSyKILBrzNWrc+3z+MCKK3cqi19W9+YJ5Ho3uHIR39TgYDyO0t23Y19EmNeUrl2H7KIjA3Rmt
Ivc8i5wDIF75LF1jXE+p126KkJm8gW7OTY2jF8bOKkzEK+GFzZYhhdqzhhGHtD3qLjl1ZIqsCLhZ
zcjXy7BlrO8CLFeMf0nZJap0rJNdRnG/ltT/N+Cc+bX2nYjAbX7MbNTsQ0As4LWYcr0vSfjG/14r
AuIn90Gq4QhMZzyomTQeOu52vLJPeaa6w4jbzM55lFZc8oAxNxhNZMEsCIINZbFIL3M42sWJIulc
KP+NKbezdV0dfEtR7+6kKMHrkPZ7ITgweUSC9quUNeHNDRJfnVi/3HpwulWszO5nq/iWTRIEN6rO
xX2Ul8WO6AKOtBnlUBplTs5KnF+YF2jGPdx3OeMicP/l/FP3mPbYqobroecMQrGeYSlPZDpjIWye
GoWW2WS9THZO8Vih2Q9WQ5D39SVyQuTU9Ri3+5rca2poZ2BMCx34wLwirFZJ2eWbqi6DW5d6v+vK
HNeRAHE0UomCtfEtlJGG29EeumVRhUR7FP1EVkvvpCxPE9fYWTrWO190BXCohnE8IF/a7/45zufW
knczOwdoLiZ0Ar8ymvfMSCvKP5n2ZKnEpGc+ZsrH/UdSiw+uwE/1aZLKvU68sJ9sFfKIZCNH76Dw
yvxorUQdY010wqrDHvTWcfqTtdWz4FlbRujRnLq1d2tywxcbJlzqWAnTPzZzCAkUDEZ0FzbdgUDa
6BFeV/7kG6ntrbBSefuYhA9CQvUYv9a+bLeDkMUduIn4l7848qG3IDDDotTJU2QrK1l5soaMrcc+
PAw1NsTRHoYBLqZGssfVTjy8hE5oSzE+dEPbXlhekbDmuTMZ2mwKasYkDoIVmjTdv5ih3fxqlJm8
8k7GlUL9+4CatHgMByf4bU5xr9kEhTbrimx4MUiMPBcmmVWWm38Whe1+OED7GeIjLehXvTOgPAxk
cnCq4VBw28LAsMS8mXMFdjoI+SmuUsAaz/0wOyfQ0PmHkZopesheiCWXLRmvYSPdZ94jwbaeqLz7
eRbGGrF1HcIWYj17IEZ0es8SGOBcRhGyY2Ztl8lr0AQWc2xcktRdXKZ2oV7TOczOdr6Mhoawk95a
BPBBgr7JPiRLLHZE5VPvaN9cxxzLY2bRHEIG4GEFtNU86ob8qzWtKaZK0SZ4fmYRmA/sKcdXZ5zH
T6KOm5/Ip4ZdgrlXrcKgiILV1MzGkX33cCkd7hvmiMp4l+bcPs6q/H/snddy5EiWRL8IbdABvCaQ
OpOyiizyBUayqqBlQH/9nsiZ3u2dlfM+L91tVk0WBURcv+7HqfyxNE8eBrFQHCG0qXn345kd54Jy
emwMfCEhdQEtW1XWiK/UVZJl9Wqrf0KBJemmzVaLBbwpjtxzabYfTB0PA00DKCd5AnVNdPpb5PeR
vaX2IKeGCPjMfijs9CnyG/wM1iIosRoAERMzwidsJaRYHQM6iZWb4rJMfXsykt4Fa0xX8TJS6lTA
hKNfqVmDmejIttVxmbsZBVkI5j4d5rJ5NAbZh5KV5AX2K2OJwEcZztQ9HKWwu2pTFlX3BgJKWZbi
QTLIUeXxgwK6BgCbTUh+g9lh/eVygLpG+tSElul+whbxv4ukKj/qWNY7yrzGIuQRH5WbBSSsxso6
54nogIQ9pkIXV3+1xfvodAVG8obYixk79GQt1mJ9iqlLzn1kWC8+Huh045XWTMdER8ihgjp0iL2Z
/8zXIfcOGY6xJy+P2jGY2VZ/jD655KZymndYEv2j42NsR2oy9bdh5QC5jfVp4FrS5bAhTWb89Fuz
zbZR6cbaCVto9AMvaPWdsdaVO4t17HmQw7IfM01LwrVDVCoxkx6zOH/Q14EK8UrcxctIOrIEo+tp
kH8HFJSl98kf+6SpseKi9pYCMi5pvnu34GzoGbHYs3xGr3C60f70KVOH0MyOT3EIxLLJygmbqKFZ
xhIYMtX3FP/Fd7I3VyIXKx3sGbXvq+304dpYxW7Q9eGC9rV1h678lWTm0AXoN7D7s7RjiiQ1RNd1
332PHRF9uuzndmNNcduG3ybFU01nD9fEnGH/cswiPhI5+G7TLs5sAth29rNBPqw2MMnw14Jh59Fi
Tdea5TQtATPDPlsKVCKq1zojGi5dM/tAcnLXO0ML8oNY54xYTjEVDKUmGc9bVsipT7q7MuP8B+gu
A0tgNOEzYcdAHKVpTHfbRut6zjUDwQj75YXvsLiYdpp+RWvaE6js+0PZtOMu9q3q2BYxLRX5+trg
HxoCwzS6j9hqxYNF+9YvQ0+747+m5P/nlExk+X+bkquf0HL+08KRIVl9zJ9Dsv0HQFZitgrMQe8R
28M/A9TeH/jkOYFZtLKqYZc/+nNGNv4AagNICAukYf8NsfrnjCz+ACWjqw/7+2j9z8zItpq2/7pz
hBzMopHPppBFrvdfmCgD01q6JrN2jKyVnWNbAFzL8KqhCuuU5yTkoYDYyQVH2oAtAPEYV5mbdOV1
RY+cAwOgA9WO6fhTALy6XwkMvvt6Bk47BneCTxy0ZTjTcUwEYq3eSwdboe4a5j2RGpfsMxPadTUI
tVC8V+Lih0ruEuP0nlnqFE8d+Lh7ffwo6457hsHypSeR9QbqcNSCdSzw4+R6M3+A+4YzldLWs3K6
jtkhzX7FOcLqRZxvG7fNPxPuYuwLXcm2YaEHhrzAQgvzjMzKTtAfrippbfFsiVabFYDpUUlUe6C3
cLhmwMM9+kZaH1/KZk6i5GKR9vUochEpgeKqgJyQa3n91WBJfqvx+EGvWvRggAR2hi03fXnlWL1h
WAK2xmFmOadT3j4uTRZ/YFllMmZHCvaR7o+hpFCTNydWfG+6Y81UPzjWUpOg9uDh43eZxL6Y0/zO
s8r50QaJtWsWKqBlfRRiGuJNy5g4VgNuTHvZT2YqHshd+tTDWOXXLAuD41jpPbiO0dC6nvXP1oLp
hzpYucVtaB2iFcV5gzmyOjl9LADorcPZmyeA+6tkNz2uRYKoGbOKpnGpFRdPL80q6LSleLHKZnge
4MXQk25M62bIR+NHKvLoR8++59hMTrut0A0v00qMBuOnu6nJ1QXTHK2XNTaG14IOF0qCfBDGU9S1
58TzRtrU/TWjvqrX8lAWdnI/2lWxbajryMJq8ttqY7ALuDLOdgpiMeQf7S1nImeidlQrEos0s0m+
ZxhhCrZKwKloordiagzAUVK8sqRPHLKsVzMu00df7ao2GIG7Z4O0z25oE/tsmBlDQjLUCZiinnDI
QgDL7Mf2MC3G+BQnZRG4ZTa/aVXcnagb9X9N3SS6nauXMccQa/LSLSAA/wnhh/IF2ce19iOLLfch
oZskJ0cFSGDjyzX/stlB+ogWJApjnc5IH/9z0JYYafg95kQFZfIg5kxepbEkJ4F7y98a9dTSBV7Z
2NlpXQ+5XOtvntXq92CU6EPVWv7cqGP7SpPMQBcQuOG7rGI9LzlXc5f/mCsjs4EKxkBT+PHMpqcT
BB1TnX/VlRH3/Wb2xyVzn2Ttz3pxqVDBaAyiIqunonRSq/URzOnTggS+nBLopYd2ch8MCpuY/MUa
WBbD2YLD9nnGrzZuJSXOb8CJFgD4EacnMdi+DPLGrIOqlM7zMDgEepbU6ANVPECCMNXvbMZrfAIE
au02czb4AIjC0poAMIblhGcNXIrcL08RrV2c50jYfp9v4ypChZ49iBRt3A/thmH+2V4l8fYCEaNy
QP632mEauhebIzQCueez+lATssWozELfvdZqei7VHF2oiboZyuURlcLE9s28XavJ21tk8Th1VvdU
/H0uBxBh+cVWkFJgtc7IpOZ4o03uqC9GD2TC1xn1x+yEJ4zPZGntflBqgI8s4Cp9AJbeKcsQsVps
Vjjx6ba9qQlKV0hsyz5GSmswlOpAv7e8TxEifKVIwIrw2aOiUmSrEcEE42m9IGFUSsug3pNf8vKz
k+O5X/kZRr1+zm4CiOHn+k6Xyff5po4gk3j0BB1LhBPilcUWve9JV5pKhLjC2HfvThnuEmQXsnnA
C5ezUHpMqdfPYwocsJwh6U5KuNGnfAzNm5ozsNakyIqc2KLEHshoSvdBAaJtTp46S557JQ4tvjfu
TSUYsYYHAwtwi3GRmo4Tmy075dtr1jd8IPLqzxPlY2TeTC6js6tkKT3u2ATfpKq5rfcaKyBlNOZq
Wur1brmpW7LG3O4pyatdFv/JWjsqQOK0Lx5zJY65fvdT1IlOxV1MOVPpt1v4mx70U2c21GOW6PwG
EGb8Dft/HBKmAYGo5LhVCXOxGy93hRLrltHovq85hBzNsVH3/PTRoe6UWwKZDy+fRElB+uvKonwe
iyh6dJQwaCuJ0Kn1hTzWeAZmPYW5EhKLOfpIlLQI5HV6MJXcmCrh0VUS5KDEyN5yT1LJk/PApQPQ
6NVR0iWYRs6m2UyXoctXaubia2K0YJnki2CFEbIjUOLvIAoVv10ZVXc446QSS6feRjftlITKM0a7
ZH2KrtrSJvUE66IIWyW7WkqAdZQU688y+bJv+qyPVycQ+fDERVjc+bVePGRO5LCVRNpNlchrGPqD
IJEcKrnzWCopuPAsP9QGJQ9PxrszdpyPDS1/LpWI7Cg5ua9tKvpuGjOPQ6U3j7obGLaodstNj4YA
tTeURK0h7Z5wDSxE59P56Pa8IvE9uEeNkljjb8GYfznz/g9nnsEZ9X9lmJ1/Vf3wlS//aZv0tw/6
86Bs/AEHBp+M/6fL7s9zsv+HI0jU+rjHhafyaP9+TqZcycATaNBcCtDLxED3110SiR1QfBygSa2p
j/onyEPGf0EHkpxiJ+XgGSTHYd4CBn9ZJVmulXTeSjnNCP2O3QwG48fJiNedNdEUlLbCP42g11np
H5vWBjhK0tInGD32B9YE495qjXbPk55U7V/Gjf8mioXz6h9P8CbfHGRT3cSGaOj/SDWcpbPQcui5
RwE4p77HN6XfeytBVe77yMk3xgCUw7A1e5t20aaPOVtozUj5KPGL6KdXVcajhNzUdttmEaV4ZXMe
36FbTn1AMMZ4KxMUl47VV7PuVlK0Xlg45CXueUV7Ugttt9e8A1H1NbT1vGL5hE/JRtypbZF335Nl
jA+EwkhFsSIuWmRqCVbaFpJXA4dM/wTWx1CH8Ww704HeoieAYfAnz3qA1Dl89+umwI7b0mWNtb9g
MJmy9rPE900W3CJVi0euyQJsZfgFvJzn8m6kPLA49RBAaFkEAEx4hW3dI9lcQqnxxEgevUDN0fY4
troTOE5jPwyW/Er1pLv3S9Z/+IPORlyfmtqV30SVzg+GT0RdSIDJeGRG/EujFqZi5USO98S9a21r
uVRxstPIAjI2DUb9pNn+m25lcqOlsq7DNS+SH8QeGrHRB2e6gp/UHtF0WCiIZJHbKR3nSyzWZx3M
OAWsuPzm1a8ES0LXiHdertmfnaQNxW9w3syOg9VwsPTUfdK9vHmiv8uiks8rH5wR/9oYIMjmV3Yn
0vqexcgiM+Gz+3Vtt/YSmbvWL6ZvC0c4wiIoCrPLqr4oymrXiD7JAwNzaSAtbAg4yIzDbEXNVuBJ
3FgrxrFZb6Cvr/0UGG3sPvJTb8+em3e7jOTiCSeaf/IN18NjqhdxGFV68QNvkvxWizr73U7Yc4N8
0JrnVqYrCz1zvlijLn7SM+juULHaLZMQUUhzVC2NY7c107p3yaCN9m4l5YIglzfJR85lT6Klm4Oe
K22zgoh/0sU43RFCGc/OJIct0qLPQTEptj1WOOxKqcU31FvEsKgpHfTV3MTYILiku1JEu2nM5RJg
5XR/OHySQJsLbRN5/rB1/Mn4MOMsCcpsWX4p7sq1ZakQevPcHdhvMBr3Wea+SXMhnRlxtDmao5t1
YT1ZSxKsPTuL/VibzD3CkdIDNVgKYN8+bqGNjv89LOIiBuAvI+2bM0sOr/TB90efmebsNw47lpmf
43EUqHKb0iiSC7DA6sy+gJ+ePUTUvdIJnMkx2RVYbzMMqpH9hbA2uSCkpu7bimvo4he+z49vbfMr
iMCIiArFxqaXqrsr8VoEsMKOxr3i0BbMNxC4RIXUtRd57R5zJDU/mdZPMa7zNpqkffTBAG1Igfns
bAytvuNJOL2BQvCoZvSgxGzKeK2Up6TLUcamalpYKHXivYqEP4QOWxqqWQ3DG++YHe0jaQny6qXv
4Vo0xj4pLwtYbXND3/F4rGO3dhByyQYC0/AKdse125Gtj817xsLp0e1wH0HASWBoL5Us7okpNozA
Hrj1Cc4EljlpsEWkVdG9c3kcnMvEL8AQRUX5EvVVSyLf6uvtDLfkSpyqvWjgPmQo1ByVqolK1KZW
hMaQ2qGuJi73Nnx1ag4bV6e7YthMHlJzyr83al6jCM1gPUJNbdlMOeVxarBzZJ5/ZVQdVZv0Nvrh
03YfZLoU2g/MAwyHs5oTzdvIKG7jY9x0brez1VTZrVZ7Wkpjeou9BC1BTZ9glkhIMpCumqvB0FdT
qn4bWGFK2ufEB6YmprF7puGW0ZaSg+TRcEzztabf4kksc0mrdifjB9u2G2wLVKgWAa0R8r0mogPe
m82MAyQPdkOkpuuk9VvgEsY8Xnt0DaQeY3IgW1oeB7F86RPcumpWd0a2aqovcPzN853RV0umXStc
+U5dBn9F7OtUI/Bs3mWLlR27nF7nVmkEPBvmY6Z0AzY7Bv/gouM5z02ec2IGIlmrmUERumibRnzI
lA5h3CQJsZhKnpAoFYwEiBZjz4K5Jxh4+7UR7krwgXYYJ9FmAnM0xJZGpq/M4nA9eTR/5u1svTBz
NseMNfGDbyUGf2v5ZTJ8cyE6uXWPefWSRTz6V6e4gNiO0FVIMgt2C66jwdkxSgoT9apB2rWzu4Uy
0r1daw0fsM7mPRk7JAFs7dMdphA9MFmkh2WyMON1/IMCL+09U/JQZ1rz2XZauwhkkyAfOf74NSpJ
KQe6GHZssfbqXPJZKOmJq9TBrXhTpCgwRp2imSa5yHpEaeZ12p0tT4ldjpWgahkSQ4sq18VvwRDs
W7sFm3gdsnjTX9ys76ttq2QzzBsoaMtNTYvJ00bQpJTK1t8UNy8R00clPTUO3zS5QclzqRLqkDr5
dSUfmp2N9xrhn6dFd5+xujv77Kb0WYAFV2BGiXWVNy2Q47h5H+UVI22f1O+LEg17JR+ip/H7glWG
qqhZWfVusUzmcyI6mkp+BNDEbCuUKOm10rhIHmfcRUq0jG/6JecutEyo8+iaQpj5B/jyN0mPc+gs
YJRp2vabE657TWy46zR7Y6EF0h5dRDCFtLotnyblk6mVY8ZW3pn5ZqNRGyEyD8pdM0j5RGE0L2vH
c66JUyeIntxilxQithMyEDEGTXbKCtspbdQKxUCLlKMHnaD99PwWmw/pAv/EKDSpA6ZjdkBZ8QQt
N3tQp5xC3s00RJMDUYmblagBwGqS+1jhBIosGy+tsbJlmW4mpO5mSOJ40r2aN5vSeLMssT3BE3Az
MulcA6B2lb9pzDreBCwcqvaQt/w8KZaOEpp+WeliAigs73lWfqn6Zp2ylYvK63IetIlvNXuvdovs
2iVLPmOnFSXSkje/dFAXnpC+xHsLsGdfu2hRNI/kbByNSK2fKPCg+6djF6vFpW7BTFh5ZbQiGUDj
NsYDge2kpME39bGpiOa3X1HmEhR6rB8bLyt0Sm9GbSOtAZTYjE5n9WfXW8za/dsh+19j3f8x1lmU
GLCV+J9Ngt9+oa3/dab7+0f8mbZSNYmqJ85Qvj4BVu7ftx+G7v7hWiSCdbbs8PvV2PL37Yfl4it0
+SOTakWd+e4/HIKmQ5suJ1tQDLp325r8c1PdP4AsHDLJjo3VkKANXxC+AzVc/WWu03tyNS1kMfhS
Zvc6ajZ3cLF8ebNZ3K2GRkaCmP5mBur2JCbvKmUz/nDHrH1uau251Tt5Gmj4YV0tiN6CvDwukeVG
HPSyhBxvq30MApuf79Y6nUsex8INnZKxfKiEs1iPtg07ijGoKgyBDbDzzDv4/Hr9XRYYtyjXyNfa
4skKhv1KBkUXWaCP0zpT/u2PgCBZXeYZZ+I15txLWqHr2u+FR6B13oiqLIwTle8uOg0xqH4rEt2W
u6SwzebU25A3EYaq3IN8NZtoX1uioatxEvVivthLLFtCG7UBsKOno8Dbe6ZYnOOQ1g7YKCpFRPYt
WjRtgHktSPSGCQywj6yKvJ8xeH8RrqacZbvtGMtGl2SlSPVnUjZZE/Z8CXIP/ts8e7rFPnZw/QSQ
l0GsbOo5HO9GnUfZdq0zVTBTZ4cyrpu3uUp7HG2V1R9wKnrbSfecN7j1OBCsOKHTJ32Oi6LhlzVk
1xaQ4yEzp5esJvqUEXPbGBTaHBj/4B+1ZZy8pqCOYvih6VF487W2u3NCAulVxqhmZE4e2K4QaKtG
nwNR7H71qMgIYNMb6BkJoBLUwkwr3Jy/zGPPHp+G+hO0ms84rbutFeXD8+oN7O9XrdwP/Eg1erY2
jmimvRQJOTaz2pMEfBrX9MUtTNAJaX9eAfRv2JrdrUkLhXvo3+pSnnhUV4e8TyEUpxbvZ7giciF8
0zSUz3Xt+kCPTr3JzfylgZsaDp1Wb/Ny/IUb3L2W7ho9TD5RL0IBGsVTUBylFYX5MuR7e7TpV1nH
ezODIYJTRx1dKGmiEyG5YOjorh42zq1wbP3IpiDdVfPqbAYNY9EqW++T3Mi4ByGZfuI1IdPTLQtb
GUd7iptFGVrjXxEktHtH658hPuLHKpdirzclgIK0SQ/0Y7lqzehurHpxNPym4EVA/xx5LiS7jrfH
Li4dO3ASzWcimX7VTl4e+4ROOWJidBzHJN4DOK+fNd79YHSqchvHhAw4FMqwrhEYACMsEFQ1KCI6
/h8yKrgrzPmb4VQ6L+78RStYa60VlWuyQR/ttVdniXSy+nN2SlrHD7SGhi74Nt37sIqAjo5NliNv
bOTYgj4eFj2/lGOOhdHtueOHzmsJbq7abwbWimyTh3ka9omnx2GXjQC2lhJHo5nrwxMn90k8F3be
PLi6WVabNurSu4YaTKayFEqgiIQMjGLIvkm3RLXWjTXep1ltnqoh7koyGT1/GxcWKa5o6r+GorUC
PRrHB06PRjBS+8QSdmTjx5C6/GzxzOhbZPPlNPRpdTB7bEJEbLi05kCDxjkHLV8t9YRy6n8bbTtR
STdFzc6dhyH5vWQSP43Hum2llqttpjvkMvkm8UqOJuY1HG8YdfQztptyz+G2CZJWM/c6yG5WkhMs
mcwFzVPzlJjpJqx1SI6OBfrWamAT6E1rbQlaFXsma/AP3vqD04b/ItJmpjZc++CWejXXVIe9DPC7
bPsTWDf7LtPNPOQElp2B4/6MpNeFqdmkL2WXMVcjaqRXs0N935TDaoWrURoPcC6+k9kiRe4jH0KL
KuqT4ROzFdZ4GUloPdmWrz3nJMM+zNIBz5T74CdLHzF+iBNuY+J1sCHqat4txaJf3WgByxv1MmRJ
1gMOpYmRz1Ptak0Hv6juWvJz7mO5jhaUDmfeam2R7EUxPpBqTbfpIg+ToScm+XnWy62q0F6oEHlE
OXij0cY52GPpf3WmfBSzTZhC5tZ4sLz+h3uLWui6tmVHcrQLg0bJgTz8pjea/ndU2/Y203rtvAxO
svNUuIMSc8xr9ZxulthTGRGD5wE01JTczf2q6eN1SXGzVMsgAOiR8phlxq0lzAErlBnvE9+e2eOY
XuBnyu1odPtFods8q7/iXWOLYC3Yw8hxB3o/V8c+t9H6p85RM+LT4CG45B4oh1olY/je/EM7z3tt
aTEzYlwOaoMydeH65deiUja68h0PKnnTyLwNs1scx/dM+Y1Esx8ycC4h45Efyr49+hor6U5rfs+t
+F6mot6uPpEiXYLnpBhrhXFhs/ms5mQ3DOV80vL255iv16KPBuKYCpLA8BngKKvuqTjSyd7xiwVu
mu3gNejHVWWNNJU6ahu1sa2qNPBiRl7N43se8gzMZpnzvGvd93VFjaxUjinJ+3dqJvMz8ADqkBYm
18hCBmmWzLhwDci9VDGoKc9/D27h7+ZmfY8bNUjfAlPZ4kTXqDYiUJsZj34q0T45GkMXKPruIcrN
KEhU5mqyvZGXO2OOq8dvxI1+N377C8MBKAuHA8M4268ljIagzGX7Unh8qhW0+6YhE/a7G2wzyCSL
WpuH6EaoAFjtFNkjwP1G4X2JhuU9PwYSY0MJA4GHac1TOx1fKYDjhdFbz7CAiAzHQECz2eO57qbF
p6niaKUKpg126cK6FEvA+r/ayWwtL6ZhquqZFRaxtXzKJILiRsx+M/l8DVOSM9j5rfcidXN9yC2J
RbaCT+1SBjrMFT+whi8fOGT2xm2f99d+qrxvrXD4WEtfnjs8qG4xQ6Uv/PhxkMX0gNkqexOZ++y4
LuDuIr6zzVoerMGLrWBOMhBwINh5mKWJ/Z1JnxnSQWBaem9rr5FrBq0UMb/pcSLrqWKHqUvhaRDX
JlbTuXLAcOVwlhujvh8Z2g76Ogv6YB3vfcolhjzijlkT9fckN7Rsy1g+HrKmt+6d0h1JVmRzxZO1
6WEAUwzqs9Zn6HUcrgi9fGo933maFrJ9AU9NjSOG2SAf2rL4LTvLA68ss5jfKd6herOIzt1j9Xe4
ZSq3rw+dhLMWEPMEFRZbz5QYDgF1dRdcvNkPSVrns4rbE8VBqPhZncRBG1s/8cA6z5Wbml8kdMm6
r9jPIeGlg3JyqDhsmifZQMZjmb90FZxtahWhVWHaSMVqx0SjzrJyH/Dzw64UvQhHXgfzwdBWtpKj
O4qfUSzKIDGluPd7J3118OZRcJo6iBtTAf7NohykbtYC8LwA8Ymm/0TGoEuDhR/F3czegwV6RK5H
9M1Atq2jeyEcGf3v2fYV+9joMpIBxJVBK5nbhq9r33euts8QP8t9C5PlladZ/sorbvgBhEZ/zrM+
OuiZSI+6M3HijVr3BJBbA0+uSRDplEix9jbTbKE6kaW2vybdyddA728SFtxbRnLCMS2h7aScjVxB
ZZoQIoAOn42Ed7/O/avurcNPmHXjwcNMcUZX6O8xlHbfa8vpcu6/OuvxYrlhXjok0TldrS9+15ds
OxxWmWS9ecIGzEmDH1KHamGmLJpl3KYZ98MZkF1Zbj0VhZ8iNkE/4lzF5Edv5s3qYbLgRuwI0y+d
O8dbqCyIoeyhSSFMrsZhZXgu1grYINwB7VpUc/oWlU6169gt2GG5zsURi66uLCbEg2w712AYKyIA
xcHR48j/ephLHq94IZ+nkrOxrNrhs1JsAS0R2c7t1/jc3egDNxBBX47lNyMh6o3nxtyzXc9pmoJd
sOCOCOu4LYJGWwuEq65xdpNiHhS203Whs2K2hVuab8fMGC74ywYMAlmFf3mOH8zGinDKiqyr72dY
R4gw8ay3NAkAdTI5LMAk80HVb4bBNGmU5biZwtPe5KKd7Oe6j90c+Nyw4AHr5CHzkxILVraM67mY
FaBVZsYW0kHZhbaBMNnMHtnwWrrWoU9c51Vp6kO4TnEjDh3kJ+OTAF0U6hq2hgu2FDIEXMJdBvk2
pmnCHEakR01MPH36rr4AyGgOg/SNp7ntmQUwp+xXXC/h2GPgbqeuOeLQh0nQW+kFiFUaROYgfsOP
s790XPbrBuhWn+3nsvkmcz9K3wzDHoKSIoFrz/248QDiOKErPe9X7TXxwR1KjuBGj6bapp14WTO6
PxD2V3vrS/Zo0pTrh87B+jwtDa09zMe1wLNd82lPq9n2j02TNj+S2UYsmwzntGKYDyBiNZTjGpYK
QwMTj3PC/DXG/kCH07SfUXfBT2X1nQ03OLT4Gr9LTpEAhih1ZHGQbWPedRzOQQLMJozDoRBHrakw
IDO4P/Vx6u+6XDc/HHu2D2Xe4WzJeTLBD/I2gvalPW3NIyQmx7tYKabnTS6T6bPwoWkQ27+3ZliR
VCbfK50ZeomOl9o0l0NrFC1HqSG+5Iy084aGnGnLddPuGn92tu0Cygi8XYEjJ0uT7RSVCZIer/EI
/OW75Ey/qX1RHrQU4KI28SapJreitFOl9TRdg+yXWdaujmxC1r7Q7nv48ti0k8Mw58V1zrExOXFl
IeZP2i0Ek/xqGte+RhEcyLBpCW0AS7JzyYN/YP254MII1g7+YZf3Iy+daXkENejfjTPybYbT7pBj
wN6ahc4Dk3XkKdWNBw/1HjQSYOkAx9CHFMpQVyP/c7Brvbtcgy0+l3q+xaBl01PjW28xUVBEUkkJ
YZkm5ZvWyDfwEkR+Rm9vs33VaUUff5ISk7ie9RUgPg4rg8GTtI4DVXhG/g4WmO6bTMQ4+VcMp4js
QL/pyjKr+UfjMUTEkJ/W9meVFT+AYKnrbdDr7dBXOTwmy9q6rMM3RepHpyyVzkcOS4RVExYQzsw3
XtTMsqIj/KaqTNoLFICKq0UKQO9gU83OTi9YzPMH9AddDwebxpDt2OgjpnPO25k+wu5X8s/syebo
kw6lrnlcKRXw9F9TxYiW9dl4KG2qgCatNUmVCxSBpvvqk7k/CdIPG7ay4oSrN0ySpYFl57a8gLX8
ZOIHeFxz+GZx2n4yr3EUI+HFTnzNymM1NCOtP6NcXkE0yA16z9WyyuiFo9S3VGvbQHS9OCeuNQXt
vHJwrJNjNK0tPJxB68JqHN59o71OxoKempkv9CKBMB9te9e4wPQnx/Jek9mgybbtqpCc7hiAoHC+
wdXCbEbx47lakkuqVW99I+Rhkclz5xq/LZ6ku4nNMUUBIFCT2nxjM1IcrbGyf7KT60LsVlbYaOXL
LDzrd9OU2rqLKw+TL6oHh++5gRC2uuWTt/TkYWrW7mHfeNH7SCH7uJnHkaiAv0xPLbQMIPsehMA9
AsS0c6QNJTcrqcGggoho/mD5TxUPrH7TWKQq+fYiQb6hS3qNO6HcunrenUxW59QxxewC4yjkV9WI
a545FL64NiIB5XKQsdc8NTauCZplO3pkhbeDnjR4AV3vyH/wR3nl/TZj88nOah4eXpqcSKqAIXN4
uSJtf0V5M7R7vL/xdnZpuRCC2mWnmE8rvldudQMVPAMNpkx3g6m0wKaKg8UfxEYY7qjuCU55KdwJ
0+EkHEsiVhQkdON0yOrhIMb2PfbWE41vOuTiRj/msXaNfMlZp2BTBnri1LAp3U0WAE2Ru8WpcZD/
4AFQFMFRH77CbAaR3V66eHz0M6lQrVzx0eJs/bl6BCZahQgz4giRljyn1id7ZhcERNIL95Npv+Id
wY0XaU04UeoQxAVs0URvaJ6o2RvOJEXCzhnksepjHeWCfgQ9d342U+Q/DpqODBcBSUjq5T2Pgfmb
/WLtWNenm6y3PiNnNJ4nz8lDd4bCEoBKmn45UozPPPsISbpOFwi9HU5dixilG1nA4sC+EtnS0FnS
lLpuPc8Pvltd7b6QQbSyCg/NdGJlL1jDiQ20RPhyvB8Naq2IeC7NhzSoJHE82yrDXFvXL0gPEUb2
Jdc+arfs7oVeaIeMFx7xKCHmg5dTsSpyRiQMlhmLnTQ+dRpLHKtclk/OWdxacVN+pJnh3bPuj65r
nwxfYPR/x6yGGzbrmjzR++Q/rrMdBU4qJoLDqT5992ZneDDNxF7vutmr2dyIst6jgpaAXXqLje7q
uzuD1ggRunk6h42ZVoRdVoKWKXgp5oVIuyO65oyBw8vgkEbjtyV2vnNCcJ7bKK53MYj6A/fBsnXZ
fjNceS/00fCETyrzOdYpoGEDd4+vNPoo54rmATwkgSFMMw0LhnTtPJkcai4FpRCEUUe2p7bfz7vY
xXXaZak7nOyK58/G7fUm28fRNCuRqGDliBbGmaZ0DZrWFP2HQHvjBMKtu5eu+Tf2zmRJbuTatr9y
7c0hQ+cO4Jq9SQSij8i+YeYElkky0QOOvvn6t0BJ75JZZaRpficyqVQZDcLh8HPO3mvb1amqEHdj
HAczvep0enzI4YP1xL7wIsvRs64GnDYPPS8gfbfq5ucuJU+Q2xi+n0WDmrhEYskuVqe6s7MwfNa6
GgCPVEUM/gOxLtkJzNvbugs5MWEeWxlYMlse88tJiF3mBQggQQh15HJrd0m7J+WgXFXaiKK8IWCT
WHgt69e2a433SJHJ/QZeq+SKMowML2IUn/AOh98EOU2hj3suHH16akRAMRcjsIobbTOTbIEtsqHw
xq7FyHvUc+X3lvoYOF4TCFndThrH+rmR+lFhWvKF6gZE60F1O4a9+YxmvRh9YbNhz7UwbpqqxGeZ
Vb1714ia5yl7WXmTzRoOSDvujlZU0ZfJZ7KR6klrn1Ol6Vd6Pkw7U5EauyhtrVuGlA7T+IDyBQuT
d8LsZb5PWZwe28bt703TohkK8Ja7lMA9tEO5cEGLuE0EVkw0uNIdZpmT3w10BVdW7YXJFR3+lueJ
V1sZcZDmJLatJAekVjl2sxZzlT+mzQ25CojM5aTMDait8YEJZHhMUIqtMaBPHxmyiZfAIFuWJ0Xr
Ipsw6qvI8xCOh0lcPXfIVrfDEsAXljYPM5aUT7ETb/SwSXZKG1wdQU9+qoPROfSD3m5UI9MzAWDE
BKWOoZ/LuRwe26QgvEKOce5H2gBXs7YDtpMWl2paqSsxDe4+B5C3afoZAUkDjc5SKatEq4f24ma5
9YXurcZDbFAPOue7M6zPYdu1nP5pZzp0abToboqSfg2qAds6s4x1qJr80rXeV603KB1AS+xlhKWN
abpx8XpuDSsxo01cLaB5w70BBTgeBlLZjlJzoE4APAPERtXRcWJc02+uj02Eb0WrnfQMUuOdkaux
6QO014k7vZFlEq1NO6UywEAcrYyApLSqnp6AwQVbB5rwRpmztSGf2t1FvWrWPeqDQ9qU9GzKtECJ
4LkYbK2RRAkDOVIrSs6yYIRf4oyMLkqFGc72KGceZE134zolfWDDyzK/IIskuxtFFPtTxMMmESlJ
GCn80LPmEMEiGN/QYzU4aZTR1khdMuJQZANO5Z/rwW1jjdP1gD1kZfbpk9eYX6yQzVpoxSa2rdmn
U/LmFTUEt5CBxzBEpMxoGSnxcGW2JhnI+8HOd3aY3M0ucp/SFmLtIfYCEDtfA98CcZ5Uz6qpkhvi
mfeBZmJ5r9pdP9v9qwbnem3C5LF0Ax38zAl5rLR4p5AjrUa3e8u9pLoduuq2K81sWumly6PdUEWN
GVm7Rrk8rQPdjA5VoZtnu9e+2ZrTXUqzqBnw4+uMGYPR6PHsL+1A0FiIn6FX6F3qrHr+MYv937H1
H8bWdD9c63dj63PZMQ/87Nv751/9W47s/oMYPEZwZJ7+k/v5/0fXnv0P3WZkIxyXEGGT+fX/jK5B
iJquSQCzKxfY9c+ja17QQyXNrBkjNoo+4z8ZXVufBMmGgS4FQyGoUATODmnKvw6u46keOo4F9UGg
t3D9JNGMO50+ERlAsdqWVeK24GqhIDeaEzw4kVdTiRXBUatjqDLI1sjdAwNe6rLY0S6gCOiNDC+D
m2oPrmJ+BgIReEeptx5gzIQ8uwJmflLj/mMumj3ZlPwbtbC5kWgEl1K3o9Ena49iu7LqtRHq9bBr
qQH2yGfkfVd04x+Y+si+f3YucgVsG8Uz83uLa2otsvCfR/cMh2v01TC1UUiON5IQuB1SO48TZrt8
Lz73T0vk75TWf/N+nqUjYtAljfsFhPTz+5maoVNLp+owaJDUxzB7R6vXLxkH8R/e6ZMnc/lmjmUa
DsEakJVoyv76TjPpDzOitOyAVa3xTVRH1EVC27lwk+97M7N3PFqCu//46zngnJC5s5iY+qP7+Pnr
MUjDDIVo8tBJZDwrbfGe0Hp3hN+NAtb9f/5uHFokFCjXliCffn230HOHuMiT7GDog0gvRZ3P21HW
xnDdZd7D79/L+MSBWq6n53C34tYEBYU/99c3G9Mwi/JUjw9VNGbW2oqQoPtVlZe+WxuARaZovO5Q
oZ8H4OR7GEyt2hAe2vzH31ksqhUH7JLHfzqfflaqS2fKO4SOVZeShkCTuiEGMwgePKnwdv3+S/91
DQkdWqHJEBbZgf3ZsFCj77bodCdgG+b5tnTrxkfr0n0HPpBGh6mJReI7BdzPP7zvskx+gv1zrYXu
SMNA3y1xcuif9qU0TIY4lCo5FEPVI53g1xysboAAFyNo+f13/PReNsMe4rc87B/8vIa+qIt+XrJ2
rA1GH3nxIUaGju9qog2l9Ho6hSQUPv7+vZbX+ul7/XgvQYaEbRMjYQvj04+X5C3SWiSHh3maB8Mv
Ebkds9jq/+Ug+jr+d/i9/Jtd5rObY/lOeJNcb8nXYbmav34nRoBNTfUTw0snAxkRHjLYlT1x+g56
S9xHUJoxYuLpBNuH74EwS8Qsl99/109rZ/muhkdoA/cnOgr989pBU5wCt2z5DD19BtoLFTL5mdz7
wJryI8RHVNjSmv6wn/+4hJ8usckWJKUFN84EEPfrV0dlgygxYPASgTJ6rhOZH5FsTVcqKaJdbSmO
8K1WMiQbpjGE/zh0U3+grTp+g/hSkfZEUvOR3Fm8jgsDOgCKcgzmRLv9/dX5u8+5qNo87EoecQZy
2W5+0oylwqLedTRtr1uOfJ+mzq7XPQRJfqJMDnJfaCiHV1OiOcDLyiG90E2cYAYTrnfo0tI+wegI
Dti7rStPk42zlX1UJiA1PKff/f6z/nXVujpXE42d4EQiP39U3SM8jslnfMg9nSTDFJIIlVbTtJvf
v89f70RAfvxkiGchBKLp+/WSxJrJRUFccygHAmK8eMmgoFUrTllji/vfv9fn7Zzl6epQAk2ejgKL
12I8+/n6T25DQ3BM2M4JuvRDN+h92hjdGlNxumUsSiIL7e+T0Y3Oi5YX4Q4lbvuHC2voYrkTf12u
rsVEimAzDgV8nE/fOauBVnNnBHunG+rp4PyQlLTeaKlDCCv9VrOk/i6WbJ047nLGyCpKQv47bCeg
r8SykBkZHGmMTzdtTxT4inpEkQ2fteCbzDRHmBA1wTEiiORuzqzgo8d9++RO2XyZs3pEKVbV8t6p
yHEBqipOPQIKtUzizDsBTP1eRkrftziGzxGUFRK3Vaw9MGGab+mHWh1Suqi/zmu9fcuoGd8RqgWX
RlNou+kLBh+5qwl1LPIqJzCwV8Ee9z/6wQRxLq0cp17OCGVq0xOpTPstAqD0lZas9ThYP5oHtLW1
NV15+yPrW3vw8xY78aahf3bB9J4fbcHWYtR9/N5FbN5lE4oPDFGuifebYyMqYt0N10PshSg4Imnv
BkRHDSXe2Hxznc7cFLQ+X1z6XO4dORisN+7+MN2mpUfvguaPdusyVl6sAJ3zMmNNpv8AntlZ/rZB
nw3vQVgAg+KhGRgVZdqDV1rThedM9lRV03D94/IGkjAvs4j0W2VVdBLLGRL1gdgICUQWctklBXbT
bSoCzTBI/ditQKidamacDnThUXstypQVWepMRtZZZsx7FEZcu0m4BKDWuh492GNsP3eEWWpAgfTi
ZmEdFX5i8zoDUoQLRCUK3MqJ32vgwAtDvJ7CnUfwB0osEvzuwQhYj27R0zHVTK5tTtLVexbm5haK
sf2GOwLKMzdNVtNpzudbMeDPWLcpCeh6X43X8WT3ke/YRvyayZatCasu2DzAthtrWYf5QqJ0u2Sg
cR25bezPzA/w+eXlvCWDlrXk5O18CYcJWG5A6TURUdDPt0wU8TsuZDK/i5Y4q4QvgHkpGcgHaVhg
G2zm6i0aQh2LoMvqJU90vKmDCDR6F1Ex0O7RHmSUcsH00J4u9OOSY+pmG2/GXzLW9nhNum21BdRm
gKWcy03VBGJNS60mTyRihu/WxQnP35LUncXMWRv9YljFfOwqXe4tRwQPYetsSnuBRsgivaDmTdcQ
gZzrfHZ2aTyT8Un8MryfxHpx4WCsFL0FnSEZ6lyiVHVtnPHKmObakKT3eiPua6BSWbrmqppPXtxf
x7Qpj4nhbaOosrZDF5VHbKaYBDXwBkTToifK+VpZ6tZrVC8ZYCv6euaSld4K+6XGKnkBTHHNzN5d
kfA6+v3k2mseOET6VvGjDCT0r0aZpwy6CMMUAQm8GHapB3s8ncnOi2Zd+h7ZBKvYi+6aaHqHzfSm
Oq1BH5aTByttzHFYJQ6a7n6pFuv3ih4lc7rR5anWKfM1t+zjDAoWiU58BagYK7otH/o+OJWFE35p
6SVtInsaj1GWswHbyxkJ5c+VjC2LiXNT3Rpx1hy1nl7/PMszY/bJVSs7h4roIQWrUEV/r2iv7iej
pINZBH3AiDy0kqNR2qWxCrTQOXci4wOVmW3p2JTM+ZGZibUdhyxAn9ab3qk1jOqag5Id+QOBXn5K
M/+xhrf1iNNmuJ9KwfmhBJ8frkiXnS6pQwsMGpaztdPW/ZbkcU32L423qPJy3pRT9KUO9TtXDAMK
cASu1tx1m+X5I1ZYrvpoDYs8v2lavCwOd1p2wGnLUcBMIQPWE2eRlPlxkRayWUvdidmKUJuGdsAT
AVy6s1cJpU/H+mNENRVbb9btXUfwAwESysyvG719crK58g38oVd2NUPFDAHTJH5LWFSyxYqbnxjC
ptsiScWNDrtsK50ufG6TcDhZHS3pOBiOydDpsDrozL9aydgEK1FAjYNWW2uHwqujo4XcM8Qg6Tb7
uc9ZmAlnB0qETLvNptrZ5FP9pYBxsdXztn/pbMZirT2msKoLw3xAJ+k8j8PszTtdxAzhOsYAcG45
jxVjtVeMMa5GrZKQTDFYWmWp1lpbOXsqaI9EP/ryTJy7+rsyXXejkFkcq9a6ODl0eS+ogXGSw3DG
/lRwhCkcCBmZd5sFFdl2KIwtiv8ksmlT1MaDRpAxvUk0OPyokEYEkEAewlnLvL63v46IcG4dxBUH
mvwN6vLK9F3JEmBADGskCMVucMCKSrftYZvFNoHqTXkTto0FusNIDkFSmUtaWexbENCqPjB2PZqc
o+YVF0n7YB3knnmDaIVQysqxzl4ILKZWM0GPojL83B3KXabPapvNjftGO5i8Ftw7674ZYiD8bUnP
PQ3E0pItTDg8A/aDsAkgpemjdUUoQXmtzwHHfs9C1K0Idyo2TK5K+opJn+2ytHBeRCpp4pRVeBo1
4aKWBgV+mDRv+t5Sjp9ba+huWxsRPdpbDyc4Nmye6UhD6sVQI66o2JfMbCCpQW+Ux8yYiHzqW3UZ
kjy7UVK0124zjnurogG9jj2a5fQ0D4MLYx1/vHsqgV5ekq5AERD2+fuSjwzPHEHisx2Kaitlkn54
Ioe2rBycxCA66CUlWf3kNOo156U3dVXievPEbOJ9C+b+TcdJB2FGa7RDqDrOsq5B0nlFqrwPSR39
ZjCBYi8xkYsuRv9ufh00T/lxp9BsITBoNkUYTmQVdOW7YxT9cWZy6bsez0B8Q/NuQvft4xdtbwy9
b96TOmXPJt+JnO/Aq9OwXfe2U6XisdW7wmm+Smwl9kq3UZN+ROhX123cMPQK7bagTGq1j0pGxWUU
ykRbK7pHMLL9O8I19yXsPPq/CwYJYKA+u/i1xJRn6ODoiBR7TSLQxiYM4hlZIHGYRnylpzlCb3eR
cifVYrhd9N2covDpm5Pjt4vw2zKrALZlNlp8qnbc20WiX+wBtUiWDjwzcGCSbp6RtgiiOS0jMrKS
Ci0eyvGjUQNu8hH4lmxn0xzeu4wiCIMmDfIgPBQgIOY4JRH24rH7NLP2gMhN33ppye/GQ2FnIVs8
qjnuvipqo8XUxxRAy7kKtRu/BuaylOko6ZfIUWaxcsx63EvdCp4I8bDeNFNpHybEgnPgglIRxcyc
t+RlR3v0Hg3iusmvR4EfLFp8nHceQsz4kYMx8dWBBMuUVnfSIsZ9ASouYv4AVb/W5U/6IvPXXe3O
YSCH3qSY17rjbtHny1W9WAPsVM8R0ES0Ox3S540CYYBLjQ2vHkeBh7UgzcyoWJPHgRZscR5MhKaZ
o2ZuOwwJ8Fa9HbW8va4Wt0JquM4y8DyaTS7WBlkIDM66LfFLxD4QF0RuPctZT0bjNAlsIbPxNite
OCo7d2dOOG7yxSGBaHe8r8ieQJjhhpek6D80hTuumjEJyL43jzGN3Q0D0PEY11O293TaA+bYk3un
6m6nEP68py3DPmp8njochI4wn+xN48XVNh/ahhCUMTmnxrhLZchpngMXCulRMr4crwepG+j5R7kX
NXl8eg6dv6mIHCXxgwdEGdyMRqNjAE3U1m2b7+1iOFFaOe8MGS8QM++VyWO+rReTSqvoHWBPOsDf
ApmuvcXSRvaEvlXvvCswT8dcq16GfL7uCD1sS/lI1M6FLZeG0WKJkfX8kVThk4FXxsEzozhNg7LO
3jw9HkAZ06R0Wu+dplSD/CnsCLMyxCNuGljXpfk+LracjDBn341MUsbr1vdM5mOdwjjvDOj55dd8
sfiYP9w+QqMiCBcb0GzNX0e8QTLpYCUgEx3QbEzhs64aTPp17aZHsBOQ8VB+w+S2dsa86av4C8Mj
+KltdBbVo47iHp5F5W0izEnO4lJyBi8lsrLvvmhm7W7GAT5ITw1zxjkCTnJMltt80o/Cip0vsiH4
L84r6SLFJPoyriTt0SFZygmi08ddORgcobHWL7l6cj5DA9bqLbLTOwG8/JsuYdMfNZXR0GEi2bj6
zuzNwTph2m4aGKv45G8ys15ez6zS5A2tjxxoXIA4OYR5y4p2UFnXK7qadtKuSNgwtkYTMiNPOQ/t
HatztKu2a4F9NgyxoSJ7NE1lM1Byph7ZnJ0ZvLhhGnw0geQG5F0ZMQis+zVHEQop33RLyqKQZd/5
JdsLfaZlpjGVXfDShRQIgVZRY5SmAE41k3nKM+7JrYLpotloOoDbaSjIK6lfJZqI+027hO3lncO2
NDSJtS6MpTox4rH/nswEKydygq1ppHhVwpr805ScwzDXaHKHtmPcGY1oN2hOqEQwDuvvZTlIcSGE
bSl5vbac1pFQDaT/nqNDpkl9pwyiPDnb89KaLDS4ahTouIohwziGQ30F5PBVZrnpxzXHP9I51I2o
gR0afXGAd5xAhijrg5k2PEgxZjG/FzQFGop8t3PoESyTmh/v1ytb20wADw6BRIFDndCTxmTnX378
Kx6C/jtdUvb/CFp2hJj3wE0Ru+QtNdhYm3QJXGu4HmaOPRrFJrOeuZD3pGxNF6ipYkX0WrX90ShW
REWtzZFMFyKvQOzm6I5WcRx5O83jI+bRkB7hrxc7mYvmuYxbvkCc8IrsI/NtQ+PlRsSZ8SVH8c7R
PiUZG1lIfajRIt2kI+fdWYtIrkw7grHVNBGpovO9bMIWHpSg7Kt6IufWBIlUO45q1PYdus/a79Ng
SFfxTFeE5iWbQWdQneigyEq7F9UhDXTSryKc0drZK0P1RvMv3ulpQkfRnU9eXTdMqDOP2FieHYxz
ixBNUAtL2z5nZCtfCTgGqLFnJmSYPU5ZMJOxsqw7jWjVbZ/wC1gz1DOCB2bklQ062n5cgiK7SAUf
GgP4JSnenm+zbrkmGYFmkI3mW36rEbkskZ3Az721baj5YhZGQSgbrbimI7fVAap+PWeDi3EtnrfS
ZgW0Noa+ldcvL0i82n1oehrJCT3iE1I3/dYhGmosHP0LIS7zFuN8fXCK5f8tW66WIUcWrGE506Xn
hQjUqT3hV4Omf4kMYSd+2qbeLm5Y9xjsiHB26LPCBKPgNzQz+JjxBp/6hNhua+ZFIfGXb7QSC8iz
hdk/tuZonD1jCI59FJRvQUQc+gSihdSviFvYtjpmk0MbHAP8EG+p08AyqUaCzqamz3TM7llg3FEc
8A3RU9L+CtBjcgLGco9pIDbP1C31c+stlzfXs/TYlVymviHAesCLwkmLD242afQtn3P1Boyatx67
pj9m7RQcWlquRAW4WvM2Q1sOdTpybcXfeXWcnth83zvRoNE3YkqPVn0tYLWuyU10d01fB0e95ddp
EWA+VyN3YNBNHh2LArtc3bebsCT32qIFflE5eb5kvk1iPcvZOGWhaVwXWICPIrP45C2Vj/ALtsOd
bgmaH4xFXTQ+rIIBPc5ZKEFLQYDpXqdYF2r0WR2rxJn191BPyG+WrgbvPiILyyH8KvBLqlPANeyP
SJKLHYg57WGmIPhwAsUX9tplDdb6xMrDcHSEjUK4lQvWbY8Kgdx116Hsc2XUf3cldTK6ZGP80pTx
+Dr2LlOohgN5TSsVfV/EsYInI/Drs9H0xVU0tN0DqjX3m+rt4CNGo3XsBUx7RMo8mex4QLMvnAkD
ZsEKWHLmXhK5RD7jUKnJW0MS3fuZiv+d7/2/Qoc/CB1MnWnUT91z/619+y9Ia3E7Xb3l3//v/7m8
cf57K779bNH/1x/9S+fgiEXM4OjMBuxFlaAz2PoXeM3x8OEzjPIEIz1UDjT9/+3Q9/7hMFl0OdlK
YVmmjtrif/jEy5zVcKRwbIf2uPWfyByWqdovPXZiV5lFo5qAeLzgAH5t9Rd6l9R5lBKeHBoEdQe9
XZzDMZwec+Az6zBE2PPT5fmb8dtfBiYwl2nm0+3nk1Pnfmrq0zdAQzzLaT+OSX2ra32P0mqI/zA9
+MuQj6+0aBZsW0jbMD8P2FrR0HcV0bif2ireDeZY3aZljZYA2AaexwHBfFMPPoRT7a4ZnPEPs0xE
BH+5rgZzvWXGR5IL1/bzlLGb2C4np4V9i0eOBhru3QxAwL63cUqgVKyPYzLWDZHcDm0wRZdl6WLE
Wrxu2MfuaQSRnFxSrl3wCsYclww740AxpNvJTPl3s3LKofZn2ox8SiU8KEXQsEm2WCU/qnZK76zE
pRM4uvOeFMUl+FNWtGxE9SWIq2m3jA8IDQwNJIplZVVk75jOvNer0XgAK6GuakrgB2qe8aa1ugBo
eqPeXJSA+hrgzfQREZG7JdSmf8o6wFsN3rpzQHzjug5i10A0bxbgcvXyNUIR/IJahT8cxtg7N+z3
G2bbwZ3X09X2+0bp5YFLheEhRBRiIKezbWtnMrxhN3ca/PFzbD5MJbAC0pMi7J9zcS5tD9sDTwMS
ipy4vi2zHlRMjxNtjVWAgkpGjHGsMd5zZhl8hB31Me3M6pbzGuHvOJh2EhPKgfgXPo7V9k8JhdhT
lczynl8HwCjajE1h0vDt5Fh9nQC9rkPHYA0NxUQqcFDiN5z5ZfCq6ns5eNxDAw82qy28szS0eF9V
CC6J2Zwe9Zo/mfS6eZal656DMbSJh2+Nh44m1TP0hOI8lqV3znOXK4L8DQmnnQ+gT2U366sU7MKm
UYADhqI3N7TU0jslI7SmjEnWgK3rr3bA/wxTRE2EO5JFv6f5BBzB7irQSdzOpNlNOxl32QGerrqa
cAwAdEmoEBqrqAsIPwhTFGYlHqg0kB2aVzvNCNK7cDAILMYgd4XqQtATD/vvqQ5EpiBXfJtnus6m
YZSv8Vj1TwEqw4tX9bwUKQo7hdJ5ZYx8Y2/Q1FWQLje7VolrLdRR/RKssJF2goDYi/J1D2Q4X/VR
0X9nOj7toIza16HNLxH0Hja4Qk1+TvmY84DruK4px0+6lGINRiehWTtyhGTEGwR3Ug+qr8QOz5di
iKZHc8hJoi+5GbK6Srf04tpveiKNB+Bgg4/UilpF49o2Ib9j0i2XelmiqIL771PNt59JqoD6jeOY
fKBy2tkG6x80j3rJQic4Zk36MmhNxyCxzq9D94PCm+NXrOVwS5ogNw9RI1512g8LnLDD2sjaXGFU
iXcm2kbfJpqR2L2e3qGjmMULFuVyJBojfiiJXwBLu62uFQMCPJyDuO6mwHgo4ka9dEKWrxptpc3s
UHLVZlC+WrmYTomlifvRXQYAWsK5yy2G8i3kaFKsY4s0e68Gvvzjy7mLxwTIs3Y3TqogtiNO5ssA
ZvmZ1md6N5UMOOFzcH2MlohhwNL5Wg56vG9Lk0hnQoPjnRhjxAGZJNAVQXvnLEOs6osRp9450ScH
M5FJbkkrzdA1n93UI8rhBeYGRIUYY/RLbBR5Gu4JPyzQ17czKlRL14fuMlVDQN5taHX2nZXSCKjs
cXo0sLesS9lFUMnFSLB2Ncst61DQMkEZyPRhbNmauuIK97u5allhR1tLb1q90W7B495poruyc5Vv
gWuJW0Tf7J0Ovd9ahPSQgysaJoydHG6i0JyjQ26mj0AYkAUvQ5DOnt5jl4mk3Xff0sjMDwDJvyJR
iA7RjKq6MDp1LsFjbUg9Gmmthu03IwbUEsbNaWyrYAsq0DiOc+r5BGc568wRBHqoML6yZwZw9FT7
aV1TIcnEPWopwZhxVhXzSnlBdUAiADVQG+mHAYgniCkFDpdn2UeoZmZXllh695h51p5d3E2FE2/M
XPNOSRSqSyOTYSsjbtgqyY1TPAXjpvPcEMENP6Rp9ER80sLf5xBqmG9ZLvBnUqNpP3Jb4hTEk+Ko
NZnc+mkQsbfvQuMe35RHKeU0Z6PwrGyD+bj92qhhkGtRedqMTp7fEOYhljmoESgxjIGBbUA/pqFT
V5h6dwgHD59S5mGZEIEk0jRovlrl0JHGHfLM4wHubnsA6isSRVqcdrK6Q6toYKVMm21I5wBEFgFP
iKnHVxdJD+70dDwViPtxA6bpCzL8Ejn3KKcdw0L6TI6krEMDEa2d3rY4IVrVLacz2padsJyDYn8l
+4ZNBFQEsPRmpbivLnbWqBNz1RmUqm4eiA0GFB5F3FUNUJS0IkmGFUg3WRzxgY2P82Al+DeYYbhN
sR8yH1M5HIxazm+KfLqDOeXzg0pUGYKK8/aAX7xDjmvoJk5RYPdBVx1TiI1raWY5yx0DVzbgNGwg
kt86GCA5HEwG6uZ6gPut3G2lYevUlpE1DjS8bp6VfHEkARGuPg1AP6d+1Xm9toXVWdKWy28zQ+NZ
TrlxiGOLprbd936ohXgu3NDYZTErXlp439x+BGE2BPal9Eqb4cmg3SE2cMlInqfjIhLNmJKTN7ip
JGkxdlhd4XJ3zt7YmhLUzUDLNxPEJ+Z2lF5UMxsHFeVMZOJI1qdsDqyXDnoazi4xQKU0iYc/RRNT
PWAwif5d5UvYoO0UcvR1fIOHGXjjGvNbveuMTLyQxx4zME/j5GxjQPyaW4lkBN3Y/UI9wVokXsyI
hzO8A9g0gA1pzBHEmG6dSPTvZWIQk5wNy7lAVbfjSDKZrPqi3LigG0/wSbN0FUxO4rD88uhQW319
9qqmtNc1yDnAuaWI90Q4Ea2cxKW4nkzipeeoUO8m+VwIENAiLL8Nhd9yREoSi+fQolKAcgQt1GSY
7haq/Uae26AAeEKy2OppwwNHsQt/FFlGu2HSgjvFJJV7APnF2Ql0FfihWMrNKM4Z0ihxPcexdqeB
0H8hU8CCwAEHzvVDIE6Ym7Eq+LYc1TsewVltIsGPZMw8naeOU+E/D19VbBoPiTE131TiJK5vkizH
OTmn178aCeLacAyV9yPsOnxKHBiLjQkx0k8iE5MihP9zVs/z3tYbtCjlwGZcJySB5IqxiR+Jhoe7
l5faXRF63VNsEoYGeyjFyiDVVTj/+BRe9cUCsBmvCJBYNmWEDR9twpkk9hyOJ7hEjRu2weKbpWTZ
+xp6Np7aaHwk7gXsqTUfhzH9tIsMjSy4mKYGSQCaW9Bjr6ddmMvppPfoSKKuH/ww5Flecth6oeVM
WNm0HH8Bib047ZgdGMdAKQpt48HNx+nDnVS8AzQPriSJPRqeAxoMyCGYZEsSkw4pJL4/yeD+roZY
BILUSxg62YF+rc0YeKRlGGot2dhmdQw8NkOOw06xrpKqvmVEzfHeqly/54d5babaJauj4GJ3rfhT
QWMsZdmvdeI/PwmCDRpaZNH++lm60iLPIqnavR1z8iccshPXjmzNTdjSoJpsDoSRx5XFojjeOGGZ
A8oV1p7e62sYFCzMAqpqY/XTqRhU9aXrbPu6j83xceDEvf19iWlQHP/lwxK7g64bebcke+fXDwvX
LnV6zWpwhy8yhoYu7KS40bA3Qk7tWHU8ilhgRs+KT3Fk+TrPqWWSDjtJcW52mHj+QfL5o+T89QqC
DEX4vXwoB2H9p8I3JHcOAELY7EnOY5oIGinwG7erzvOAV76GHOOzNc+byUIHhSSEE1SiKF6daLlN
7T69Swa7OlqZROEUiPIbHAzn1pWka3ttNWOywSKFgVBo/u8vJ8y+v1xP1PIuzQuKakv+RXwoOg2p
Cv6//VjxTIN/qgiDz71pWyJf4VoWg+9FlvOBCrPfo7okc9Qw39xEPQ9FaG1iwXFJEySndiovL31t
2i+9UsUlnq30BPLAesVGFY0XTJ5Ff6qjyKUFb6S+btN1jWlg73K2kn3oxeJaNyK1AWjJeTXLvTMH
SMYXozWd7IjTfF11A0QLdhjT7rS7PkTAB1BoQmwX6gL3u00MGqQbShob+X8zlAtrgw2MDitndopl
6pIw5V8iTI4VUqPxQrSxnNXHYq5ui6xa9hRvObanHOhhmTdYRGN5bzML2JhjoK5SCwlA0jFW6ZHf
4TSP+qdF3IvhVJjZa22hHTy22ewAEw3AVzwPMcIQbWzacSPCNCLUCLIGDlnLgtxbr4XZaoQ38IUK
8wmggcGwELPcwcHZHx6AwsY+rlz+QcCBHgBGg+1mHcQS5vNKcOI+eWAJvzmZNSqexpzpaz1KCjQL
Ed84LDxwzGzCESHsHOUdVHQrDeoVyCBEY1TfbLGu3TzrCaUmLXWxbgTir3Xu0WIfawo3N7LV+5R0
6baO23jX9Zyu9HRgRTLBaP2okN0TlKRXp6Z+RNimXtwhs2K/nha9zXLtvPT/sXcmS24jadZ9lbZ/
DxkGx7ToDWcyGKNi1AYWCkmYB8fsePo+zszsylR2qaz+dZnlopSVIQZJwPEN956LEIQAaG2SgUX3
0Ga2c7R4cNzD4Ur35Jtz6IF6Lo49aov3GfXZu1CEKPV2YeOXn/k+QbVBaxr56JU0YRdPNP1eUXUv
WK+7F8iqpGLNnEa97u0qqNTQY3ogtmIpZraMBRwr6G/lse0yupbKd1bUTv596bTDs2khaWQmX7+7
Xcu+Q9BhNRbd86atFp4AfW11EGAZKMExaG5Y1/ncwYLTpI+qYANIjM4oEgLOSO0u3CMdEgfAgBb/
J0lW8gPSGZ9KuSAipDtcualYDlXCM1E2kqkcVHWCJUP9CE1gSO5c5TMAKm35Oik/OFsTYxb4xeE5
tpr2lCq/OnsxH1zLA3SPSc5d10E1PgfkOazwz6b7QE+AYIA3NyXewIOf0iYHU7X8YOsYL9s0WJq3
3CvvxtlvvrJ/pN023RiHkkBcOCU6B4S/tDJ04ax/61loLVeQ1lwYNZC0s3ImnCf6Vp31+Y6FfNqg
Xmi+uHIednNbZh7GcdCHw5gyGdHNazqbNPDgTeQ9vBC+GeiUXLb6WYyhv4r0rEfBZWa0rote5joO
u1AGq7y7wldXS8zKYB6Zrl0uQ5YnFBJxJc3DPBjqWsRMPJxOyfvLxKdyuHxI+iJUymJyIuG9H4vK
Sg8A7RFxBF5wHiLSxi/jASM2+BiEpLNl4MhHrwd5SxqoXY52fz0lyQ+yK9T1wu1WrWfioaLVNDML
C2KmV2Yz5w+wAWc436wp6FMoyYaa3aUcIF4k0EQxTk5mgSyUd2R6yA7BKnML1jDxH+0InTGjHRPR
4YAQANow4wwGd9O2AniH4bl0b+3c09YF02wZfI0d2rSWieAicvmKYZ9BmdtP8iPOmLigd1NPFV6r
VWS3xdHQwxXkfBxrdPRsRvWkRq/IMSP7OOGrBezYqrQZ9siFI86xePnL/ObykJxzZrdVnQiEjcZ3
01x0uewbfH1FSbEkOxOyzeXSRFKzawSjoQrW2oNpFdW5qWELSmC0Z2QO8rWGIHBg/c1MbdC18lQ6
OomMTovtUs/hbtjdt7oI6y9zTLHTmjI8Tz7nbD0RGb5KXCwKZuXwheRA+rYd7dO28yjPyQ0Iz/p6
lq0+hruo7tDNF0wkw9Sn5s1bfpyHKKFxGAIfEz31pi7RTwEatC9WwCUhlqH7NkgWcYkVxbc+AnTE
v/r6yQUNACfRqvB4O+SGFsdLeRuQZbeL8yp/KIk92GlZ4sYDkvV4eTbg7m1PqE+SW58jn7mTTi8w
XHHrx4bLowKMwFmGlCFS5fYj+vdxHZYssTzsBkdYkGzWvMx6bDynW6UDX2TIgPioCrM6L85QnV2b
G6fU3wGBp81b10E02rV4szflBKjLRjf2rCbKZGzXwdmsC/sRKT+HLefYa90FzRv+ONa0Ecf+ZSQ4
9gwtA5uVV1wlxNTOlJ8dp0mzps3Jd9r4sJP1THHS0+yU3Nj73nGYgtYAc9fKHOsvcLwZUE/MjJ00
olXoKZwdT04bm+Hyloc9F8/lmJ19Pg0mR+i8axG/0NUrtIO2ThZEvMYUqnVQMTO0eWp8qnaDTAOF
wG/kwzQ53pKR+yhHkvZiemNDj+dwrRkkp80T8zK7mMsUGIcrT1NTMETURyVeZFAXuQOjMbBzvsrU
ZeqFfNeRIc8HPP9Mp4GfWeuqZ9/rh5b16Eh/+O5r7XLPr47CNufGTUOaELbHzVfIVZQckji0Y1Zx
k0FkTW4Rnn8ZR5dPDYOLc4Suxq0y5nwGfWHSDY2TfKUqISh1mFn2rgqzDqlbBje9Ya/MITshKnmu
awBPRDaozTjwhasAyGJuM1K//PFyY6oy4xFjoPn8cCeeqXhNxbFa+vlutg21K5MsRd5Sc0OnVJWx
rzFoo8uVLRofBu3ipst14y10ZJOvdnMHPFEstYfShgb2MijWUkJh05lOugpQJIAR/GAvw55BAu8Y
IGmRTYchEG/ohsi61ZsYcpeb7eCybl3laLJOQD3r1aVc/c+q8l+tKpFg0SH+c5T4ddp1+h8wYX/Z
Vv72c/9wZePzs9iZORgbMDXxV/6+rQytT+wHXecve0pWln/sJc1PFrZLdGIsvKBIusG/tZcM/raZ
dF2chxb9kuOE4jd30J9MYKmPQy5Hdn2E0Y96I6ZE4PwHOIUYgQV/z6HZS70ks62ec8HinBSrUa+d
ULOrJwK12WkRHU39Xucej8DQUpQneWRzdKTcpGi3mrelyVuQqV2WDstVlPpq2FYI/XnM4bcIfUpg
fksGIAq9Xn5z2U4wG3EGGG70Jm3ioDjIhOM9SEP5jPs4DIJpmu8u8/jLEoQZY3RCFU81gpOOmxVg
KxaTqWrenRDRC6tZ7ntarKMaUIatvEQYVXMoVBMP7WcrWgZA/oTQWCuFd8D/NsZO7O2m0DfsZ4Cu
cboth3hGppcnhvuWmKHCucjjo0+uoDnmgUP8JDDhO2n7iKz8OJjAX0PPCHZ1rqz4AW+It2NSUpJN
k8alGezsbuxNUILsIY/EWvFfxtRI/usMZg9JEr4OsC05B6SnkhYvB7ZbnEZTgHuBlHailFJKKy/C
xbqSFTBV5CG3ow/ptaY8ILDWVxKeQyyDVxLxemNbWdO8ZXLB6NpbNj1/gmA3cm5lcrzxgwzlYW7G
zoEMWOueVWC9maJofG2Le8xrxb5sSz3vC4p9EO6adkS/PxaevGpLslCEbJAfkyjp9kg6Vzi/alDM
IRhFT81PeePmr6Z2Y/uYtdaOOzAMTHP3u1HN2UNARwbnaZYbpMSYSygPjz0d8hujuxx+alITUNVW
R0IB+5OIioNtWcVDUmT5/Tj3FSpcHBXoPySbtIm4wJoUqFA9UlWNLUq+sPvq6lKopL3ZzDwqIU95
5dac+vIKU0XHxk+A7lzS4qkeqcGkYSX7eK7DD49xM2GBUZvdjYYn3+PRclnFNMq8CVUAigSIiXGi
geCnyJcx71s9FCMcdXl27OIxMxqiLxkckJEu8o+UAI1nL+CmEpMjdoz7xDGGb77y5Ew/5JB0H6Gk
X+bc2ob4qIHIJnH/3i54W5a0PUCWFKu8ma5Gkbi3Rd4VO2dcYINjvQaMGov8WGNmhrHrW28wbxgc
+xVLAXtCsJTlFIQC7c8g6u6xG+r41pnc+kAgjIM5S8GmJvvkUMaNC/8wsW5oLzNC0pPsjW+02M/z
4FwN9VIchqqi915E8dHEvRetIwIsUe86yx1O2/Fc9kzK0NmRRhk1wHlU1qM8NwzSfQ22xNeBap17
vCEe+wNtlyrmNjJWTZCmp4rx4u0QDN15bJ30Ze5MKgJCfc3rJh9T1Iu5fBzyYfoMobc5ORgotgab
7rdaqOy5Hb3+CrILwrJ58LOTufgLtrEyIUbMxKXaLDMYhwV8uZmFAbj50f1BHqPcY29XL3NGSRmH
WEjyBjI7pGIKAnr3ITERMgG6tqr4aIcNcmcTKkroENwlhm9DBebSyaviYMYz5hhykTYWEiPy2Cp/
Z6MkQxjgya8MxYYrE2PKDuBMuvYqMd1ntcsAPw/UoW4H5z5Sk3oFhLF8uJE13vOBRLfYchDw+goE
upjKDfdJjxdpzthyCCBBIvMkBWCdPzVpW+z52rlbDLRLoZ8335jw9vuFoSpBApHpAHUD2SLLtr9j
uV7Z67FUeqc9JjQgrv1jYXhv0BSBpFKmqlEXU/SCtbxOovIOZEx4Y9d2/IqWptizQpE7ZkHGuKIM
NK+9NMfeggjvxsAqda/mEYc8Oafhua4tyLnFfFvIgfQVixv1BIxSbBY62RLncz8f09yKyadjVBIH
YNn4MKrrQfar0Hc4aqqiujI8N4NEK6zPnipde03YBbY76amPJEOOyZsOMJsMXZYdQBHIr8CwtrOZ
oWye83Abydr+klEnHwvwfntJNMwjNF1ibvzevwHjNqPolxSWmDHkU1ch555dUjDGrjHeIQGbPNFA
fhcpPpQVd49/rqZJfdO0K4WLR7qHqnKnE8Ev4z4C+nkz9i2eysKudvT/8nnCVXMHWzjaMF1c9k46
J/c82Zo3T1s4gr7yf6hUA8G8vkNxFsbfJqD9ukwP4ag3u6kOhis1d+7G104Ro9amkVD7RwIrx0pi
dsX4DsDEIkQLUTSd0mKgFU+EfI60HwW6aX0MLiYVV/tVKmGROBqO8iWIK8/bijouvzpxHOwr7XYZ
tO9l1A4YAl/bY4IpBiUfbRd9Ac+TQvTFDXrO8DZDfH2da0vNAPz3JGujv456w8Pwmbs3U0GQh0F8
90uAdgjxnfbndBevTqdtO03cBedFW3lMZygGAh1SHteh9voUU288Jonrvcm05ui5mILYnGMQ4tAG
W6ZlgltmPTU9XeXcpGYEKreiSsdQiUI8064j/2JAGi5mJNSmkuVMUq/n2g/ec+1aMlPnXQxdTXph
5X4OtLnJMmeHgNgQ/mqs7DslFxTdUXWtv8CTLBxrv/RE5YK41NIR+3oI+uwY27WzaoHp39Wx7Tz5
2m41a+OVlLW7Ny5urBBfFqQ64pbzFM1yjbFaLdq+xeIVzmaLp8vqmwUK2Rh+tlzsCJXsbNzCrfXo
XhxhJWLcu/ziE7PHGcuYNo+hV6rXk+mcg4uzzNMmM2laqG29+RT2drC1UkN+T4YUV5qhMKhF2qrm
GxmoPG1fqyLV3cGkbu50WPmBDZNNQKJbrelKjPV0ccFFNN8v1AL240x8vFrp1e2PoDSGt1Kb6KBG
vuIVhA+QhfeOzVSP92f21B3agGdfvHgQRhNaQAx63sWr5wuP/E4fQfxH2rSlXHXa2Gfj8HNrHm8q
D2hFYyzapTYCRtSmO8St5dVw8QlOQetnG+fiH5w5hG8cRv64iluMZehCxkk7DiNtPuR5V+1GbUgs
eloxA/bgwaZLvr0I2plo4WHU3II10g0KECyOg+b2xQyP4EdaSFKObhGTWI4z944WDoskPl3skr5Z
U75CNt2Cy5wevBaw3LQ409EzVXXb02VynzgIwWO4St8ofJMtdGl7nyN2uA58m2IaJz/+zV5bOUei
JZ/MvC6ehE0NKLAlERXCau6WvJzwaiFchDgQNzoiCyCYLTYzli2o7CR79zE6psPYLptZ+0uzPiQT
MR2tdKDEDOtDeTGjOr9bU/NeWQhVWGWdo5HlzMwoF3VvIu89A2euEK26wStubUJCotd9TBJKUk0L
hLc+fl284CoT3mOsHbMD1tkqdS3epTiV4Oi+IPizV0g4i7WMPLQhfum9koNj49bz0ZZPibOR2qXb
OMt7myDt8LG1ax8vKnBvU2hvbycZFNU9fl/TMcQ6RxE2ay8wAvxyW2TxE1+Ls0PwJ9ZhR+aiU1Dc
GEXK6Cp1rlGOvLGMZoWqPcfgjYpNrn3IjXYkZ9qbXJQMNwLtV659UZ1i7WGuhmCXxLiaURHeJtrn
7Fwsz8GM+xmiVLvTAMn1or3RROEQvKH90mQ+7MnamVaL9lIrw573iOsbZvXBPtSO61l7rxvtwkYZ
lr8bnb+1tUO7RGl/aMAVnlzt3060k3uM8XQv2t1tdPi80wZfl+r6Zd1cDOCC+Ftk8PFNpe3hYZ6p
W9fkzWV4x9OlL+kTmrZfew2j6j91rXe/rcz+C5LBXZ1Wffff/+9vq0iaUjSxRFSxVQ7oD/+63Usi
AUhxCNJjVna0dcaMBqvF5cfCmM3KZ2FW8qOhliKnfmCk8usX/zuHw7MRdiLIDYDIkLr11xdfgIOC
7G7SozWjuluylslSWiS3qJryh1+/1N+Usi79DNZY0NcmuMif8VupTDNvThhV6U0IHlR0TwyZVFx/
//XrXPbIf9lM8kLCh4dn2cgrvZ83k3mtlGhzPz5i5VS7JGjF0RsuCri0Z2SaI+MiKcEkEkCU740f
01FPC4NLI0p0cx0l/Ha//pX+/hX7BJgIy/ctTTvxGUL8GUCCkzpIeroMhHBYEi7Leyeb6KBFEcLN
NyH5f8zDyPdsobi8vPZ/5kf/en6kr4xfz49qiKQ/DY/0D/0xPAo/AWsJBV5NfY/+Y3LkfkIyYMPs
8/mXv0vchfkJipVWSSNu4H7Sf88foyTvk2kiZdOYKxOeI6CifyNa3HV+upyAV/Hs4iYC1OX4jvsz
PKe1vEwOMk5Oi2uSbVwUCEf6lcgim5QYT4xvZlz6N4br1g9po6obPPMGKUGlybQ3HLKt5afm56zP
F7Vt7Tm/BdGR5SvPqBCd+e1+DlPn1FcDZlTQgHLjBjNTlxrBBlvAfPJ3KnGTq7GY6rMZa7o7WMtz
w+jkzq+dYF+aYbLXWVR7kVPFYtYzUAZwlO2XNGmPOdOl66GjTF9g1hlrZ1B9y+qKxa4qbO8lHeya
rJHSztachDHwtWHcZ4aN7xGh3UMtBWHpgLzm44Bplby7dz8vguslx9e/goncUwOQ0zaN3rzLo9m7
nUiji1Foh8Q/6rX40VKROOStbXxMPN1/+DotkpDQ4FjDWPgez3YkWaY21l2aNIMe+rcPohMgEXIf
U63i0YBQPbO/Z2ZtkiSboWUs0NxR+sXeDTyW+KprFuODNpv0Soul0I2xyOqoUvk6Mn1B92B7+zwJ
xqek6fvPIXRkcuqMpf2KbDZ+bQ1OqPXgClAJXgzZYqnCZTUE1ZGJug/iFAPnMXFDjaW3rfZdqnka
mHxMLxz1Np90VXzFCdsfwiUlxoQ27GMxh+Kcmu2tscTuKW/75tRGy3KFBHtcV67f7Xzk1fYGXLeC
9q8Gu+VLjfPXMA0Rb/ApDfxtpdExS4PWqywfVEVderzRmfCnzoqGs5W6QLBdM9nPMioe60okLySF
8YBmNAi8X6EIx6DuAnEnZd6EZmI7ObseLsCjbMVwPYhQZ/vVpg7stcZolyyckEWsmJcRH5BQvThU
dNjLpx9pBmt43cwOyFcCywmTzZLqLvUAmQup/HPc1lAcFgUVpQ3K66Y3srNtOBaNZDmxB2OU4asV
ZXD8HDG/AAxLs/xVzpNgkN+45I4VsOXrxiwPC2lj5ND4AuZQUFk3S+mG93FERDfBr1uUf2yu1Ljx
WvcGj/v4wao9PyKNl+spA5OMH2BAYl0l89Wy9B48pLCvyKjPolcE1bFxiqQts21IaPo3OZndoENh
BmL+8E1vR5Vbbz3z2mrN5ne4t8A/f2kVoRNhQ7x4jktqpFHqlTZ9FMEB0caE7SKgJE1t1SFQcxhG
YFxMaNsjy3l2RjO5kmYivqKTM1EMCS7atd8yb2pA73/JMOhc5+6sTEZ7efgIgbcGzpH5BKeIpBhJ
koi7GqFxVb67cRI+MXn+apgTgTVN6xDE46nvbtMqeg3LqqttFETVaxYPnbUuWnwMfFlV+9b7AG9W
iBBJOYjqHhn8SMHdM0A/a03spunbewagpMehle23rJ3kGl2m2AZFsxAPxSB2GYduM4sm3QiQxttl
6tE71ZZ/wtetM8WSLOBzYHpTDwPHWuswzUaKbO5HFuIPNpvJfZ2a+bwxwj4SW+G35pudJ+F2If0B
ZI0JfIhUqTSjwW2KY6wQfJPJNjB2r53+AUiB4IP1y+wFoaZEyW0ByeBEi4YjVO8qYIk4NV+YEjeE
vRu0aNIMYyAqpupuRdcaH7XrY97rrGykAcZ1HeH5D1eZY4ftKsTdtyN3Wn7xoJB/J/ttelOisq4d
OjiyTiYC2NhxqzZah5EjKajDKN+wyyw3BBaOJ+zMIQQGs/lMfEqzoZabrlqPDKSyyOXGq/yTaBRO
lapi5IwoktqY3GtiCuNtbQm5Bzn+SLc+7PEURSu9Qyb0g3gYH4KRqtZhP3pbac7Lt8UZ53I7Wqic
a2dg1lsnIJ0LM8huZzbi43AlCiBJPYCjqUlfFiMuqoOiK8jN10DltOqrpGU10SOgU112Sx6QsbLD
zLu1sinaQZVqHzw8GQ+e5cd3HIsz/UC+HKnln11RVQ8S8cHDAIreXsFbip4JHKjQXLYBPCCGsiet
u30OKs/mkJq4rYK0qTTyprwDbMp0BsmmHpCLmzAuu3U94p3J3Dbm2OaRt55Lld4MdjjsiGuVNMNd
SVBxaPLrermBs51MZtJfjYZbnS3Symo7j0Blfn0ym+xrjIwR1v+ljz6LoPWOWZqTxDQYgST7JEq+
O4tB6pQRDyWmZVmfmQdGNyGK188L1/gx5o1/NKlcYHq37h6tPUqTSC5foPiQv7JIULmxVahdJhSx
e1YPVYxgum3eu5xHQ2otV3a/+EeIYPW6nLI7WQztypW2cxvVYPY4ZHOWnUt0JOzEvm7nOq6RRwjs
DsEAwWbxcZrxeT62tTbuZgujcWH4e8Saxm2O98XZ2vbk3hcEWn2LelQD6WxMxqqVMwgAF1nGSTFU
vbfzdtqHKgyPozV0z21UI8Sx3PGgMw6VzvQjNqHxQ8I3J1bXq4WYow3A9WRaD04o7ycHLj4bLQfb
B/s6xL4p+gJZCAgQEOgWP5yPHQ9G3F/2dMNm+sOs0/DD6hybANUOgxg2oeSLOUU5xhCj2VdOQgJV
OnLUcPklPKRFgbEVj4a/S8csv8P2M31hEw+yqre8N5twzVtbERbaJ/rQJKzATvfLNLnLtm1tu/5c
qfA1tQH6b8ckSJor2cnBWptVAJJjpCd+S40o/+xaYSfvCFVIiZDzQ4kcw/Ngb5WZJckO9Ni675vQ
qkwwVqDIWKlXkI7Otb0QTgfyjoQDJDpOAnuqIT55nVQVewGoTfeLZdfZVQ8rqUSuYCSvbuO46bvt
cYuv8deZ7rad2FoTgYr3a/GuLWumf9/XcZ6aw4lL1gZu4I8VA4p3GS1v1L7zS54b1Uc2zkDJ+sF/
BJnanKRMH2Xlqy2iz/Loy65Z+8NYrv16fvCK5Y0D8AeS2ves997AHA5fnbqjghB4UVadO7z5oZEd
wPsWd5jVtlDXjTNfDkkBLYK/Ku/lD2dxRyY2jSQZb5JOkCIHSYtDy0Dg3nGnXK0R2yYQ+wgRiB8D
byD1fLFx18OSwj5dT25prP7TQl08v/+ihaK1sH/ZQj1/b8u66v/cQf3+M3+Yha1Pwmff7Wm9iRey
bP/fJsp3PmHtoJ7A0AoghgbrH60UFuMLiRjH1WUsQpf1eyslbIzEpIMzzHYBNrnC/3daqZ9GEjZG
Zfb7Pr8hsxchfmYPB9Y4LCnj1UPAzmdVItRdZbF0frt8/imh96d2TQRA33mPqBG1WxrR8V+7/4jG
3nbqmLFnVqFhAUdErteMta3qcaNCHXOO8NrydlMvffP2p5b2/xgu6e+r+fMwRL84hGC27nxsPh/2
X18c0ROApzwID7EIkZUSTTcRdwj/vGS89ZBxcLwDpGxCQveIne0WlX6fDZa9hL94Dg5DcNdqQFvT
k3a0dqQhTxBpk1u4nDr6pUCF3qsWXRosJbo6n/WvV0yb/483wWAztHA5wlT+eaJjtqJxAEaGB7kw
x5kFGMnSKMWRXBz1JB3Ml5GV48szSmRlrBeaN6gIiCpqkJ0830No7xUyCWRgAflYS7oPtZZtDFjW
ziFatmBEmFimQ79TSIrw02jl2K/fA5fs376HwPdCK4Cu7Xs/O7g74VDiQPM5pA7CzRblABNUTBx+
nf349Sv9LDTR3zgxnGgcIXnDu/3pcnNHC+uPxStdFM/qIlPyAnlqe+StyF7Lf9MBr18vxO8vsNtz
kTn6CvyTsMW2uqoqyUw9UEW295wo3WoZ4vD863f1f3x+wrQEngOsIxjhf2L4hjxng4IF5KFFPbwn
5P1H44TpIe+Cx1+/0AXD+9Md49ogwn1uPAz3Px8KWWzZIR16cLCpP48LkvEtfqt0rxRfnEJAzX41
QZBX133+oLRAF6soQbhQkB4SyCxXpevK+1Z5WiEzIq9trBRl+mg51GsFesO6QA2Ycm0+jTHCwLXD
EsUgroYn9Ooi650bHLBWYKeHDiXhy+Qt6eHXb9IJfkLcC64QE/c0Fg5CKcLQhQrx528tsqNiSBao
alPmMOiJa/RtcdQdSfDLUdLAvcEs92OmDd64OfglLt7sUJTZgAug6REKt+1Nk6dEfvcAXijyzRfL
ztMbN1Tiiz+V5YsrvW1rTfZnKyy1vGMqiG4kk+bRNnPUJ4yeN8xE5yf2AjZhSFik83hHPxR/4TjL
Dx794G082O6BoL/6iqdLciibCCkTq5GDUZGaglWt3Ca2sPadUwePbeRmx8wgTq2yZNKvCAb/AFzj
rcsuj4+iWcbbprAm2rvFF+cykMV+RBO9bUYbW6IACO0NHuHEvRUj2Gjr/LnHX4xZlTF1qYxbN2xY
Ryv66qBIYLrkvbN3I5GhmPISlhd5420I3hH3buKYj83QlS8+S64fDRvReZWjZKKnZIWJmJohB0FJ
yfzqBxXKrdJuL7qsY6ay+bzI0Lv1oLtu+iCtwpVTpmC8+kp+hWPmvpuyQ48BVy+J8u8GYarXRlUY
GxGn8dbw21NZkqtceJbcYtA5zqNR3dRRgz5lxqGM1JzBBruiPeFbZ/15bmrYLWuGlsYKiBrb2dJ5
cxOwXmJOTC2cKc8iwvNvFHkPDAlW0o014C9fqTFBDM7zZc3aB75BHQbHAbrqext53V3G50SaN97x
tfQ75zEXuyppuCJGRLGDdJz3WrbkqyVQ7pxmxpOrA2+eyOcaCBNCQzJGM00bTclhUgMkXOfejvDd
cLaNxx5aBPIxFmushO1vDrZUZldWc6/a4jqN3GRtIFGmrS0GguvyFpsBG+XWJDHLznBRxjTvWTjH
n6sMRn3sfUmYeBySvjcfIoupKGpzOIo5ae5VtZlYtrK69MJn9CrBzmlbYrjnYTpVLup3esZ5XZqw
GoaMih6tMCtX5GgcUcO0tsoqI7mznq+MIA73eTdTjxtB9GY0ieKXmZly2bmA4gviFAqPHLm4xsnf
8BjKdylCDbjO+Gk2cOfsfdt1xpW71PUZrL2JYdNV7xlhU/cQlEFEVCCi6YPtrLldiEzVTBBLXill
iSMZ5sXBcmic/JrbxTNUbebwwIkzHLb2RC5c4lNTE0MXgdbKqo92FPFrFlnDN8/v1Csu0elUBsF4
zMewR0nciHNr0kvJPiefLsLGOrCGvDVUjti9UGB4ob/5nXWs8DpqGK1kuVoyl17NxjI/idGsdo4O
PTLhHmxFgf80U0O0Cp0h3TNPqM4pgaDEpxFe4Nb8MauGHDon7cslT3HjIc9g7Y+57aLJjzIYBghC
pvrGVHGxiRqKgmVE9t9qUT5g3GCTxjw5Li5RbNpgU0b8Grzj9nQx/iFJzzdIiXBe9Gb3QhK8uLW5
UW9Q3shhk0c9Rg2TjPnvlnbGME0mzSrL2o/En+OdV6c+Ds2+OjNOBSpraj5K3SQ0ynA2LsQH2HAm
GrIQm01UzIg5BwsiByCz/KGIBe44baVFMzFtUoO6EJi6gs6Kz2cSYB4abQKre8TykkC1bxceWpHh
X8mYB8LsoPzyCqjbS4jXRimnuXESTPe+NvgQboEj3nPYRWd1hb+uxTeBwzi5DTVLxB0cm9EBsw/h
ivh28RscsUT8aBd9WHQvsYdxZGgdfpMcFMR+HHvekoEwctU7YAUAg2fu1glRy13AEwDjSL/qbeyn
mQeT1Qe3Qq2C34OV9Yo6sj2NtIArC6bGD2rg8TnFQ7d1YAqeMsWQUfs37L1llnKP19KlscVnq3iB
ZGOQMb4i8wGBucsa4gtAhTZeYSnpH1jb87/yeMAQZstN6yfWK27hqy7H6++PsgbqYi8TXl/TuXJn
E/E2h4KFDupmdCSRjImcjyWyc+SWWbKrgVxu62p4JEDSXk99nwIbn9wtuxOA41U4IlCNUaCBN0j2
fPx+/tGKQCbntivlyNVM2Gg/V4NaQekyNy2ijegcEowNw3pWKJCYDojkZgbmUy7Hy+P9Pzu/f9Ww
cmRQOP7znd/j96r63nXfv/+lZf3tp/5Y+iELd1nU/tF4/qEWNz85Fpobzw4snwo0oJP9A27lffLo
RYkmgpRl6Vb2f9tVR3yi66O+8kOK8X9380fr/HMXQYgIW3oqYccDcPVzbe8j6jSSya2Oxph3VrMf
2ZBlI9DLCYFkj9gZjAQO7Onc2xQbOgV7Y3Wzs6e08w+yhHYAEKQrtzaH1E0n0ZnMOWnNXmqiCoy9
Dp9Q62zL2Jtfy5kzaqOQ1b+HcWUd7cYEHRS6pAgnsdiy30OW2fTH0enivZtW8cYLckncap6s2XQM
ezWC5vBZi9erJQQy7iYSJ1pF07XKVP0qGhm8V9wsx2EGfolvckf/6G9MHqHrMUux5xEgf6hUSsWY
4JvE+AwQYeXYXg2PkAxdpvjLCTZgmGxi2/O+RoHfkLhXNgVyzTaOr+tW9U951gOoyhbzgdQNCk1M
xuNghdfIe+QmKOP4C6kZGJQcneTELGtDlA2hBJnZ7lsfwduUopFhf3BfN7V/bCvkhh5jcHqcEXCf
H2Ifyuk05/yO57qxgtiLoVZNwbZgU7Iacul+bk2n2k5SmGtzEYJR6twdh24x8Dgv1gmrsAF0h3M5
t+WyToxs2XTsFq8BQvvJVgYGMBCG149W2oitbbmstzhG9qKxyp0tmVyaS7fcU8V21z6DRpJJ7Udv
LucPlQ/etptIUo38vCNCOuIvUh6w8qFm89HM6kGkmf91IM22qdQX5qzd3mqc7DCMsb1nFxE9j7gg
d1kWeRAdvFxdD8rOrmO3xFMUNDMhpXNfboOyGDdpEgSHDpHWDhQxQY7agcSpD6E1QHTZqjb8ivpm
+hFPKtwtZjUHaJjKast9I+6FmrrirLLmKRms7AldkHrnCUOZXLHkviY4ZLwKDE0nKE2+ZFIJmm0D
qmTl2VGwSZY8OEXoiG4da6yvi8l6SmajQY3nCHlgmp3fz7XEd4Cb7tYu2/BKSEoJ9raCaNLUMkr/
MBhDqnZtR+ok20CR52vU/NPJwxaRga8MVwsurR3e4GBtMwqFpVLb5UENyPMrkI34NgTepTW54+TS
T0iyNmCI/U1nMbye7aW8Mwz3ELowm2kS5XXr2e91If3oLJ1iTvDfFi8eK5aHEjljZASWcezSQUT2
vuj/h70zaW4b6br0X/mi96hAYkwsekOQFEVKlEQNlrxBqCwb8wwkhl/fD6iqfm1VvXZXryuidmUJ
IgBm3rz3nOeYTJ5XiiQP78tsTXW8Yfw438yQg2/b3pD5F68wg/nKKph6yK5/tBmM3jIDiZp+k6Xu
gxW0TBgbPITMX7z9ULoG8AoyzaZ1FTnVqRo1IjYAeatwVxGt2jwa2WAxHKNFVHTRunDc0t0XhMC2
2jonQEC/YaHkvucK1+BCwneaDQ0u/WWOaoBleqWFR8awufsJJZBRN+SnTOKuGL0+eEuIqCPRGNEt
K9wqYqRgbfS+vOfNtdOV9HKEWF5jidQfFfnVK73zkt9dtFzaDtMvaDWQ5UwZEOsiOFQ9pPVVMEa9
dT2EufeE9oxwd+HCeUXZL8JLAdta4WXDw4LTzXqbLLNLL4xgVNUO4wa5KUqLyZMABhV4G0p6LokP
vXFWOSOsBxPga+7jAcCSw5gTLx76f+qeNKC+NrwWDkkeok5bKVwT6GTlZBAvPvUg4rtDmg22Dp5V
cbp3Rzfc6JjHb8ZFmWAvGgVdz8D7wGvqIFDAo3+A5mowqdPa5iw8XKJQvOFi8eNcF54Frzb2+N6P
UD05kyOtMHoTk4kwoovCVfKiXDQYkNOv5rMsoxF2SfYiWo2gqlxcpR0CjgxAJF+qs7CDjEWBt8Ix
9hLZB2mpQFLPUhAwbPGGmGBT26Le1O/dDEKCY4C68XEzaItUpDiS61OepHIdSFi1erHP8hPD9A4T
AVMr8rXEOh2t8KJrSPNAS9xn2ChpMH6pp/p39qjmiIwL548baD6mfyzlhl7r9+Esgi1nEPlIMdre
ATgI2BwK7Myh296UndS2mQbxWhV68IXRvQ1EVqxb0ECXLJ3BDs2K/oxUEsQ0OsEXJeqxXHWkPCFO
qMeDi1/h2rINuUJ3ycGAQOLPKBHE3sbvd7TCcdtphbUa8bEnfmdGgmALBeQ7mYL51vGSZINs9aIl
3fpxdsvucnJUfyHwzV/YKrfrVSKGwZ9bDdduRp8UmRq5ec1oSLy4S+mNT23NqJwpEte/Hz0LN6SI
sYAbQXRL7AjuyTlKN0C+wguHD7BFlktFLAYrYmmcrWdwGojwFc2IVyWN7lq4s/iqEM1s7Y5oklQE
YudAVPgEFAiCA1jjdYUJeZtgpNvAsM+OqT7UTz3fw+u+6ZrbpUd+JYk48MH8AHmPwCbUZqSOxHHN
PogHZ5fN6nMtrfhqsqLoEzEd+jEIhMcvaR0qgcUy30tOpGVu6scWkV/nx3zzb+0ELKFnOM2rXDAv
JCuvzXHu8O/Yi3s8lw45Y613lwI3PIgkLX8f2pDRzpjrm5Qj6mWkh5+CpsCgX5ApkBUuI2htAsHB
UJFWrtCeSZ7SN0NU1tcjLaGDSaYYbq0mrNegg6u1JSLYgwxHHzWjJx+6b8MWwoU7bjxtKFetGh0a
FGiUfQKwCd4uQoOQiFwuGgM9ffd+6e9WsKmH5EuOX2y/GiMe49GKkP64esJK0DRk5/CtwkHm3tOO
kCFbHhE8YfTQOqB27v6t7/9fBlJLxKn3s/r+mmnUh5TeP37mj+oeMyiBuzBrPHitumAi9X8HUmj3
INsuSbuMowChL6OUP7V9CAF1nf9F29e2Yd3QU/9zIGX9ZjqWjUnGQJDnMMz6RwOpZSD2/ZxAZ1ZD
P53/THZGySHkx75sNZcpVMWJlaNiFuxnZGJQtEXgKeinphP9m9Qstn0aYnhGmlFdQwzV/Iw37a0N
5FziiMwNPOxE+5JJNNckQGClcb7MjeFtGGtIi+9dNV2VDJyyT/Fs1VdlO+tviRmOcKD6dOxXzGDc
BU7JiP8i1pzy0e0617hsa0+p/WjGzXDdVE6xiboUcf20hFqnkwMLjZOLL/qAls2kXek9Lz4MWFLZ
RFLMxrqems8sVA2ygQjPvxqxeE2JFF8dW+/t1QSdautJRLgb3KT08Cwniq8zRWca44q70xoA4arM
k2qF7Wu8U7V2YZC2sC4NDzAPp5xIy7rcp5e9/FXTnHwabebTZs860E/jVeQJ7H3JjONArKHBBt26
p/mJccs1G07rokD+i3GhIRmCef0sVjx57rI+92gBjdjeg1Gi5CJuyDkMwrW/cEdAeLReEjQPs1PN
l11jtZp1cJtwTOkiAsK1BjBlF42sImiCozFc44WHRZftXCw0gi6Yg3dMAZhlZe3MXYJrqazhLKaV
6t0DJWjReDNEPSEMTKVR2idoTryQHUVdijwVnsLH4yWxQ8gnGkeZXoZSc92KlhdKfWUa4tS2E7EN
4AvHN2RmVfLNS0T7bYL1NZhHg7IuF/cuWUVbFAguTbeKs91zNWT94mPz1BWYPgjjRV9xo5o0iPwp
65PL2KLq3DRZeofSi/CMGDlTQD7CTUsLBzVOnPBajikBKFUa+hpe0r1khYctqIPzJ9XwYpkjcqYZ
T53TW0B/tIzQg6VBTs+9C/dSUq/5lsnd9o1EBjucn6DUM3OyL6nNmi0D//a1NKrsi9HVwkS0Dx1j
1RCtt+okmRGrEGwItU7riX1rdnS0zTDDoxAngrCb/nOUWKrzZ9LebzXuoI0qsAo/h42lH8LEyrf5
SIQye38BpldvrrHrVrQPxXhXABG9iIYUmZMlApcEEzn0q5S5xgHPST2sBizHyK6c4lIBmjnGXZCg
0Oky68qRybxHFqSvZlCi67RHKtGYCa7pXGz7LDw6EVLZdW85V7rrts/RmAafEal42xI4CjJHSpG0
Tot9L9zqMWnnI4hM+255s28wLutrJKrMbmtxPScoHFGRdL40KxuLXIWo0zIr/VtJUt9Naafhc1jF
86GpreGqVGm2azMHLEXshBdJotKLICb2K6ir9s0Y0vaichrvPrQ0fNL0R65gkj3NnAQKM6l96nMS
2mZl4x6okYEm7cD8B47JKqGXfzXGpvECxxXvZj/NJXr7TDdPDicmDJ+t+U1zJciFjruxTeeku+y7
7AvtFs8nexyamdZPtbdKlWPdV+bAoZPU8PKLJafwwU6sUMcQ39i/d3kJusVrW35HpV3iszV806xQ
PvcgTAbdKffpSAtCJhRxgUrGrVmEcjfaDgMZQF1yBRg52XZ2SIKW23fxQXhR/0CDOPUz7s9DC3Wb
15qi15ggAKNdttPAA5MfVQz0oWfsZcNZAvleJt9Gp4huvUzGOxWUxRtVtLfOdLQ4qyqHYU4whwVd
UxeQwZITHUJ5OSGmW6e83fcC7GFOyTcZO683A5qP86PUEc5Oox26K9et42OSoZKhEDM/l1k4oF3o
NbJ/BSkNdJTtF5vgtrVJbMQJ6H7sW24zfEqjFk+JmZTXRlYhvVXu+IUiUW2UYXbfQjiYmIFqeKA0
REhSMsxno5jzm1mgj1agxG6nwi63Igu7W6NpqgNdJ44GoplTH1tYShYIoZybtqz1V1n1zdoaOSBA
nSk7f8KY5EdJr60sTE7fRgJ+doUiecxEoqatZ16tzcyS40fdpJwVGJlhXdAwv5QD4ypXKuea3khI
wJRm4twSxmNY4xKWgx3tS6+pUBNFat3VOsrEyYumr8Tdd/e2CuvEJ3EVKrQ+0RWKGI37wVg7KwEr
73JuyOL1LaP+Cgfc3GCBYdhmG+X1mFSMfCi0r+aiHO4yQmMwg3rXtTLseOVOcRQAetHS60gXzDYQ
8H7OWgUJp82qa7eS070+0HdbaUCtTxbg0J2SOHDLMYgthPQWRT5woxtiY9JPOV7MT6EsmtsCIC/4
miA+9GMNBJay81E01kSuQplcTI2aNgHjfMzDxGWtLT4tRkusbd1lQYEOU8ntH5lnY2iPrbZYaxg9
fce2oBbpkX5bQzUwNy6C230xaBwe83SYDjZidpInm6VXU1om97Ebnq3RtVe2ipyLacxx4yVIwvYi
Fs4Xg9+v+WVQxCTcIdBzEt37NM12u9OtmY1eAuBfoF9tvMWs7FyB1qseYEHTo9fsBiJuGKCcXcth
vOoJ492CBOiLdz3Cv83vXzW/cTpRLf735venuIW81sbFD83v95/6s/nt/CZ1xwCUYmDRkt+HO3jG
b1IKhwa0Rc4BaQ10uf8sj93fsLXAgkR4YhnIqfgz/iyPDSIhzCXzmHw7cIv/zPryo7TFkotOgfBk
g4aHZQjno1UO1QYFEMPpgxeWza7JkTHZRLDtkIyms99xrHz97gb9jXzq7y7oYpDDS2brCF0+VOPQ
RowKWbV9YFmQa6EYIM4eaUVOJutdOLXiF5HmP6pc3j8gtlzuF7xMSab5j9U/yue55eRCBVlGzmvi
cQEzScRDa8N0+vlHW2RA/5G5nC/Fo+ZZc2rRSaj/8NGaaIjCPhXWAUeE/Rq7CRKEbuH/gzUXxyWG
5slNE3FEVTGefn7pv/mUvEk2b4PkCOaK5a5/pxga6pTBrNZYh9ZIgDjJim6dZgMPzFVIasLPL/aB
9nn+oLyBwjNsEJEc3T580BGtc+6OsXUYSocLuRWx16sh0TPSTDsXOQAVTBXtmXe00p+aSLXPlmAP
XI8Z7mzdIP7g53/RXz++o/MyoWIh9IRz5geBViIifARhYLF9WXxc1DEwGBck5//ntQRHkcV1KXhx
PrxQIR7mLMIPeTAJWTv2lrYgCMl76xPjV1LD5T7++EJxbubAatsuvZ2/Ao46nOdM5a0D2vZvrdF6
mx5Y+y+e5t/dOxYhVJtcjFXqw8OEdmy5sOks7NpteUikgrwlnUrzxZyit/r5g/oQHL+8Oo5uIkI1
6ERyCz+O22TAOGHWhHlIjDilrU+Y1IFxcOusOCRCuCTe89UiIe5oojE8TRzgLsE3m+/T3P+qH/2b
N5isHZa9pcGg05f48MIEhqAlgCn/gLvNAMhSCIraAKBeBZ3C12sQH5s0NehZT3OPn/T85bUrpvCs
IM3u5zfl754AeSUe/lqeNE2UH7+8KWD7MU8rvrwodE60TTjuoOE/WAiyN//8Ug6HCdoNC/7Y/qAs
HCvZlI1bm4cY09cJYgdfWY0z5exLhyfx84v9uNSzfFO6IGPEW7N0jP7y+pKByTimrnDiTDp9PU1r
qpfCzEBqDXK8VQiT5C/e5Y8Qai6JmJEDmePwniFt/LAOVtB9DJwt3l4PUGlYsEConZoWJT156ydO
XzxX057H20gmxgOsZTo4MF8PLkCtYc08rt5hLGx25xWks1IO6NNsxMQeRQwW17FAN/fzm4Qn/Idv
OXprQpCBZtuOp5vm4h3/8fGTWJdYI9Ed+zbT860+o3MpY0cDqdWmPTOXfBpDYuuThjTrMqkmZyP4
ZXeozjIyx5OMvzEAwR77gU2SBFil7m2kmYsDL5r5Xhm1xsqrNwmWI1sQigJYy7Ne60iOJyBYDZIS
fqxBZn3pcphqmJTC1h0MqOedcsuDDC1z3yTcwLNR8xZ2l9ZsHEaZT93MfMCPiJ0QO9Fy/IXcFaHk
yb3I4YTHUdNchX1sOhdZUXMNyZ122mi6rWu0lCsLcme06iEuHduIyD9aO6J6mUq3my+0YPYc0Btm
eWi7MG+WKJIi2qfIBN/SJKtf3IpktH0u4ukkJFULdlagPsDawvizmDwemTubzuJ4kEPwVKMceim6
1HlNaXTPCMgM+3XCPfLGzH/ZoSEuvuZwNL9Uc2CQB+rWp8aBUUDgAGfxOLTIv4U8Y2NVsdlhBJ2m
B44zfEmXxrUVpNhuR4s7GsQk6lq4WQLTbN+alg65VhriATEQ94eQBJfuUTg/GehY3yrPWsZizuA9
CaKe3tI8hFbsmB1ntxZ3oQ9ziplANfGvmNeZl6Dt+S15MokHlO3iyIAUW+R5lyvYqRltOBmG2jxq
kl1o0R/BE+jyZlsRkcarvMA+tI+WwkRjjkBENnxsPTHGEw5/Z9xkugYExy4ycaxjPHKcnXX71XVS
7ibCLBofimzNwkeR5zr7alkvNYVj5YIoBaSfNOP4YxDIpvmmgUj95pT0D3mDw4kg5VmKY6TlGY/S
zjvpB6VEckSqA/vN+/BPFCbvsko076klW6O9YPJKuiLwrdtKSPYieqbpuJ0y9mU0sjYszYppIn6l
jIOsiHP7VZW1/epEPRiUljbfEgMqmvvQnI3dPA8Mj43QsT4XShUPco6n6wwW67pGEwl7RwNLDK5F
h49Mc+IypJvIb4F5jd12Lvu1ToLqQ5bNMeAiB5EpaRTJdIROoB/IrSirVZ56JIjaLTY3GwwIwvfp
IUV+v+nLqKr2KcQpKiMnjVYgdIq7DkZmAfKnz7+WdtN9k9AzL23D7Y+eY3OGm0ZYgX6fsjL5c8bC
NegVcyqAMNUzWtam3TIDdohTdxnW4S+g66w34RYuBam6Xo+RU6BNu1BlXx69RImBqXobfQ4J/lkx
Z6uuJ4fzaF1MwQEUkltfyHZwXqo4XzT71fzZCYeSkE+IQitcvPNnyObpBvXB7LdC8RhlYJOYmA7F
Z872bgeZlAznVG/ci6UYpeEzggJaN02ubWpqwBWNajqADNiWhSkgDAXcap8CgyrSurpMmqglurCf
vgYopzcRIfJ3k1fmz3GqLD+bCjIii5gE6ZqMDgbqr25n8f2I6XUExG74vWrENocXlTRSOy5KW5Z/
M0ADitQkEmsHvDltk7Rm7kBLE7VcWC5PvhquqHSRpptiIiUyVjQ1g4ALAZIgjbwPiTcpq9bPOjoE
MFQ08nLK/rFKoZf4qmi3hAXAI4r0L5nbls9eFhtoKcS4bbXAXOPE0gGrdPkdu9Kc8uDn6MqxaGhW
oc4TBZWRXJWuh4Wy66vbrO14qTWHiux1Cjpx1JCetqsWnsq4KREAJgdnDCiwDRPzos9q272Fjc6C
VM6eeJh0bGuM95X31LhogDayH23mfnG0EHvoIqlV7gbZDENdK18CYdHEHmvNd6es2XWtx34sezvA
Im5Y5aFssuW3ibFqL9K4YwliNaYwq0pW25FzFAHGlHCOmsWDqiy++n1k1ztrxEy5s0VavVTEYfKn
0VpE/ZgVGb6/OqSeixAkCMSJ5aL7b6v8s51Esvo2Vcpifuh2wSZzO9LiE2v4msuhJro71exPnhN4
lzRu2x1iZeQixRiCC8qIbPgdHiW5DLa5sa04DP1gYvl4zmat1+7B25TmDt+gPKomAWGXxekmGgao
UZozbyeyVR5nzKoupAZreFR2k58gH34zsvl5RAl/g0i7Q4WTQXLGSkysU18Zb/Rqwjd67sN92Ls8
Ob7xJB6oFMexFbrDDAExRtJUZ627BzDdlrQSs4oMEYd13E8Zmg67zht1ZDPldF23Hc3beYzxehKP
BeKTp4DMmX7Ck1aosdgwb82A6TcWKS5zdlMLqz/lsayBBoj2i6W0bFMyrP699Bx16BicGEQlGbGz
aqUZ+yn97tXQQ62gs56xXMD6WSe5tPbToH4PKm24H7qQuUPf69dNHNqf08FhxtBkEVG5YILjVc0w
6ejBAMTWapt7DX4oqekqbF+NeKgOuWui9YiBBWJNQzFldcCNEZxO8VajmFXrkQxGnM/wGMZtlBXm
g5NWFQAKc76Hehxc6VM/34FsLQnbDYeXPsOcu9Hb1or3YzyOZOCUOpHxZNPK9OiMKEcu6CUT4GEX
2lXizuUjEAfD87W0Z0BnaK6e7npenuPADv9NqLq97qtKXYxshIciaUkMqrwIWS6ATRM1d1Zf4J4V
sV9RWWhkMrjqLjTUwLQDKlvFe5k1L+nYQcSYMpv+u8EyauqTx3C7UoC7EUH1AQP10rjuXBp4q8mr
hcRg71osiGL4WhpOH2wBusH8riBlW1aNRHcJ62h7Nz61uagfezG1T6DgrI0i/8ufk5E0JSxoJEhE
EXkAjCDQ9g9ujCoQjzBabvahbomaDTQVE4LErbpVM+cUGpguyRAM128MHQy23gzatR13yOpjE36U
1Ezc50VV2Fv6mGgQSyP22oued/dbkEXjp0qa3ZfBRpQ4OJ0Tb/XK6eHgZQK6VQJPn9mUxM8yd3NN
UkM0T/3O7apvRGqGt20CmB3GVNvtl+lCibOnqCH3x/j6aZzD2GV3vtGyIdkYgBsJNAwX2d+8jDP0
qHQjQE1WJw9pT+tVs1z1HDnTwjABen+jM0wDTV8V2U3hZRDoMKJpd5Fm8tQyGkhA8Oh7j/3TyMA2
sN5PsP/2Qn/VCxXWctr6773Q+7Lvov9Zv6ZlR0vwPQH38u1//y/z/Qf/aId6zm8WXc2lVWX+Off/
Qw98FhI4bMrM/i1ahN+3Q+3f6JEuYamL4JfD0g/dUGkDk3ZMCLFnpfA/AAEZ5nLY+k/LBZ7qYpNd
fFxogukOiA8mLo/CrAuCWjtYFixTaVv5ZrYaxqPZnG5cHEhrHSHiia+two9izRuSHj1wlhLFbFoO
DyAYcjpDBkeEupM7zOCcGUifLHxCDRKfEKwInEB4CitzZ6UdqFmyF8iMKJ6GPr0dDKsjPS2ULGMc
jaASjX7QWgzAcixTRLrppExamXGPdSlaVZWByMYM86M1qPahQM7PAayz1uhqsjddg4cqzccEY59Z
MeRwg56KaupOSenYF/UA7mFFfkx+Is+x35eVxNniRoqpd52nTGnneJ0QcXk1DY57mRMisUmSGYxx
Q6Bf1/amz+x5dhAK6/oRhZ0xrgYLBpEaR0ZtFH+sAKCFp92sN/pGr6zAr+zavtIbucsy41TpcI44
6YhrZu4HGPk5iQEeADw6Mps0WjbPWgbbTmfX5IUhbo1EaxxoKayiofYJKm98HlZ+mDmnb11bc/d5
wmA7gDm06i232o4G3BCS11Ch+3ZLOZRm8z2xYfV6mKInMGHG45DbzuXIAvNSiBJ0BvKDtT6ZZXAE
uWLoGwRncYOciTx1/aCKgN2qaEzCIzYxcFPtS5qN1HWrMuu1eds7bYKtr0D94et2yZGRoRA42I5z
wqk2CwkTwyMFfpC1ObKNqHq4yA3aSYZrg+HAGVWsYmEB4cuL7qS5nd4xO9ZyjHdyJhlr1YWxfUXt
CyNJjFQxWjprLP/Kg1OcILA9ahP6FW2t0XkN54uyauamQR5B1zXK0D+SGm2v+EWtSzweVcVc7NFj
d07zQq6HfWqYF1L4ekSRa9CrGjikyXAXdGkOX7WULuBlAubUsPUIBurnC2uG33fy2smYnMdB71v9
XlOTAxqK4T/RS74R5lDitvQ25YiGLHVKWx+vya+fqppdJygwi2S6+FSie74bwCjkHDOL2tgaMUcX
P9XCkZaL7QW+1re0apDTak9RasfYimY3xwfi5CMgV3rDq8Kr3+w5rOd1yXjyVGQREBFWEsCvSVpF
T4FdpPlRSyZD+Kh1dMS+g6MQPrpD4CMuLUH3cIjaC20UO4P40sc5q7GPDrKHFRFELjp5rQHhAJKI
GMraMT/XkQUYNczDG2J86xsHtM6mU1XlO5GABckfoF9z0rNR/9f6ZmRH3sWcrG6dtimewFahC3Ip
5OYVFOglR88jsd1AGH4ZSSe4lJWrEUvfcuZFdjHagGggzlOPFy6PfE7zVWKb3bQSi2kw0tvu1Cu3
uK1lFV64kNojoewbzn3hQ5BV4wGglkHWhBbO7374fzfEX2yINI2dnyrnjl9/b17b9IfN8I8f+nMz
tHHAWJZlI1l1IC8sv+/7zZC2P50E017ag/8ZDZoo50iuk45LmAKdXPqJf44G9X+ilDPk0v39fvNj
0sCWRyd66aDa/GE/diIzs9cA5kTqysxnT0UQ4PCIM2JG8p9MxZVyY2sCMh4vqB3UEVB3SJAcHuwF
xdMuUJ4sl/B5Cv7862aB9kDVdXCKLCSfboH6GGe+j2E22pbUoP7ZWvA/jXQhAakFCuRhzz0iBTWR
TSzMoGrBB2H2Rd4+2eaRRqBNSjmYIV3JHHqRXtx2+DhO3plHFC9oomYahr115hWNC7pIJ132qdcj
zYDXV3qnLJL5qTG6J7w18yVJaKy8CwrJIUbrBGGpOQGkDbYQg2EOBQSuaYPZ7dMKydhIbKyvHDFu
rIhA21UMY/+hj5Px1XXzeschLwCzPTsj/c2qvaVmiT6xlfaTj9qgWpuhMrZe5CINs+voZI9OslG6
pRjkY924asIBCVDdPoJWxZSDOo0S20Ju5utmNT8UXZ8STzj+no50ClcmbqWdTs1/VccFi3VR2e3n
uJjRB9U8w8csTfKjHFS01bpo3jf50jOLOMOtMyVdPynI9KH3pMW3SO6TnZaFN0OaJFs3QcI9R3bC
SdXzdvpQojWKiv6KPKj4GIncISAsH6Z7ZBP9NgVp5ndAp24kWae7CQrptVvrwxVqiWlHGWi+JpZZ
7hNPdPeOJFcHjYSWbmjddmwwkSEvCbDtr2dwPdtauNq6CLLiTut0876brO7F9Izs2wRx9sFQfbx2
UEfe5K2tMR5ytyFEpGfuFWAxKKAeegyZP5tNrLZCVsW6QMhBaEQ6X6AY0zacd8a3emjbG9FV5VUy
dqPvYYJCYM6LQ2uWvIUvS6Be49cNbveVNpsFIN9s0Y5Ttt0VrcLh63h1t5kQaK9yvVRb2UYzFgvr
VRlKHjjoMnUw7epoNSL0e8y26PTm3o9aZPCj0Lxxo9gcrypcS7ssrOROV072NSnC5FavoA/HaTjf
pIC02bbsQPsi4T/mqyBshbeqBycbV+zh/aGIHZf1K4r2MaJT/OxBsqaBaT/H2Mk/NWMyXjleqm8i
q+2vY7eC4ldWtboj3Wp+IYGOrUA77wp2HD6QR2TfSLYMNJXhhVp2kXjZTyDsU4mdNxliyNhwxLL3
4B3uidJadiTnvDm1Q8FGFS97FpP14BLoSHNpn7c0ed7ekAex1UHOzp9YRipET+yExbInAqmzN/Gy
T2ItZcskugH60bKPQlqub/Jlb22WXdZZ9tvsvPXy3R4/tecNeVz2Zk2ZE7irZcc2lr0b8Vm+72c4
Tav8vLkr8uTVtlj2/ITxo/BpGSylQCrDJzT6FAiug53ft+o6YCWJwZnPefmWncuKfqkwzHOxQeoH
hUey1CChWsqR5FyaZEuVYp4LlvlcvODyo5CplprGWKqb5lzohJXRUPVk7zWQ+KMkonhfKiRkS1ht
yPY9V0/juZQK3uuq0M2r7oRtole7smawXeznymg1xBkyyUf0+MpIh/smGUP5hWDKALFn5Gb6YD/m
KhlqdyMrWyPUvu+75G1yq0qkF5JH1LwLO/6tA35VB5icFX92MD5+Hf7npWzS7w/FdJOXH/qjDnDF
b+zjBvIgi9nkOwP3jzrA9X5zHeQ5DvaIs1CeEuFPjdCZ6SRtagQXmRAm1O8KATRCHLA9ARvpvXz4
B6fiH+fTC/SGYT2CB0BUwG9QWfxYFgiFGUnXw/JSSTQVflqE9o0JfvA4465af3drbt+Lje/R3R+H
ocu1ePtAOrNoku30YTCvWh2yqxTFpWuirgA3II4JzLqniTtwRTzNrwbiy+/7ruRZPhs8GgPrwkJD
eoe6fCecaTTECpXUuV4umKwxYiGZMRln9DqjZV7SDCABwRyleBic2Hj4+YddmgkfLo4PZsFY8fQk
So8fb2yt6UyeOAwgm+y6tzzLFxmEUIRjink8jYxAnwJD/9VH/ptbbHO3cIJBEfsrOrtr0XAP0iW4
Z1F7nSeqCi4nQPu4YSZIS/MXooO/XNBB6qVzOQpcIEofh/KJro2sWI23i7SAUbskRwhhB5N3aWqf
zUA57yeS/67u+Mt9dW0KWGkQvLUAlD7qk+gB6nOIH3GHKRd3aO8ErXEzz8v8410gNMFyPMqssBh5
p+JUK7t4KnD0DUQmpnOB7rN1T91kGP2qUXavaLVE7ZUYvfF5Mn6FR0Li8fE9cElUZpTAK0gDCsXn
j+9BgSktTOCp7GwXxwYpi4YdHNowo9ANyyWUqCbLcy/KaMoYsXc2kdRFOJ00j7GNoRPitI9p81+e
nZqh2TKpAVLGuwTEszycB69jHOXRXukGkgHCpcQxN5apEWobVA290eLF1BomVwikZ6bI9sjoqXGZ
8/ckRhwqbRpPoqOwDWIPb9bcqNL+XSqzmqD0zqPa4FNnNtWYNkI+VglnHUuVertEV9qnhCFCcKob
o+GVCxIaISsAKFpYrow5EuIrb+lIvLFACD6SAOIp624spuGq0CNEDeCNB5y6aExocbAQNKhrCaFQ
LUMoMnhuvbRupA/Fs3o5K7BmrOGXjoJ7iNtVoSjKTXXLHAHPqUc8abzAWJatu7FfZaOPp/cpV66C
6sWkqDlptUZ0yTJ4jmd8abZnG8UlNMrxxSk7suWwKzHNWgZyp95CnrUmTgmxOJO7Grwtw38jSRFR
9AipX7Oe+0hgNPcN++1D7/HQZll7T0M9M6bWHCQpIYVEjQXU3JLKxljcGzUG4mcl0Pu7GiUhYXKR
GQ9UcunYvmVJySzcso3qxZgUw7l2UMz0NGgr0d5zgzi/TKHKgXlBeir7TYfK4lOk0BhIyBpomdIe
s14+LdID+JTWa3nO8gyrPwQB3qI5YHLHmNEqYt6MMUUNho+zPDQcLag2lwlgjxcJ7h2BpoxMDKRb
45gw7AvLdK637yZiLxLmZY+rqsINsHzWwfIylOgITc/3H30CjFDiHzGAgimAl8RBry48/Xj+N/Rh
Cz9HOsS6MUc7jc96F7mdWg+h5237uuUFxtkj106XDtWOaWTAJJsinblsO8CXqUfpnUwdPb2JfcXU
ew6hUk+OXe20lb2SkEnGe1xXTM1XAUpyukE4SFYBfR6mPlks9MtBdK4a8R1qiE/atou1i0nvE2Kc
Q20KTkSU29kqKm0GREXUd8GVMXvTC/m8w5uaNKAlA4aS+HYgaWP41J7BJrDd1EVrkE/CNDgtV5pU
6L/1NEawqWzuc/tQLaCUcQGHBzgwtx7JSDWzjMvBXKAqMjGPNiwkn1bcLvCm8dDhz3pwyNPyo4rp
rUN859GyU2cZEIvnVofdAhzJWREYJW5Q0HenIarhpXSEqXyme4rHLELNSKawF48HRTjvzpJkK616
fZnR6uV8lE0fvjF6F0cnj3Gux5FzrPTCC1Y4aKcrivecI9SoAWiYk5DxUzV3b16MeX3dan0Yr3m5
PSLw4LesPUu1GONc9/+wd15bchtZun6V8wLQAhABd5s+y3uyeINVFCV4F0DAPf18kdV9WmLPSNP3
c9GU1ItViQQCEXv/+zfxm6hhLoBsyVfmqYiWVfdRO0GOFgO45NRNgi0b8xAWHRRT3vulgDWTOoZv
yr48P3HMsZbduE6zE5NVTunVuPP0Q/vuOYMRr6cEegVJWBn6/Tg/rXMaMxiitvgkG/XFXG7GYvqY
G9qB3PPZMLE3IgHPzr/kuHivpKh64hzbzNSyAMeesI1szC1g4uw4RpsX32NEkJEB1vM1sFsTVeiR
TbNC41/71vlWKctaz2sqdXgWlSJsZ+u0PVIZ5eAQ67tCfF+T0cPHqy6uyqiNb8hXTh6wyEoRnkUv
QZp2b+WgPpZqNrt/5rwhw9a7nKy4O0zL2Oc9/PCusDl2v2EjhkcW7tYkz0VT8Iz6sgh2kBrOHuDO
uBNT52x5L4NrGTcqPESYb9zP2iVyG+bcW8UYftfMPZjkWCEYwQa5Qx9cSg/mgIjruzqw5PfSEfz9
lhNLvXpp5Mbfo3DKwOa7Nm4Oa9iA9WJ1r3H56AvrBjxDc+uqGBsApEBfCSTHTF3W4X2Aq9su5ysB
wbRoghY37t+bGVLHph1wARQTdOHCGXmsXRSpfYbHMpuFxEwA1KhfEPjk4Z01LxwLVYNjmfEy+mGX
ZDl7uBgZb96VRdNpVkqf2OEumY3NGksZ7/skNWQGAraYbfsue3qOo/Lb6HI1/kBSej/xaODdReyD
FX6dEMrChT6X8LpkkxYo5zazwJTRL6HMMAWBuFqqUZ2WdGQfHD1U0Udgv/Amakt8PcOGT845TEg6
IIHn4cKl8L0J3tSFftEoPhjPCfmxLjkb/mULxBAgVntCIs3SJ/87Be6qIQ3pdpI3E8N6XPU93DUu
bKtaFJwcjgBz42SFBxWUnI995rFPV15miFedIWGXgwd7K1toUY6fl+XUHil8XZpTScSWxfEV4F19
3ZVKncYFcv4wUvsyTI/2zorV4hX+ZihmUJ5Vcr51/ATSiq2i5n1yOwy6XG/kqrOq5btO48pH1orI
+SfZtWXPaeEPsiGeIU06jGum0B6DYJvM0scHtUf5Rqrr8hxbjfcOjs7GuiiiBqZWmVE4MsmeI8NJ
XiZG/vgV2qV/I1cR9uyLIGtlY+FIp1Pr90F10RGiSTRvuGbD3bSC6M2dJ5YFflmc5F00OC9CdRxP
iZrr4qACCTUwmTNzRzsCDTelB8y11W0I/aZSbFXPsXmi+IrxmHTFiit7VpHldHQN2HMx6dohkLWy
fRli4fbmWAvgL/eJ0vLZF5mln0d/RhO4zdAKpOETloSRz1EFvEi6U5h08CWWIrMS5zUPqZaT4zwN
0LUcyg1yHQFLbLiG27issh0x2cjs/MU9VlZEDRK4qX1VSJXeQQEdt8x8lj3/Q7bPwPWqzNf2lsff
PTUhO0sxpij9rSi7sgZc9Mc+5ehZwuqUwJ8lWSLAE0LjzYUqw9/hC4FRW4DHy9LHaPnFYxKypQuV
6INjJ85OrU61UQAf54YQcMYVpfNUS7YY5K5EkeQjvDWnoCJhYFP8bmUS9eTYxCRgNBWMtm5sdryB
+KXI+veaABGrXO6jWU5nWIQUBrqz76Ohte893Gh3I6Ca3y/VadZet6c2jp9nX2PaziGKQ0w6YWcr
76U9yNvZ1fUjT5tzGbu+K06+6ihBIIlwE6g4K3+fROWtLjB9wwVqubeXNnltLV+/q8YVd81IsvBW
JDYF5Nwdy6isoTs9iMp5ovKr96412b+DN3lXQhDllW0qnPaxM6+DSWK0hO3QbwyKeCBS8wofPE9M
mJtou2wotK2x3VqcwDCMQQ3ZQVJjMMh5xW445M217lxi5wRJuLd9YWxbqpTdJvMVK3IdyWDFpAVZ
4cNSTLCaRsruv2nFTdfxp+7UjAMhwwEsMFn/N14yY+484sRrTy0TOIp+1OUEpZnC9z/sgvHvxTeV
wTttv6Rx+3P3wzBx0Dl8xFOJWTqpGgFuf10PuxlXNwfCsDSty2U7/OvP/bfWn89lwILDAJ2ppFP8
8+fSkpcoN+f2NOel/zFYlToRHV/O+Kek7F8NbNkn30/ZixEpUuX+9aeD2/x8d3FMoCvmBeciflbs
kM0AeuL4zQmKDdA8MWruCyA6CowAb1VGvTCZNxA+aUtM5Y1UjM39cgn/h9j9HWInL7yP/5nKck/8
5J/Qus8f+Keiz/6FIZmxrrDp2/G7AMj7B1oXyl9QIKGiQYWAMbW0Wcv/ROucX6IAokokHBzvjHH7
/0frRPiLGbk5MFvYXAk0+49y0Z2f4bqAUHSwD/zmRAiq8DP6EU8WDMva8868sG28c/O1IHIal2Qm
fuMWNXT/JRL5eoBMvB6caY6vwpJ6OSK0+BXJWPsu/bz/gugdn0pe+b8Bg35+67g6KF10zTCFkWmY
TK8/KtUwEVexM0XynI+y+fBSybQMEydMPk3+eZeVy5FQmXHbtw1p7X/9zjEl/fmtA8QEaINbZAeh
j+zyz5+OE0YJjS3riJSJv1ZdLLYkKmTRbRGpxt/5LU5waC5xxxGLH1zPMspe8SbNvs1rvf4IdN+N
u3ZdxFWCFd2+8HV5HEqliz3lgv8YUD0vWzKcvXM8VcON04r2IGG+AJhgxJrPFfYj9D7VfeoudKmk
GRNpEXaQ4vC+CHZar3AaMBmzOogxmKmNue++I2QuMBzBcm7tQ+AzivO9gnDylNZ9fWgWWcMzGURY
HBBwRyn5NWm+FZm0v1hIREBmghdNHC4kIxzxE2YdbX2nJGwYK8XSFzNXMZ4Wq4qhW6xiA8MHf801
mMYOZbGfbtuU2PPKnZevNbG5jI3wfrjxpjwG+VmGL4grzCTULicbakI6E3vthf4pFMVymNLSP86R
i8RIuvggI5PtniJt5Y80U5mzIxjAfi8b2981dWBDKE/naD9pJniHEcgV0TWvEjBomMyYJnQ+Z5BM
hxcHOv0e57FJn026e7KjhxmeZgIf060jJhwWMt+xD+C5MbQQ6CtUVp7fOtZeJqu4rmeFwCpJMnfC
bxTCEV2e5LHmljx5o+uSHix9eB+e9zXIl5BwFL9+KGoFozvpMHxALQtjQxGnQqDp7BxsHGsPapi8
B8LWrOPqhjTKqTseCjtjoD2OO97U6AzAXz2tADZgEY3Or9Y8zHehNwQfYBrtacUFeh+V7XBaMpK2
DoM7JHQcOdQajh+Qku3Y1UYRkTu4BISk5IYO7XPu6lM4pSa1NfDS3+Rkj/dO48zehhjv6jfkiyAM
NANi02EoiUUdZhoZPtOrJzZ+oPx8x7v3TOsNpqCLTFNu5zF6lGdHVdncbnBza+CWihgOdj7HZC2E
TG5/1HkaZwyCVX507Wb6QXZNRQxDQXQXtLS6He1bmFQq+4CTWranqEbpc9/3JDGueiWbwRb5+NWg
ftHNgjvAx0o5pgkn17Pireis4dc61rj6qmjoMHIbGpntB61qa9/E4XILioXJe28Hg7PXWFZmz1C2
luUEo4q63oprqvGmVlWyUzpN2m8ymhiSkr1icpoXr1ZM2gobpRcRlReHYaS7WbvrbNF89A3hEY7h
+JIbijfeQg/7hBzUbIYp37/AZf0ewlxw5+qmg2/sRnyaMt9tSWMPqtDqTPvO66EWp6PsvwyZnzNa
zUaufk6C9dQ1M0SgZmrfQRHpmUYm8JvIG9txl068yPve1rMF9jLr73auYGTnmfLsuyieqEUQTzcf
qi8jTM+scgUcYiuP+Oa4+2Ddsx/oG2iUrGG8g6O8vpW9sAhbLiaBvvM4G5d6ctxgNy4fntbKbq9C
7N34B9T1iKw2VC8J/l6Ns07j1zpBsduj3PPqD0IFqdUXtfYoA1b/roNXTTHejI11mPD2yDdMZrGv
Zsp/v9QpqBkOzi5QqZPP2Gkn7r1sGl6sDB+Ze+WV+IbUCdPQXbiM45l46wGxwTik1U0F9IxDE1fA
2oUfcK4ZFOEk1zHX3qzCi/Wu7lXwjYzuaWF6j1PYtkzW2iFOzse6WadEm23SLpjeG4w/7uAOR2TQ
+3kDZdmWZBvPzLWnvvneO8OrmCf/PEZR7h1BjKZHjYKq3FmQwWF4pmYs7oRZhfyrgYcm8eQ7OITG
3qZijAkotODFpOWkXtxCz/6Ght37lbQdP9+MwsHyeMK0yG2Y1sKbnm8k2O01BJv0RgcrLI6hC8nL
gLLl7cNZOXitlcM5ciG3QfyKrZeCc2blK0fLTkZo2DY0moELJt73eKs0LiFcKHfIPqgnQXwek7pc
7djHEUwkniTbig2/r0T/5f8Kx/+VWZrwnb8e9YLSpP9v+8H5m9UffyohP3/0nwNf7xfweZTqIcbI
UKjMSOxfJaSg38JUhDKF4s2UKP8oIYX/C7QAqjq04MLlx/ipfzC/hPiFv+rQUYjI+zRh+w8GvqjL
f6qTqF1BtyhYjTmzLQJTR/1hLIrMrqvIvspPBAIYUCkq0mC3cgCicxgVLBZ4jkg1QjtI/XPsLsgZ
OIWjcOuvpGVu3Qnm8kGsyJr3DZkxHQSjxpkUhC5cB6H4I42sMhA+2GbyTEi0c9d4pTwPEutN7M/Q
nlKnifOYOXSeU17SDEK1Zc6Cp+ANso3mvTZDi9Ze6dTGvDcjhtoJb5zUlVggmwFXBGa/bdhifPOm
hO3RLRGn7kEkzY8IlMDbAubPg9uBE2t4IUy/Wpu9c+hRxiazB3qcOfOTypHDxoQ2xAw+5kDdJ25d
NFdI9prwyo8CJKR4MryUtZlLOSnaEac2supW4hG2EBWkkfuYBvpT7Om6CZJbRzgvNg4ZH4GLYKNp
LH0SYypeL8roWjAh6YUNJulX6KwSFwkvHmJJ/Ib7O7+ayDBUYQHYLx5SWHb9oETlDtSSrPsMw5x3
zusLPKn4a5cmGgtc9K6c/WQJJFzApxB4KgEibZFgsxOnDMi0wDUShtPMt5YFnxlSO70zFOG7Rxeg
UU+2uPNlVl3XOCnfiQJojih3hyySbL7N42w8iyYid8zgvaAs5n5+KtaquWJYxrrm//l8oKWdgDSS
kwgsp80TvkCNPNK+/4raA3u5ibRpZzcXLkCb3ZdF9sholK/QLDm/hVR7/gx7JJlbr9TcF+JBge7S
2TLA2IKvFi5aAcOIbqi88dQWVQo3yic46FBWq9VsRrQuOEeYRnus4RiU0xPGqh7yR+Sy24uUd3X7
/DEYke5vLlK51qnclxpk6/0yRGi8ioVezBJlD9gRvwn5MH+CIHBtqVlEcNmQmyOfRrY4jKwGV/U8
2UgMxCtdZguwQjDbLYMAZIcwUBaf5QKaxqPLqxdM7fADz1NjbmsUv+nUGdks0rERSlcIJBNGCYhv
keM3fVXnkWFoIIshRJIlii2TcdtoWuCPUwD96WzleFPhHiW47mzVgJwVmb6MyRJSVJjisGLIqOh/
zMBvyb5eLdDu0awTRqCMWA0ajDCIYbOnGa46Pb9s6GzynzzcEMmhZPoyjtH+Ml1RLQGSlyV8AV8p
pVAVmpfduDq9xz7zGEoabsnkJsvDnPAqEDyHpjqFn3hwme2/fQL0Q9OCxbdlaCarZiL9CRVdXgkN
/n4kZZebdwHPOpuNI3Oy7n1FaXTqvBZHYV/7zoskAPbNMjPpTUs/1aAlJbqpxJO8pFaB9kDtnh3L
1KMtmrKKr2NnJGL1Mw/UkCp5H2zUH1hg85LjIcv9ucx1LzODT+0lA35k9GkT3UxNGZE74/MIh2zh
NzStg8S9tELG1TroU/GQd6QV7SyFmeCeah/lQdkGJ99T9uFzhtHNJLngiqY2c2O8OMQMSfSw9otO
9xEvBQk0Cg87CgR2rMrFHO5pQdF6S8SxIctjgiJQVD0VEdszXaQF5cIp+T3SJ+mLmj3c5QNbhm0z
OBu8VnMHAfQxr+74S25adO8FOuxThNntkchb9+VCyvExYY4JrKVveu7xF5IAsWyRYuULz4XRiluR
8RGgG3JeYntd26ukQeGwF3VV4goTk32W28Q/aWmk+OPEUyqzWH70mcvWjGszayoGKRw3i7/yWKl2
yeghI5LhPaXgS4cjx0vuLRNuf6qCTgATk/Xi9HBKmppVOkUjb0SFZ99d1qCLregFFXrH1sRJRgZk
DBwkpJhPGjDVJaTpB+Id5nupx+qO+AjckpgpZZ6T48Kh1Uk7hnV8WfMSjQ6S+4HvvHVROAMhBD5G
MBmqW4x/GUcSe8lHEIDWDVhqekjW7axnf2OAEO7KVJj1GC2IbdvO6DvFyoP83NLyHhX7jmEBhxHJ
OEqf87AnA4cOcFJ7WljnQfq8XWVZkFakJ26vALC8vHHVGMq3qR5mZzt3nkoPl521aVLGPBN17JuD
XTIyoyRZii8eVOZsW0qzS108mGisvY8I38t9rrvq0Um1ywiq/kGiEprbllZjE3a2OZzjhB04YqJy
N60eGxk8Sd7gEA0H+sSUFokB0JIuJ7YfQRSKk2hKiE3SoH/a+siUrytmvunGDWLGmSR3RuXjmkOB
tbMyCJFZW8kbR6k61QNo/5WsjXUItTUVAu+k2qVsMQzNJxeKMnZy/o+mrt6axFFXUTxrOvsFKzTq
EEFJLgkgj8xB1Pt1+QLLt73mjAkfoLHaMe/uKA6qE6BOjjPcQSnCawIboe2IWd5rFnSM9pc6/tah
R7JQLt/0eHJt1RBs7SDnHdjoyqms6TQMy7lPdXsd5JGq4geyoJstEeRfahjSbdt3BwsHkIcWPVBe
BU+xCwv/C5kBWLqjw6+gzWL3WbGrYowKhcrfrVAV3F0LFW3n+u5abwM4P8nG72S+Jfu8OjkXt/zM
GOdbshCH4uKmHwDn0TlOV6ip8dqH+7rQtdRM/g+Lv5TBCe1RRuvba9jAbpBG14OQ6304D8FVn0cc
c9kMi322cPmvJudVGuN/C2u8+8yEAQQmFqB0GJX4aYjpaIjFEwD1DC+nCPS1mmn6oS/ZYtNb3vxR
yiZ/XYLqVeZBV96UXS8fuyKt99bQTyFglIqYAYnx9x66yfc0xKqin7BtWFlktM9BtgsJODgsVg4L
fQR3W2ZiEarQJCRICeNdiz6/DVWaL7fcL/9HPoT1YdWw/Zcys/dJNr3S1LWHIsOJPYinb5jr4JJP
OAM24ctT6i0QD0rERqKg23QHTz32NqpyHzHBHjPt+Vfa6Rd8MmJ8I/v+NszS9bFaiT9sAl0BvFny
GEdjcNNGmdwnXf/SGWxroy4ZEyTWNLfDGrNFFRX1yUS6QkLdcKUr5VzBhrNOXtT054JghJtGrDas
ZGTeowm3mH1cC4gKCdFR4RmQs2NtWCHFAzKMXUDVaa2Fc88hQNSvHOsD9rT+uVRiecRffitqUZ9c
DO+P8IOpWVHV72aijk4eMqhNny0WuMPc7fJWRViaevTmlbtD+mQ/Fdhs3zRLObzSIVs3yyX3w7pk
gEywhb4Pl2SQmP70Ch5Hd8yzofmaU76bCTku8axvqBOk8oSnYBLWne139paTN9gVoTyAi5ohXVHh
HBoEH1ZRMYA0I2AnKBmYKwwtrIBlg2UJYOICEHm0TfSJZ0JQ2PyT3eqVHERJSkRK7f1oU0JT3AFf
C8cEqbBbOecF69ePGFSj28VNP3+lIt5TXSsqwYxAlsVEswyd9F/ijh2FnV9V+6xB3m5lbnBiyieO
VUqIQ2/CXjzy9aYbhC4BrsNC52CFvc+MptsNnv00TkVJ/INXKuLrgm6d86csdiC6O3llzIjXfkx+
sPknhzSHgIP9SYsh71i32ySNEZY1iYiPJGBZbEwqAzIt9PRmFT0++osfu/4m0066U5C/VZ52+8BX
zS2hZNkuw3j3rfVBDlbM0TcRvK8D8TDrXqeGmJIHOEVCPH+dkjlkiYuqkdZVhj8BQeKI4wlyhjqc
3GD+cofas/9iAYJeY5d66xc1w3WqgedKu/bXaOqBazS9C/oXQOrsS++32j5XhR8NV1bnrAZ8FHmE
WEboboJUZwDlhMYtvo+BUqhmgYc2s0cg7HvcYVlyQgk7tUi6p8WGOuThdEqSTp43q7fFgsyyN0lv
2VOyRdqhxTsWtpy6rs4BQcMsFMkBsZ5XXXc2uW6HosHuYmdfzGRGhTXD3tPUoFgdUG3VU08h4o+S
symDd7Bc2YZTu7jEkkIEKLdVN1GWR4Zs99dDhp8HHLTOHo29SwPtBrTRP40YdIoVUwscdoqbCM5F
1TRi/rLKVWOCt0BCPcgqohppYI4V/mYqpr+zIbyMUP44uOUKQnRl/IMxFFfx02BzSn2nWcGPT94M
sRQOWc+wXkdO7N4RZp8mFJtxe8xElibXQxuv9b71+/guqeFDhLbGVQgS3/if3xbo1SbL2AfXCAxZ
/Y+IQi103KRYC59q8NojwnwmEHPWUJOONMfbATfwaqerleLIGpO/c9K7jFN/uid8PNO30KcEZzL3
08cvQaHrceWeLCWtUO50S8uJ04VVzgNJFyI4YGaFpCoSnnF2DIWolmTZXI+wVoAu/WUsEF8i3U5P
g+mg2y6p898vPNCpRn/zN7frv3mI8IQd5u+My6Ao/ny/xijJcDQIy1Mdj/iAQ/PDfQF2MolsClJq
t61bkn78ue8+KlksT90AVkGOFAhAM6unqu7+ZmDt/Dw7Q19PDSSFEQMIh2P4z7fQ8jpr1dQNJ5Vb
lI0X+uoAJPXWA/EQsnhhKU2u2/+A6SzO7Uh/UU/wa48GTs+2PWw4ejDu7F+/cOK/uzATGIDvKkSF
fxulBzA+VaW69NT6+BhTatJ7aay2JhXMmyATff2MV3woz0tjiECzaPriionECIN3BHu/cGMx+aVb
lpe6GCFwdrQymqhErpTvF5JuGTemhjdYDxRV3mxmZqAlBVQpfbsADP74bEqzaoIafHH7Quc8PzEp
gUM75pjOmTruI6sL1hazPLzJvADHur95Tu7PbHKeExG00meeDIQY/awqSB2rQygdWEeREgoEbr3C
XQ21aXXqmatn42fs4oaj9Vy7huA4VymXtWR6JT3F524lwqE78VYLp49S8q/cLP6cgxIjrws8JFxD
T5hUDkrDBDXJTg1BSNUWqdmY7JMRW7l1MZoCz0WIiG5vgecS0hD8+D8k+n+DRJMRZ/gq/zOF4S1T
SVZnf8Kg//FD/8KgkRXxe0gtwBcXqsC/MGjxC+JiCaoUeCbw+o8YdARy7Um0bxB1cA214bX8E4MG
nmZzAPNFzPIJT/8nGPS/7TchHy+wPvZRP6Mf+ZnHgEN50+Dz5JxCPOdot/CeI3CWFmytl+4mmwSS
+vjbUof0adq0bLZuky0Eo+aak03ficbPqI5o8rwgduK9CrzwITVNILrg8qWpae42HKXnLh5eYroD
vGp192GLtlA42nCDXynT6zfXCB/aagL/GV1L/fDiGhjLkLFAeL2P2u7MO+TilCxawpg3F9xq8Bvr
t2LGeKcQTTX/RpxhFOToNOR0h8HNXlU9FeucX9u4E4RHf4zrl0lI8hU2iaXlnR5cIjXctLFeLOnR
kZEkNO7hftMz4gzPVCfr5C5wxXznqLncTZ22vvuEdYzX/TCG3BamQydnnpKbvHU0NnI+klbbFc0+
DqfJO6C4lZu4L77Laq2vE+afGy9c5c4D+f2q8p4UOSeWOysgqbSMxfTGsGkxUWokgCEqzXCXqNqH
OFrtgKliKs/2PFrvpKlSavTz/IojAf6BGfvHplvHLnjDPJVsiMCHdLhf1Urdhb8dZVx8MSEl5Hlw
77tMUCBZ2A6/qC6UH7qVBpAumZXKRIZoWsFmkGGbu0wGKTxcA+9EBVUHUwNKu4SOBEii9QzsJkog
JGXwxl4IBsN4ioFuCoyDyNfzRo6KMI3YtCzVAR9dLFcdVQLoXP4VXzGea9z6HAudJpAdeLEyuIxY
Cpo+gzO50coUwRsqgHkZAqh4GnboMEqOR+itnDWXMUJIwIzeIiXD5VFDt+QQMXVxZDQhhA/yNSqj
G56CBlONeYjA0gwa0840zUc5hJAn1dyv11FtHAmXClIchtIcHDkOHGYOwE1xO0WxMhSwba+scOEC
gJ8osYIE94/tRd5SEiEeQ+oYMW3zFiWgH7CjYx0fNL57F48G1euH2E7OQzuydSdNPvygNoeWz9Ab
zsNsfi2KC070Ms85Thq8yfqRSsDgXZit8utn33z5cB1AbTgDuYNqMsSetaMkuOCO85zyWFZD0fcT
jbDEAiPZxHQcD2E2+pBr+UQ/0Jy7owWUSxPG2vyk4OUTM5BJFehkcBECPJWTO65H8qPlh008NriC
Icv5NrS5znUoYjtvVifi5Dz5eEFFC4HVx5naV/X72Negyp1rZieJKPlaC4HMNxTw/hc55Iv1drnK
sFx1csKTK6u3WMlwsV7rs8osRJ53kSqh55RFDwzZ+2ZAX1Rjtz4PU9GQ+l6aR0qBZ+5Jvtj93YCn
4TWHbHO9qIb/jhZTHXxC+FZDZVw0BnG/+M8GU8kOFeQcprKyneVgGpnf19XA+rlvmTXluAyFE88K
q2Ojxwl6kFPNqIXaYua4LoZpN0SkBverPz3ZF9fdfGE8xEqDsd1oJ2Sd1lA38CZub4aQoPDWg3jj
uWhXNr2LNgk3tYR5geqDOzhV8fWFJc/D9NOdEIHzlKcLriQX82amd32MgwCqmpFVfMynsDqswsHB
YEwMzjD0v+aWcIiy49B5g047P4e+VW0Dl7QEsOxJ8WW4ATe+LS2+XVU0YrM2Hm3pAIND7LyoxmaQ
Wzaupxln+9OEGfqvHfaTZE3UTSj2Evobm0NfMOYncuYsLgqmxag+VBCwgxCSMPKB1XQ/OZ7cY7/g
QoUaxLRxOwLYNpWS7VkQr3JsyjBNtwjRk8faaesncpP8GpILM3wMKFP3NWrWAHc7tfwmg0pcxTD4
T/kYOj9KL1jfwkTPwQFdT34DTJn9Jrp5etGet5wp3C/Gvdj5ZtYr1bR6Y2zZ7+quGJpNGTGEWByQ
JGzNSkSHCIXKaK4Pdlgt+5qsH6I4koI3YCr76xCDWlNd4qPKcDQW70uR99cDrCwwE/rTs15VcVtB
x9t5FMQm2XEgjzmL1+DGSzqMm1T1m+dFqdxDQSUWb146xkjDHN6RCfkEwElIEjU3ZktFOPbOTUlr
2D2uUqTn0Y6OA3z2wwqOt+u7or2dcD+CfKLjh3oki2JYsJhD36+fnLr+KpIJU4Qh6ldcBrAFvmlR
UbivcSuaN7hi6pmIzIfUGzvadFNdYnpAeLwTPNcBgDFiuiG872RonzLSE/dgdfbXxJ1mpCzhywpv
/YtGMn9sZq8henGqm4j3A9ub06jglRViOs1txJCzdR9w4G2YrbYpBHeSPBjWrOUWz8jBfsSJuNnP
6IX3OC47mz7HNoIOYQC/g+NW27s0TqdvMYF65daR2ssPdqU1saVdWcI9cmTJcLlrtuFsDy9MisP3
zI1sjFEzYd/rXGqmFVZ7Hn34lVumcN9g57fXREPpu8G1v00q7G7bfl0Iz5rm1t8GMNhuen/FIQWp
6/MSEYaFM6zzWDj+8DvMMPVtIbuh+yBfsRwf4YfHdPUkyGBgW9SMGNRXd1njR+wD413hF8yMQme+
GQfchUtch0aApSsNSeheqcHfM8/A7xXc9rdymOabDmXTPvYW9xGsb3zHIDveJVXqP0Rt5CEcwlJ3
U9Rp1W1sepk7QouKW0ZGbr1LtW09wj7zdoHUUPKrksBV6c9XbV/V3zI9SMwJ29dYt4gWbPU2cCTu
Qco8k9T77rjJOUc7d2Mtnvw6TYnAUqxYFLaHvUM4c5pe9wnJ6gId3K0OFIm0E85pAeayqU1eGsB6
OyORSQfJNwyJXU8lrJ6kJbKQw89ihs1SsbP0pkLDdXJL50ucy2CTlD5CBreR23oaih1ajXIHzYl1
4JIUnBJtyEkRxesukUTeENIqnUMkhQ2g7rbiMUykzwCJoJxGYR27UTXKBkaN+M6uM+jmMJKgXHib
Vievvt1he0a8ERDdDChYLx50wap6Jg+JIKKc8uPg4ry5m90y7/etbThhg+91m6VP04dqJju3EPby
Yis1Xi/wBSB88oOjn5DX6wUjUH6f9buhih7FYJN0VWsMegdXttf4+3Qg4GQM41LcTxgUI+gjHqdx
rjQsMjKZfPLVY/8M3xBEuEiWV+bvMUqzSr+lOv0KSTDeMu0KKSjmMXkd26hD1TtjaNf14spvq/k0
24m7kVEaHpi+8hxgC05M5SobK50w0D7gfpHCUvarodi2swcyRsvNbDeNmLcGVXlsJxm+tagKN2M7
q+c4b4IDQow433McTqcQ3seuM3ZcOdrBGT0ozbbRJQGYyt26JDDV5CIFfJNFX89KNgfgiVkc+Jn5
NqjmNNwG7Dc/8k77v4eo5vZZ4XvrKY1Iy2qDgNGnijCjNaVVW/VqU45LBwnVqZot+lgf65Ku3edE
v25DHerbqXXcXQx+voWPR+w1KNg17e94R7ffilfOt+J2qEuSQLdVNFcP+ZAJBsle86TR9vlPZcQw
cOtZkdqMQ05ZUE/ye+G4dnKI/BrvldGmFix8p4CEMj8nYznf1EXf7xddRPM278P4sacMuIXl3LLz
LiL5GlRj3TBSyqmxZPSeaKd5WuOJyL8qSQ8d7kQ3Xu95d12ddsBMXWcR4efpK9GUw/UMTHYM62x+
cLyhf0mn6qqbuus2XOddF7k4tEBl+BVqq30ch05dOaMXH1USvlGoTYegV7sxUPIxH5eyRH9ZFMUB
FnRSXuGaMzmHLFpXuM8SnsC2wTk1R0Djr09a2O33uagQu7PlEX2HkAzVMVnMpE2TylxoZVW/Lias
2YqIbbZSRJ97ktc8/T0c2pdWLzXxzuoz7Lmy2NzO8YzVdSqCp4ZU6JahaXqN5StZ0aK2P4Ypam9n
XGFwsWEtnMFk4fat+VJAn87T4AkDK2Z2GdO7SE0bVdTxA57Q3QFV3QahyhaJ3RcUng3ZeipMgofE
bbsHTr/z8Dki/EMn//CJWv6VR4YxUQixu0SgB8KDguTPQFwSTXrB2lCdAqUkomA6US9jOr8ukJEi
5fwdoOz9GxvMNtwyz5VEK8Bb+zk1okxx9fPsvjnVlYpuhpTSvWdj/oBlClzrNvrXtCQO5y4ZQy3O
SjEAgJ7rWGl1m3s5A+oLluZ3tVT3lTLkLJyX2yvlOgguU6b2Y9FQAMq1jinbKqPhZI4Y/Rd7Z9bU
NhLE8a9C5d0unbb1kFRtIBwhkANnqc2La2Ir9oAsgQ4ffPr9jSwRj3xAkKqS2lq9GZs5WjM9Pd39
/zcXeid9uLIA9sbvKC0cn8qMpJP07sYVkTubp1ewIrnJ8UNqEqE7DBXO59sD9wkAcr0FF7bxAOSu
tMcqgozG6ENSTHIAHLEjlkz4A2R+eGV7Yyz6NEeT4zq++8cgBWLxYczdqKV0p8EFy2wNPj+0kiw5
pqhhTBa2grAv+WFMTusd8fWYIPviXWL2SAtSd+E89WD/S1dOe82BDdik4+Cp6bkO4bGqV+8WC3nQ
SYwIB7bKLiOQyd0ggz5xfLa/o434heqIdCDMAMIIVnV19WJucPdgDU+DCWkXOCdgnk/De95Pjk5N
pEoIBHDOJYRyzU856jd7J7dRVYkhv8Mjl7ECBoNpgkyL5SLCyXxn9TtzCGYk7kzsR7guokWLXjtp
l0tAaz7l2rZ/6ibJnBUhk/8LwMOzTOV4r859fuOCuRzE0WmSV4Ugw4fErC7cFn0Yo7k2O6bK55k5
ywjMfQ7QisOMi1847gan1Fsw+/mA/kdoPYHQAjyl3Nq73ZvXS4Ch4Xg9w7b4n8K7mZMJu0TgKP5r
Qeer4idFhq1pmm2s0XUy4RKjpRiV8IGBDMJ/zvpjdT5SK7YpINZVnF9EQLEYrV+hWqxsZkpCkKQL
z6JrWrAsQtSka3Aw+qZ0B/fzy2w6GifB0ST4viaNLUdEJQaw0UFlG8ULO5iSxjW/7N1ABgODXOYJ
ObuU3uGkcMHvZNvJtf+aZjIgN8Zzb5IvDI0l52AltLakkm5A8q6Jrg9g68CwwDNidJZvvZ5FOsO3
JKcmm4DcSI0T4y7nLotAVsNkZtgGKXijaMUuy2abGF73ZBCPjRN4+TNfUl1DTj9ksaNqABuqHnCw
qg3cg6kDaGgrGvSX9+kx1aTc9xAbmSTVReTRLKnFHqaHlqo/3MtLEVuzTgsM0nxme9wAgun95PYK
E2Y8iw87QKi6FIOIeiCUZQe6wbdhZr2P0QFfl4sgOw8G9xlMy1gx82PSHAJ7et6F1PfIXXRgxjBv
3fm3FjAmLr4UKH/bS62YFCHXsT86re7dw/lN6k1aV3OcQE74zp6NBx5UmOntTboYgN+PZXLy39Ia
hfo7EqkApyXT5efMj5dffJKr0qQMGahvP0UyTPvRy360v6GCoPwJPYRZt8Htlg8qH/G+NgLBxLKR
//qVY7dV1LlHbUU0iHpeHQTknRdftzDf20RZQECvoAVr0tk1//1TWwly/2/2Dd3P30lO3Q7tHJpD
U8O/On3ba5ODQPkvAzYu9aCqtOmjjR/jRaqrP2j+kMrXnn6PcwPiPmVW5A8vWZu+4bYpAQZcmKj2
b5n9MMrCVG2/sYy0OqYcTc9795UWfi593j0ZAy7wEsS4PmvP46CFgc5cWxS/ZfICmEl4RB2KWA7T
dWuC3BkVkKy19B2njSlrdC2H4orqwZxYl4JpOu2OYmdkcfyml797/tQirDl922nDqAjjNalI+bNt
5+d5G6Cx1fPH6T/MFGWa1VoESv+pixvX9XySapb6IuiwCFxsQegv/kgp4P3nyKonhG6bLIMO4Vlo
E4pJ6kLw2qSBqny5Yqv8afsBj4uzWp8rw/jRPPkVS6DbhtIUfdgj2K+e6obILQFAfyC/Sik9Vys+
49R8NK0OJzIY5UaV9JNttteuH5Q2xeb3hT2hjAZ1bGg/VDbWqu+VZaE+v9EUT37mr31Z2gB5P8W/
FxPc7Frrq5xV+cdT6cciHsJ0lBs1xTAvxRTD7K9AfBdToWl9slrKz1tNw8dd8ETDFdp/bqPcin7O
8PUrbf5ru2tvuxByRDqslBrEKKj6Dd+KMBFJ2ZJ6jXjOWO91Wz4UgfwRxZVEpJVGqd020fNYjDSm
lpXFVr/lMPSHqRxmmk1AvQVO8LqNH/mBmIvYL1tSwu6Rr1t+fvm6K+2Yg+jHAf7ybPpdz/9SR1D9
Xo6Ruhzp2waIDxZMXcmc+BFJa3rLWM1YoXVbPkXiUpbt5MvbzkHXdRs+G4mJtgALu7F2u8B4w0jq
O5KDoYH1dxaOpKhoEZUAWErn5evvLJrrLw9ia464urI439RN0AY1sF/OGVk2vF2WQ8zXhTp+yz+8
XBQfokwmG2KGirqB4+WCFGFNe1CetInj5UKQhi3CUTl7JQ7LcJp4hRciScRwkiV+mmprmhJrThMi
kcOJHAv9+mqaHtfOuqvvQnIWJJWadhZ2agMbBrwOEXjICe403UTOn9FQ61EWV5tuZOBRmFZ0CBGT
nldf3PuKJu1OjH6WWXbpz4R+bhX3u7pLRBV4OBUg46kFp21M2lc2fhPtv/fjxNc0FdmFqjphE41f
+As51I4xGm/iRN9X+qLu23ySaqWRDjbrWcJapxBVdeW+i2Ow5qg/3gZYJPqtBiia14CS/Rj7oLTL
meenw8o9XlcUn/wwTJbBTFSuCRbsMw2M+8skGvkHZ8nG2dbtKAxF3dFf5XVPt3H+ADMzG7AlVh1s
LkTVfAP2YB/p+0nia5rLtg3LrS+bvr/Qb5U2g26g3a+pmJSjUwsRWLwKVNR9lX/70ISHadlQ3jJH
cQNn8T44Ts0dfy04d8Jxqm/Nwl9VVyLXfpIebB08UfUGFt+1TIZRmEhNrQAsUmCf2mPfnSOwV+Tb
PE2PYalN/1MZbtv2b7pzTf1iGPgifvMvAAAA//8=</cx:binary>
              </cx:geoCache>
            </cx:geography>
          </cx:layoutPr>
          <cx:valueColors>
            <cx:minColor>
              <a:schemeClr val="accent1">
                <a:lumMod val="60000"/>
                <a:lumOff val="40000"/>
              </a:schemeClr>
            </cx:minColor>
            <cx:maxColor>
              <a:schemeClr val="accent2">
                <a:lumMod val="60000"/>
                <a:lumOff val="40000"/>
              </a:schemeClr>
            </cx:maxColor>
          </cx:valueColors>
        </cx:series>
      </cx:plotAreaRegion>
    </cx:plotArea>
    <cx:legend pos="r" align="min" overlay="0">
      <cx:txPr>
        <a:bodyPr spcFirstLastPara="1" vertOverflow="ellipsis" horzOverflow="overflow" wrap="square" lIns="0" tIns="0" rIns="0" bIns="0" anchor="ctr" anchorCtr="1"/>
        <a:lstStyle/>
        <a:p>
          <a:pPr algn="ctr" rtl="0">
            <a:defRPr sz="1100" b="1">
              <a:solidFill>
                <a:schemeClr val="bg1"/>
              </a:solidFill>
            </a:defRPr>
          </a:pPr>
          <a:endParaRPr lang="en-US" sz="110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image" Target="../media/image3.emf"/><Relationship Id="rId7" Type="http://schemas.openxmlformats.org/officeDocument/2006/relationships/chart" Target="../charts/chart10.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6.emf"/><Relationship Id="rId11" Type="http://schemas.openxmlformats.org/officeDocument/2006/relationships/chart" Target="../charts/chart14.xml"/><Relationship Id="rId5" Type="http://schemas.openxmlformats.org/officeDocument/2006/relationships/image" Target="../media/image5.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4.emf"/><Relationship Id="rId9" Type="http://schemas.openxmlformats.org/officeDocument/2006/relationships/chart" Target="../charts/chart12.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243840</xdr:colOff>
      <xdr:row>1</xdr:row>
      <xdr:rowOff>83820</xdr:rowOff>
    </xdr:from>
    <xdr:to>
      <xdr:col>11</xdr:col>
      <xdr:colOff>548640</xdr:colOff>
      <xdr:row>16</xdr:row>
      <xdr:rowOff>83820</xdr:rowOff>
    </xdr:to>
    <xdr:graphicFrame macro="">
      <xdr:nvGraphicFramePr>
        <xdr:cNvPr id="2" name="Chart 1">
          <a:extLst>
            <a:ext uri="{FF2B5EF4-FFF2-40B4-BE49-F238E27FC236}">
              <a16:creationId xmlns:a16="http://schemas.microsoft.com/office/drawing/2014/main" id="{FA542268-3308-5A2A-9968-C2AE25EC2F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350520</xdr:colOff>
      <xdr:row>0</xdr:row>
      <xdr:rowOff>19050</xdr:rowOff>
    </xdr:from>
    <xdr:to>
      <xdr:col>13</xdr:col>
      <xdr:colOff>45720</xdr:colOff>
      <xdr:row>15</xdr:row>
      <xdr:rowOff>19050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C0A0DF34-681A-A70E-133D-6BE379967E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11980" y="190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312420</xdr:colOff>
      <xdr:row>15</xdr:row>
      <xdr:rowOff>114300</xdr:rowOff>
    </xdr:from>
    <xdr:to>
      <xdr:col>8</xdr:col>
      <xdr:colOff>312420</xdr:colOff>
      <xdr:row>29</xdr:row>
      <xdr:rowOff>20955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F29A2CC3-D76C-4E93-722F-437D3400A5D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373880" y="28575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426720</xdr:colOff>
      <xdr:row>15</xdr:row>
      <xdr:rowOff>106680</xdr:rowOff>
    </xdr:from>
    <xdr:to>
      <xdr:col>11</xdr:col>
      <xdr:colOff>426720</xdr:colOff>
      <xdr:row>29</xdr:row>
      <xdr:rowOff>13335</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610673A4-A8D7-FB3C-C107-3E9618A3D9E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316980" y="28498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495300</xdr:colOff>
      <xdr:row>15</xdr:row>
      <xdr:rowOff>114300</xdr:rowOff>
    </xdr:from>
    <xdr:to>
      <xdr:col>14</xdr:col>
      <xdr:colOff>495300</xdr:colOff>
      <xdr:row>29</xdr:row>
      <xdr:rowOff>20955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06066CCA-63E8-318A-78FE-453E2980E64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214360" y="28575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563880</xdr:colOff>
      <xdr:row>0</xdr:row>
      <xdr:rowOff>45720</xdr:rowOff>
    </xdr:from>
    <xdr:to>
      <xdr:col>11</xdr:col>
      <xdr:colOff>396240</xdr:colOff>
      <xdr:row>16</xdr:row>
      <xdr:rowOff>91440</xdr:rowOff>
    </xdr:to>
    <xdr:graphicFrame macro="">
      <xdr:nvGraphicFramePr>
        <xdr:cNvPr id="3" name="Chart 2">
          <a:extLst>
            <a:ext uri="{FF2B5EF4-FFF2-40B4-BE49-F238E27FC236}">
              <a16:creationId xmlns:a16="http://schemas.microsoft.com/office/drawing/2014/main" id="{29264F98-4EDE-424C-E529-0CFD809902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537210</xdr:colOff>
      <xdr:row>1</xdr:row>
      <xdr:rowOff>11430</xdr:rowOff>
    </xdr:from>
    <xdr:to>
      <xdr:col>14</xdr:col>
      <xdr:colOff>259080</xdr:colOff>
      <xdr:row>19</xdr:row>
      <xdr:rowOff>83820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BC97F344-A3A9-A155-1256-DD65B4D71C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90110" y="194310"/>
              <a:ext cx="5208270" cy="33642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411480</xdr:colOff>
      <xdr:row>0</xdr:row>
      <xdr:rowOff>38100</xdr:rowOff>
    </xdr:from>
    <xdr:to>
      <xdr:col>11</xdr:col>
      <xdr:colOff>106680</xdr:colOff>
      <xdr:row>15</xdr:row>
      <xdr:rowOff>38100</xdr:rowOff>
    </xdr:to>
    <xdr:graphicFrame macro="">
      <xdr:nvGraphicFramePr>
        <xdr:cNvPr id="3" name="Chart 2">
          <a:extLst>
            <a:ext uri="{FF2B5EF4-FFF2-40B4-BE49-F238E27FC236}">
              <a16:creationId xmlns:a16="http://schemas.microsoft.com/office/drawing/2014/main" id="{6F4AFCAD-5259-8256-DFEC-C816ED5BC2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30480</xdr:colOff>
      <xdr:row>19</xdr:row>
      <xdr:rowOff>7620</xdr:rowOff>
    </xdr:from>
    <xdr:to>
      <xdr:col>1</xdr:col>
      <xdr:colOff>807720</xdr:colOff>
      <xdr:row>22</xdr:row>
      <xdr:rowOff>38100</xdr:rowOff>
    </xdr:to>
    <xdr:graphicFrame macro="">
      <xdr:nvGraphicFramePr>
        <xdr:cNvPr id="2" name="Chart 1">
          <a:extLst>
            <a:ext uri="{FF2B5EF4-FFF2-40B4-BE49-F238E27FC236}">
              <a16:creationId xmlns:a16="http://schemas.microsoft.com/office/drawing/2014/main" id="{63BD7C23-B3AB-6938-0BEC-54E71EA548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xdr:colOff>
      <xdr:row>18</xdr:row>
      <xdr:rowOff>118110</xdr:rowOff>
    </xdr:from>
    <xdr:to>
      <xdr:col>5</xdr:col>
      <xdr:colOff>7620</xdr:colOff>
      <xdr:row>21</xdr:row>
      <xdr:rowOff>160020</xdr:rowOff>
    </xdr:to>
    <xdr:graphicFrame macro="">
      <xdr:nvGraphicFramePr>
        <xdr:cNvPr id="3" name="Chart 2">
          <a:extLst>
            <a:ext uri="{FF2B5EF4-FFF2-40B4-BE49-F238E27FC236}">
              <a16:creationId xmlns:a16="http://schemas.microsoft.com/office/drawing/2014/main" id="{315F894D-4ADD-11C0-9EF4-21E93370AB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121920</xdr:colOff>
      <xdr:row>18</xdr:row>
      <xdr:rowOff>22860</xdr:rowOff>
    </xdr:from>
    <xdr:to>
      <xdr:col>7</xdr:col>
      <xdr:colOff>944880</xdr:colOff>
      <xdr:row>21</xdr:row>
      <xdr:rowOff>114300</xdr:rowOff>
    </xdr:to>
    <xdr:graphicFrame macro="">
      <xdr:nvGraphicFramePr>
        <xdr:cNvPr id="4" name="Chart 3">
          <a:extLst>
            <a:ext uri="{FF2B5EF4-FFF2-40B4-BE49-F238E27FC236}">
              <a16:creationId xmlns:a16="http://schemas.microsoft.com/office/drawing/2014/main" id="{AFF4EE18-FCE5-4A0B-3877-2947CB7E36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15240</xdr:colOff>
      <xdr:row>17</xdr:row>
      <xdr:rowOff>167640</xdr:rowOff>
    </xdr:from>
    <xdr:to>
      <xdr:col>11</xdr:col>
      <xdr:colOff>15240</xdr:colOff>
      <xdr:row>21</xdr:row>
      <xdr:rowOff>76200</xdr:rowOff>
    </xdr:to>
    <xdr:graphicFrame macro="">
      <xdr:nvGraphicFramePr>
        <xdr:cNvPr id="5" name="Chart 4">
          <a:extLst>
            <a:ext uri="{FF2B5EF4-FFF2-40B4-BE49-F238E27FC236}">
              <a16:creationId xmlns:a16="http://schemas.microsoft.com/office/drawing/2014/main" id="{F4CD666A-AB0F-7F31-22A6-328AF35254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76200</xdr:colOff>
      <xdr:row>19</xdr:row>
      <xdr:rowOff>0</xdr:rowOff>
    </xdr:from>
    <xdr:to>
      <xdr:col>13</xdr:col>
      <xdr:colOff>1135380</xdr:colOff>
      <xdr:row>22</xdr:row>
      <xdr:rowOff>152400</xdr:rowOff>
    </xdr:to>
    <xdr:graphicFrame macro="">
      <xdr:nvGraphicFramePr>
        <xdr:cNvPr id="6" name="Chart 5">
          <a:extLst>
            <a:ext uri="{FF2B5EF4-FFF2-40B4-BE49-F238E27FC236}">
              <a16:creationId xmlns:a16="http://schemas.microsoft.com/office/drawing/2014/main" id="{C13E7507-2AA3-7AC8-169D-47BAADD529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129540</xdr:colOff>
      <xdr:row>0</xdr:row>
      <xdr:rowOff>114300</xdr:rowOff>
    </xdr:from>
    <xdr:ext cx="14157959" cy="350520"/>
    <xdr:sp macro="" textlink="">
      <xdr:nvSpPr>
        <xdr:cNvPr id="2" name="Shape 3">
          <a:extLst>
            <a:ext uri="{FF2B5EF4-FFF2-40B4-BE49-F238E27FC236}">
              <a16:creationId xmlns:a16="http://schemas.microsoft.com/office/drawing/2014/main" id="{C2509B38-C3D5-40A0-8F50-C4D50753ACE6}"/>
            </a:ext>
          </a:extLst>
        </xdr:cNvPr>
        <xdr:cNvSpPr/>
      </xdr:nvSpPr>
      <xdr:spPr>
        <a:xfrm>
          <a:off x="129540" y="114300"/>
          <a:ext cx="14157959" cy="35052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144780</xdr:colOff>
      <xdr:row>3</xdr:row>
      <xdr:rowOff>7619</xdr:rowOff>
    </xdr:from>
    <xdr:ext cx="14157960" cy="1539242"/>
    <xdr:grpSp>
      <xdr:nvGrpSpPr>
        <xdr:cNvPr id="3" name="Shape 2">
          <a:extLst>
            <a:ext uri="{FF2B5EF4-FFF2-40B4-BE49-F238E27FC236}">
              <a16:creationId xmlns:a16="http://schemas.microsoft.com/office/drawing/2014/main" id="{B7497F61-D53E-461D-8ACD-AEAF95DFF9E3}"/>
            </a:ext>
          </a:extLst>
        </xdr:cNvPr>
        <xdr:cNvGrpSpPr/>
      </xdr:nvGrpSpPr>
      <xdr:grpSpPr>
        <a:xfrm>
          <a:off x="144780" y="556259"/>
          <a:ext cx="14157960" cy="1539242"/>
          <a:chOff x="0" y="3060863"/>
          <a:chExt cx="10692000" cy="1438276"/>
        </a:xfrm>
      </xdr:grpSpPr>
      <xdr:grpSp>
        <xdr:nvGrpSpPr>
          <xdr:cNvPr id="4" name="Shape 21">
            <a:extLst>
              <a:ext uri="{FF2B5EF4-FFF2-40B4-BE49-F238E27FC236}">
                <a16:creationId xmlns:a16="http://schemas.microsoft.com/office/drawing/2014/main" id="{BA9B176F-5895-0391-0238-2796992868BE}"/>
              </a:ext>
            </a:extLst>
          </xdr:cNvPr>
          <xdr:cNvGrpSpPr/>
        </xdr:nvGrpSpPr>
        <xdr:grpSpPr>
          <a:xfrm>
            <a:off x="0" y="3060863"/>
            <a:ext cx="10692000" cy="1438276"/>
            <a:chOff x="152399" y="453254"/>
            <a:chExt cx="12498639" cy="1383568"/>
          </a:xfrm>
        </xdr:grpSpPr>
        <xdr:sp macro="" textlink="">
          <xdr:nvSpPr>
            <xdr:cNvPr id="5" name="Shape 5">
              <a:extLst>
                <a:ext uri="{FF2B5EF4-FFF2-40B4-BE49-F238E27FC236}">
                  <a16:creationId xmlns:a16="http://schemas.microsoft.com/office/drawing/2014/main" id="{A4C209EA-7D3A-D113-DAB4-CA9513BEEF02}"/>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22">
              <a:extLst>
                <a:ext uri="{FF2B5EF4-FFF2-40B4-BE49-F238E27FC236}">
                  <a16:creationId xmlns:a16="http://schemas.microsoft.com/office/drawing/2014/main" id="{6DA64238-F528-6FFA-6A03-87F047065FB3}"/>
                </a:ext>
              </a:extLst>
            </xdr:cNvPr>
            <xdr:cNvGrpSpPr/>
          </xdr:nvGrpSpPr>
          <xdr:grpSpPr>
            <a:xfrm>
              <a:off x="152399" y="453254"/>
              <a:ext cx="2519908" cy="1377304"/>
              <a:chOff x="152400" y="459938"/>
              <a:chExt cx="2688530" cy="1353184"/>
            </a:xfrm>
          </xdr:grpSpPr>
          <xdr:sp macro="" textlink="">
            <xdr:nvSpPr>
              <xdr:cNvPr id="19" name="Shape 23">
                <a:extLst>
                  <a:ext uri="{FF2B5EF4-FFF2-40B4-BE49-F238E27FC236}">
                    <a16:creationId xmlns:a16="http://schemas.microsoft.com/office/drawing/2014/main" id="{06E76CFA-FFBB-5234-C8CE-984A98AF0B41}"/>
                  </a:ext>
                </a:extLst>
              </xdr:cNvPr>
              <xdr:cNvSpPr/>
            </xdr:nvSpPr>
            <xdr:spPr>
              <a:xfrm>
                <a:off x="173929" y="708224"/>
                <a:ext cx="2667001" cy="1104898"/>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0" name="Shape 24">
                <a:extLst>
                  <a:ext uri="{FF2B5EF4-FFF2-40B4-BE49-F238E27FC236}">
                    <a16:creationId xmlns:a16="http://schemas.microsoft.com/office/drawing/2014/main" id="{49C763BE-9F39-9943-F7DC-3782F7A27B83}"/>
                  </a:ext>
                </a:extLst>
              </xdr:cNvPr>
              <xdr:cNvSpPr/>
            </xdr:nvSpPr>
            <xdr:spPr>
              <a:xfrm>
                <a:off x="152400" y="459938"/>
                <a:ext cx="2666999"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7" name="Shape 25">
              <a:extLst>
                <a:ext uri="{FF2B5EF4-FFF2-40B4-BE49-F238E27FC236}">
                  <a16:creationId xmlns:a16="http://schemas.microsoft.com/office/drawing/2014/main" id="{AF8D8CC7-6D38-F352-31DB-B93C5EC9F06C}"/>
                </a:ext>
              </a:extLst>
            </xdr:cNvPr>
            <xdr:cNvGrpSpPr/>
          </xdr:nvGrpSpPr>
          <xdr:grpSpPr>
            <a:xfrm>
              <a:off x="2699752" y="453254"/>
              <a:ext cx="2490203" cy="1383568"/>
              <a:chOff x="152399" y="459938"/>
              <a:chExt cx="2667001" cy="1359338"/>
            </a:xfrm>
          </xdr:grpSpPr>
          <xdr:sp macro="" textlink="">
            <xdr:nvSpPr>
              <xdr:cNvPr id="17" name="Shape 26">
                <a:extLst>
                  <a:ext uri="{FF2B5EF4-FFF2-40B4-BE49-F238E27FC236}">
                    <a16:creationId xmlns:a16="http://schemas.microsoft.com/office/drawing/2014/main" id="{D1A440D2-216C-C36E-9498-89E6FC0441AA}"/>
                  </a:ext>
                </a:extLst>
              </xdr:cNvPr>
              <xdr:cNvSpPr/>
            </xdr:nvSpPr>
            <xdr:spPr>
              <a:xfrm>
                <a:off x="152399" y="714375"/>
                <a:ext cx="2667001" cy="1104901"/>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8" name="Shape 27">
                <a:extLst>
                  <a:ext uri="{FF2B5EF4-FFF2-40B4-BE49-F238E27FC236}">
                    <a16:creationId xmlns:a16="http://schemas.microsoft.com/office/drawing/2014/main" id="{962C39B2-4F03-EA4D-4700-4FB214FFDC1D}"/>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8" name="Shape 28">
              <a:extLst>
                <a:ext uri="{FF2B5EF4-FFF2-40B4-BE49-F238E27FC236}">
                  <a16:creationId xmlns:a16="http://schemas.microsoft.com/office/drawing/2014/main" id="{85449A3E-A06B-B8A0-8BCE-A2F2E60C7167}"/>
                </a:ext>
              </a:extLst>
            </xdr:cNvPr>
            <xdr:cNvGrpSpPr/>
          </xdr:nvGrpSpPr>
          <xdr:grpSpPr>
            <a:xfrm>
              <a:off x="5256628" y="453254"/>
              <a:ext cx="2452105" cy="1383567"/>
              <a:chOff x="152398" y="459938"/>
              <a:chExt cx="2667002" cy="1359337"/>
            </a:xfrm>
          </xdr:grpSpPr>
          <xdr:sp macro="" textlink="">
            <xdr:nvSpPr>
              <xdr:cNvPr id="15" name="Shape 29">
                <a:extLst>
                  <a:ext uri="{FF2B5EF4-FFF2-40B4-BE49-F238E27FC236}">
                    <a16:creationId xmlns:a16="http://schemas.microsoft.com/office/drawing/2014/main" id="{463A0B7A-7BF3-8CC8-F9AD-2E2B5C154A3B}"/>
                  </a:ext>
                </a:extLst>
              </xdr:cNvPr>
              <xdr:cNvSpPr/>
            </xdr:nvSpPr>
            <xdr:spPr>
              <a:xfrm>
                <a:off x="152398"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6" name="Shape 30">
                <a:extLst>
                  <a:ext uri="{FF2B5EF4-FFF2-40B4-BE49-F238E27FC236}">
                    <a16:creationId xmlns:a16="http://schemas.microsoft.com/office/drawing/2014/main" id="{3B66DBCC-1753-1AEA-1D3A-ED11199CB4C1}"/>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9" name="Shape 31">
              <a:extLst>
                <a:ext uri="{FF2B5EF4-FFF2-40B4-BE49-F238E27FC236}">
                  <a16:creationId xmlns:a16="http://schemas.microsoft.com/office/drawing/2014/main" id="{D60244B3-7DB4-D519-277D-A2A057156529}"/>
                </a:ext>
              </a:extLst>
            </xdr:cNvPr>
            <xdr:cNvGrpSpPr/>
          </xdr:nvGrpSpPr>
          <xdr:grpSpPr>
            <a:xfrm>
              <a:off x="7756359" y="453254"/>
              <a:ext cx="2421860" cy="1377499"/>
              <a:chOff x="152400" y="459938"/>
              <a:chExt cx="2696964" cy="1353375"/>
            </a:xfrm>
          </xdr:grpSpPr>
          <xdr:sp macro="" textlink="">
            <xdr:nvSpPr>
              <xdr:cNvPr id="13" name="Shape 32">
                <a:extLst>
                  <a:ext uri="{FF2B5EF4-FFF2-40B4-BE49-F238E27FC236}">
                    <a16:creationId xmlns:a16="http://schemas.microsoft.com/office/drawing/2014/main" id="{10506E56-24AE-D64D-6B69-D6748F4EB061}"/>
                  </a:ext>
                </a:extLst>
              </xdr:cNvPr>
              <xdr:cNvSpPr/>
            </xdr:nvSpPr>
            <xdr:spPr>
              <a:xfrm>
                <a:off x="182363" y="708413"/>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4" name="Shape 33">
                <a:extLst>
                  <a:ext uri="{FF2B5EF4-FFF2-40B4-BE49-F238E27FC236}">
                    <a16:creationId xmlns:a16="http://schemas.microsoft.com/office/drawing/2014/main" id="{FEDD0ADF-94F6-14EF-F898-032A6D24BD45}"/>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10" name="Shape 34">
              <a:extLst>
                <a:ext uri="{FF2B5EF4-FFF2-40B4-BE49-F238E27FC236}">
                  <a16:creationId xmlns:a16="http://schemas.microsoft.com/office/drawing/2014/main" id="{1C5CB6E3-EDE3-9AA3-3842-FAE8925CC438}"/>
                </a:ext>
              </a:extLst>
            </xdr:cNvPr>
            <xdr:cNvGrpSpPr/>
          </xdr:nvGrpSpPr>
          <xdr:grpSpPr>
            <a:xfrm>
              <a:off x="10208461" y="453254"/>
              <a:ext cx="2442577" cy="1383567"/>
              <a:chOff x="152399" y="459938"/>
              <a:chExt cx="2667001" cy="1359337"/>
            </a:xfrm>
          </xdr:grpSpPr>
          <xdr:sp macro="" textlink="">
            <xdr:nvSpPr>
              <xdr:cNvPr id="11" name="Shape 35">
                <a:extLst>
                  <a:ext uri="{FF2B5EF4-FFF2-40B4-BE49-F238E27FC236}">
                    <a16:creationId xmlns:a16="http://schemas.microsoft.com/office/drawing/2014/main" id="{442F3A43-0685-DC72-399B-7DA8D5DAE761}"/>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2" name="Shape 36">
                <a:extLst>
                  <a:ext uri="{FF2B5EF4-FFF2-40B4-BE49-F238E27FC236}">
                    <a16:creationId xmlns:a16="http://schemas.microsoft.com/office/drawing/2014/main" id="{C11C2265-D985-C0BC-B019-1F1FBF176C1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259080</xdr:colOff>
      <xdr:row>5</xdr:row>
      <xdr:rowOff>7620</xdr:rowOff>
    </xdr:from>
    <xdr:to>
      <xdr:col>4</xdr:col>
      <xdr:colOff>426720</xdr:colOff>
      <xdr:row>6</xdr:row>
      <xdr:rowOff>144780</xdr:rowOff>
    </xdr:to>
    <xdr:sp macro="" textlink="KPI!D35">
      <xdr:nvSpPr>
        <xdr:cNvPr id="21" name="Rectangle 20">
          <a:extLst>
            <a:ext uri="{FF2B5EF4-FFF2-40B4-BE49-F238E27FC236}">
              <a16:creationId xmlns:a16="http://schemas.microsoft.com/office/drawing/2014/main" id="{95F2C106-DF15-FC7B-25EF-20584FA2257A}"/>
            </a:ext>
          </a:extLst>
        </xdr:cNvPr>
        <xdr:cNvSpPr/>
      </xdr:nvSpPr>
      <xdr:spPr>
        <a:xfrm>
          <a:off x="259080" y="922020"/>
          <a:ext cx="2606040" cy="32004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fld id="{3CB69576-174C-4120-88A3-C38F3934A39A}" type="TxLink">
            <a:rPr lang="en-US" sz="1600" b="1" i="0" u="none" strike="noStrike">
              <a:solidFill>
                <a:schemeClr val="bg1"/>
              </a:solidFill>
              <a:latin typeface="Book Antiqua" panose="02040602050305030304" pitchFamily="18" charset="0"/>
              <a:ea typeface="Calibri"/>
              <a:cs typeface="Calibri"/>
            </a:rPr>
            <a:pPr algn="ctr"/>
            <a:t> </a:t>
          </a:fld>
          <a:endParaRPr lang="en-IN" sz="1200" b="1">
            <a:solidFill>
              <a:schemeClr val="bg1"/>
            </a:solidFill>
            <a:latin typeface="Book Antiqua" panose="02040602050305030304" pitchFamily="18" charset="0"/>
          </a:endParaRPr>
        </a:p>
      </xdr:txBody>
    </xdr:sp>
    <xdr:clientData/>
  </xdr:twoCellAnchor>
  <xdr:twoCellAnchor>
    <xdr:from>
      <xdr:col>0</xdr:col>
      <xdr:colOff>434340</xdr:colOff>
      <xdr:row>6</xdr:row>
      <xdr:rowOff>167640</xdr:rowOff>
    </xdr:from>
    <xdr:to>
      <xdr:col>4</xdr:col>
      <xdr:colOff>274320</xdr:colOff>
      <xdr:row>9</xdr:row>
      <xdr:rowOff>121920</xdr:rowOff>
    </xdr:to>
    <xdr:graphicFrame macro="">
      <xdr:nvGraphicFramePr>
        <xdr:cNvPr id="22" name="Chart 21">
          <a:extLst>
            <a:ext uri="{FF2B5EF4-FFF2-40B4-BE49-F238E27FC236}">
              <a16:creationId xmlns:a16="http://schemas.microsoft.com/office/drawing/2014/main" id="{BD4DC048-6DEF-42F1-9E6B-F5FD887B3D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365760</xdr:colOff>
      <xdr:row>9</xdr:row>
      <xdr:rowOff>137160</xdr:rowOff>
    </xdr:from>
    <xdr:to>
      <xdr:col>4</xdr:col>
      <xdr:colOff>533400</xdr:colOff>
      <xdr:row>11</xdr:row>
      <xdr:rowOff>91440</xdr:rowOff>
    </xdr:to>
    <xdr:sp macro="" textlink="KPI!D35">
      <xdr:nvSpPr>
        <xdr:cNvPr id="25" name="Rectangle 24">
          <a:extLst>
            <a:ext uri="{FF2B5EF4-FFF2-40B4-BE49-F238E27FC236}">
              <a16:creationId xmlns:a16="http://schemas.microsoft.com/office/drawing/2014/main" id="{89369A9B-922C-FCF5-3ABC-5F425D928377}"/>
            </a:ext>
          </a:extLst>
        </xdr:cNvPr>
        <xdr:cNvSpPr/>
      </xdr:nvSpPr>
      <xdr:spPr>
        <a:xfrm>
          <a:off x="365760" y="1783080"/>
          <a:ext cx="2606040" cy="32004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l"/>
          <a:r>
            <a:rPr lang="en-US" sz="1200" b="1" i="0" u="none" strike="noStrike">
              <a:solidFill>
                <a:schemeClr val="bg1"/>
              </a:solidFill>
              <a:latin typeface="Book Antiqua" panose="02040602050305030304" pitchFamily="18" charset="0"/>
              <a:ea typeface="Calibri"/>
              <a:cs typeface="Calibri"/>
            </a:rPr>
            <a:t>YOY GROWTH</a:t>
          </a:r>
          <a:fld id="{3CB69576-174C-4120-88A3-C38F3934A39A}" type="TxLink">
            <a:rPr lang="en-US" sz="1200" b="1" i="0" u="none" strike="noStrike">
              <a:solidFill>
                <a:schemeClr val="bg1"/>
              </a:solidFill>
              <a:latin typeface="Book Antiqua" panose="02040602050305030304" pitchFamily="18" charset="0"/>
              <a:ea typeface="Calibri"/>
              <a:cs typeface="Calibri"/>
            </a:rPr>
            <a:pPr algn="l"/>
            <a:t> </a:t>
          </a:fld>
          <a:endParaRPr lang="en-IN" sz="1200" b="1">
            <a:solidFill>
              <a:schemeClr val="bg1"/>
            </a:solidFill>
            <a:latin typeface="Book Antiqua" panose="0204060205030503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3</xdr:col>
          <xdr:colOff>129540</xdr:colOff>
          <xdr:row>9</xdr:row>
          <xdr:rowOff>175260</xdr:rowOff>
        </xdr:from>
        <xdr:to>
          <xdr:col>4</xdr:col>
          <xdr:colOff>403860</xdr:colOff>
          <xdr:row>11</xdr:row>
          <xdr:rowOff>38100</xdr:rowOff>
        </xdr:to>
        <xdr:pic>
          <xdr:nvPicPr>
            <xdr:cNvPr id="27" name="Picture 26">
              <a:extLst>
                <a:ext uri="{FF2B5EF4-FFF2-40B4-BE49-F238E27FC236}">
                  <a16:creationId xmlns:a16="http://schemas.microsoft.com/office/drawing/2014/main" id="{DFAC8821-D408-9E53-2EB6-D1247A317424}"/>
                </a:ext>
              </a:extLst>
            </xdr:cNvPr>
            <xdr:cNvPicPr>
              <a:picLocks noChangeAspect="1" noChangeArrowheads="1"/>
              <a:extLst>
                <a:ext uri="{84589F7E-364E-4C9E-8A38-B11213B215E9}">
                  <a14:cameraTool cellRange="'KPI YOY'!$H$8" spid="_x0000_s9315"/>
                </a:ext>
              </a:extLst>
            </xdr:cNvPicPr>
          </xdr:nvPicPr>
          <xdr:blipFill>
            <a:blip xmlns:r="http://schemas.openxmlformats.org/officeDocument/2006/relationships" r:embed="rId2"/>
            <a:srcRect/>
            <a:stretch>
              <a:fillRect/>
            </a:stretch>
          </xdr:blipFill>
          <xdr:spPr bwMode="auto">
            <a:xfrm>
              <a:off x="1958340" y="1821180"/>
              <a:ext cx="88392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7</xdr:col>
      <xdr:colOff>411480</xdr:colOff>
      <xdr:row>20</xdr:row>
      <xdr:rowOff>99060</xdr:rowOff>
    </xdr:from>
    <xdr:to>
      <xdr:col>11</xdr:col>
      <xdr:colOff>579120</xdr:colOff>
      <xdr:row>22</xdr:row>
      <xdr:rowOff>53340</xdr:rowOff>
    </xdr:to>
    <xdr:sp macro="" textlink="KPI!D35">
      <xdr:nvSpPr>
        <xdr:cNvPr id="92" name="Rectangle 91">
          <a:extLst>
            <a:ext uri="{FF2B5EF4-FFF2-40B4-BE49-F238E27FC236}">
              <a16:creationId xmlns:a16="http://schemas.microsoft.com/office/drawing/2014/main" id="{5A346F62-0E6E-4E72-9902-AFE178360E31}"/>
            </a:ext>
          </a:extLst>
        </xdr:cNvPr>
        <xdr:cNvSpPr/>
      </xdr:nvSpPr>
      <xdr:spPr>
        <a:xfrm>
          <a:off x="4678680" y="3756660"/>
          <a:ext cx="2606040" cy="32004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fld id="{3CB69576-174C-4120-88A3-C38F3934A39A}" type="TxLink">
            <a:rPr lang="en-US" sz="1600" b="1" i="0" u="none" strike="noStrike">
              <a:solidFill>
                <a:schemeClr val="bg1"/>
              </a:solidFill>
              <a:latin typeface="Book Antiqua" panose="02040602050305030304" pitchFamily="18" charset="0"/>
              <a:ea typeface="Calibri"/>
              <a:cs typeface="Calibri"/>
            </a:rPr>
            <a:pPr algn="ctr"/>
            <a:t> </a:t>
          </a:fld>
          <a:endParaRPr lang="en-IN" sz="1200" b="1">
            <a:solidFill>
              <a:schemeClr val="bg1"/>
            </a:solidFill>
            <a:latin typeface="Book Antiqua" panose="02040602050305030304" pitchFamily="18" charset="0"/>
          </a:endParaRPr>
        </a:p>
      </xdr:txBody>
    </xdr:sp>
    <xdr:clientData/>
  </xdr:twoCellAnchor>
  <xdr:twoCellAnchor>
    <xdr:from>
      <xdr:col>14</xdr:col>
      <xdr:colOff>388620</xdr:colOff>
      <xdr:row>9</xdr:row>
      <xdr:rowOff>144780</xdr:rowOff>
    </xdr:from>
    <xdr:to>
      <xdr:col>18</xdr:col>
      <xdr:colOff>556260</xdr:colOff>
      <xdr:row>11</xdr:row>
      <xdr:rowOff>99060</xdr:rowOff>
    </xdr:to>
    <xdr:sp macro="" textlink="KPI!D35">
      <xdr:nvSpPr>
        <xdr:cNvPr id="94" name="Rectangle 93">
          <a:extLst>
            <a:ext uri="{FF2B5EF4-FFF2-40B4-BE49-F238E27FC236}">
              <a16:creationId xmlns:a16="http://schemas.microsoft.com/office/drawing/2014/main" id="{0F693105-881F-4BA7-8DF2-6DD5019F4E31}"/>
            </a:ext>
          </a:extLst>
        </xdr:cNvPr>
        <xdr:cNvSpPr/>
      </xdr:nvSpPr>
      <xdr:spPr>
        <a:xfrm>
          <a:off x="8923020" y="1790700"/>
          <a:ext cx="2606040" cy="32004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l"/>
          <a:r>
            <a:rPr lang="en-US" sz="1200" b="1" i="0" u="none" strike="noStrike">
              <a:solidFill>
                <a:schemeClr val="bg1"/>
              </a:solidFill>
              <a:latin typeface="Book Antiqua" panose="02040602050305030304" pitchFamily="18" charset="0"/>
              <a:ea typeface="Calibri"/>
              <a:cs typeface="Calibri"/>
            </a:rPr>
            <a:t>YOY GROWTH</a:t>
          </a:r>
          <a:fld id="{3CB69576-174C-4120-88A3-C38F3934A39A}" type="TxLink">
            <a:rPr lang="en-US" sz="1200" b="1" i="0" u="none" strike="noStrike">
              <a:solidFill>
                <a:schemeClr val="bg1"/>
              </a:solidFill>
              <a:latin typeface="Book Antiqua" panose="02040602050305030304" pitchFamily="18" charset="0"/>
              <a:ea typeface="Calibri"/>
              <a:cs typeface="Calibri"/>
            </a:rPr>
            <a:pPr algn="l"/>
            <a:t> </a:t>
          </a:fld>
          <a:endParaRPr lang="en-IN" sz="1200" b="1">
            <a:solidFill>
              <a:schemeClr val="bg1"/>
            </a:solidFill>
            <a:latin typeface="Book Antiqua" panose="02040602050305030304" pitchFamily="18" charset="0"/>
          </a:endParaRPr>
        </a:p>
      </xdr:txBody>
    </xdr:sp>
    <xdr:clientData/>
  </xdr:twoCellAnchor>
  <xdr:twoCellAnchor>
    <xdr:from>
      <xdr:col>4</xdr:col>
      <xdr:colOff>594360</xdr:colOff>
      <xdr:row>5</xdr:row>
      <xdr:rowOff>7620</xdr:rowOff>
    </xdr:from>
    <xdr:to>
      <xdr:col>9</xdr:col>
      <xdr:colOff>152400</xdr:colOff>
      <xdr:row>6</xdr:row>
      <xdr:rowOff>144780</xdr:rowOff>
    </xdr:to>
    <xdr:sp macro="" textlink="KPI!D35">
      <xdr:nvSpPr>
        <xdr:cNvPr id="97" name="Rectangle 96">
          <a:extLst>
            <a:ext uri="{FF2B5EF4-FFF2-40B4-BE49-F238E27FC236}">
              <a16:creationId xmlns:a16="http://schemas.microsoft.com/office/drawing/2014/main" id="{E9825A90-6827-4DB6-A93B-5750DD800DB3}"/>
            </a:ext>
          </a:extLst>
        </xdr:cNvPr>
        <xdr:cNvSpPr/>
      </xdr:nvSpPr>
      <xdr:spPr>
        <a:xfrm>
          <a:off x="3032760" y="922020"/>
          <a:ext cx="2606040" cy="32004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fld id="{3CB69576-174C-4120-88A3-C38F3934A39A}" type="TxLink">
            <a:rPr lang="en-US" sz="1600" b="1" i="0" u="none" strike="noStrike">
              <a:solidFill>
                <a:schemeClr val="bg1"/>
              </a:solidFill>
              <a:latin typeface="Book Antiqua" panose="02040602050305030304" pitchFamily="18" charset="0"/>
              <a:ea typeface="Calibri"/>
              <a:cs typeface="Calibri"/>
            </a:rPr>
            <a:pPr algn="ctr"/>
            <a:t> </a:t>
          </a:fld>
          <a:endParaRPr lang="en-IN" sz="1200" b="1">
            <a:solidFill>
              <a:schemeClr val="bg1"/>
            </a:solidFill>
            <a:latin typeface="Book Antiqua" panose="02040602050305030304" pitchFamily="18" charset="0"/>
          </a:endParaRPr>
        </a:p>
      </xdr:txBody>
    </xdr:sp>
    <xdr:clientData/>
  </xdr:twoCellAnchor>
  <xdr:twoCellAnchor>
    <xdr:from>
      <xdr:col>5</xdr:col>
      <xdr:colOff>198120</xdr:colOff>
      <xdr:row>9</xdr:row>
      <xdr:rowOff>160020</xdr:rowOff>
    </xdr:from>
    <xdr:to>
      <xdr:col>9</xdr:col>
      <xdr:colOff>365760</xdr:colOff>
      <xdr:row>11</xdr:row>
      <xdr:rowOff>114300</xdr:rowOff>
    </xdr:to>
    <xdr:sp macro="" textlink="KPI!D35">
      <xdr:nvSpPr>
        <xdr:cNvPr id="98" name="Rectangle 97">
          <a:extLst>
            <a:ext uri="{FF2B5EF4-FFF2-40B4-BE49-F238E27FC236}">
              <a16:creationId xmlns:a16="http://schemas.microsoft.com/office/drawing/2014/main" id="{06D10A1F-7289-4D96-8B78-FA19573AD7F8}"/>
            </a:ext>
          </a:extLst>
        </xdr:cNvPr>
        <xdr:cNvSpPr/>
      </xdr:nvSpPr>
      <xdr:spPr>
        <a:xfrm>
          <a:off x="3246120" y="1805940"/>
          <a:ext cx="2606040" cy="32004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l"/>
          <a:r>
            <a:rPr lang="en-US" sz="1200" b="1" i="0" u="none" strike="noStrike">
              <a:solidFill>
                <a:schemeClr val="bg1"/>
              </a:solidFill>
              <a:latin typeface="Book Antiqua" panose="02040602050305030304" pitchFamily="18" charset="0"/>
              <a:ea typeface="Calibri"/>
              <a:cs typeface="Calibri"/>
            </a:rPr>
            <a:t>YOY GROWTH</a:t>
          </a:r>
          <a:fld id="{3CB69576-174C-4120-88A3-C38F3934A39A}" type="TxLink">
            <a:rPr lang="en-US" sz="1200" b="1" i="0" u="none" strike="noStrike">
              <a:solidFill>
                <a:schemeClr val="bg1"/>
              </a:solidFill>
              <a:latin typeface="Book Antiqua" panose="02040602050305030304" pitchFamily="18" charset="0"/>
              <a:ea typeface="Calibri"/>
              <a:cs typeface="Calibri"/>
            </a:rPr>
            <a:pPr algn="l"/>
            <a:t> </a:t>
          </a:fld>
          <a:endParaRPr lang="en-IN" sz="1200" b="1">
            <a:solidFill>
              <a:schemeClr val="bg1"/>
            </a:solidFill>
            <a:latin typeface="Book Antiqua" panose="02040602050305030304" pitchFamily="18" charset="0"/>
          </a:endParaRPr>
        </a:p>
      </xdr:txBody>
    </xdr:sp>
    <xdr:clientData/>
  </xdr:twoCellAnchor>
  <xdr:twoCellAnchor>
    <xdr:from>
      <xdr:col>5</xdr:col>
      <xdr:colOff>0</xdr:colOff>
      <xdr:row>20</xdr:row>
      <xdr:rowOff>0</xdr:rowOff>
    </xdr:from>
    <xdr:to>
      <xdr:col>9</xdr:col>
      <xdr:colOff>167640</xdr:colOff>
      <xdr:row>21</xdr:row>
      <xdr:rowOff>137160</xdr:rowOff>
    </xdr:to>
    <xdr:sp macro="" textlink="KPI!D35">
      <xdr:nvSpPr>
        <xdr:cNvPr id="100" name="Rectangle 99">
          <a:extLst>
            <a:ext uri="{FF2B5EF4-FFF2-40B4-BE49-F238E27FC236}">
              <a16:creationId xmlns:a16="http://schemas.microsoft.com/office/drawing/2014/main" id="{A12DCBFE-CC12-49BF-9B97-3A767641AFA3}"/>
            </a:ext>
          </a:extLst>
        </xdr:cNvPr>
        <xdr:cNvSpPr/>
      </xdr:nvSpPr>
      <xdr:spPr>
        <a:xfrm>
          <a:off x="3048000" y="3657600"/>
          <a:ext cx="2606040" cy="32004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fld id="{3CB69576-174C-4120-88A3-C38F3934A39A}" type="TxLink">
            <a:rPr lang="en-US" sz="1600" b="1" i="0" u="none" strike="noStrike">
              <a:solidFill>
                <a:schemeClr val="bg1"/>
              </a:solidFill>
              <a:latin typeface="Book Antiqua" panose="02040602050305030304" pitchFamily="18" charset="0"/>
              <a:ea typeface="Calibri"/>
              <a:cs typeface="Calibri"/>
            </a:rPr>
            <a:pPr algn="ctr"/>
            <a:t> </a:t>
          </a:fld>
          <a:endParaRPr lang="en-IN" sz="1200" b="1">
            <a:solidFill>
              <a:schemeClr val="bg1"/>
            </a:solidFill>
            <a:latin typeface="Book Antiqua" panose="02040602050305030304" pitchFamily="18" charset="0"/>
          </a:endParaRPr>
        </a:p>
      </xdr:txBody>
    </xdr:sp>
    <xdr:clientData/>
  </xdr:twoCellAnchor>
  <xdr:twoCellAnchor>
    <xdr:from>
      <xdr:col>5</xdr:col>
      <xdr:colOff>60960</xdr:colOff>
      <xdr:row>4</xdr:row>
      <xdr:rowOff>175260</xdr:rowOff>
    </xdr:from>
    <xdr:to>
      <xdr:col>9</xdr:col>
      <xdr:colOff>228600</xdr:colOff>
      <xdr:row>6</xdr:row>
      <xdr:rowOff>129540</xdr:rowOff>
    </xdr:to>
    <xdr:sp macro="" textlink="KPI!$E$17">
      <xdr:nvSpPr>
        <xdr:cNvPr id="101" name="Rectangle 100">
          <a:extLst>
            <a:ext uri="{FF2B5EF4-FFF2-40B4-BE49-F238E27FC236}">
              <a16:creationId xmlns:a16="http://schemas.microsoft.com/office/drawing/2014/main" id="{ABE590DD-C495-4A18-9E56-A47FA7DF3C99}"/>
            </a:ext>
          </a:extLst>
        </xdr:cNvPr>
        <xdr:cNvSpPr/>
      </xdr:nvSpPr>
      <xdr:spPr>
        <a:xfrm>
          <a:off x="3108960" y="906780"/>
          <a:ext cx="2606040" cy="32004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fld id="{925E5651-3DF4-43DD-AC4D-F75B78E4E2FF}" type="TxLink">
            <a:rPr lang="en-US" sz="1600" b="1" i="0" u="none" strike="noStrike">
              <a:solidFill>
                <a:schemeClr val="bg1">
                  <a:lumMod val="95000"/>
                </a:schemeClr>
              </a:solidFill>
              <a:latin typeface="Book Antiqua" panose="02040602050305030304" pitchFamily="18" charset="0"/>
              <a:ea typeface="Calibri"/>
              <a:cs typeface="Calibri"/>
            </a:rPr>
            <a:pPr algn="ctr"/>
            <a:t> $6,785.75 </a:t>
          </a:fld>
          <a:endParaRPr lang="en-IN" sz="1800" b="1">
            <a:solidFill>
              <a:schemeClr val="bg1">
                <a:lumMod val="95000"/>
              </a:schemeClr>
            </a:solidFill>
            <a:latin typeface="Book Antiqua" panose="0204060205030503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7</xdr:col>
          <xdr:colOff>533400</xdr:colOff>
          <xdr:row>10</xdr:row>
          <xdr:rowOff>22860</xdr:rowOff>
        </xdr:from>
        <xdr:to>
          <xdr:col>9</xdr:col>
          <xdr:colOff>182880</xdr:colOff>
          <xdr:row>11</xdr:row>
          <xdr:rowOff>68580</xdr:rowOff>
        </xdr:to>
        <xdr:pic>
          <xdr:nvPicPr>
            <xdr:cNvPr id="102" name="Picture 101">
              <a:extLst>
                <a:ext uri="{FF2B5EF4-FFF2-40B4-BE49-F238E27FC236}">
                  <a16:creationId xmlns:a16="http://schemas.microsoft.com/office/drawing/2014/main" id="{F0FBF873-93D3-3D47-6697-3AA988CF5FC4}"/>
                </a:ext>
              </a:extLst>
            </xdr:cNvPr>
            <xdr:cNvPicPr>
              <a:picLocks noChangeAspect="1" noChangeArrowheads="1"/>
              <a:extLst>
                <a:ext uri="{84589F7E-364E-4C9E-8A38-B11213B215E9}">
                  <a14:cameraTool cellRange="'KPI YOY'!$I$8" spid="_x0000_s9316"/>
                </a:ext>
              </a:extLst>
            </xdr:cNvPicPr>
          </xdr:nvPicPr>
          <xdr:blipFill>
            <a:blip xmlns:r="http://schemas.openxmlformats.org/officeDocument/2006/relationships" r:embed="rId3"/>
            <a:srcRect/>
            <a:stretch>
              <a:fillRect/>
            </a:stretch>
          </xdr:blipFill>
          <xdr:spPr bwMode="auto">
            <a:xfrm>
              <a:off x="4800600" y="1851660"/>
              <a:ext cx="86868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9</xdr:col>
      <xdr:colOff>510540</xdr:colOff>
      <xdr:row>4</xdr:row>
      <xdr:rowOff>175260</xdr:rowOff>
    </xdr:from>
    <xdr:to>
      <xdr:col>14</xdr:col>
      <xdr:colOff>68580</xdr:colOff>
      <xdr:row>6</xdr:row>
      <xdr:rowOff>129540</xdr:rowOff>
    </xdr:to>
    <xdr:sp macro="" textlink="KPI!$H$17">
      <xdr:nvSpPr>
        <xdr:cNvPr id="103" name="Rectangle 102">
          <a:extLst>
            <a:ext uri="{FF2B5EF4-FFF2-40B4-BE49-F238E27FC236}">
              <a16:creationId xmlns:a16="http://schemas.microsoft.com/office/drawing/2014/main" id="{514E90EE-BFC8-4632-8EA0-8DB44BE67CCB}"/>
            </a:ext>
          </a:extLst>
        </xdr:cNvPr>
        <xdr:cNvSpPr/>
      </xdr:nvSpPr>
      <xdr:spPr>
        <a:xfrm>
          <a:off x="5996940" y="906780"/>
          <a:ext cx="2606040" cy="32004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fld id="{0FC9E32B-41DE-4CA6-B20D-31746A6EC2F5}" type="TxLink">
            <a:rPr lang="en-US" sz="1600" b="1" i="0" u="none" strike="noStrike">
              <a:solidFill>
                <a:schemeClr val="bg1"/>
              </a:solidFill>
              <a:latin typeface="Book Antiqua" panose="02040602050305030304" pitchFamily="18" charset="0"/>
              <a:ea typeface="Calibri"/>
              <a:cs typeface="Calibri"/>
            </a:rPr>
            <a:pPr algn="ctr"/>
            <a:t># 663</a:t>
          </a:fld>
          <a:endParaRPr lang="en-IN" sz="2800" b="1">
            <a:solidFill>
              <a:schemeClr val="bg1"/>
            </a:solidFill>
            <a:latin typeface="Book Antiqua" panose="02040602050305030304" pitchFamily="18" charset="0"/>
          </a:endParaRPr>
        </a:p>
      </xdr:txBody>
    </xdr:sp>
    <xdr:clientData/>
  </xdr:twoCellAnchor>
  <xdr:twoCellAnchor>
    <xdr:from>
      <xdr:col>9</xdr:col>
      <xdr:colOff>601980</xdr:colOff>
      <xdr:row>9</xdr:row>
      <xdr:rowOff>160020</xdr:rowOff>
    </xdr:from>
    <xdr:to>
      <xdr:col>14</xdr:col>
      <xdr:colOff>160020</xdr:colOff>
      <xdr:row>11</xdr:row>
      <xdr:rowOff>114300</xdr:rowOff>
    </xdr:to>
    <xdr:sp macro="" textlink="KPI!D35">
      <xdr:nvSpPr>
        <xdr:cNvPr id="104" name="Rectangle 103">
          <a:extLst>
            <a:ext uri="{FF2B5EF4-FFF2-40B4-BE49-F238E27FC236}">
              <a16:creationId xmlns:a16="http://schemas.microsoft.com/office/drawing/2014/main" id="{56C6142D-BEAC-415F-A031-69A67684D4B5}"/>
            </a:ext>
          </a:extLst>
        </xdr:cNvPr>
        <xdr:cNvSpPr/>
      </xdr:nvSpPr>
      <xdr:spPr>
        <a:xfrm>
          <a:off x="6088380" y="1805940"/>
          <a:ext cx="2606040" cy="32004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l"/>
          <a:r>
            <a:rPr lang="en-US" sz="1200" b="1" i="0" u="none" strike="noStrike">
              <a:solidFill>
                <a:schemeClr val="bg1"/>
              </a:solidFill>
              <a:latin typeface="Book Antiqua" panose="02040602050305030304" pitchFamily="18" charset="0"/>
              <a:ea typeface="Calibri"/>
              <a:cs typeface="Calibri"/>
            </a:rPr>
            <a:t>YOY GROWTH</a:t>
          </a:r>
          <a:fld id="{3CB69576-174C-4120-88A3-C38F3934A39A}" type="TxLink">
            <a:rPr lang="en-US" sz="1200" b="1" i="0" u="none" strike="noStrike">
              <a:solidFill>
                <a:schemeClr val="bg1"/>
              </a:solidFill>
              <a:latin typeface="Book Antiqua" panose="02040602050305030304" pitchFamily="18" charset="0"/>
              <a:ea typeface="Calibri"/>
              <a:cs typeface="Calibri"/>
            </a:rPr>
            <a:pPr algn="l"/>
            <a:t> </a:t>
          </a:fld>
          <a:endParaRPr lang="en-IN" sz="1200" b="1">
            <a:solidFill>
              <a:schemeClr val="bg1"/>
            </a:solidFill>
            <a:latin typeface="Book Antiqua" panose="0204060205030503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12</xdr:col>
          <xdr:colOff>342900</xdr:colOff>
          <xdr:row>10</xdr:row>
          <xdr:rowOff>0</xdr:rowOff>
        </xdr:from>
        <xdr:to>
          <xdr:col>14</xdr:col>
          <xdr:colOff>22860</xdr:colOff>
          <xdr:row>11</xdr:row>
          <xdr:rowOff>45720</xdr:rowOff>
        </xdr:to>
        <xdr:pic>
          <xdr:nvPicPr>
            <xdr:cNvPr id="105" name="Picture 104">
              <a:extLst>
                <a:ext uri="{FF2B5EF4-FFF2-40B4-BE49-F238E27FC236}">
                  <a16:creationId xmlns:a16="http://schemas.microsoft.com/office/drawing/2014/main" id="{217D2CB8-FC51-BBF9-B248-AD303BDAA904}"/>
                </a:ext>
              </a:extLst>
            </xdr:cNvPr>
            <xdr:cNvPicPr>
              <a:picLocks noChangeAspect="1" noChangeArrowheads="1"/>
              <a:extLst>
                <a:ext uri="{84589F7E-364E-4C9E-8A38-B11213B215E9}">
                  <a14:cameraTool cellRange="'KPI YOY'!$J$8" spid="_x0000_s9317"/>
                </a:ext>
              </a:extLst>
            </xdr:cNvPicPr>
          </xdr:nvPicPr>
          <xdr:blipFill>
            <a:blip xmlns:r="http://schemas.openxmlformats.org/officeDocument/2006/relationships" r:embed="rId4"/>
            <a:srcRect/>
            <a:stretch>
              <a:fillRect/>
            </a:stretch>
          </xdr:blipFill>
          <xdr:spPr bwMode="auto">
            <a:xfrm>
              <a:off x="7658100" y="1828800"/>
              <a:ext cx="89916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14</xdr:col>
      <xdr:colOff>312420</xdr:colOff>
      <xdr:row>5</xdr:row>
      <xdr:rowOff>7620</xdr:rowOff>
    </xdr:from>
    <xdr:to>
      <xdr:col>18</xdr:col>
      <xdr:colOff>480060</xdr:colOff>
      <xdr:row>6</xdr:row>
      <xdr:rowOff>144780</xdr:rowOff>
    </xdr:to>
    <xdr:sp macro="" textlink="KPI!$K$17">
      <xdr:nvSpPr>
        <xdr:cNvPr id="106" name="Rectangle 105">
          <a:extLst>
            <a:ext uri="{FF2B5EF4-FFF2-40B4-BE49-F238E27FC236}">
              <a16:creationId xmlns:a16="http://schemas.microsoft.com/office/drawing/2014/main" id="{94EF3565-8B68-406C-913F-744A8D1F43AD}"/>
            </a:ext>
          </a:extLst>
        </xdr:cNvPr>
        <xdr:cNvSpPr/>
      </xdr:nvSpPr>
      <xdr:spPr>
        <a:xfrm>
          <a:off x="8846820" y="922020"/>
          <a:ext cx="2606040" cy="32004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fld id="{CAAC7920-EEF7-479C-80A7-00D8FA07CAB9}" type="TxLink">
            <a:rPr lang="en-US" sz="1600" b="1" i="0" u="none" strike="noStrike">
              <a:solidFill>
                <a:schemeClr val="bg1"/>
              </a:solidFill>
              <a:latin typeface="Book Antiqua" panose="02040602050305030304" pitchFamily="18" charset="0"/>
              <a:ea typeface="Calibri"/>
              <a:cs typeface="Calibri"/>
            </a:rPr>
            <a:pPr algn="ctr"/>
            <a:t># 176</a:t>
          </a:fld>
          <a:endParaRPr lang="en-IN" sz="2800" b="1">
            <a:solidFill>
              <a:schemeClr val="bg1"/>
            </a:solidFill>
            <a:latin typeface="Book Antiqua" panose="0204060205030503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17</xdr:col>
          <xdr:colOff>83820</xdr:colOff>
          <xdr:row>10</xdr:row>
          <xdr:rowOff>22860</xdr:rowOff>
        </xdr:from>
        <xdr:to>
          <xdr:col>18</xdr:col>
          <xdr:colOff>381000</xdr:colOff>
          <xdr:row>11</xdr:row>
          <xdr:rowOff>68580</xdr:rowOff>
        </xdr:to>
        <xdr:pic>
          <xdr:nvPicPr>
            <xdr:cNvPr id="107" name="Picture 106">
              <a:extLst>
                <a:ext uri="{FF2B5EF4-FFF2-40B4-BE49-F238E27FC236}">
                  <a16:creationId xmlns:a16="http://schemas.microsoft.com/office/drawing/2014/main" id="{684F7730-25F6-3A5F-1F75-0599C64A0EDF}"/>
                </a:ext>
              </a:extLst>
            </xdr:cNvPr>
            <xdr:cNvPicPr>
              <a:picLocks noChangeAspect="1" noChangeArrowheads="1"/>
              <a:extLst>
                <a:ext uri="{84589F7E-364E-4C9E-8A38-B11213B215E9}">
                  <a14:cameraTool cellRange="'KPI YOY'!$K$8" spid="_x0000_s9318"/>
                </a:ext>
              </a:extLst>
            </xdr:cNvPicPr>
          </xdr:nvPicPr>
          <xdr:blipFill>
            <a:blip xmlns:r="http://schemas.openxmlformats.org/officeDocument/2006/relationships" r:embed="rId5"/>
            <a:srcRect/>
            <a:stretch>
              <a:fillRect/>
            </a:stretch>
          </xdr:blipFill>
          <xdr:spPr bwMode="auto">
            <a:xfrm>
              <a:off x="10447020" y="1851660"/>
              <a:ext cx="90678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19</xdr:col>
      <xdr:colOff>30480</xdr:colOff>
      <xdr:row>5</xdr:row>
      <xdr:rowOff>15240</xdr:rowOff>
    </xdr:from>
    <xdr:to>
      <xdr:col>23</xdr:col>
      <xdr:colOff>198120</xdr:colOff>
      <xdr:row>6</xdr:row>
      <xdr:rowOff>152400</xdr:rowOff>
    </xdr:to>
    <xdr:sp macro="" textlink="KPI!$N$17">
      <xdr:nvSpPr>
        <xdr:cNvPr id="108" name="Rectangle 107">
          <a:extLst>
            <a:ext uri="{FF2B5EF4-FFF2-40B4-BE49-F238E27FC236}">
              <a16:creationId xmlns:a16="http://schemas.microsoft.com/office/drawing/2014/main" id="{2B7B63D8-C137-4D0C-844B-23E1E9DB3B06}"/>
            </a:ext>
          </a:extLst>
        </xdr:cNvPr>
        <xdr:cNvSpPr/>
      </xdr:nvSpPr>
      <xdr:spPr>
        <a:xfrm>
          <a:off x="11612880" y="929640"/>
          <a:ext cx="2606040" cy="32004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fld id="{56173ABB-9329-450A-AC05-A6772A96B890}" type="TxLink">
            <a:rPr lang="en-US" sz="1600" b="1" i="0" u="none" strike="noStrike">
              <a:solidFill>
                <a:schemeClr val="bg1"/>
              </a:solidFill>
              <a:latin typeface="Book Antiqua" panose="02040602050305030304" pitchFamily="18" charset="0"/>
              <a:ea typeface="Calibri"/>
              <a:cs typeface="Calibri"/>
            </a:rPr>
            <a:pPr algn="ctr"/>
            <a:t>18.41%</a:t>
          </a:fld>
          <a:endParaRPr lang="en-IN" sz="2800" b="1">
            <a:solidFill>
              <a:schemeClr val="bg1"/>
            </a:solidFill>
            <a:latin typeface="Book Antiqua" panose="02040602050305030304" pitchFamily="18" charset="0"/>
          </a:endParaRPr>
        </a:p>
      </xdr:txBody>
    </xdr:sp>
    <xdr:clientData/>
  </xdr:twoCellAnchor>
  <xdr:twoCellAnchor>
    <xdr:from>
      <xdr:col>19</xdr:col>
      <xdr:colOff>76200</xdr:colOff>
      <xdr:row>9</xdr:row>
      <xdr:rowOff>167640</xdr:rowOff>
    </xdr:from>
    <xdr:to>
      <xdr:col>23</xdr:col>
      <xdr:colOff>243840</xdr:colOff>
      <xdr:row>11</xdr:row>
      <xdr:rowOff>121920</xdr:rowOff>
    </xdr:to>
    <xdr:sp macro="" textlink="KPI!D35">
      <xdr:nvSpPr>
        <xdr:cNvPr id="109" name="Rectangle 108">
          <a:extLst>
            <a:ext uri="{FF2B5EF4-FFF2-40B4-BE49-F238E27FC236}">
              <a16:creationId xmlns:a16="http://schemas.microsoft.com/office/drawing/2014/main" id="{A2204161-3AFA-4438-BDA0-08C14DF7C2A8}"/>
            </a:ext>
          </a:extLst>
        </xdr:cNvPr>
        <xdr:cNvSpPr/>
      </xdr:nvSpPr>
      <xdr:spPr>
        <a:xfrm>
          <a:off x="11658600" y="1813560"/>
          <a:ext cx="2606040" cy="32004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l"/>
          <a:r>
            <a:rPr lang="en-US" sz="1200" b="1" i="0" u="none" strike="noStrike">
              <a:solidFill>
                <a:schemeClr val="bg1"/>
              </a:solidFill>
              <a:latin typeface="Book Antiqua" panose="02040602050305030304" pitchFamily="18" charset="0"/>
              <a:ea typeface="Calibri"/>
              <a:cs typeface="Calibri"/>
            </a:rPr>
            <a:t>YOY GROWTH</a:t>
          </a:r>
          <a:fld id="{3CB69576-174C-4120-88A3-C38F3934A39A}" type="TxLink">
            <a:rPr lang="en-US" sz="1200" b="1" i="0" u="none" strike="noStrike">
              <a:solidFill>
                <a:schemeClr val="bg1"/>
              </a:solidFill>
              <a:latin typeface="Book Antiqua" panose="02040602050305030304" pitchFamily="18" charset="0"/>
              <a:ea typeface="Calibri"/>
              <a:cs typeface="Calibri"/>
            </a:rPr>
            <a:pPr algn="l"/>
            <a:t> </a:t>
          </a:fld>
          <a:endParaRPr lang="en-IN" sz="1200" b="1">
            <a:solidFill>
              <a:schemeClr val="bg1"/>
            </a:solidFill>
            <a:latin typeface="Book Antiqua" panose="0204060205030503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21</xdr:col>
          <xdr:colOff>556260</xdr:colOff>
          <xdr:row>10</xdr:row>
          <xdr:rowOff>30480</xdr:rowOff>
        </xdr:from>
        <xdr:to>
          <xdr:col>23</xdr:col>
          <xdr:colOff>91440</xdr:colOff>
          <xdr:row>11</xdr:row>
          <xdr:rowOff>76200</xdr:rowOff>
        </xdr:to>
        <xdr:pic>
          <xdr:nvPicPr>
            <xdr:cNvPr id="111" name="Picture 110">
              <a:extLst>
                <a:ext uri="{FF2B5EF4-FFF2-40B4-BE49-F238E27FC236}">
                  <a16:creationId xmlns:a16="http://schemas.microsoft.com/office/drawing/2014/main" id="{92550C7B-1851-FCCD-7215-00CAEC49EBC6}"/>
                </a:ext>
              </a:extLst>
            </xdr:cNvPr>
            <xdr:cNvPicPr>
              <a:picLocks noChangeAspect="1" noChangeArrowheads="1"/>
              <a:extLst>
                <a:ext uri="{84589F7E-364E-4C9E-8A38-B11213B215E9}">
                  <a14:cameraTool cellRange="'KPI YOY'!$L$8" spid="_x0000_s9319"/>
                </a:ext>
              </a:extLst>
            </xdr:cNvPicPr>
          </xdr:nvPicPr>
          <xdr:blipFill>
            <a:blip xmlns:r="http://schemas.openxmlformats.org/officeDocument/2006/relationships" r:embed="rId6"/>
            <a:srcRect/>
            <a:stretch>
              <a:fillRect/>
            </a:stretch>
          </xdr:blipFill>
          <xdr:spPr bwMode="auto">
            <a:xfrm>
              <a:off x="13357860" y="1859280"/>
              <a:ext cx="75438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495300</xdr:colOff>
      <xdr:row>6</xdr:row>
      <xdr:rowOff>121920</xdr:rowOff>
    </xdr:from>
    <xdr:to>
      <xdr:col>8</xdr:col>
      <xdr:colOff>381000</xdr:colOff>
      <xdr:row>9</xdr:row>
      <xdr:rowOff>163830</xdr:rowOff>
    </xdr:to>
    <xdr:graphicFrame macro="">
      <xdr:nvGraphicFramePr>
        <xdr:cNvPr id="112" name="Chart 111">
          <a:extLst>
            <a:ext uri="{FF2B5EF4-FFF2-40B4-BE49-F238E27FC236}">
              <a16:creationId xmlns:a16="http://schemas.microsoft.com/office/drawing/2014/main" id="{1D4F40D3-AF3C-4478-937A-BF7C521F9F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403860</xdr:colOff>
      <xdr:row>6</xdr:row>
      <xdr:rowOff>76200</xdr:rowOff>
    </xdr:from>
    <xdr:to>
      <xdr:col>13</xdr:col>
      <xdr:colOff>251460</xdr:colOff>
      <xdr:row>9</xdr:row>
      <xdr:rowOff>167640</xdr:rowOff>
    </xdr:to>
    <xdr:graphicFrame macro="">
      <xdr:nvGraphicFramePr>
        <xdr:cNvPr id="113" name="Chart 112">
          <a:extLst>
            <a:ext uri="{FF2B5EF4-FFF2-40B4-BE49-F238E27FC236}">
              <a16:creationId xmlns:a16="http://schemas.microsoft.com/office/drawing/2014/main" id="{25019862-C7D3-47B4-B9C1-CC6159B428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0</xdr:colOff>
      <xdr:row>6</xdr:row>
      <xdr:rowOff>83820</xdr:rowOff>
    </xdr:from>
    <xdr:to>
      <xdr:col>18</xdr:col>
      <xdr:colOff>91440</xdr:colOff>
      <xdr:row>9</xdr:row>
      <xdr:rowOff>175260</xdr:rowOff>
    </xdr:to>
    <xdr:graphicFrame macro="">
      <xdr:nvGraphicFramePr>
        <xdr:cNvPr id="114" name="Chart 113">
          <a:extLst>
            <a:ext uri="{FF2B5EF4-FFF2-40B4-BE49-F238E27FC236}">
              <a16:creationId xmlns:a16="http://schemas.microsoft.com/office/drawing/2014/main" id="{E9AFB177-9C7A-4FA9-A1EF-B64B78D16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350520</xdr:colOff>
      <xdr:row>7</xdr:row>
      <xdr:rowOff>45720</xdr:rowOff>
    </xdr:from>
    <xdr:to>
      <xdr:col>22</xdr:col>
      <xdr:colOff>434340</xdr:colOff>
      <xdr:row>10</xdr:row>
      <xdr:rowOff>38100</xdr:rowOff>
    </xdr:to>
    <xdr:graphicFrame macro="">
      <xdr:nvGraphicFramePr>
        <xdr:cNvPr id="115" name="Chart 114">
          <a:extLst>
            <a:ext uri="{FF2B5EF4-FFF2-40B4-BE49-F238E27FC236}">
              <a16:creationId xmlns:a16="http://schemas.microsoft.com/office/drawing/2014/main" id="{2B9B18A5-2F4B-4041-B9DF-A0D585A567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0</xdr:col>
      <xdr:colOff>114300</xdr:colOff>
      <xdr:row>11</xdr:row>
      <xdr:rowOff>144780</xdr:rowOff>
    </xdr:from>
    <xdr:ext cx="14272262" cy="4617720"/>
    <xdr:grpSp>
      <xdr:nvGrpSpPr>
        <xdr:cNvPr id="116" name="Shape 2">
          <a:extLst>
            <a:ext uri="{FF2B5EF4-FFF2-40B4-BE49-F238E27FC236}">
              <a16:creationId xmlns:a16="http://schemas.microsoft.com/office/drawing/2014/main" id="{6E7A8A92-D277-4EE5-A007-E7FD8318DD51}"/>
            </a:ext>
          </a:extLst>
        </xdr:cNvPr>
        <xdr:cNvGrpSpPr/>
      </xdr:nvGrpSpPr>
      <xdr:grpSpPr>
        <a:xfrm>
          <a:off x="114300" y="2156460"/>
          <a:ext cx="14272262" cy="4617720"/>
          <a:chOff x="0" y="2751299"/>
          <a:chExt cx="10737865" cy="4174589"/>
        </a:xfrm>
      </xdr:grpSpPr>
      <xdr:grpSp>
        <xdr:nvGrpSpPr>
          <xdr:cNvPr id="117" name="Shape 4">
            <a:extLst>
              <a:ext uri="{FF2B5EF4-FFF2-40B4-BE49-F238E27FC236}">
                <a16:creationId xmlns:a16="http://schemas.microsoft.com/office/drawing/2014/main" id="{845CFE45-D001-34C1-E088-B4C1465575B2}"/>
              </a:ext>
            </a:extLst>
          </xdr:cNvPr>
          <xdr:cNvGrpSpPr/>
        </xdr:nvGrpSpPr>
        <xdr:grpSpPr>
          <a:xfrm>
            <a:off x="0" y="2751299"/>
            <a:ext cx="10737865" cy="4174589"/>
            <a:chOff x="152400" y="1971674"/>
            <a:chExt cx="12569539" cy="4522471"/>
          </a:xfrm>
        </xdr:grpSpPr>
        <xdr:sp macro="" textlink="">
          <xdr:nvSpPr>
            <xdr:cNvPr id="118" name="Shape 5">
              <a:extLst>
                <a:ext uri="{FF2B5EF4-FFF2-40B4-BE49-F238E27FC236}">
                  <a16:creationId xmlns:a16="http://schemas.microsoft.com/office/drawing/2014/main" id="{E99E3062-8669-A65B-F95F-7034D63771F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19" name="Shape 6">
              <a:extLst>
                <a:ext uri="{FF2B5EF4-FFF2-40B4-BE49-F238E27FC236}">
                  <a16:creationId xmlns:a16="http://schemas.microsoft.com/office/drawing/2014/main" id="{2D1D93E0-DDFA-439D-FF8C-C25123F9973E}"/>
                </a:ext>
              </a:extLst>
            </xdr:cNvPr>
            <xdr:cNvGrpSpPr/>
          </xdr:nvGrpSpPr>
          <xdr:grpSpPr>
            <a:xfrm>
              <a:off x="152400" y="1971675"/>
              <a:ext cx="12569539" cy="4522470"/>
              <a:chOff x="152400" y="1971675"/>
              <a:chExt cx="12569539" cy="4522470"/>
            </a:xfrm>
          </xdr:grpSpPr>
          <xdr:sp macro="" textlink="">
            <xdr:nvSpPr>
              <xdr:cNvPr id="126" name="Shape 7">
                <a:extLst>
                  <a:ext uri="{FF2B5EF4-FFF2-40B4-BE49-F238E27FC236}">
                    <a16:creationId xmlns:a16="http://schemas.microsoft.com/office/drawing/2014/main" id="{C255E5E4-0853-E9C3-836D-B58475BC459D}"/>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7" name="Shape 8">
                <a:extLst>
                  <a:ext uri="{FF2B5EF4-FFF2-40B4-BE49-F238E27FC236}">
                    <a16:creationId xmlns:a16="http://schemas.microsoft.com/office/drawing/2014/main" id="{FB1D098E-2D8E-8497-FAC0-1ED8BB4C3F2D}"/>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a:solidFill>
                      <a:schemeClr val="lt1"/>
                    </a:solidFill>
                    <a:latin typeface="Lato"/>
                    <a:ea typeface="Lato"/>
                    <a:cs typeface="Lato"/>
                    <a:sym typeface="Lato"/>
                  </a:rPr>
                  <a:t>SALES AND PROFIT ANALYSIS</a:t>
                </a:r>
                <a:endParaRPr sz="1600" b="1"/>
              </a:p>
            </xdr:txBody>
          </xdr:sp>
          <xdr:sp macro="" textlink="">
            <xdr:nvSpPr>
              <xdr:cNvPr id="134" name="Shape 7">
                <a:extLst>
                  <a:ext uri="{FF2B5EF4-FFF2-40B4-BE49-F238E27FC236}">
                    <a16:creationId xmlns:a16="http://schemas.microsoft.com/office/drawing/2014/main" id="{0B859A78-85CC-341B-0E89-E24832EC535B}"/>
                  </a:ext>
                </a:extLst>
              </xdr:cNvPr>
              <xdr:cNvSpPr/>
            </xdr:nvSpPr>
            <xdr:spPr>
              <a:xfrm>
                <a:off x="172533" y="4241800"/>
                <a:ext cx="5315042"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5" name="Shape 7">
                <a:extLst>
                  <a:ext uri="{FF2B5EF4-FFF2-40B4-BE49-F238E27FC236}">
                    <a16:creationId xmlns:a16="http://schemas.microsoft.com/office/drawing/2014/main" id="{C0888860-73A0-DA16-DDD9-6011AC6190AF}"/>
                  </a:ext>
                </a:extLst>
              </xdr:cNvPr>
              <xdr:cNvSpPr/>
            </xdr:nvSpPr>
            <xdr:spPr>
              <a:xfrm>
                <a:off x="5568107" y="4250055"/>
                <a:ext cx="3711134"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6" name="Shape 7">
                <a:extLst>
                  <a:ext uri="{FF2B5EF4-FFF2-40B4-BE49-F238E27FC236}">
                    <a16:creationId xmlns:a16="http://schemas.microsoft.com/office/drawing/2014/main" id="{34E80858-4392-5281-D76D-E04D471AC027}"/>
                  </a:ext>
                </a:extLst>
              </xdr:cNvPr>
              <xdr:cNvSpPr/>
            </xdr:nvSpPr>
            <xdr:spPr>
              <a:xfrm>
                <a:off x="9332927" y="4274820"/>
                <a:ext cx="3389012"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grpSp>
          <xdr:nvGrpSpPr>
            <xdr:cNvPr id="120" name="Shape 9">
              <a:extLst>
                <a:ext uri="{FF2B5EF4-FFF2-40B4-BE49-F238E27FC236}">
                  <a16:creationId xmlns:a16="http://schemas.microsoft.com/office/drawing/2014/main" id="{1FB1457D-A96F-C22D-D433-40CE97A3D1E5}"/>
                </a:ext>
              </a:extLst>
            </xdr:cNvPr>
            <xdr:cNvGrpSpPr/>
          </xdr:nvGrpSpPr>
          <xdr:grpSpPr>
            <a:xfrm>
              <a:off x="5448301" y="1971675"/>
              <a:ext cx="4305300" cy="2219325"/>
              <a:chOff x="5448301" y="1971675"/>
              <a:chExt cx="4305300" cy="2219325"/>
            </a:xfrm>
          </xdr:grpSpPr>
          <xdr:sp macro="" textlink="">
            <xdr:nvSpPr>
              <xdr:cNvPr id="124" name="Shape 10">
                <a:extLst>
                  <a:ext uri="{FF2B5EF4-FFF2-40B4-BE49-F238E27FC236}">
                    <a16:creationId xmlns:a16="http://schemas.microsoft.com/office/drawing/2014/main" id="{44D06C0D-BA76-E357-3F79-4B1198681DCE}"/>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5" name="Shape 11">
                <a:extLst>
                  <a:ext uri="{FF2B5EF4-FFF2-40B4-BE49-F238E27FC236}">
                    <a16:creationId xmlns:a16="http://schemas.microsoft.com/office/drawing/2014/main" id="{8E354F68-E11E-0150-12F2-73D0BC732827}"/>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a:solidFill>
                      <a:schemeClr val="lt1"/>
                    </a:solidFill>
                    <a:latin typeface="Lato"/>
                    <a:ea typeface="Lato"/>
                    <a:cs typeface="Lato"/>
                    <a:sym typeface="Lato"/>
                  </a:rPr>
                  <a:t>CATEGORY WISE PROFIT  </a:t>
                </a:r>
                <a:endParaRPr sz="1100" b="1">
                  <a:latin typeface="Lato"/>
                  <a:ea typeface="Lato"/>
                  <a:cs typeface="Lato"/>
                  <a:sym typeface="Lato"/>
                </a:endParaRPr>
              </a:p>
            </xdr:txBody>
          </xdr:sp>
        </xdr:grpSp>
        <xdr:grpSp>
          <xdr:nvGrpSpPr>
            <xdr:cNvPr id="121" name="Shape 12">
              <a:extLst>
                <a:ext uri="{FF2B5EF4-FFF2-40B4-BE49-F238E27FC236}">
                  <a16:creationId xmlns:a16="http://schemas.microsoft.com/office/drawing/2014/main" id="{12FB0A7F-46C0-2BC7-C779-2D3A5641C590}"/>
                </a:ext>
              </a:extLst>
            </xdr:cNvPr>
            <xdr:cNvGrpSpPr/>
          </xdr:nvGrpSpPr>
          <xdr:grpSpPr>
            <a:xfrm>
              <a:off x="9848849" y="1971674"/>
              <a:ext cx="2819400" cy="2228850"/>
              <a:chOff x="9848849" y="1866899"/>
              <a:chExt cx="2819400" cy="2219325"/>
            </a:xfrm>
          </xdr:grpSpPr>
          <xdr:sp macro="" textlink="">
            <xdr:nvSpPr>
              <xdr:cNvPr id="122" name="Shape 13">
                <a:extLst>
                  <a:ext uri="{FF2B5EF4-FFF2-40B4-BE49-F238E27FC236}">
                    <a16:creationId xmlns:a16="http://schemas.microsoft.com/office/drawing/2014/main" id="{0B4A5773-92D7-9E7A-5E6D-B84D28CE34B6}"/>
                  </a:ext>
                </a:extLst>
              </xdr:cNvPr>
              <xdr:cNvSpPr/>
            </xdr:nvSpPr>
            <xdr:spPr>
              <a:xfrm>
                <a:off x="9848849" y="1866899"/>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3" name="Shape 14">
                <a:extLst>
                  <a:ext uri="{FF2B5EF4-FFF2-40B4-BE49-F238E27FC236}">
                    <a16:creationId xmlns:a16="http://schemas.microsoft.com/office/drawing/2014/main" id="{A17EBCD3-4FE4-4F31-5203-316BDEC73E0C}"/>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a:solidFill>
                      <a:schemeClr val="lt1"/>
                    </a:solidFill>
                    <a:latin typeface="Lato"/>
                    <a:ea typeface="Lato"/>
                    <a:cs typeface="Lato"/>
                    <a:sym typeface="Lato"/>
                  </a:rPr>
                  <a:t>CATEGORY</a:t>
                </a:r>
                <a:r>
                  <a:rPr lang="en-US" sz="1050">
                    <a:solidFill>
                      <a:schemeClr val="lt1"/>
                    </a:solidFill>
                    <a:latin typeface="Lato"/>
                    <a:ea typeface="Lato"/>
                    <a:cs typeface="Lato"/>
                    <a:sym typeface="Lato"/>
                  </a:rPr>
                  <a:t> WISE SALES SHARE %</a:t>
                </a:r>
                <a:endParaRPr sz="1400"/>
              </a:p>
            </xdr:txBody>
          </xdr:sp>
        </xdr:grpSp>
      </xdr:grpSp>
    </xdr:grpSp>
    <xdr:clientData fLocksWithSheet="0"/>
  </xdr:oneCellAnchor>
  <xdr:oneCellAnchor>
    <xdr:from>
      <xdr:col>0</xdr:col>
      <xdr:colOff>190500</xdr:colOff>
      <xdr:row>24</xdr:row>
      <xdr:rowOff>106680</xdr:rowOff>
    </xdr:from>
    <xdr:ext cx="2628900" cy="257175"/>
    <xdr:sp macro="" textlink="">
      <xdr:nvSpPr>
        <xdr:cNvPr id="137" name="Shape 16">
          <a:extLst>
            <a:ext uri="{FF2B5EF4-FFF2-40B4-BE49-F238E27FC236}">
              <a16:creationId xmlns:a16="http://schemas.microsoft.com/office/drawing/2014/main" id="{B01E6046-2BD2-420C-BDDA-028DE1AC6870}"/>
            </a:ext>
          </a:extLst>
        </xdr:cNvPr>
        <xdr:cNvSpPr/>
      </xdr:nvSpPr>
      <xdr:spPr>
        <a:xfrm>
          <a:off x="190500" y="454152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SALES</a:t>
          </a:r>
          <a:r>
            <a:rPr lang="en-US" sz="1050">
              <a:solidFill>
                <a:schemeClr val="lt1"/>
              </a:solidFill>
              <a:latin typeface="Lato"/>
              <a:ea typeface="Lato"/>
              <a:cs typeface="Lato"/>
              <a:sym typeface="Lato"/>
            </a:rPr>
            <a:t> </a:t>
          </a:r>
          <a:r>
            <a:rPr lang="en-US" sz="1050" b="1">
              <a:solidFill>
                <a:schemeClr val="lt1"/>
              </a:solidFill>
              <a:latin typeface="Lato"/>
              <a:ea typeface="Lato"/>
              <a:cs typeface="Lato"/>
              <a:sym typeface="Lato"/>
            </a:rPr>
            <a:t>BY</a:t>
          </a:r>
          <a:r>
            <a:rPr lang="en-US" sz="1050">
              <a:solidFill>
                <a:schemeClr val="lt1"/>
              </a:solidFill>
              <a:latin typeface="Lato"/>
              <a:ea typeface="Lato"/>
              <a:cs typeface="Lato"/>
              <a:sym typeface="Lato"/>
            </a:rPr>
            <a:t> </a:t>
          </a:r>
          <a:r>
            <a:rPr lang="en-US" sz="1100" b="1">
              <a:solidFill>
                <a:schemeClr val="lt1"/>
              </a:solidFill>
              <a:latin typeface="Lato"/>
              <a:ea typeface="Lato"/>
              <a:cs typeface="Lato"/>
              <a:sym typeface="Lato"/>
            </a:rPr>
            <a:t>STATE</a:t>
          </a:r>
          <a:endParaRPr sz="1050" b="1">
            <a:latin typeface="Lato"/>
            <a:ea typeface="Lato"/>
            <a:cs typeface="Lato"/>
            <a:sym typeface="Lato"/>
          </a:endParaRPr>
        </a:p>
      </xdr:txBody>
    </xdr:sp>
    <xdr:clientData fLocksWithSheet="0"/>
  </xdr:oneCellAnchor>
  <xdr:oneCellAnchor>
    <xdr:from>
      <xdr:col>10</xdr:col>
      <xdr:colOff>190500</xdr:colOff>
      <xdr:row>24</xdr:row>
      <xdr:rowOff>106680</xdr:rowOff>
    </xdr:from>
    <xdr:ext cx="2628900" cy="257175"/>
    <xdr:sp macro="" textlink="">
      <xdr:nvSpPr>
        <xdr:cNvPr id="139" name="Shape 18">
          <a:extLst>
            <a:ext uri="{FF2B5EF4-FFF2-40B4-BE49-F238E27FC236}">
              <a16:creationId xmlns:a16="http://schemas.microsoft.com/office/drawing/2014/main" id="{E4BE3076-BA68-490D-89FE-9C524910FE3B}"/>
            </a:ext>
          </a:extLst>
        </xdr:cNvPr>
        <xdr:cNvSpPr/>
      </xdr:nvSpPr>
      <xdr:spPr>
        <a:xfrm>
          <a:off x="6286500" y="454152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TOP 5 SUBCATEGORIES BY SALES</a:t>
          </a:r>
          <a:endParaRPr sz="1400" b="1"/>
        </a:p>
      </xdr:txBody>
    </xdr:sp>
    <xdr:clientData fLocksWithSheet="0"/>
  </xdr:oneCellAnchor>
  <xdr:oneCellAnchor>
    <xdr:from>
      <xdr:col>17</xdr:col>
      <xdr:colOff>220980</xdr:colOff>
      <xdr:row>24</xdr:row>
      <xdr:rowOff>160020</xdr:rowOff>
    </xdr:from>
    <xdr:ext cx="1581150" cy="219075"/>
    <xdr:sp macro="" textlink="">
      <xdr:nvSpPr>
        <xdr:cNvPr id="140" name="Shape 20">
          <a:extLst>
            <a:ext uri="{FF2B5EF4-FFF2-40B4-BE49-F238E27FC236}">
              <a16:creationId xmlns:a16="http://schemas.microsoft.com/office/drawing/2014/main" id="{09919765-C2FD-4818-AA18-DD8C795B11E7}"/>
            </a:ext>
          </a:extLst>
        </xdr:cNvPr>
        <xdr:cNvSpPr/>
      </xdr:nvSpPr>
      <xdr:spPr>
        <a:xfrm>
          <a:off x="10584180" y="459486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lt1"/>
              </a:solidFill>
              <a:latin typeface="Lato"/>
              <a:ea typeface="Lato"/>
              <a:cs typeface="Lato"/>
              <a:sym typeface="Lato"/>
            </a:rPr>
            <a:t>FILTERS</a:t>
          </a:r>
          <a:endParaRPr sz="1400" b="1"/>
        </a:p>
      </xdr:txBody>
    </xdr:sp>
    <xdr:clientData fLocksWithSheet="0"/>
  </xdr:oneCellAnchor>
  <xdr:twoCellAnchor>
    <xdr:from>
      <xdr:col>0</xdr:col>
      <xdr:colOff>137160</xdr:colOff>
      <xdr:row>13</xdr:row>
      <xdr:rowOff>152400</xdr:rowOff>
    </xdr:from>
    <xdr:to>
      <xdr:col>9</xdr:col>
      <xdr:colOff>441960</xdr:colOff>
      <xdr:row>23</xdr:row>
      <xdr:rowOff>114300</xdr:rowOff>
    </xdr:to>
    <xdr:graphicFrame macro="">
      <xdr:nvGraphicFramePr>
        <xdr:cNvPr id="141" name="Chart 140">
          <a:extLst>
            <a:ext uri="{FF2B5EF4-FFF2-40B4-BE49-F238E27FC236}">
              <a16:creationId xmlns:a16="http://schemas.microsoft.com/office/drawing/2014/main" id="{8713B24C-FFF9-47FF-B8C7-903F1C7BD1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53340</xdr:colOff>
      <xdr:row>13</xdr:row>
      <xdr:rowOff>76200</xdr:rowOff>
    </xdr:from>
    <xdr:to>
      <xdr:col>17</xdr:col>
      <xdr:colOff>579120</xdr:colOff>
      <xdr:row>23</xdr:row>
      <xdr:rowOff>99060</xdr:rowOff>
    </xdr:to>
    <mc:AlternateContent xmlns:mc="http://schemas.openxmlformats.org/markup-compatibility/2006">
      <mc:Choice xmlns:cx1="http://schemas.microsoft.com/office/drawing/2015/9/8/chartex" Requires="cx1">
        <xdr:graphicFrame macro="">
          <xdr:nvGraphicFramePr>
            <xdr:cNvPr id="143" name="Chart 142">
              <a:extLst>
                <a:ext uri="{FF2B5EF4-FFF2-40B4-BE49-F238E27FC236}">
                  <a16:creationId xmlns:a16="http://schemas.microsoft.com/office/drawing/2014/main" id="{C5818C77-4130-443C-9714-59FE9B8D3F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149340" y="2453640"/>
              <a:ext cx="4792980" cy="18973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236220</xdr:colOff>
      <xdr:row>13</xdr:row>
      <xdr:rowOff>76200</xdr:rowOff>
    </xdr:from>
    <xdr:to>
      <xdr:col>23</xdr:col>
      <xdr:colOff>167640</xdr:colOff>
      <xdr:row>23</xdr:row>
      <xdr:rowOff>144780</xdr:rowOff>
    </xdr:to>
    <xdr:graphicFrame macro="">
      <xdr:nvGraphicFramePr>
        <xdr:cNvPr id="145" name="Chart 144">
          <a:extLst>
            <a:ext uri="{FF2B5EF4-FFF2-40B4-BE49-F238E27FC236}">
              <a16:creationId xmlns:a16="http://schemas.microsoft.com/office/drawing/2014/main" id="{39747350-6D12-4BDD-A77E-88829F0296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198120</xdr:colOff>
      <xdr:row>25</xdr:row>
      <xdr:rowOff>144780</xdr:rowOff>
    </xdr:from>
    <xdr:to>
      <xdr:col>9</xdr:col>
      <xdr:colOff>495300</xdr:colOff>
      <xdr:row>36</xdr:row>
      <xdr:rowOff>15240</xdr:rowOff>
    </xdr:to>
    <mc:AlternateContent xmlns:mc="http://schemas.openxmlformats.org/markup-compatibility/2006">
      <mc:Choice xmlns:cx4="http://schemas.microsoft.com/office/drawing/2016/5/10/chartex" Requires="cx4">
        <xdr:graphicFrame macro="">
          <xdr:nvGraphicFramePr>
            <xdr:cNvPr id="146" name="Chart 145">
              <a:extLst>
                <a:ext uri="{FF2B5EF4-FFF2-40B4-BE49-F238E27FC236}">
                  <a16:creationId xmlns:a16="http://schemas.microsoft.com/office/drawing/2014/main" id="{18E0CE32-67CC-469B-8206-E5DBDD8C8A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98120" y="4762500"/>
              <a:ext cx="5783580" cy="18821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251460</xdr:colOff>
      <xdr:row>25</xdr:row>
      <xdr:rowOff>129540</xdr:rowOff>
    </xdr:from>
    <xdr:to>
      <xdr:col>16</xdr:col>
      <xdr:colOff>586740</xdr:colOff>
      <xdr:row>36</xdr:row>
      <xdr:rowOff>91440</xdr:rowOff>
    </xdr:to>
    <xdr:graphicFrame macro="">
      <xdr:nvGraphicFramePr>
        <xdr:cNvPr id="148" name="Chart 147">
          <a:extLst>
            <a:ext uri="{FF2B5EF4-FFF2-40B4-BE49-F238E27FC236}">
              <a16:creationId xmlns:a16="http://schemas.microsoft.com/office/drawing/2014/main" id="{E8B59DF6-DE6A-42FA-8A43-31FBF13383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17</xdr:col>
      <xdr:colOff>304800</xdr:colOff>
      <xdr:row>26</xdr:row>
      <xdr:rowOff>91441</xdr:rowOff>
    </xdr:from>
    <xdr:to>
      <xdr:col>19</xdr:col>
      <xdr:colOff>220980</xdr:colOff>
      <xdr:row>35</xdr:row>
      <xdr:rowOff>60961</xdr:rowOff>
    </xdr:to>
    <mc:AlternateContent xmlns:mc="http://schemas.openxmlformats.org/markup-compatibility/2006" xmlns:a14="http://schemas.microsoft.com/office/drawing/2010/main">
      <mc:Choice Requires="a14">
        <xdr:graphicFrame macro="">
          <xdr:nvGraphicFramePr>
            <xdr:cNvPr id="149" name="Year 1">
              <a:extLst>
                <a:ext uri="{FF2B5EF4-FFF2-40B4-BE49-F238E27FC236}">
                  <a16:creationId xmlns:a16="http://schemas.microsoft.com/office/drawing/2014/main" id="{0F6816F8-6EB3-4C60-A910-54ECD308104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668000" y="4892041"/>
              <a:ext cx="1135380" cy="1615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381000</xdr:colOff>
      <xdr:row>26</xdr:row>
      <xdr:rowOff>137160</xdr:rowOff>
    </xdr:from>
    <xdr:to>
      <xdr:col>23</xdr:col>
      <xdr:colOff>259080</xdr:colOff>
      <xdr:row>35</xdr:row>
      <xdr:rowOff>30479</xdr:rowOff>
    </xdr:to>
    <mc:AlternateContent xmlns:mc="http://schemas.openxmlformats.org/markup-compatibility/2006" xmlns:a14="http://schemas.microsoft.com/office/drawing/2010/main">
      <mc:Choice Requires="a14">
        <xdr:graphicFrame macro="">
          <xdr:nvGraphicFramePr>
            <xdr:cNvPr id="150" name="Segment 1">
              <a:extLst>
                <a:ext uri="{FF2B5EF4-FFF2-40B4-BE49-F238E27FC236}">
                  <a16:creationId xmlns:a16="http://schemas.microsoft.com/office/drawing/2014/main" id="{B92B957F-B8E3-4D08-A225-EBE6534F3C4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3182600" y="4937760"/>
              <a:ext cx="1097280" cy="15392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350520</xdr:colOff>
      <xdr:row>26</xdr:row>
      <xdr:rowOff>99061</xdr:rowOff>
    </xdr:from>
    <xdr:to>
      <xdr:col>21</xdr:col>
      <xdr:colOff>236220</xdr:colOff>
      <xdr:row>35</xdr:row>
      <xdr:rowOff>38101</xdr:rowOff>
    </xdr:to>
    <mc:AlternateContent xmlns:mc="http://schemas.openxmlformats.org/markup-compatibility/2006" xmlns:a14="http://schemas.microsoft.com/office/drawing/2010/main">
      <mc:Choice Requires="a14">
        <xdr:graphicFrame macro="">
          <xdr:nvGraphicFramePr>
            <xdr:cNvPr id="151" name="Region 1">
              <a:extLst>
                <a:ext uri="{FF2B5EF4-FFF2-40B4-BE49-F238E27FC236}">
                  <a16:creationId xmlns:a16="http://schemas.microsoft.com/office/drawing/2014/main" id="{CE42797E-F7DA-4627-BC84-54EAEE87CA1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932920" y="4899661"/>
              <a:ext cx="1104900" cy="1584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eshwari Rathod" refreshedDate="45415.527990046299" createdVersion="8" refreshedVersion="8" minRefreshableVersion="3" recordCount="9994" xr:uid="{A1D7C913-A75E-4DDB-A65C-C6FCC575E78F}">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e" numFmtId="0" formula="Profit/Sales" databaseField="0"/>
  </cacheFields>
  <extLst>
    <ext xmlns:x14="http://schemas.microsoft.com/office/spreadsheetml/2009/9/main" uri="{725AE2AE-9491-48be-B2B4-4EB974FC3084}">
      <x14:pivotCacheDefinition pivotCacheId="15824141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67559A-3831-452D-B154-8B560E85F89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F6B6AE-A52A-42B0-8742-80F07A73CC3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5"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5F1FE9-A41E-4DF7-9E4F-5E4B2F90259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5"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5" count="1" selected="0">
            <x v="0"/>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 chart="1"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12AFCDC-022C-46B8-98F4-474194B98B3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10"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9">
    <i>
      <x v="1"/>
    </i>
    <i>
      <x v="3"/>
    </i>
    <i>
      <x v="4"/>
    </i>
    <i>
      <x v="10"/>
    </i>
    <i>
      <x v="26"/>
    </i>
    <i>
      <x v="35"/>
    </i>
    <i>
      <x v="42"/>
    </i>
    <i>
      <x v="45"/>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658F0BE-48B2-4957-8D27-55A2326F8BA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6"/>
    </i>
    <i>
      <x v="14"/>
    </i>
    <i>
      <x v="13"/>
    </i>
    <i>
      <x v="16"/>
    </i>
    <i>
      <x v="5"/>
    </i>
    <i t="grand">
      <x/>
    </i>
  </rowItems>
  <colItems count="1">
    <i/>
  </colItems>
  <dataFields count="1">
    <dataField name="Sum of Sales" fld="18"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C5663E7-B45F-423C-9365-124D12F5ABB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EA914A8-A34C-4880-84A5-F3FB4FC187D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B599CC0-999A-45BC-BCA7-40B40370E098}"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3:N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e" fld="25" baseField="0" baseItem="0"/>
  </dataField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BC32B3E-ABE4-4DDA-B998-095C22993E56}"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6">
    <pivotField showAll="0"/>
    <pivotField dataField="1"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30228A1-1EB1-4B0A-9DDD-D061BB0A01F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F1CA5D9-A541-4634-9C04-25E32C0C630D}"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e"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BA5A474-E025-4093-B6F8-7C4ECB6086F1}"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1582414134">
      <items count="4">
        <i x="2"/>
        <i x="1"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CE584F8-A094-4025-A59C-3B99DCAA2FF8}"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7" name="PivotTable5"/>
  </pivotTables>
  <data>
    <tabular pivotCacheId="1582414134">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AE80657-8FC2-4FDC-9F31-2F80DE0FA046}"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7" name="PivotTable5"/>
  </pivotTables>
  <data>
    <tabular pivotCacheId="1582414134">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7B8C7F6-4DF2-43DC-BED4-5BA02E330F67}" cache="Slicer_Year" caption="Year" rowHeight="234950"/>
  <slicer name="Segment" xr10:uid="{D80156A9-60C6-458B-AFE4-D2D85BAE19D1}" cache="Slicer_Segment" caption="Segment" rowHeight="234950"/>
  <slicer name="Region" xr10:uid="{A4D198A8-5D49-46AB-9BE2-6F5CB1077355}"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0C71849-D841-4D35-8A26-C38095339265}" cache="Slicer_Year" caption="Year" style="RRR" rowHeight="234950"/>
  <slicer name="Segment 1" xr10:uid="{B424F99D-027D-463C-AF38-66DF3FBFAA08}" cache="Slicer_Segment" caption="Segment" style="RRR" rowHeight="234950"/>
  <slicer name="Region 1" xr10:uid="{83F30595-671A-4C80-ACF9-45EA2BCC6FB4}" cache="Slicer_Region" caption="Region" style="RR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2993E06-DBCF-499D-B39B-6D2240E27B7B}" name="Table2" displayName="Table2" ref="D1:E5" totalsRowShown="0">
  <autoFilter ref="D1:E5" xr:uid="{72993E06-DBCF-499D-B39B-6D2240E27B7B}"/>
  <sortState xmlns:xlrd2="http://schemas.microsoft.com/office/spreadsheetml/2017/richdata2" ref="D2:E5">
    <sortCondition ref="E3:E5"/>
  </sortState>
  <tableColumns count="2">
    <tableColumn id="1" xr3:uid="{54D7D2FA-F560-4D18-A751-A99E3CE223EA}" name="Category ">
      <calculatedColumnFormula>A2</calculatedColumnFormula>
    </tableColumn>
    <tableColumn id="2" xr3:uid="{33A6F943-68EB-4F26-8937-F09DE5E4F6C8}" name="Profit" dataDxfId="0"/>
  </tableColumns>
  <tableStyleInfo name="Data-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2.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96F92-B8C4-4514-8AC4-C386911FA085}">
  <dimension ref="A3:C16"/>
  <sheetViews>
    <sheetView workbookViewId="0">
      <selection activeCell="F20" sqref="F20"/>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6" t="s">
        <v>10932</v>
      </c>
      <c r="B3" s="4" t="s">
        <v>10950</v>
      </c>
      <c r="C3" s="10" t="s">
        <v>10951</v>
      </c>
    </row>
    <row r="4" spans="1:3" x14ac:dyDescent="0.3">
      <c r="A4" s="7" t="s">
        <v>10938</v>
      </c>
      <c r="B4" s="11">
        <v>214.25799999999998</v>
      </c>
      <c r="C4" s="12">
        <v>91.944599999999994</v>
      </c>
    </row>
    <row r="5" spans="1:3" x14ac:dyDescent="0.3">
      <c r="A5" s="9" t="s">
        <v>10939</v>
      </c>
      <c r="B5" s="13">
        <v>364.32</v>
      </c>
      <c r="C5" s="14">
        <v>31.555199999999978</v>
      </c>
    </row>
    <row r="6" spans="1:3" x14ac:dyDescent="0.3">
      <c r="A6" s="9" t="s">
        <v>10940</v>
      </c>
      <c r="B6" s="13">
        <v>10274.630000000001</v>
      </c>
      <c r="C6" s="14">
        <v>3026.7480999999993</v>
      </c>
    </row>
    <row r="7" spans="1:3" x14ac:dyDescent="0.3">
      <c r="A7" s="9" t="s">
        <v>10941</v>
      </c>
      <c r="B7" s="13">
        <v>1852.6700000000003</v>
      </c>
      <c r="C7" s="14">
        <v>262.62129999999996</v>
      </c>
    </row>
    <row r="8" spans="1:3" x14ac:dyDescent="0.3">
      <c r="A8" s="9" t="s">
        <v>10942</v>
      </c>
      <c r="B8" s="13">
        <v>1824.1555000000003</v>
      </c>
      <c r="C8" s="14">
        <v>272.59949999999986</v>
      </c>
    </row>
    <row r="9" spans="1:3" x14ac:dyDescent="0.3">
      <c r="A9" s="9" t="s">
        <v>10943</v>
      </c>
      <c r="B9" s="13">
        <v>1244.376</v>
      </c>
      <c r="C9" s="14">
        <v>221.53479999999999</v>
      </c>
    </row>
    <row r="10" spans="1:3" x14ac:dyDescent="0.3">
      <c r="A10" s="9" t="s">
        <v>10944</v>
      </c>
      <c r="B10" s="13">
        <v>2446.6880000000001</v>
      </c>
      <c r="C10" s="14">
        <v>-89.814800000000275</v>
      </c>
    </row>
    <row r="11" spans="1:3" x14ac:dyDescent="0.3">
      <c r="A11" s="9" t="s">
        <v>10945</v>
      </c>
      <c r="B11" s="13">
        <v>3011.1390000000001</v>
      </c>
      <c r="C11" s="14">
        <v>457.40960000000001</v>
      </c>
    </row>
    <row r="12" spans="1:3" x14ac:dyDescent="0.3">
      <c r="A12" s="9" t="s">
        <v>10946</v>
      </c>
      <c r="B12" s="13">
        <v>5773.860999999999</v>
      </c>
      <c r="C12" s="14">
        <v>1005.3719000000002</v>
      </c>
    </row>
    <row r="13" spans="1:3" x14ac:dyDescent="0.3">
      <c r="A13" s="9" t="s">
        <v>10947</v>
      </c>
      <c r="B13" s="13">
        <v>4216.3770000000004</v>
      </c>
      <c r="C13" s="14">
        <v>521.13719999999989</v>
      </c>
    </row>
    <row r="14" spans="1:3" x14ac:dyDescent="0.3">
      <c r="A14" s="9" t="s">
        <v>10948</v>
      </c>
      <c r="B14" s="13">
        <v>2022.7720000000004</v>
      </c>
      <c r="C14" s="14">
        <v>345.54239999999993</v>
      </c>
    </row>
    <row r="15" spans="1:3" x14ac:dyDescent="0.3">
      <c r="A15" s="9" t="s">
        <v>10949</v>
      </c>
      <c r="B15" s="13">
        <v>3607.9600000000005</v>
      </c>
      <c r="C15" s="14">
        <v>639.09809999999982</v>
      </c>
    </row>
    <row r="16" spans="1:3" x14ac:dyDescent="0.3">
      <c r="A16" s="8" t="s">
        <v>10933</v>
      </c>
      <c r="B16" s="32">
        <v>36853.2065</v>
      </c>
      <c r="C16" s="33">
        <v>6785.7478999999994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49172-7E70-4DE0-998E-F16F27836331}">
  <dimension ref="A1:E5"/>
  <sheetViews>
    <sheetView workbookViewId="0">
      <selection activeCell="Q39" sqref="Q39"/>
    </sheetView>
  </sheetViews>
  <sheetFormatPr defaultRowHeight="14.4" x14ac:dyDescent="0.3"/>
  <cols>
    <col min="1" max="1" width="13.109375" bestFit="1" customWidth="1"/>
    <col min="2" max="2" width="11.6640625" bestFit="1" customWidth="1"/>
    <col min="4" max="4" width="13.5546875" customWidth="1"/>
    <col min="5" max="5" width="12" bestFit="1" customWidth="1"/>
  </cols>
  <sheetData>
    <row r="1" spans="1:5" x14ac:dyDescent="0.3">
      <c r="A1" s="6" t="s">
        <v>10932</v>
      </c>
      <c r="B1" s="5" t="s">
        <v>10951</v>
      </c>
      <c r="D1" s="15" t="s">
        <v>10952</v>
      </c>
      <c r="E1" s="15" t="s">
        <v>21</v>
      </c>
    </row>
    <row r="2" spans="1:5" x14ac:dyDescent="0.3">
      <c r="A2" s="7" t="s">
        <v>71</v>
      </c>
      <c r="B2" s="5">
        <v>2565.2804999999994</v>
      </c>
      <c r="D2" t="str">
        <f>A2</f>
        <v>Technology</v>
      </c>
      <c r="E2" s="16">
        <f>GETPIVOTDATA("Profit",$A$1,"Category","Furniture")</f>
        <v>1718.4856000000002</v>
      </c>
    </row>
    <row r="3" spans="1:5" x14ac:dyDescent="0.3">
      <c r="A3" s="9" t="s">
        <v>46</v>
      </c>
      <c r="B3" s="28">
        <v>2501.9818</v>
      </c>
      <c r="D3" t="str">
        <f>A3</f>
        <v>Office Supplies</v>
      </c>
      <c r="E3" s="16">
        <f>GETPIVOTDATA("Profit",$A$1,"Category","Office Supplies")</f>
        <v>2501.9818</v>
      </c>
    </row>
    <row r="4" spans="1:5" x14ac:dyDescent="0.3">
      <c r="A4" s="9" t="s">
        <v>32</v>
      </c>
      <c r="B4" s="28">
        <v>1718.4856000000002</v>
      </c>
      <c r="D4" t="str">
        <f>A4</f>
        <v>Furniture</v>
      </c>
      <c r="E4" s="16">
        <f>GETPIVOTDATA("Profit",$A$1,"Category","Technology")</f>
        <v>2565.2804999999994</v>
      </c>
    </row>
    <row r="5" spans="1:5" x14ac:dyDescent="0.3">
      <c r="A5" s="8" t="s">
        <v>10933</v>
      </c>
      <c r="B5" s="29">
        <v>6785.7479000000003</v>
      </c>
      <c r="D5" t="str">
        <f>A5</f>
        <v>Grand Total</v>
      </c>
      <c r="E5" s="16">
        <f>GETPIVOTDATA("Profit",$A$1)</f>
        <v>6785.7479000000003</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6CDFD-37BB-4668-BF4E-E768A35CC7D2}">
  <dimension ref="A1:B5"/>
  <sheetViews>
    <sheetView workbookViewId="0">
      <selection activeCell="B31" sqref="B31:B34"/>
    </sheetView>
  </sheetViews>
  <sheetFormatPr defaultRowHeight="14.4" x14ac:dyDescent="0.3"/>
  <cols>
    <col min="1" max="1" width="13.109375" bestFit="1" customWidth="1"/>
    <col min="2" max="2" width="11.21875" bestFit="1" customWidth="1"/>
  </cols>
  <sheetData>
    <row r="1" spans="1:2" x14ac:dyDescent="0.3">
      <c r="A1" s="6" t="s">
        <v>10932</v>
      </c>
      <c r="B1" s="5" t="s">
        <v>10950</v>
      </c>
    </row>
    <row r="2" spans="1:2" x14ac:dyDescent="0.3">
      <c r="A2" s="7" t="s">
        <v>32</v>
      </c>
      <c r="B2" s="17">
        <v>0.45496362711342353</v>
      </c>
    </row>
    <row r="3" spans="1:2" x14ac:dyDescent="0.3">
      <c r="A3" s="9" t="s">
        <v>46</v>
      </c>
      <c r="B3" s="18">
        <v>0.28684749588885838</v>
      </c>
    </row>
    <row r="4" spans="1:2" x14ac:dyDescent="0.3">
      <c r="A4" s="9" t="s">
        <v>71</v>
      </c>
      <c r="B4" s="18">
        <v>0.25818887699771798</v>
      </c>
    </row>
    <row r="5" spans="1:2" x14ac:dyDescent="0.3">
      <c r="A5" s="8" t="s">
        <v>10933</v>
      </c>
      <c r="B5" s="1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78887-3776-4A7A-970C-C197DB5CE1B7}">
  <dimension ref="A1:E50"/>
  <sheetViews>
    <sheetView topLeftCell="B1" workbookViewId="0">
      <selection activeCell="I24" sqref="I24"/>
    </sheetView>
  </sheetViews>
  <sheetFormatPr defaultRowHeight="14.4" x14ac:dyDescent="0.3"/>
  <cols>
    <col min="1" max="1" width="12.44140625" bestFit="1" customWidth="1"/>
    <col min="2" max="2" width="11.21875" bestFit="1" customWidth="1"/>
    <col min="4" max="4" width="17.5546875" customWidth="1"/>
    <col min="5" max="5" width="10.44140625" customWidth="1"/>
  </cols>
  <sheetData>
    <row r="1" spans="1:5" x14ac:dyDescent="0.3">
      <c r="A1" s="6" t="s">
        <v>10932</v>
      </c>
      <c r="B1" s="5" t="s">
        <v>10950</v>
      </c>
      <c r="D1" s="15" t="s">
        <v>11</v>
      </c>
      <c r="E1" s="15" t="s">
        <v>10953</v>
      </c>
    </row>
    <row r="2" spans="1:5" x14ac:dyDescent="0.3">
      <c r="A2" s="7" t="s">
        <v>310</v>
      </c>
      <c r="B2" s="5">
        <v>3599.8830000000007</v>
      </c>
      <c r="D2" t="str">
        <f>A2</f>
        <v>Arizona</v>
      </c>
      <c r="E2" s="16">
        <f>GETPIVOTDATA("Sales",$A$1,"State",A2)</f>
        <v>3599.8830000000007</v>
      </c>
    </row>
    <row r="3" spans="1:5" x14ac:dyDescent="0.3">
      <c r="A3" s="9" t="s">
        <v>43</v>
      </c>
      <c r="B3" s="28">
        <v>20417.694499999991</v>
      </c>
      <c r="D3" t="str">
        <f t="shared" ref="D3:D50" si="0">A3</f>
        <v>California</v>
      </c>
      <c r="E3" s="16">
        <f t="shared" ref="E3:E50" si="1">GETPIVOTDATA("Sales",$A$1,"State",A3)</f>
        <v>20417.694499999991</v>
      </c>
    </row>
    <row r="4" spans="1:5" x14ac:dyDescent="0.3">
      <c r="A4" s="9" t="s">
        <v>457</v>
      </c>
      <c r="B4" s="28">
        <v>1468.3079999999998</v>
      </c>
      <c r="D4" t="str">
        <f t="shared" si="0"/>
        <v>Colorado</v>
      </c>
      <c r="E4" s="16">
        <f t="shared" si="1"/>
        <v>1468.3079999999998</v>
      </c>
    </row>
    <row r="5" spans="1:5" x14ac:dyDescent="0.3">
      <c r="A5" s="9" t="s">
        <v>6260</v>
      </c>
      <c r="B5" s="28">
        <v>1004.5</v>
      </c>
      <c r="D5" t="str">
        <f t="shared" si="0"/>
        <v>Idaho</v>
      </c>
      <c r="E5" s="16">
        <f t="shared" si="1"/>
        <v>1004.5</v>
      </c>
    </row>
    <row r="6" spans="1:5" x14ac:dyDescent="0.3">
      <c r="A6" s="9" t="s">
        <v>1392</v>
      </c>
      <c r="B6" s="28">
        <v>161.36000000000001</v>
      </c>
      <c r="D6" t="str">
        <f t="shared" si="0"/>
        <v>Nevada</v>
      </c>
      <c r="E6" s="16">
        <f t="shared" si="1"/>
        <v>161.36000000000001</v>
      </c>
    </row>
    <row r="7" spans="1:5" x14ac:dyDescent="0.3">
      <c r="A7" s="9" t="s">
        <v>420</v>
      </c>
      <c r="B7" s="28">
        <v>1484.8950000000002</v>
      </c>
      <c r="D7" t="str">
        <f t="shared" si="0"/>
        <v>Oregon</v>
      </c>
      <c r="E7" s="16">
        <f t="shared" si="1"/>
        <v>1484.8950000000002</v>
      </c>
    </row>
    <row r="8" spans="1:5" x14ac:dyDescent="0.3">
      <c r="A8" s="9" t="s">
        <v>121</v>
      </c>
      <c r="B8" s="28">
        <v>28.92</v>
      </c>
      <c r="D8" t="str">
        <f t="shared" si="0"/>
        <v>Utah</v>
      </c>
      <c r="E8" s="16">
        <f t="shared" si="1"/>
        <v>28.92</v>
      </c>
    </row>
    <row r="9" spans="1:5" x14ac:dyDescent="0.3">
      <c r="A9" s="9" t="s">
        <v>96</v>
      </c>
      <c r="B9" s="28">
        <v>8687.6460000000006</v>
      </c>
      <c r="D9" t="str">
        <f t="shared" si="0"/>
        <v>Washington</v>
      </c>
      <c r="E9" s="16">
        <f t="shared" si="1"/>
        <v>8687.6460000000006</v>
      </c>
    </row>
    <row r="10" spans="1:5" x14ac:dyDescent="0.3">
      <c r="A10" s="8" t="s">
        <v>10933</v>
      </c>
      <c r="B10" s="29">
        <v>36853.206499999993</v>
      </c>
      <c r="D10" t="str">
        <f t="shared" si="0"/>
        <v>Grand Total</v>
      </c>
      <c r="E10" s="16" t="e">
        <f t="shared" si="1"/>
        <v>#REF!</v>
      </c>
    </row>
    <row r="11" spans="1:5" x14ac:dyDescent="0.3">
      <c r="D11">
        <f t="shared" si="0"/>
        <v>0</v>
      </c>
      <c r="E11" s="16" t="e">
        <f t="shared" si="1"/>
        <v>#REF!</v>
      </c>
    </row>
    <row r="12" spans="1:5" x14ac:dyDescent="0.3">
      <c r="D12">
        <f t="shared" si="0"/>
        <v>0</v>
      </c>
      <c r="E12" s="16" t="e">
        <f t="shared" si="1"/>
        <v>#REF!</v>
      </c>
    </row>
    <row r="13" spans="1:5" x14ac:dyDescent="0.3">
      <c r="D13">
        <f t="shared" si="0"/>
        <v>0</v>
      </c>
      <c r="E13" s="16" t="e">
        <f t="shared" si="1"/>
        <v>#REF!</v>
      </c>
    </row>
    <row r="14" spans="1:5" x14ac:dyDescent="0.3">
      <c r="D14">
        <f t="shared" si="0"/>
        <v>0</v>
      </c>
      <c r="E14" s="16" t="e">
        <f t="shared" si="1"/>
        <v>#REF!</v>
      </c>
    </row>
    <row r="15" spans="1:5" x14ac:dyDescent="0.3">
      <c r="D15">
        <f t="shared" si="0"/>
        <v>0</v>
      </c>
      <c r="E15" s="16" t="e">
        <f t="shared" si="1"/>
        <v>#REF!</v>
      </c>
    </row>
    <row r="16" spans="1:5" x14ac:dyDescent="0.3">
      <c r="D16">
        <f t="shared" si="0"/>
        <v>0</v>
      </c>
      <c r="E16" s="16" t="e">
        <f t="shared" si="1"/>
        <v>#REF!</v>
      </c>
    </row>
    <row r="17" spans="4:5" x14ac:dyDescent="0.3">
      <c r="D17">
        <f t="shared" si="0"/>
        <v>0</v>
      </c>
      <c r="E17" s="16" t="e">
        <f t="shared" si="1"/>
        <v>#REF!</v>
      </c>
    </row>
    <row r="18" spans="4:5" x14ac:dyDescent="0.3">
      <c r="D18">
        <f t="shared" si="0"/>
        <v>0</v>
      </c>
      <c r="E18" s="16" t="e">
        <f t="shared" si="1"/>
        <v>#REF!</v>
      </c>
    </row>
    <row r="19" spans="4:5" x14ac:dyDescent="0.3">
      <c r="D19">
        <f t="shared" si="0"/>
        <v>0</v>
      </c>
      <c r="E19" s="16" t="e">
        <f t="shared" si="1"/>
        <v>#REF!</v>
      </c>
    </row>
    <row r="20" spans="4:5" x14ac:dyDescent="0.3">
      <c r="D20">
        <f t="shared" si="0"/>
        <v>0</v>
      </c>
      <c r="E20" s="16" t="e">
        <f t="shared" si="1"/>
        <v>#REF!</v>
      </c>
    </row>
    <row r="21" spans="4:5" x14ac:dyDescent="0.3">
      <c r="D21">
        <f t="shared" si="0"/>
        <v>0</v>
      </c>
      <c r="E21" s="16" t="e">
        <f t="shared" si="1"/>
        <v>#REF!</v>
      </c>
    </row>
    <row r="22" spans="4:5" x14ac:dyDescent="0.3">
      <c r="D22">
        <f t="shared" si="0"/>
        <v>0</v>
      </c>
      <c r="E22" s="16" t="e">
        <f t="shared" si="1"/>
        <v>#REF!</v>
      </c>
    </row>
    <row r="23" spans="4:5" x14ac:dyDescent="0.3">
      <c r="D23">
        <f t="shared" si="0"/>
        <v>0</v>
      </c>
      <c r="E23" s="16" t="e">
        <f t="shared" si="1"/>
        <v>#REF!</v>
      </c>
    </row>
    <row r="24" spans="4:5" x14ac:dyDescent="0.3">
      <c r="D24">
        <f t="shared" si="0"/>
        <v>0</v>
      </c>
      <c r="E24" s="16" t="e">
        <f t="shared" si="1"/>
        <v>#REF!</v>
      </c>
    </row>
    <row r="25" spans="4:5" x14ac:dyDescent="0.3">
      <c r="D25">
        <f t="shared" si="0"/>
        <v>0</v>
      </c>
      <c r="E25" s="16" t="e">
        <f t="shared" si="1"/>
        <v>#REF!</v>
      </c>
    </row>
    <row r="26" spans="4:5" x14ac:dyDescent="0.3">
      <c r="D26">
        <f t="shared" si="0"/>
        <v>0</v>
      </c>
      <c r="E26" s="16" t="e">
        <f t="shared" si="1"/>
        <v>#REF!</v>
      </c>
    </row>
    <row r="27" spans="4:5" x14ac:dyDescent="0.3">
      <c r="D27">
        <f t="shared" si="0"/>
        <v>0</v>
      </c>
      <c r="E27" s="16" t="e">
        <f t="shared" si="1"/>
        <v>#REF!</v>
      </c>
    </row>
    <row r="28" spans="4:5" x14ac:dyDescent="0.3">
      <c r="D28">
        <f t="shared" si="0"/>
        <v>0</v>
      </c>
      <c r="E28" s="16" t="e">
        <f t="shared" si="1"/>
        <v>#REF!</v>
      </c>
    </row>
    <row r="29" spans="4:5" x14ac:dyDescent="0.3">
      <c r="D29">
        <f t="shared" si="0"/>
        <v>0</v>
      </c>
      <c r="E29" s="16" t="e">
        <f t="shared" si="1"/>
        <v>#REF!</v>
      </c>
    </row>
    <row r="30" spans="4:5" x14ac:dyDescent="0.3">
      <c r="D30">
        <f t="shared" si="0"/>
        <v>0</v>
      </c>
      <c r="E30" s="16" t="e">
        <f t="shared" si="1"/>
        <v>#REF!</v>
      </c>
    </row>
    <row r="31" spans="4:5" x14ac:dyDescent="0.3">
      <c r="D31">
        <f t="shared" si="0"/>
        <v>0</v>
      </c>
      <c r="E31" s="16" t="e">
        <f t="shared" si="1"/>
        <v>#REF!</v>
      </c>
    </row>
    <row r="32" spans="4:5" x14ac:dyDescent="0.3">
      <c r="D32">
        <f t="shared" si="0"/>
        <v>0</v>
      </c>
      <c r="E32" s="16" t="e">
        <f t="shared" si="1"/>
        <v>#REF!</v>
      </c>
    </row>
    <row r="33" spans="4:5" x14ac:dyDescent="0.3">
      <c r="D33">
        <f t="shared" si="0"/>
        <v>0</v>
      </c>
      <c r="E33" s="16" t="e">
        <f t="shared" si="1"/>
        <v>#REF!</v>
      </c>
    </row>
    <row r="34" spans="4:5" x14ac:dyDescent="0.3">
      <c r="D34">
        <f t="shared" si="0"/>
        <v>0</v>
      </c>
      <c r="E34" s="16" t="e">
        <f t="shared" si="1"/>
        <v>#REF!</v>
      </c>
    </row>
    <row r="35" spans="4:5" x14ac:dyDescent="0.3">
      <c r="D35">
        <f t="shared" si="0"/>
        <v>0</v>
      </c>
      <c r="E35" s="16" t="e">
        <f t="shared" si="1"/>
        <v>#REF!</v>
      </c>
    </row>
    <row r="36" spans="4:5" x14ac:dyDescent="0.3">
      <c r="D36">
        <f t="shared" si="0"/>
        <v>0</v>
      </c>
      <c r="E36" s="16" t="e">
        <f t="shared" si="1"/>
        <v>#REF!</v>
      </c>
    </row>
    <row r="37" spans="4:5" x14ac:dyDescent="0.3">
      <c r="D37">
        <f t="shared" si="0"/>
        <v>0</v>
      </c>
      <c r="E37" s="16" t="e">
        <f t="shared" si="1"/>
        <v>#REF!</v>
      </c>
    </row>
    <row r="38" spans="4:5" x14ac:dyDescent="0.3">
      <c r="D38">
        <f t="shared" si="0"/>
        <v>0</v>
      </c>
      <c r="E38" s="16" t="e">
        <f t="shared" si="1"/>
        <v>#REF!</v>
      </c>
    </row>
    <row r="39" spans="4:5" x14ac:dyDescent="0.3">
      <c r="D39">
        <f t="shared" si="0"/>
        <v>0</v>
      </c>
      <c r="E39" s="16" t="e">
        <f t="shared" si="1"/>
        <v>#REF!</v>
      </c>
    </row>
    <row r="40" spans="4:5" x14ac:dyDescent="0.3">
      <c r="D40">
        <f t="shared" si="0"/>
        <v>0</v>
      </c>
      <c r="E40" s="16" t="e">
        <f t="shared" si="1"/>
        <v>#REF!</v>
      </c>
    </row>
    <row r="41" spans="4:5" x14ac:dyDescent="0.3">
      <c r="D41">
        <f t="shared" si="0"/>
        <v>0</v>
      </c>
      <c r="E41" s="16" t="e">
        <f t="shared" si="1"/>
        <v>#REF!</v>
      </c>
    </row>
    <row r="42" spans="4:5" x14ac:dyDescent="0.3">
      <c r="D42">
        <f t="shared" si="0"/>
        <v>0</v>
      </c>
      <c r="E42" s="16" t="e">
        <f t="shared" si="1"/>
        <v>#REF!</v>
      </c>
    </row>
    <row r="43" spans="4:5" x14ac:dyDescent="0.3">
      <c r="D43">
        <f t="shared" si="0"/>
        <v>0</v>
      </c>
      <c r="E43" s="16" t="e">
        <f t="shared" si="1"/>
        <v>#REF!</v>
      </c>
    </row>
    <row r="44" spans="4:5" x14ac:dyDescent="0.3">
      <c r="D44">
        <f t="shared" si="0"/>
        <v>0</v>
      </c>
      <c r="E44" s="16" t="e">
        <f t="shared" si="1"/>
        <v>#REF!</v>
      </c>
    </row>
    <row r="45" spans="4:5" x14ac:dyDescent="0.3">
      <c r="D45">
        <f t="shared" si="0"/>
        <v>0</v>
      </c>
      <c r="E45" s="16" t="e">
        <f t="shared" si="1"/>
        <v>#REF!</v>
      </c>
    </row>
    <row r="46" spans="4:5" x14ac:dyDescent="0.3">
      <c r="D46">
        <f t="shared" si="0"/>
        <v>0</v>
      </c>
      <c r="E46" s="16" t="e">
        <f t="shared" si="1"/>
        <v>#REF!</v>
      </c>
    </row>
    <row r="47" spans="4:5" x14ac:dyDescent="0.3">
      <c r="D47">
        <f t="shared" si="0"/>
        <v>0</v>
      </c>
      <c r="E47" s="16" t="e">
        <f t="shared" si="1"/>
        <v>#REF!</v>
      </c>
    </row>
    <row r="48" spans="4:5" x14ac:dyDescent="0.3">
      <c r="D48">
        <f t="shared" si="0"/>
        <v>0</v>
      </c>
      <c r="E48" s="16" t="e">
        <f t="shared" si="1"/>
        <v>#REF!</v>
      </c>
    </row>
    <row r="49" spans="4:5" x14ac:dyDescent="0.3">
      <c r="D49">
        <f t="shared" si="0"/>
        <v>0</v>
      </c>
      <c r="E49" s="16" t="e">
        <f t="shared" si="1"/>
        <v>#REF!</v>
      </c>
    </row>
    <row r="50" spans="4:5" x14ac:dyDescent="0.3">
      <c r="D50">
        <f t="shared" si="0"/>
        <v>0</v>
      </c>
      <c r="E50" s="16"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74A4A-F0DE-4ACE-8173-32EB4F13DEEC}">
  <dimension ref="A1:B7"/>
  <sheetViews>
    <sheetView workbookViewId="0">
      <selection activeCell="B5" sqref="B5"/>
    </sheetView>
  </sheetViews>
  <sheetFormatPr defaultRowHeight="14.4" x14ac:dyDescent="0.3"/>
  <cols>
    <col min="1" max="1" width="12.44140625" bestFit="1" customWidth="1"/>
    <col min="2" max="2" width="11.21875" bestFit="1" customWidth="1"/>
  </cols>
  <sheetData>
    <row r="1" spans="1:2" x14ac:dyDescent="0.3">
      <c r="A1" s="6" t="s">
        <v>10932</v>
      </c>
      <c r="B1" s="5" t="s">
        <v>10950</v>
      </c>
    </row>
    <row r="2" spans="1:2" x14ac:dyDescent="0.3">
      <c r="A2" s="7" t="s">
        <v>1216</v>
      </c>
      <c r="B2" s="5">
        <v>3589.9220000000005</v>
      </c>
    </row>
    <row r="3" spans="1:2" x14ac:dyDescent="0.3">
      <c r="A3" s="9" t="s">
        <v>59</v>
      </c>
      <c r="B3" s="28">
        <v>3650.7160000000003</v>
      </c>
    </row>
    <row r="4" spans="1:2" x14ac:dyDescent="0.3">
      <c r="A4" s="9" t="s">
        <v>72</v>
      </c>
      <c r="B4" s="28">
        <v>4197.6880000000001</v>
      </c>
    </row>
    <row r="5" spans="1:2" x14ac:dyDescent="0.3">
      <c r="A5" s="9" t="s">
        <v>56</v>
      </c>
      <c r="B5" s="28">
        <v>4533.8040000000001</v>
      </c>
    </row>
    <row r="6" spans="1:2" x14ac:dyDescent="0.3">
      <c r="A6" s="9" t="s">
        <v>36</v>
      </c>
      <c r="B6" s="28">
        <v>7319.9280000000008</v>
      </c>
    </row>
    <row r="7" spans="1:2" x14ac:dyDescent="0.3">
      <c r="A7" s="8" t="s">
        <v>10933</v>
      </c>
      <c r="B7" s="29">
        <v>23292.058000000001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256F3-B5C0-44CE-9AEC-D074EC24493B}">
  <dimension ref="A3:Q17"/>
  <sheetViews>
    <sheetView topLeftCell="B1" workbookViewId="0">
      <selection activeCell="G29" sqref="G29"/>
    </sheetView>
  </sheetViews>
  <sheetFormatPr defaultRowHeight="14.4" x14ac:dyDescent="0.3"/>
  <cols>
    <col min="1" max="1" width="12.44140625" bestFit="1" customWidth="1"/>
    <col min="2" max="2" width="11.21875" bestFit="1" customWidth="1"/>
    <col min="4" max="4" width="12.44140625" bestFit="1" customWidth="1"/>
    <col min="5" max="5" width="11.6640625"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9" bestFit="1" customWidth="1"/>
  </cols>
  <sheetData>
    <row r="3" spans="1:17" x14ac:dyDescent="0.3">
      <c r="A3" s="6" t="s">
        <v>10932</v>
      </c>
      <c r="B3" s="5" t="s">
        <v>10950</v>
      </c>
      <c r="D3" s="6" t="s">
        <v>10932</v>
      </c>
      <c r="E3" s="5" t="s">
        <v>10951</v>
      </c>
      <c r="G3" s="6" t="s">
        <v>10932</v>
      </c>
      <c r="H3" s="5" t="s">
        <v>10954</v>
      </c>
      <c r="J3" s="6" t="s">
        <v>10932</v>
      </c>
      <c r="K3" s="5" t="s">
        <v>10955</v>
      </c>
      <c r="M3" s="6" t="s">
        <v>10932</v>
      </c>
      <c r="N3" s="5" t="s">
        <v>10956</v>
      </c>
    </row>
    <row r="4" spans="1:17" x14ac:dyDescent="0.3">
      <c r="A4" s="7" t="s">
        <v>10938</v>
      </c>
      <c r="B4" s="5">
        <v>214.25799999999998</v>
      </c>
      <c r="D4" s="7" t="s">
        <v>10938</v>
      </c>
      <c r="E4" s="5">
        <v>91.944599999999994</v>
      </c>
      <c r="G4" s="7" t="s">
        <v>10938</v>
      </c>
      <c r="H4" s="5">
        <v>15</v>
      </c>
      <c r="J4" s="7" t="s">
        <v>10938</v>
      </c>
      <c r="K4" s="5">
        <v>3</v>
      </c>
      <c r="M4" s="7" t="s">
        <v>10938</v>
      </c>
      <c r="N4" s="5">
        <v>0.42913030085224357</v>
      </c>
    </row>
    <row r="5" spans="1:17" x14ac:dyDescent="0.3">
      <c r="A5" s="9" t="s">
        <v>10939</v>
      </c>
      <c r="B5" s="28">
        <v>364.32</v>
      </c>
      <c r="D5" s="9" t="s">
        <v>10939</v>
      </c>
      <c r="E5" s="28">
        <v>31.555199999999978</v>
      </c>
      <c r="G5" s="9" t="s">
        <v>10939</v>
      </c>
      <c r="H5" s="28">
        <v>18</v>
      </c>
      <c r="J5" s="9" t="s">
        <v>10939</v>
      </c>
      <c r="K5" s="28">
        <v>6</v>
      </c>
      <c r="M5" s="9" t="s">
        <v>10939</v>
      </c>
      <c r="N5" s="28">
        <v>8.6613965744400473E-2</v>
      </c>
    </row>
    <row r="6" spans="1:17" x14ac:dyDescent="0.3">
      <c r="A6" s="9" t="s">
        <v>10940</v>
      </c>
      <c r="B6" s="28">
        <v>10274.630000000001</v>
      </c>
      <c r="D6" s="9" t="s">
        <v>10940</v>
      </c>
      <c r="E6" s="28">
        <v>3026.7480999999993</v>
      </c>
      <c r="G6" s="9" t="s">
        <v>10940</v>
      </c>
      <c r="H6" s="28">
        <v>59</v>
      </c>
      <c r="J6" s="9" t="s">
        <v>10940</v>
      </c>
      <c r="K6" s="28">
        <v>15</v>
      </c>
      <c r="M6" s="9" t="s">
        <v>10940</v>
      </c>
      <c r="N6" s="28">
        <v>0.29458463224466469</v>
      </c>
    </row>
    <row r="7" spans="1:17" x14ac:dyDescent="0.3">
      <c r="A7" s="9" t="s">
        <v>10941</v>
      </c>
      <c r="B7" s="28">
        <v>1852.6700000000003</v>
      </c>
      <c r="D7" s="9" t="s">
        <v>10941</v>
      </c>
      <c r="E7" s="28">
        <v>262.62129999999996</v>
      </c>
      <c r="G7" s="9" t="s">
        <v>10941</v>
      </c>
      <c r="H7" s="28">
        <v>36</v>
      </c>
      <c r="J7" s="9" t="s">
        <v>10941</v>
      </c>
      <c r="K7" s="28">
        <v>13</v>
      </c>
      <c r="M7" s="9" t="s">
        <v>10941</v>
      </c>
      <c r="N7" s="28">
        <v>0.14175287557956889</v>
      </c>
    </row>
    <row r="8" spans="1:17" x14ac:dyDescent="0.3">
      <c r="A8" s="9" t="s">
        <v>10942</v>
      </c>
      <c r="B8" s="28">
        <v>1824.1555000000003</v>
      </c>
      <c r="D8" s="9" t="s">
        <v>10942</v>
      </c>
      <c r="E8" s="28">
        <v>272.59949999999986</v>
      </c>
      <c r="G8" s="9" t="s">
        <v>10942</v>
      </c>
      <c r="H8" s="28">
        <v>39</v>
      </c>
      <c r="J8" s="9" t="s">
        <v>10942</v>
      </c>
      <c r="K8" s="28">
        <v>10</v>
      </c>
      <c r="M8" s="9" t="s">
        <v>10942</v>
      </c>
      <c r="N8" s="28">
        <v>0.14943874028283216</v>
      </c>
    </row>
    <row r="9" spans="1:17" x14ac:dyDescent="0.3">
      <c r="A9" s="9" t="s">
        <v>10943</v>
      </c>
      <c r="B9" s="28">
        <v>1244.376</v>
      </c>
      <c r="D9" s="9" t="s">
        <v>10943</v>
      </c>
      <c r="E9" s="28">
        <v>221.53479999999999</v>
      </c>
      <c r="G9" s="9" t="s">
        <v>10943</v>
      </c>
      <c r="H9" s="28">
        <v>23</v>
      </c>
      <c r="J9" s="9" t="s">
        <v>10943</v>
      </c>
      <c r="K9" s="28">
        <v>6</v>
      </c>
      <c r="M9" s="9" t="s">
        <v>10943</v>
      </c>
      <c r="N9" s="28">
        <v>0.1780288272997872</v>
      </c>
    </row>
    <row r="10" spans="1:17" x14ac:dyDescent="0.3">
      <c r="A10" s="9" t="s">
        <v>10944</v>
      </c>
      <c r="B10" s="28">
        <v>2446.6880000000001</v>
      </c>
      <c r="D10" s="9" t="s">
        <v>10944</v>
      </c>
      <c r="E10" s="28">
        <v>-89.814800000000275</v>
      </c>
      <c r="G10" s="9" t="s">
        <v>10944</v>
      </c>
      <c r="H10" s="28">
        <v>26</v>
      </c>
      <c r="J10" s="9" t="s">
        <v>10944</v>
      </c>
      <c r="K10" s="28">
        <v>6</v>
      </c>
      <c r="M10" s="9" t="s">
        <v>10944</v>
      </c>
      <c r="N10" s="28">
        <v>-3.670872624543884E-2</v>
      </c>
    </row>
    <row r="11" spans="1:17" x14ac:dyDescent="0.3">
      <c r="A11" s="9" t="s">
        <v>10945</v>
      </c>
      <c r="B11" s="28">
        <v>3011.1390000000001</v>
      </c>
      <c r="D11" s="9" t="s">
        <v>10945</v>
      </c>
      <c r="E11" s="28">
        <v>457.40960000000001</v>
      </c>
      <c r="G11" s="9" t="s">
        <v>10945</v>
      </c>
      <c r="H11" s="28">
        <v>31</v>
      </c>
      <c r="J11" s="9" t="s">
        <v>10945</v>
      </c>
      <c r="K11" s="28">
        <v>9</v>
      </c>
      <c r="M11" s="9" t="s">
        <v>10945</v>
      </c>
      <c r="N11" s="28">
        <v>0.1519058402817007</v>
      </c>
    </row>
    <row r="12" spans="1:17" x14ac:dyDescent="0.3">
      <c r="A12" s="9" t="s">
        <v>10946</v>
      </c>
      <c r="B12" s="28">
        <v>5773.860999999999</v>
      </c>
      <c r="D12" s="9" t="s">
        <v>10946</v>
      </c>
      <c r="E12" s="28">
        <v>1005.3719000000002</v>
      </c>
      <c r="G12" s="9" t="s">
        <v>10946</v>
      </c>
      <c r="H12" s="28">
        <v>147</v>
      </c>
      <c r="J12" s="9" t="s">
        <v>10946</v>
      </c>
      <c r="K12" s="28">
        <v>41</v>
      </c>
      <c r="M12" s="9" t="s">
        <v>10946</v>
      </c>
      <c r="N12" s="28">
        <v>0.17412471481388284</v>
      </c>
    </row>
    <row r="13" spans="1:17" x14ac:dyDescent="0.3">
      <c r="A13" s="9" t="s">
        <v>10947</v>
      </c>
      <c r="B13" s="28">
        <v>4216.3770000000004</v>
      </c>
      <c r="D13" s="9" t="s">
        <v>10947</v>
      </c>
      <c r="E13" s="28">
        <v>521.13719999999989</v>
      </c>
      <c r="G13" s="9" t="s">
        <v>10947</v>
      </c>
      <c r="H13" s="28">
        <v>132</v>
      </c>
      <c r="J13" s="9" t="s">
        <v>10947</v>
      </c>
      <c r="K13" s="28">
        <v>28</v>
      </c>
      <c r="M13" s="9" t="s">
        <v>10947</v>
      </c>
      <c r="N13" s="28">
        <v>0.12359834047097777</v>
      </c>
      <c r="Q13" s="20"/>
    </row>
    <row r="14" spans="1:17" x14ac:dyDescent="0.3">
      <c r="A14" s="9" t="s">
        <v>10948</v>
      </c>
      <c r="B14" s="28">
        <v>2022.7720000000004</v>
      </c>
      <c r="D14" s="9" t="s">
        <v>10948</v>
      </c>
      <c r="E14" s="28">
        <v>345.54239999999993</v>
      </c>
      <c r="G14" s="9" t="s">
        <v>10948</v>
      </c>
      <c r="H14" s="28">
        <v>51</v>
      </c>
      <c r="J14" s="9" t="s">
        <v>10948</v>
      </c>
      <c r="K14" s="28">
        <v>14</v>
      </c>
      <c r="M14" s="9" t="s">
        <v>10948</v>
      </c>
      <c r="N14" s="28">
        <v>0.17082617319203541</v>
      </c>
    </row>
    <row r="15" spans="1:17" x14ac:dyDescent="0.3">
      <c r="A15" s="9" t="s">
        <v>10949</v>
      </c>
      <c r="B15" s="28">
        <v>3607.9600000000005</v>
      </c>
      <c r="D15" s="9" t="s">
        <v>10949</v>
      </c>
      <c r="E15" s="28">
        <v>639.09809999999982</v>
      </c>
      <c r="G15" s="9" t="s">
        <v>10949</v>
      </c>
      <c r="H15" s="28">
        <v>86</v>
      </c>
      <c r="J15" s="9" t="s">
        <v>10949</v>
      </c>
      <c r="K15" s="28">
        <v>25</v>
      </c>
      <c r="M15" s="9" t="s">
        <v>10949</v>
      </c>
      <c r="N15" s="28">
        <v>0.17713558354305473</v>
      </c>
    </row>
    <row r="16" spans="1:17" x14ac:dyDescent="0.3">
      <c r="A16" s="8" t="s">
        <v>10933</v>
      </c>
      <c r="B16" s="29">
        <v>36853.2065</v>
      </c>
      <c r="D16" s="8" t="s">
        <v>10933</v>
      </c>
      <c r="E16" s="29">
        <v>6785.7478999999994</v>
      </c>
      <c r="G16" s="8" t="s">
        <v>10933</v>
      </c>
      <c r="H16" s="29">
        <v>663</v>
      </c>
      <c r="J16" s="8" t="s">
        <v>10933</v>
      </c>
      <c r="K16" s="29">
        <v>176</v>
      </c>
      <c r="M16" s="8" t="s">
        <v>10933</v>
      </c>
      <c r="N16" s="29">
        <v>0.184129104206984</v>
      </c>
    </row>
    <row r="17" spans="2:14" x14ac:dyDescent="0.3">
      <c r="B17" s="21">
        <f>GETPIVOTDATA("Sales",$A$3)</f>
        <v>36853.2065</v>
      </c>
      <c r="E17" s="21">
        <f>GETPIVOTDATA("Profit",$D$3)</f>
        <v>6785.7478999999994</v>
      </c>
      <c r="H17" s="22">
        <f>GETPIVOTDATA("Quantity",$G$3)</f>
        <v>663</v>
      </c>
      <c r="K17" s="22">
        <f>GETPIVOTDATA("Order ID",$J$3)</f>
        <v>176</v>
      </c>
      <c r="N17" s="23">
        <f>GETPIVOTDATA("Profit Margine",$M$3)</f>
        <v>0.184129104206984</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53F84-CC65-44E4-ADAD-E0DF97F08240}">
  <dimension ref="A3:Q9"/>
  <sheetViews>
    <sheetView workbookViewId="0">
      <selection activeCell="I1" sqref="I1:I1048576"/>
    </sheetView>
  </sheetViews>
  <sheetFormatPr defaultRowHeight="14.4" x14ac:dyDescent="0.3"/>
  <cols>
    <col min="1" max="1" width="12.44140625" bestFit="1" customWidth="1"/>
    <col min="2" max="2" width="11.21875" bestFit="1" customWidth="1"/>
    <col min="3" max="3" width="11.6640625" bestFit="1" customWidth="1"/>
    <col min="4" max="4" width="14.21875" bestFit="1" customWidth="1"/>
    <col min="5" max="5" width="15.5546875" bestFit="1" customWidth="1"/>
    <col min="6" max="6" width="19" bestFit="1" customWidth="1"/>
    <col min="7" max="7" width="6.109375" customWidth="1"/>
    <col min="8" max="8" width="12.88671875" customWidth="1"/>
    <col min="9" max="9" width="12.6640625" customWidth="1"/>
    <col min="10" max="10" width="13.109375" customWidth="1"/>
    <col min="11" max="11" width="13.21875" customWidth="1"/>
    <col min="12" max="12" width="11" customWidth="1"/>
  </cols>
  <sheetData>
    <row r="3" spans="1:17" x14ac:dyDescent="0.3">
      <c r="A3" s="6" t="s">
        <v>10932</v>
      </c>
      <c r="B3" s="4" t="s">
        <v>10950</v>
      </c>
      <c r="C3" s="24" t="s">
        <v>10951</v>
      </c>
      <c r="D3" s="24" t="s">
        <v>10954</v>
      </c>
      <c r="E3" s="24" t="s">
        <v>10955</v>
      </c>
      <c r="F3" s="10" t="s">
        <v>10956</v>
      </c>
    </row>
    <row r="4" spans="1:17" x14ac:dyDescent="0.3">
      <c r="A4" s="7" t="s">
        <v>10934</v>
      </c>
      <c r="B4" s="4">
        <v>36208.14049999998</v>
      </c>
      <c r="C4" s="24">
        <v>5257.181099999998</v>
      </c>
      <c r="D4" s="24">
        <v>751</v>
      </c>
      <c r="E4" s="24">
        <v>199</v>
      </c>
      <c r="F4" s="10">
        <v>0.14519334678343951</v>
      </c>
    </row>
    <row r="5" spans="1:17" x14ac:dyDescent="0.3">
      <c r="A5" s="9" t="s">
        <v>10935</v>
      </c>
      <c r="B5" s="30">
        <v>36853.2065</v>
      </c>
      <c r="C5" s="34">
        <v>6785.7479000000003</v>
      </c>
      <c r="D5" s="34">
        <v>663</v>
      </c>
      <c r="E5" s="34">
        <v>176</v>
      </c>
      <c r="F5" s="31">
        <v>0.184129104206984</v>
      </c>
    </row>
    <row r="6" spans="1:17" x14ac:dyDescent="0.3">
      <c r="A6" s="9" t="s">
        <v>10936</v>
      </c>
      <c r="B6" s="30">
        <v>66238.660499999954</v>
      </c>
      <c r="C6" s="34">
        <v>6550.8395000000037</v>
      </c>
      <c r="D6" s="34">
        <v>932</v>
      </c>
      <c r="E6" s="34">
        <v>249</v>
      </c>
      <c r="F6" s="31">
        <v>9.8897523750499275E-2</v>
      </c>
    </row>
    <row r="7" spans="1:17" x14ac:dyDescent="0.3">
      <c r="A7" s="25" t="s">
        <v>10937</v>
      </c>
      <c r="B7" s="35">
        <v>86555.267000000051</v>
      </c>
      <c r="C7" s="36">
        <v>15843.661400000005</v>
      </c>
      <c r="D7" s="36">
        <v>1284</v>
      </c>
      <c r="E7" s="36">
        <v>336</v>
      </c>
      <c r="F7" s="37">
        <v>0.18304676248067026</v>
      </c>
      <c r="Q7" s="26"/>
    </row>
    <row r="8" spans="1:17" ht="18" x14ac:dyDescent="0.35">
      <c r="H8" s="27">
        <f>GETPIVOTDATA("Sum of Sales",$A$3,"Years (Order Date)",2014)/GETPIVOTDATA("Sum of Sales",$A$3,"Years (Order Date)",2013)-1</f>
        <v>0.30671825708190625</v>
      </c>
      <c r="I8" s="27">
        <f>GETPIVOTDATA("Sum of Profit",$A$3,"Years (Order Date)",2014)/GETPIVOTDATA("Sum of Profit",$A$3,"Years (Order Date)",2013)-1</f>
        <v>1.4185696199700812</v>
      </c>
      <c r="J8" s="27">
        <f>GETPIVOTDATA("Sum of Quantity",$A$3,"Years (Order Date)",2014)/GETPIVOTDATA("Sum of Quantity",$A$3,"Years (Order Date)",2013)-1</f>
        <v>0.37768240343347648</v>
      </c>
      <c r="K8" s="27">
        <f>GETPIVOTDATA("Count of Order ID",$A$3,"Years (Order Date)",2014)/GETPIVOTDATA("Count of Order ID",$A$3,"Years (Order Date)",2013)-1</f>
        <v>0.34939759036144569</v>
      </c>
      <c r="L8" s="27">
        <f>GETPIVOTDATA("Sum of Profit Margine",$A$3,"Years (Order Date)",2014)/GETPIVOTDATA("Sum of Profit Margine",$A$3,"Years (Order Date)",2013)-1</f>
        <v>0.85087306070943125</v>
      </c>
      <c r="N8" s="26"/>
    </row>
    <row r="9" spans="1:17" x14ac:dyDescent="0.3">
      <c r="Q9" s="2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F1" sqref="F1"/>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48A16-F36E-45F0-9400-4D3DA799FEC2}">
  <dimension ref="J20"/>
  <sheetViews>
    <sheetView showGridLines="0" showRowColHeaders="0" tabSelected="1" workbookViewId="0">
      <selection activeCell="Y11" sqref="Y11"/>
    </sheetView>
  </sheetViews>
  <sheetFormatPr defaultRowHeight="14.4" x14ac:dyDescent="0.3"/>
  <sheetData>
    <row r="20" spans="10:10" ht="18" x14ac:dyDescent="0.35">
      <c r="J20" s="27"/>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Top5</vt:lpstr>
      <vt:lpstr>KPI</vt:lpstr>
      <vt:lpstr>KPI YOY</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Rajeshwari Rathod</cp:lastModifiedBy>
  <dcterms:created xsi:type="dcterms:W3CDTF">2015-06-05T18:17:20Z</dcterms:created>
  <dcterms:modified xsi:type="dcterms:W3CDTF">2024-05-22T20:03:00Z</dcterms:modified>
</cp:coreProperties>
</file>