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e9806289df54d9/Desktop/"/>
    </mc:Choice>
  </mc:AlternateContent>
  <xr:revisionPtr revIDLastSave="0" documentId="8_{84945DF6-253A-42AA-AD20-94B30571ED3F}" xr6:coauthVersionLast="46" xr6:coauthVersionMax="46" xr10:uidLastSave="{00000000-0000-0000-0000-000000000000}"/>
  <bookViews>
    <workbookView xWindow="-108" yWindow="-108" windowWidth="23256" windowHeight="12576" xr2:uid="{698C4F24-7030-4DEC-A0F0-6A378FFC4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6" i="1"/>
  <c r="O52" i="1"/>
  <c r="N47" i="1"/>
  <c r="O50" i="1" s="1"/>
  <c r="M46" i="1"/>
  <c r="O46" i="1" s="1"/>
  <c r="M45" i="1"/>
  <c r="O45" i="1" s="1"/>
  <c r="M44" i="1"/>
  <c r="O44" i="1" s="1"/>
  <c r="M40" i="1"/>
  <c r="O40" i="1" s="1"/>
  <c r="M41" i="1"/>
  <c r="O41" i="1" s="1"/>
  <c r="M42" i="1"/>
  <c r="O42" i="1" s="1"/>
  <c r="M43" i="1"/>
  <c r="O43" i="1" s="1"/>
  <c r="M39" i="1"/>
  <c r="O39" i="1" s="1"/>
  <c r="M10" i="1"/>
  <c r="N8" i="1" s="1"/>
  <c r="O8" i="1" s="1"/>
  <c r="N5" i="1" l="1"/>
  <c r="P5" i="1" s="1"/>
  <c r="P8" i="1"/>
  <c r="O5" i="1"/>
  <c r="N7" i="1"/>
  <c r="N6" i="1"/>
  <c r="N9" i="1"/>
  <c r="O47" i="1"/>
  <c r="O48" i="1" s="1"/>
  <c r="O7" i="1" l="1"/>
  <c r="P7" i="1"/>
  <c r="P9" i="1"/>
  <c r="O9" i="1"/>
  <c r="O6" i="1"/>
  <c r="P6" i="1"/>
  <c r="O11" i="1" l="1"/>
  <c r="N12" i="1" s="1"/>
  <c r="P13" i="1"/>
  <c r="P14" i="1" l="1"/>
  <c r="M15" i="1"/>
</calcChain>
</file>

<file path=xl/sharedStrings.xml><?xml version="1.0" encoding="utf-8"?>
<sst xmlns="http://schemas.openxmlformats.org/spreadsheetml/2006/main" count="45" uniqueCount="36">
  <si>
    <t>The heights (at the shoulders) are 600mm, 470mm, 170mm, 430mm and 300mm</t>
  </si>
  <si>
    <t>Find the mean and mean deviation</t>
  </si>
  <si>
    <t>X</t>
  </si>
  <si>
    <t>MEAN</t>
  </si>
  <si>
    <t>ABSOLUTE DEVIATION</t>
  </si>
  <si>
    <t>MEAN DEVIATION</t>
  </si>
  <si>
    <r>
      <rPr>
        <b/>
        <i/>
        <sz val="14"/>
        <color theme="1"/>
        <rFont val="Calibri"/>
        <family val="2"/>
        <scheme val="minor"/>
      </rPr>
      <t>Inference :</t>
    </r>
    <r>
      <rPr>
        <i/>
        <sz val="14"/>
        <color theme="1"/>
        <rFont val="Calibri"/>
        <family val="2"/>
        <scheme val="minor"/>
      </rPr>
      <t xml:space="preserve"> So, on an average, the dogs' heights are 127.2 mm from the mean.</t>
    </r>
  </si>
  <si>
    <t>A) QUESTION : You and your friends have just measured the heights of your dogs (in millimetres) :</t>
  </si>
  <si>
    <t>B) QUESTION : You grew fifty baby carrots using special soil. You dig them up and measure their lengths (to the nearest mm) and group the results :</t>
  </si>
  <si>
    <t>Length (mm)</t>
  </si>
  <si>
    <t>Frequency</t>
  </si>
  <si>
    <t>150-154</t>
  </si>
  <si>
    <t>155-159</t>
  </si>
  <si>
    <t>160-164</t>
  </si>
  <si>
    <t>165-169</t>
  </si>
  <si>
    <t>170-174</t>
  </si>
  <si>
    <t>175-179</t>
  </si>
  <si>
    <t>180-184</t>
  </si>
  <si>
    <t>185-189</t>
  </si>
  <si>
    <t>Answer :</t>
  </si>
  <si>
    <t>TOTAL</t>
  </si>
  <si>
    <t>Midpoint (X)</t>
  </si>
  <si>
    <t>Frequency (F)</t>
  </si>
  <si>
    <t>FX</t>
  </si>
  <si>
    <t>Mean</t>
  </si>
  <si>
    <t>Median</t>
  </si>
  <si>
    <t>CF</t>
  </si>
  <si>
    <t>Mode</t>
  </si>
  <si>
    <t>STANDARD DEVIATION</t>
  </si>
  <si>
    <t>(X-µ)^2</t>
  </si>
  <si>
    <t>VARIANCE</t>
  </si>
  <si>
    <t>X-µ</t>
  </si>
  <si>
    <t>|X-µ|</t>
  </si>
  <si>
    <t>CV</t>
  </si>
  <si>
    <t>RANGE</t>
  </si>
  <si>
    <t>Coefficient of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</si>
</sst>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8" fillId="5" borderId="1" applyNumberFormat="0" applyAlignment="0" applyProtection="0"/>
    <xf numFmtId="0" fontId="7" fillId="6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/>
    <xf numFmtId="0" fontId="2" fillId="4" borderId="0" xfId="0" applyFont="1" applyFill="1"/>
    <xf numFmtId="0" fontId="3" fillId="4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5" fillId="12" borderId="0" xfId="0" applyFont="1" applyFill="1"/>
    <xf numFmtId="0" fontId="0" fillId="12" borderId="0" xfId="0" applyFill="1"/>
    <xf numFmtId="0" fontId="0" fillId="0" borderId="0" xfId="0" applyFill="1" applyAlignment="1">
      <alignment horizontal="left" indent="1"/>
    </xf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0" fillId="2" borderId="0" xfId="0" applyFill="1" applyAlignment="1">
      <alignment horizontal="left" indent="1"/>
    </xf>
    <xf numFmtId="0" fontId="9" fillId="5" borderId="1" xfId="1" applyFont="1" applyAlignment="1">
      <alignment horizontal="center"/>
    </xf>
    <xf numFmtId="0" fontId="10" fillId="3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0" fillId="6" borderId="0" xfId="2" applyFont="1" applyAlignment="1">
      <alignment horizontal="center"/>
    </xf>
    <xf numFmtId="0" fontId="11" fillId="7" borderId="0" xfId="0" applyFont="1" applyFill="1" applyAlignment="1">
      <alignment horizontal="center"/>
    </xf>
    <xf numFmtId="0" fontId="10" fillId="0" borderId="0" xfId="0" applyFont="1"/>
    <xf numFmtId="0" fontId="3" fillId="8" borderId="0" xfId="0" applyFont="1" applyFill="1"/>
    <xf numFmtId="0" fontId="11" fillId="8" borderId="0" xfId="0" applyFont="1" applyFill="1" applyAlignment="1">
      <alignment horizontal="center"/>
    </xf>
    <xf numFmtId="0" fontId="3" fillId="9" borderId="0" xfId="0" applyFont="1" applyFill="1"/>
    <xf numFmtId="0" fontId="11" fillId="9" borderId="0" xfId="0" applyFont="1" applyFill="1" applyAlignment="1">
      <alignment horizontal="center"/>
    </xf>
    <xf numFmtId="0" fontId="3" fillId="10" borderId="0" xfId="0" applyFont="1" applyFill="1"/>
    <xf numFmtId="0" fontId="11" fillId="10" borderId="0" xfId="0" applyFont="1" applyFill="1"/>
    <xf numFmtId="0" fontId="3" fillId="11" borderId="0" xfId="0" applyFont="1" applyFill="1"/>
    <xf numFmtId="0" fontId="11" fillId="11" borderId="0" xfId="0" applyFont="1" applyFill="1"/>
    <xf numFmtId="0" fontId="4" fillId="8" borderId="0" xfId="0" applyFont="1" applyFill="1"/>
    <xf numFmtId="0" fontId="1" fillId="13" borderId="0" xfId="0" applyFont="1" applyFill="1"/>
    <xf numFmtId="0" fontId="4" fillId="13" borderId="0" xfId="0" applyFont="1" applyFill="1"/>
    <xf numFmtId="0" fontId="4" fillId="10" borderId="0" xfId="0" applyFont="1" applyFill="1"/>
    <xf numFmtId="0" fontId="10" fillId="10" borderId="0" xfId="0" applyFont="1" applyFill="1"/>
  </cellXfs>
  <cellStyles count="3">
    <cellStyle name="60% - Accent4" xfId="2" builtinId="44"/>
    <cellStyle name="Check Cell" xfId="1" builtinId="23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3</xdr:row>
      <xdr:rowOff>99060</xdr:rowOff>
    </xdr:from>
    <xdr:to>
      <xdr:col>10</xdr:col>
      <xdr:colOff>419100</xdr:colOff>
      <xdr:row>13</xdr:row>
      <xdr:rowOff>60960</xdr:rowOff>
    </xdr:to>
    <xdr:pic>
      <xdr:nvPicPr>
        <xdr:cNvPr id="2" name="Picture 1" descr="statistics dogs graph">
          <a:extLst>
            <a:ext uri="{FF2B5EF4-FFF2-40B4-BE49-F238E27FC236}">
              <a16:creationId xmlns:a16="http://schemas.microsoft.com/office/drawing/2014/main" id="{AEC39C81-47CE-4A21-98A8-C6F081B4C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23900"/>
          <a:ext cx="5829300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411479</xdr:colOff>
      <xdr:row>27</xdr:row>
      <xdr:rowOff>106680</xdr:rowOff>
    </xdr:from>
    <xdr:to>
      <xdr:col>8</xdr:col>
      <xdr:colOff>350520</xdr:colOff>
      <xdr:row>40</xdr:row>
      <xdr:rowOff>182880</xdr:rowOff>
    </xdr:to>
    <xdr:pic>
      <xdr:nvPicPr>
        <xdr:cNvPr id="3" name="Picture 2" descr="When to Harvest Carrots | DIY">
          <a:extLst>
            <a:ext uri="{FF2B5EF4-FFF2-40B4-BE49-F238E27FC236}">
              <a16:creationId xmlns:a16="http://schemas.microsoft.com/office/drawing/2014/main" id="{49ACB7D7-E7A6-4F2D-ABC9-DF2811013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79" y="5402580"/>
          <a:ext cx="4206241" cy="2689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1DE6-B038-43EC-AADF-7553E78B1CC9}">
  <dimension ref="A1:W55"/>
  <sheetViews>
    <sheetView tabSelected="1" workbookViewId="0">
      <selection activeCell="R43" sqref="R43"/>
    </sheetView>
  </sheetViews>
  <sheetFormatPr defaultRowHeight="14.4" x14ac:dyDescent="0.3"/>
  <cols>
    <col min="12" max="12" width="19.88671875" customWidth="1"/>
    <col min="13" max="13" width="12" customWidth="1"/>
    <col min="14" max="14" width="12.88671875" customWidth="1"/>
    <col min="15" max="15" width="7.6640625" customWidth="1"/>
  </cols>
  <sheetData>
    <row r="1" spans="1:22" ht="18" x14ac:dyDescent="0.35">
      <c r="A1" s="5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.6" x14ac:dyDescent="0.3">
      <c r="A2" s="6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6" x14ac:dyDescent="0.3">
      <c r="A3" s="6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6" x14ac:dyDescent="0.3">
      <c r="A4" s="4"/>
      <c r="M4" s="28" t="s">
        <v>2</v>
      </c>
      <c r="N4" s="28" t="s">
        <v>31</v>
      </c>
      <c r="O4" s="28" t="s">
        <v>32</v>
      </c>
      <c r="P4" s="28" t="s">
        <v>29</v>
      </c>
      <c r="Q4" s="2"/>
      <c r="R4" s="2"/>
      <c r="S4" s="2"/>
      <c r="V4" s="4"/>
    </row>
    <row r="5" spans="1:22" ht="15.6" x14ac:dyDescent="0.3">
      <c r="A5" s="4"/>
      <c r="M5" s="21">
        <v>600</v>
      </c>
      <c r="N5" s="21">
        <f>M5-M10</f>
        <v>206</v>
      </c>
      <c r="O5" s="21">
        <f>ABS(N5)</f>
        <v>206</v>
      </c>
      <c r="P5" s="22">
        <f>N5^2</f>
        <v>42436</v>
      </c>
      <c r="Q5" s="1"/>
      <c r="R5" s="1"/>
      <c r="S5" s="1"/>
      <c r="V5" s="4"/>
    </row>
    <row r="6" spans="1:22" ht="15.6" x14ac:dyDescent="0.3">
      <c r="A6" s="4"/>
      <c r="M6" s="21">
        <v>470</v>
      </c>
      <c r="N6" s="21">
        <f>M6-M10</f>
        <v>76</v>
      </c>
      <c r="O6" s="21">
        <f>ABS(N6)</f>
        <v>76</v>
      </c>
      <c r="P6" s="22">
        <f>N6^2</f>
        <v>5776</v>
      </c>
      <c r="Q6" s="1"/>
      <c r="R6" s="1"/>
      <c r="S6" s="1"/>
      <c r="V6" s="4"/>
    </row>
    <row r="7" spans="1:22" ht="15.6" x14ac:dyDescent="0.3">
      <c r="A7" s="4"/>
      <c r="M7" s="21">
        <v>170</v>
      </c>
      <c r="N7" s="21">
        <f>M7-M10</f>
        <v>-224</v>
      </c>
      <c r="O7" s="21">
        <f>ABS(N7)</f>
        <v>224</v>
      </c>
      <c r="P7" s="22">
        <f>N7^2</f>
        <v>50176</v>
      </c>
      <c r="Q7" s="1"/>
      <c r="R7" s="1"/>
      <c r="S7" s="1"/>
      <c r="V7" s="4"/>
    </row>
    <row r="8" spans="1:22" ht="15.6" x14ac:dyDescent="0.3">
      <c r="A8" s="4"/>
      <c r="M8" s="21">
        <v>430</v>
      </c>
      <c r="N8" s="21">
        <f>M8-M10</f>
        <v>36</v>
      </c>
      <c r="O8" s="21">
        <f>ABS(N8)</f>
        <v>36</v>
      </c>
      <c r="P8" s="22">
        <f>N8^2</f>
        <v>1296</v>
      </c>
      <c r="Q8" s="1"/>
      <c r="R8" s="1"/>
      <c r="S8" s="1"/>
      <c r="V8" s="4"/>
    </row>
    <row r="9" spans="1:22" ht="15.6" x14ac:dyDescent="0.3">
      <c r="A9" s="4"/>
      <c r="M9" s="21">
        <v>300</v>
      </c>
      <c r="N9" s="21">
        <f>M9-M10</f>
        <v>-94</v>
      </c>
      <c r="O9" s="21">
        <f>ABS(N9)</f>
        <v>94</v>
      </c>
      <c r="P9" s="22">
        <f>N9^2</f>
        <v>8836</v>
      </c>
      <c r="Q9" s="1"/>
      <c r="R9" s="1"/>
      <c r="S9" s="1"/>
      <c r="V9" s="4"/>
    </row>
    <row r="10" spans="1:22" ht="15.6" x14ac:dyDescent="0.3">
      <c r="A10" s="4"/>
      <c r="L10" s="7" t="s">
        <v>3</v>
      </c>
      <c r="M10" s="29">
        <f>SUM(M5:M9)/5</f>
        <v>394</v>
      </c>
      <c r="N10" s="22"/>
      <c r="O10" s="21"/>
      <c r="P10" s="30"/>
      <c r="Q10" s="3"/>
      <c r="S10" s="1"/>
      <c r="V10" s="4"/>
    </row>
    <row r="11" spans="1:22" ht="15.6" x14ac:dyDescent="0.3">
      <c r="A11" s="4"/>
      <c r="L11" s="8" t="s">
        <v>4</v>
      </c>
      <c r="M11" s="31"/>
      <c r="N11" s="31"/>
      <c r="O11" s="32">
        <f>SUM(O5:O9)</f>
        <v>636</v>
      </c>
      <c r="P11" s="30"/>
      <c r="S11" s="3"/>
      <c r="V11" s="4"/>
    </row>
    <row r="12" spans="1:22" ht="15.6" x14ac:dyDescent="0.3">
      <c r="A12" s="4"/>
      <c r="L12" s="9" t="s">
        <v>5</v>
      </c>
      <c r="M12" s="33"/>
      <c r="N12" s="34">
        <f>O11/5</f>
        <v>127.2</v>
      </c>
      <c r="V12" s="4"/>
    </row>
    <row r="13" spans="1:22" ht="15.6" x14ac:dyDescent="0.3">
      <c r="A13" s="4"/>
      <c r="L13" s="10" t="s">
        <v>28</v>
      </c>
      <c r="M13" s="35"/>
      <c r="N13" s="35"/>
      <c r="O13" s="35"/>
      <c r="P13" s="36">
        <f>SUM(P5:P9)/5</f>
        <v>21704</v>
      </c>
      <c r="V13" s="4"/>
    </row>
    <row r="14" spans="1:22" ht="15.6" x14ac:dyDescent="0.3">
      <c r="A14" s="4"/>
      <c r="L14" s="11" t="s">
        <v>30</v>
      </c>
      <c r="M14" s="37"/>
      <c r="N14" s="37"/>
      <c r="O14" s="37"/>
      <c r="P14" s="38">
        <f>SQRT(P13)</f>
        <v>147.32277488562318</v>
      </c>
      <c r="V14" s="4"/>
    </row>
    <row r="15" spans="1:22" x14ac:dyDescent="0.3">
      <c r="A15" s="4"/>
      <c r="L15" s="8" t="s">
        <v>33</v>
      </c>
      <c r="M15" s="39">
        <f>(P13/M10)*100</f>
        <v>5508.6294416243654</v>
      </c>
      <c r="V15" s="4"/>
    </row>
    <row r="16" spans="1:22" x14ac:dyDescent="0.3">
      <c r="A16" s="4"/>
      <c r="L16" s="40" t="s">
        <v>34</v>
      </c>
      <c r="M16" s="41">
        <f>M5-M7</f>
        <v>430</v>
      </c>
      <c r="V16" s="4"/>
    </row>
    <row r="17" spans="1:22" ht="15.6" x14ac:dyDescent="0.3">
      <c r="A17" s="4"/>
      <c r="L17" s="43" t="s">
        <v>35</v>
      </c>
      <c r="M17" s="42">
        <f>(M5-M7)/(M5+M7)</f>
        <v>0.55844155844155841</v>
      </c>
      <c r="V17" s="4"/>
    </row>
    <row r="18" spans="1:22" x14ac:dyDescent="0.3">
      <c r="A18" s="4"/>
      <c r="V18" s="4"/>
    </row>
    <row r="19" spans="1:22" x14ac:dyDescent="0.3">
      <c r="A19" s="4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4"/>
    </row>
    <row r="20" spans="1:22" ht="18" x14ac:dyDescent="0.35">
      <c r="A20" s="4"/>
      <c r="H20" s="12" t="s">
        <v>6</v>
      </c>
      <c r="I20" s="13"/>
      <c r="J20" s="13"/>
      <c r="K20" s="13"/>
      <c r="L20" s="13"/>
      <c r="M20" s="13"/>
      <c r="N20" s="13"/>
      <c r="O20" s="13"/>
      <c r="V20" s="4"/>
    </row>
    <row r="21" spans="1:22" x14ac:dyDescent="0.3">
      <c r="A21" s="4"/>
      <c r="V21" s="4"/>
    </row>
    <row r="22" spans="1:22" x14ac:dyDescent="0.3">
      <c r="A22" s="4"/>
      <c r="V22" s="4"/>
    </row>
    <row r="23" spans="1:22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</row>
    <row r="26" spans="1:22" ht="18" x14ac:dyDescent="0.35">
      <c r="A26" s="16" t="s">
        <v>8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  <row r="27" spans="1:22" ht="15" thickBot="1" x14ac:dyDescent="0.35">
      <c r="A27" s="15"/>
      <c r="V27" s="15"/>
    </row>
    <row r="28" spans="1:22" ht="16.8" thickTop="1" thickBot="1" x14ac:dyDescent="0.35">
      <c r="A28" s="15"/>
      <c r="M28" s="19" t="s">
        <v>9</v>
      </c>
      <c r="N28" s="19" t="s">
        <v>10</v>
      </c>
      <c r="V28" s="15"/>
    </row>
    <row r="29" spans="1:22" ht="16.2" thickTop="1" x14ac:dyDescent="0.3">
      <c r="A29" s="15"/>
      <c r="M29" s="21" t="s">
        <v>11</v>
      </c>
      <c r="N29" s="21">
        <v>5</v>
      </c>
      <c r="V29" s="15"/>
    </row>
    <row r="30" spans="1:22" ht="15.6" x14ac:dyDescent="0.3">
      <c r="A30" s="15"/>
      <c r="M30" s="21" t="s">
        <v>12</v>
      </c>
      <c r="N30" s="21">
        <v>2</v>
      </c>
      <c r="V30" s="15"/>
    </row>
    <row r="31" spans="1:22" ht="15.6" x14ac:dyDescent="0.3">
      <c r="A31" s="15"/>
      <c r="M31" s="21" t="s">
        <v>13</v>
      </c>
      <c r="N31" s="21">
        <v>6</v>
      </c>
      <c r="V31" s="15"/>
    </row>
    <row r="32" spans="1:22" ht="15.6" x14ac:dyDescent="0.3">
      <c r="A32" s="15"/>
      <c r="M32" s="21" t="s">
        <v>14</v>
      </c>
      <c r="N32" s="21">
        <v>8</v>
      </c>
      <c r="V32" s="15"/>
    </row>
    <row r="33" spans="1:22" ht="15.6" x14ac:dyDescent="0.3">
      <c r="A33" s="15"/>
      <c r="M33" s="21" t="s">
        <v>15</v>
      </c>
      <c r="N33" s="21">
        <v>9</v>
      </c>
      <c r="V33" s="15"/>
    </row>
    <row r="34" spans="1:22" ht="15.6" x14ac:dyDescent="0.3">
      <c r="A34" s="15"/>
      <c r="M34" s="21" t="s">
        <v>16</v>
      </c>
      <c r="N34" s="21">
        <v>11</v>
      </c>
      <c r="V34" s="15"/>
    </row>
    <row r="35" spans="1:22" ht="15.6" x14ac:dyDescent="0.3">
      <c r="A35" s="15"/>
      <c r="M35" s="21" t="s">
        <v>17</v>
      </c>
      <c r="N35" s="21">
        <v>6</v>
      </c>
      <c r="V35" s="15"/>
    </row>
    <row r="36" spans="1:22" ht="15.6" x14ac:dyDescent="0.3">
      <c r="A36" s="15"/>
      <c r="M36" s="21" t="s">
        <v>18</v>
      </c>
      <c r="N36" s="21">
        <v>3</v>
      </c>
      <c r="V36" s="15"/>
    </row>
    <row r="37" spans="1:22" ht="15" thickBot="1" x14ac:dyDescent="0.35">
      <c r="A37" s="15"/>
      <c r="M37" s="1"/>
      <c r="N37" s="1"/>
      <c r="V37" s="15"/>
    </row>
    <row r="38" spans="1:22" ht="16.8" thickTop="1" thickBot="1" x14ac:dyDescent="0.35">
      <c r="A38" s="15"/>
      <c r="J38" s="20" t="s">
        <v>19</v>
      </c>
      <c r="L38" s="19" t="s">
        <v>9</v>
      </c>
      <c r="M38" s="19" t="s">
        <v>21</v>
      </c>
      <c r="N38" s="19" t="s">
        <v>22</v>
      </c>
      <c r="O38" s="19" t="s">
        <v>23</v>
      </c>
      <c r="P38" s="19" t="s">
        <v>26</v>
      </c>
      <c r="V38" s="15"/>
    </row>
    <row r="39" spans="1:22" ht="16.2" thickTop="1" x14ac:dyDescent="0.3">
      <c r="A39" s="15"/>
      <c r="L39" s="21" t="s">
        <v>11</v>
      </c>
      <c r="M39" s="21">
        <f>AVERAGE(150,154)</f>
        <v>152</v>
      </c>
      <c r="N39" s="21">
        <v>5</v>
      </c>
      <c r="O39" s="21">
        <f t="shared" ref="O39:O46" si="0">N39*M39</f>
        <v>760</v>
      </c>
      <c r="P39" s="22">
        <v>5</v>
      </c>
      <c r="V39" s="15"/>
    </row>
    <row r="40" spans="1:22" ht="15.6" x14ac:dyDescent="0.3">
      <c r="A40" s="15"/>
      <c r="L40" s="21" t="s">
        <v>12</v>
      </c>
      <c r="M40" s="21">
        <f>AVERAGE(155,159)</f>
        <v>157</v>
      </c>
      <c r="N40" s="21">
        <v>2</v>
      </c>
      <c r="O40" s="21">
        <f t="shared" si="0"/>
        <v>314</v>
      </c>
      <c r="P40" s="22">
        <v>7</v>
      </c>
      <c r="V40" s="15"/>
    </row>
    <row r="41" spans="1:22" ht="15.6" x14ac:dyDescent="0.3">
      <c r="A41" s="15"/>
      <c r="L41" s="21" t="s">
        <v>13</v>
      </c>
      <c r="M41" s="21">
        <f>AVERAGE(160,164)</f>
        <v>162</v>
      </c>
      <c r="N41" s="21">
        <v>6</v>
      </c>
      <c r="O41" s="21">
        <f t="shared" si="0"/>
        <v>972</v>
      </c>
      <c r="P41" s="22">
        <v>13</v>
      </c>
      <c r="V41" s="15"/>
    </row>
    <row r="42" spans="1:22" ht="15.6" x14ac:dyDescent="0.3">
      <c r="A42" s="15"/>
      <c r="L42" s="21" t="s">
        <v>14</v>
      </c>
      <c r="M42" s="21">
        <f>AVERAGE(165,169)</f>
        <v>167</v>
      </c>
      <c r="N42" s="21">
        <v>8</v>
      </c>
      <c r="O42" s="21">
        <f t="shared" si="0"/>
        <v>1336</v>
      </c>
      <c r="P42" s="22">
        <v>21</v>
      </c>
      <c r="V42" s="15"/>
    </row>
    <row r="43" spans="1:22" ht="15.6" x14ac:dyDescent="0.3">
      <c r="A43" s="15"/>
      <c r="L43" s="23" t="s">
        <v>15</v>
      </c>
      <c r="M43" s="21">
        <f>AVERAGE(170,174)</f>
        <v>172</v>
      </c>
      <c r="N43" s="23">
        <v>9</v>
      </c>
      <c r="O43" s="21">
        <f t="shared" si="0"/>
        <v>1548</v>
      </c>
      <c r="P43" s="24">
        <v>30</v>
      </c>
      <c r="V43" s="15"/>
    </row>
    <row r="44" spans="1:22" ht="15.6" x14ac:dyDescent="0.3">
      <c r="A44" s="15"/>
      <c r="L44" s="25" t="s">
        <v>16</v>
      </c>
      <c r="M44" s="21">
        <f>AVERAGE(175,179)</f>
        <v>177</v>
      </c>
      <c r="N44" s="25">
        <v>11</v>
      </c>
      <c r="O44" s="21">
        <f t="shared" si="0"/>
        <v>1947</v>
      </c>
      <c r="P44" s="22">
        <v>41</v>
      </c>
      <c r="R44" s="14"/>
      <c r="S44" s="14"/>
      <c r="T44" s="14"/>
      <c r="U44" s="14"/>
      <c r="V44" s="18"/>
    </row>
    <row r="45" spans="1:22" ht="15.6" x14ac:dyDescent="0.3">
      <c r="A45" s="15"/>
      <c r="L45" s="21" t="s">
        <v>17</v>
      </c>
      <c r="M45" s="21">
        <f>AVERAGE(180,184)</f>
        <v>182</v>
      </c>
      <c r="N45" s="21">
        <v>6</v>
      </c>
      <c r="O45" s="21">
        <f t="shared" si="0"/>
        <v>1092</v>
      </c>
      <c r="P45" s="22">
        <v>47</v>
      </c>
      <c r="R45" s="14"/>
      <c r="S45" s="14"/>
      <c r="T45" s="14"/>
      <c r="U45" s="14"/>
      <c r="V45" s="18"/>
    </row>
    <row r="46" spans="1:22" ht="16.2" thickBot="1" x14ac:dyDescent="0.35">
      <c r="A46" s="15"/>
      <c r="L46" s="21" t="s">
        <v>18</v>
      </c>
      <c r="M46" s="21">
        <f>AVERAGE(185,189)</f>
        <v>187</v>
      </c>
      <c r="N46" s="21">
        <v>3</v>
      </c>
      <c r="O46" s="21">
        <f t="shared" si="0"/>
        <v>561</v>
      </c>
      <c r="P46" s="22">
        <v>50</v>
      </c>
      <c r="R46" s="14"/>
      <c r="S46" s="14"/>
      <c r="T46" s="14"/>
      <c r="U46" s="14"/>
      <c r="V46" s="18"/>
    </row>
    <row r="47" spans="1:22" ht="16.8" thickTop="1" thickBot="1" x14ac:dyDescent="0.35">
      <c r="A47" s="15"/>
      <c r="L47" s="22"/>
      <c r="M47" s="19" t="s">
        <v>20</v>
      </c>
      <c r="N47" s="26">
        <f>SUM(N39:N46)</f>
        <v>50</v>
      </c>
      <c r="O47" s="26">
        <f>SUM(O39:O46)</f>
        <v>8530</v>
      </c>
      <c r="P47" s="22"/>
      <c r="R47" s="14"/>
      <c r="S47" s="14"/>
      <c r="T47" s="14"/>
      <c r="U47" s="14"/>
      <c r="V47" s="18"/>
    </row>
    <row r="48" spans="1:22" ht="16.8" thickTop="1" thickBot="1" x14ac:dyDescent="0.35">
      <c r="A48" s="15"/>
      <c r="L48" s="22"/>
      <c r="M48" s="22"/>
      <c r="N48" s="19" t="s">
        <v>24</v>
      </c>
      <c r="O48" s="26">
        <f>O47/N47</f>
        <v>170.6</v>
      </c>
      <c r="P48" s="22"/>
      <c r="V48" s="15"/>
    </row>
    <row r="49" spans="1:23" ht="16.8" thickTop="1" thickBot="1" x14ac:dyDescent="0.35">
      <c r="A49" s="15"/>
      <c r="L49" s="22"/>
      <c r="M49" s="22"/>
      <c r="N49" s="22"/>
      <c r="O49" s="22"/>
      <c r="P49" s="22"/>
      <c r="V49" s="15"/>
      <c r="W49" s="17"/>
    </row>
    <row r="50" spans="1:23" ht="16.8" thickTop="1" thickBot="1" x14ac:dyDescent="0.35">
      <c r="A50" s="15"/>
      <c r="L50" s="22"/>
      <c r="M50" s="22"/>
      <c r="N50" s="19" t="s">
        <v>25</v>
      </c>
      <c r="O50" s="27">
        <f>170+(((N47/2)-P42)/N43)*5</f>
        <v>172.22222222222223</v>
      </c>
      <c r="P50" s="22"/>
      <c r="V50" s="15"/>
      <c r="W50" s="17"/>
    </row>
    <row r="51" spans="1:23" ht="16.8" thickTop="1" thickBot="1" x14ac:dyDescent="0.35">
      <c r="A51" s="15"/>
      <c r="L51" s="22"/>
      <c r="M51" s="22"/>
      <c r="N51" s="22"/>
      <c r="O51" s="22"/>
      <c r="P51" s="22"/>
      <c r="V51" s="15"/>
    </row>
    <row r="52" spans="1:23" ht="16.8" thickTop="1" thickBot="1" x14ac:dyDescent="0.35">
      <c r="A52" s="15"/>
      <c r="L52" s="22"/>
      <c r="M52" s="22"/>
      <c r="N52" s="19" t="s">
        <v>27</v>
      </c>
      <c r="O52" s="27">
        <f>175+((N44-N43)/((N44-N43)+(N44-N45)))*5</f>
        <v>176.42857142857142</v>
      </c>
      <c r="P52" s="22"/>
      <c r="V52" s="15"/>
    </row>
    <row r="53" spans="1:23" ht="15" thickTop="1" x14ac:dyDescent="0.3">
      <c r="A53" s="15"/>
      <c r="V53" s="15"/>
    </row>
    <row r="54" spans="1:23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3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Rammi</dc:creator>
  <cp:lastModifiedBy>rammi ishu</cp:lastModifiedBy>
  <dcterms:created xsi:type="dcterms:W3CDTF">2021-01-24T13:46:05Z</dcterms:created>
  <dcterms:modified xsi:type="dcterms:W3CDTF">2021-01-25T13:49:21Z</dcterms:modified>
</cp:coreProperties>
</file>