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D6D9EC3D-D00C-47AE-981E-930A2899CC85}" xr6:coauthVersionLast="47" xr6:coauthVersionMax="47" xr10:uidLastSave="{00000000-0000-0000-0000-000000000000}"/>
  <bookViews>
    <workbookView xWindow="-120" yWindow="-120" windowWidth="29040" windowHeight="15990" xr2:uid="{C976A3DA-8387-462A-863A-1C02B2BF3BBF}"/>
  </bookViews>
  <sheets>
    <sheet name="Dashboard" sheetId="7" r:id="rId1"/>
    <sheet name="Analysis" sheetId="6" r:id="rId2"/>
    <sheet name="Cleaning data" sheetId="5" r:id="rId3"/>
    <sheet name="Source" sheetId="2" r:id="rId4"/>
    <sheet name="R1 Summary" sheetId="4" r:id="rId5"/>
    <sheet name="Forecast by Resource" sheetId="1" r:id="rId6"/>
    <sheet name="LookUpTab" sheetId="3" r:id="rId7"/>
  </sheets>
  <definedNames>
    <definedName name="Codedesc">LookUpTab!$G$2:$H$5</definedName>
    <definedName name="ExternalData_1" localSheetId="2" hidden="1">'Cleaning data'!$A$3:$I$614</definedName>
    <definedName name="FYLookup">LookUpTab!$D$2:$E$14</definedName>
    <definedName name="Slicer_Code_Name">#N/A</definedName>
    <definedName name="Slicer_Cost_Factor">#N/A</definedName>
    <definedName name="Slicer_Years__FY_24_Month">#N/A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6" l="1"/>
  <c r="F14" i="4"/>
  <c r="F15" i="4"/>
  <c r="F16" i="4"/>
  <c r="F17" i="4"/>
  <c r="F18" i="4"/>
  <c r="F19" i="4"/>
  <c r="F20" i="4"/>
  <c r="F21" i="4"/>
  <c r="F22" i="4"/>
  <c r="F23" i="4"/>
  <c r="F24" i="4"/>
  <c r="F25" i="4"/>
  <c r="E14" i="4"/>
  <c r="E15" i="4"/>
  <c r="E16" i="4"/>
  <c r="E17" i="4"/>
  <c r="E18" i="4"/>
  <c r="E19" i="4"/>
  <c r="E20" i="4"/>
  <c r="E21" i="4"/>
  <c r="E22" i="4"/>
  <c r="E23" i="4"/>
  <c r="E24" i="4"/>
  <c r="E25" i="4"/>
  <c r="D14" i="4"/>
  <c r="D15" i="4"/>
  <c r="D16" i="4"/>
  <c r="D17" i="4"/>
  <c r="D18" i="4"/>
  <c r="D19" i="4"/>
  <c r="D20" i="4"/>
  <c r="D21" i="4"/>
  <c r="D22" i="4"/>
  <c r="D23" i="4"/>
  <c r="D24" i="4"/>
  <c r="D25" i="4"/>
  <c r="Q620" i="3"/>
  <c r="Q619" i="3"/>
  <c r="Q618" i="3"/>
  <c r="Q617" i="3"/>
  <c r="Q616" i="3"/>
  <c r="Q615" i="3"/>
  <c r="Q614" i="3"/>
  <c r="Q613" i="3"/>
  <c r="Q612" i="3"/>
  <c r="Q611" i="3"/>
  <c r="Q610" i="3"/>
  <c r="Q609" i="3"/>
  <c r="Q608" i="3"/>
  <c r="Q607" i="3"/>
  <c r="Q606" i="3"/>
  <c r="Q605" i="3"/>
  <c r="Q604" i="3"/>
  <c r="Q603" i="3"/>
  <c r="Q602" i="3"/>
  <c r="Q601" i="3"/>
  <c r="Q600" i="3"/>
  <c r="Q599" i="3"/>
  <c r="Q598" i="3"/>
  <c r="Q597" i="3"/>
  <c r="Q596" i="3"/>
  <c r="Q595" i="3"/>
  <c r="Q594" i="3"/>
  <c r="Q593" i="3"/>
  <c r="Q592" i="3"/>
  <c r="Q591" i="3"/>
  <c r="Q590" i="3"/>
  <c r="Q589" i="3"/>
  <c r="Q588" i="3"/>
  <c r="Q587" i="3"/>
  <c r="Q586" i="3"/>
  <c r="Q585" i="3"/>
  <c r="Q584" i="3"/>
  <c r="Q583" i="3"/>
  <c r="Q582" i="3"/>
  <c r="Q581" i="3"/>
  <c r="Q580" i="3"/>
  <c r="Q579" i="3"/>
  <c r="Q578" i="3"/>
  <c r="Q577" i="3"/>
  <c r="Q576" i="3"/>
  <c r="Q575" i="3"/>
  <c r="Q574" i="3"/>
  <c r="Q573" i="3"/>
  <c r="Q572" i="3"/>
  <c r="Q571" i="3"/>
  <c r="Q570" i="3"/>
  <c r="Q569" i="3"/>
  <c r="Q568" i="3"/>
  <c r="Q567" i="3"/>
  <c r="Q566" i="3"/>
  <c r="Q565" i="3"/>
  <c r="Q564" i="3"/>
  <c r="Q563" i="3"/>
  <c r="Q562" i="3"/>
  <c r="Q561" i="3"/>
  <c r="Q560" i="3"/>
  <c r="Q559" i="3"/>
  <c r="Q558" i="3"/>
  <c r="Q557" i="3"/>
  <c r="Q556" i="3"/>
  <c r="Q555" i="3"/>
  <c r="Q554" i="3"/>
  <c r="Q553" i="3"/>
  <c r="Q552" i="3"/>
  <c r="Q551" i="3"/>
  <c r="Q550" i="3"/>
  <c r="Q549" i="3"/>
  <c r="Q548" i="3"/>
  <c r="Q547" i="3"/>
  <c r="Q546" i="3"/>
  <c r="Q545" i="3"/>
  <c r="Q544" i="3"/>
  <c r="Q543" i="3"/>
  <c r="Q542" i="3"/>
  <c r="Q541" i="3"/>
  <c r="Q540" i="3"/>
  <c r="Q539" i="3"/>
  <c r="Q538" i="3"/>
  <c r="Q537" i="3"/>
  <c r="Q536" i="3"/>
  <c r="Q535" i="3"/>
  <c r="Q534" i="3"/>
  <c r="Q533" i="3"/>
  <c r="Q532" i="3"/>
  <c r="Q531" i="3"/>
  <c r="Q530" i="3"/>
  <c r="Q529" i="3"/>
  <c r="Q528" i="3"/>
  <c r="Q527" i="3"/>
  <c r="Q526" i="3"/>
  <c r="Q525" i="3"/>
  <c r="Q524" i="3"/>
  <c r="Q523" i="3"/>
  <c r="Q522" i="3"/>
  <c r="Q521" i="3"/>
  <c r="Q520" i="3"/>
  <c r="Q519" i="3"/>
  <c r="Q518" i="3"/>
  <c r="Q517" i="3"/>
  <c r="Q516" i="3"/>
  <c r="Q515" i="3"/>
  <c r="Q514" i="3"/>
  <c r="Q513" i="3"/>
  <c r="Q512" i="3"/>
  <c r="Q511" i="3"/>
  <c r="Q510" i="3"/>
  <c r="Q509" i="3"/>
  <c r="Q508" i="3"/>
  <c r="Q507" i="3"/>
  <c r="Q506" i="3"/>
  <c r="Q505" i="3"/>
  <c r="Q504" i="3"/>
  <c r="Q503" i="3"/>
  <c r="Q502" i="3"/>
  <c r="Q501" i="3"/>
  <c r="Q500" i="3"/>
  <c r="Q499" i="3"/>
  <c r="Q498" i="3"/>
  <c r="Q497" i="3"/>
  <c r="Q496" i="3"/>
  <c r="Q495" i="3"/>
  <c r="Q494" i="3"/>
  <c r="Q493" i="3"/>
  <c r="Q492" i="3"/>
  <c r="Q491" i="3"/>
  <c r="Q490" i="3"/>
  <c r="Q489" i="3"/>
  <c r="Q488" i="3"/>
  <c r="Q487" i="3"/>
  <c r="Q486" i="3"/>
  <c r="Q485" i="3"/>
  <c r="Q484" i="3"/>
  <c r="Q483" i="3"/>
  <c r="Q482" i="3"/>
  <c r="Q481" i="3"/>
  <c r="Q480" i="3"/>
  <c r="Q479" i="3"/>
  <c r="Q478" i="3"/>
  <c r="Q477" i="3"/>
  <c r="Q476" i="3"/>
  <c r="Q475" i="3"/>
  <c r="Q474" i="3"/>
  <c r="Q473" i="3"/>
  <c r="Q472" i="3"/>
  <c r="Q471" i="3"/>
  <c r="Q470" i="3"/>
  <c r="Q469" i="3"/>
  <c r="Q468" i="3"/>
  <c r="Q467" i="3"/>
  <c r="Q466" i="3"/>
  <c r="Q465" i="3"/>
  <c r="Q464" i="3"/>
  <c r="Q463" i="3"/>
  <c r="Q462" i="3"/>
  <c r="Q461" i="3"/>
  <c r="Q460" i="3"/>
  <c r="Q459" i="3"/>
  <c r="Q458" i="3"/>
  <c r="Q457" i="3"/>
  <c r="Q456" i="3"/>
  <c r="Q455" i="3"/>
  <c r="Q454" i="3"/>
  <c r="Q453" i="3"/>
  <c r="Q452" i="3"/>
  <c r="Q451" i="3"/>
  <c r="Q450" i="3"/>
  <c r="Q449" i="3"/>
  <c r="Q448" i="3"/>
  <c r="Q447" i="3"/>
  <c r="Q446" i="3"/>
  <c r="Q445" i="3"/>
  <c r="Q444" i="3"/>
  <c r="Q443" i="3"/>
  <c r="Q442" i="3"/>
  <c r="Q441" i="3"/>
  <c r="Q440" i="3"/>
  <c r="Q439" i="3"/>
  <c r="Q438" i="3"/>
  <c r="Q437" i="3"/>
  <c r="Q436" i="3"/>
  <c r="Q435" i="3"/>
  <c r="Q434" i="3"/>
  <c r="Q433" i="3"/>
  <c r="Q432" i="3"/>
  <c r="Q431" i="3"/>
  <c r="Q430" i="3"/>
  <c r="Q429" i="3"/>
  <c r="Q428" i="3"/>
  <c r="Q427" i="3"/>
  <c r="Q426" i="3"/>
  <c r="Q425" i="3"/>
  <c r="Q424" i="3"/>
  <c r="Q423" i="3"/>
  <c r="Q422" i="3"/>
  <c r="Q421" i="3"/>
  <c r="Q420" i="3"/>
  <c r="Q419" i="3"/>
  <c r="Q418" i="3"/>
  <c r="Q417" i="3"/>
  <c r="Q416" i="3"/>
  <c r="Q415" i="3"/>
  <c r="Q414" i="3"/>
  <c r="Q413" i="3"/>
  <c r="Q412" i="3"/>
  <c r="Q411" i="3"/>
  <c r="Q410" i="3"/>
  <c r="Q409" i="3"/>
  <c r="Q408" i="3"/>
  <c r="Q407" i="3"/>
  <c r="Q406" i="3"/>
  <c r="Q405" i="3"/>
  <c r="Q404" i="3"/>
  <c r="Q403" i="3"/>
  <c r="Q402" i="3"/>
  <c r="Q401" i="3"/>
  <c r="Q400" i="3"/>
  <c r="Q399" i="3"/>
  <c r="Q398" i="3"/>
  <c r="Q397" i="3"/>
  <c r="Q396" i="3"/>
  <c r="Q395" i="3"/>
  <c r="Q394" i="3"/>
  <c r="Q393" i="3"/>
  <c r="Q392" i="3"/>
  <c r="Q391" i="3"/>
  <c r="Q390" i="3"/>
  <c r="Q389" i="3"/>
  <c r="Q388" i="3"/>
  <c r="Q387" i="3"/>
  <c r="Q386" i="3"/>
  <c r="Q385" i="3"/>
  <c r="Q384" i="3"/>
  <c r="Q383" i="3"/>
  <c r="Q382" i="3"/>
  <c r="Q381" i="3"/>
  <c r="Q380" i="3"/>
  <c r="Q379" i="3"/>
  <c r="Q378" i="3"/>
  <c r="Q377" i="3"/>
  <c r="Q376" i="3"/>
  <c r="Q375" i="3"/>
  <c r="Q374" i="3"/>
  <c r="Q373" i="3"/>
  <c r="Q372" i="3"/>
  <c r="Q371" i="3"/>
  <c r="Q370" i="3"/>
  <c r="Q369" i="3"/>
  <c r="Q368" i="3"/>
  <c r="Q367" i="3"/>
  <c r="Q366" i="3"/>
  <c r="Q365" i="3"/>
  <c r="Q364" i="3"/>
  <c r="Q363" i="3"/>
  <c r="Q362" i="3"/>
  <c r="Q361" i="3"/>
  <c r="Q360" i="3"/>
  <c r="Q359" i="3"/>
  <c r="Q358" i="3"/>
  <c r="Q357" i="3"/>
  <c r="Q356" i="3"/>
  <c r="Q355" i="3"/>
  <c r="Q354" i="3"/>
  <c r="Q353" i="3"/>
  <c r="Q352" i="3"/>
  <c r="Q351" i="3"/>
  <c r="Q350" i="3"/>
  <c r="Q349" i="3"/>
  <c r="Q348" i="3"/>
  <c r="Q347" i="3"/>
  <c r="Q346" i="3"/>
  <c r="Q345" i="3"/>
  <c r="Q344" i="3"/>
  <c r="Q343" i="3"/>
  <c r="Q342" i="3"/>
  <c r="Q341" i="3"/>
  <c r="Q340" i="3"/>
  <c r="Q339" i="3"/>
  <c r="Q338" i="3"/>
  <c r="Q337" i="3"/>
  <c r="Q336" i="3"/>
  <c r="Q335" i="3"/>
  <c r="Q334" i="3"/>
  <c r="Q333" i="3"/>
  <c r="Q332" i="3"/>
  <c r="Q331" i="3"/>
  <c r="Q330" i="3"/>
  <c r="Q329" i="3"/>
  <c r="Q328" i="3"/>
  <c r="Q327" i="3"/>
  <c r="Q326" i="3"/>
  <c r="Q325" i="3"/>
  <c r="Q324" i="3"/>
  <c r="Q323" i="3"/>
  <c r="Q322" i="3"/>
  <c r="Q321" i="3"/>
  <c r="Q320" i="3"/>
  <c r="Q319" i="3"/>
  <c r="Q318" i="3"/>
  <c r="Q317" i="3"/>
  <c r="Q316" i="3"/>
  <c r="Q315" i="3"/>
  <c r="Q314" i="3"/>
  <c r="Q313" i="3"/>
  <c r="Q312" i="3"/>
  <c r="Q311" i="3"/>
  <c r="Q310" i="3"/>
  <c r="Q309" i="3"/>
  <c r="Q308" i="3"/>
  <c r="Q307" i="3"/>
  <c r="Q306" i="3"/>
  <c r="Q305" i="3"/>
  <c r="Q304" i="3"/>
  <c r="Q303" i="3"/>
  <c r="Q302" i="3"/>
  <c r="Q301" i="3"/>
  <c r="Q300" i="3"/>
  <c r="Q299" i="3"/>
  <c r="Q298" i="3"/>
  <c r="Q297" i="3"/>
  <c r="Q296" i="3"/>
  <c r="Q295" i="3"/>
  <c r="Q294" i="3"/>
  <c r="Q293" i="3"/>
  <c r="Q292" i="3"/>
  <c r="Q29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G7" i="6"/>
  <c r="C10" i="4"/>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AX4" i="1"/>
  <c r="AT4" i="1"/>
  <c r="AP4" i="1"/>
  <c r="AJ28" i="1"/>
  <c r="AJ27" i="1"/>
  <c r="AJ26" i="1"/>
  <c r="AJ25" i="1"/>
  <c r="AJ24" i="1"/>
  <c r="AJ23" i="1"/>
  <c r="AJ22" i="1"/>
  <c r="AJ21" i="1"/>
  <c r="AJ20" i="1"/>
  <c r="AJ19" i="1"/>
  <c r="AJ18" i="1"/>
  <c r="AJ17" i="1"/>
  <c r="AJ16" i="1"/>
  <c r="AJ15" i="1"/>
  <c r="AJ14" i="1"/>
  <c r="AJ13" i="1"/>
  <c r="AJ12" i="1"/>
  <c r="AJ11" i="1"/>
  <c r="AJ10" i="1"/>
  <c r="AJ9" i="1"/>
  <c r="AJ8" i="1"/>
  <c r="AJ7" i="1"/>
  <c r="AJ6" i="1"/>
  <c r="AJ5" i="1"/>
  <c r="BH4" i="1"/>
  <c r="BF4" i="1"/>
  <c r="BD4" i="1"/>
  <c r="BB4" i="1"/>
  <c r="AZ4" i="1"/>
  <c r="AV4" i="1"/>
  <c r="AR4" i="1"/>
  <c r="AN4" i="1"/>
  <c r="AL4" i="1"/>
  <c r="AC4" i="1"/>
  <c r="AA4" i="1"/>
  <c r="Y4" i="1"/>
  <c r="W4" i="1"/>
  <c r="U4" i="1"/>
  <c r="Q4" i="1"/>
  <c r="M4" i="1"/>
  <c r="I4" i="1"/>
  <c r="G4" i="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4" i="2"/>
  <c r="E17" i="1"/>
  <c r="AV17" i="1" s="1"/>
  <c r="E18" i="1"/>
  <c r="AP18" i="1" s="1"/>
  <c r="E19" i="1"/>
  <c r="G19" i="1" s="1"/>
  <c r="E20" i="1"/>
  <c r="G20" i="1" s="1"/>
  <c r="E21" i="1"/>
  <c r="BF21" i="1" s="1"/>
  <c r="E22" i="1"/>
  <c r="AP22" i="1" s="1"/>
  <c r="E23" i="1"/>
  <c r="G23" i="1" s="1"/>
  <c r="E24" i="1"/>
  <c r="G24" i="1" s="1"/>
  <c r="E25" i="1"/>
  <c r="BF25" i="1" s="1"/>
  <c r="E26" i="1"/>
  <c r="BB26" i="1" s="1"/>
  <c r="E27" i="1"/>
  <c r="G27" i="1" s="1"/>
  <c r="E28" i="1"/>
  <c r="G28" i="1" s="1"/>
  <c r="E6" i="1"/>
  <c r="AR6" i="1" s="1"/>
  <c r="E7" i="1"/>
  <c r="BF7" i="1" s="1"/>
  <c r="E8" i="1"/>
  <c r="U8" i="1" s="1"/>
  <c r="E9" i="1"/>
  <c r="G9" i="1" s="1"/>
  <c r="E10" i="1"/>
  <c r="AN10" i="1" s="1"/>
  <c r="E11" i="1"/>
  <c r="BF11" i="1" s="1"/>
  <c r="E12" i="1"/>
  <c r="U12" i="1" s="1"/>
  <c r="E13" i="1"/>
  <c r="G13" i="1" s="1"/>
  <c r="E14" i="1"/>
  <c r="AP14" i="1" s="1"/>
  <c r="E15" i="1"/>
  <c r="AP15" i="1" s="1"/>
  <c r="E16" i="1"/>
  <c r="U16" i="1" s="1"/>
  <c r="E5" i="1"/>
  <c r="G5" i="1" s="1"/>
  <c r="AX18" i="1" l="1"/>
  <c r="AX26" i="1"/>
  <c r="AX6" i="1"/>
  <c r="AT17" i="1"/>
  <c r="AX10" i="1"/>
  <c r="AX21" i="1"/>
  <c r="AT21" i="1"/>
  <c r="AX14" i="1"/>
  <c r="AX22" i="1"/>
  <c r="AX17" i="1"/>
  <c r="AX25" i="1"/>
  <c r="AT9" i="1"/>
  <c r="AT25" i="1"/>
  <c r="AX7" i="1"/>
  <c r="AX11" i="1"/>
  <c r="AX15" i="1"/>
  <c r="AX19" i="1"/>
  <c r="AX23" i="1"/>
  <c r="AX27" i="1"/>
  <c r="AX5" i="1"/>
  <c r="AX9" i="1"/>
  <c r="AX13" i="1"/>
  <c r="AT5" i="1"/>
  <c r="AP16" i="1"/>
  <c r="AT13" i="1"/>
  <c r="AX8" i="1"/>
  <c r="AX12" i="1"/>
  <c r="AX16" i="1"/>
  <c r="AX20" i="1"/>
  <c r="AX24" i="1"/>
  <c r="AX28" i="1"/>
  <c r="AP28" i="1"/>
  <c r="AP12" i="1"/>
  <c r="AT6" i="1"/>
  <c r="AT10" i="1"/>
  <c r="AT14" i="1"/>
  <c r="AT18" i="1"/>
  <c r="AT22" i="1"/>
  <c r="AT26" i="1"/>
  <c r="AP24" i="1"/>
  <c r="AP8" i="1"/>
  <c r="AT7" i="1"/>
  <c r="AT11" i="1"/>
  <c r="AT15" i="1"/>
  <c r="AT19" i="1"/>
  <c r="AT23" i="1"/>
  <c r="AT27" i="1"/>
  <c r="AP20" i="1"/>
  <c r="AT8" i="1"/>
  <c r="AT12" i="1"/>
  <c r="AT16" i="1"/>
  <c r="AT20" i="1"/>
  <c r="AT24" i="1"/>
  <c r="AT28" i="1"/>
  <c r="AP27" i="1"/>
  <c r="AP23" i="1"/>
  <c r="AP19" i="1"/>
  <c r="AP11" i="1"/>
  <c r="AP7" i="1"/>
  <c r="AP26" i="1"/>
  <c r="AP10" i="1"/>
  <c r="AP6" i="1"/>
  <c r="AP25" i="1"/>
  <c r="AP21" i="1"/>
  <c r="AP17" i="1"/>
  <c r="AP13" i="1"/>
  <c r="AP9" i="1"/>
  <c r="AP5" i="1"/>
  <c r="BF5" i="1"/>
  <c r="AR8" i="1"/>
  <c r="AL9" i="1"/>
  <c r="BH9" i="1"/>
  <c r="BD12" i="1"/>
  <c r="AZ13" i="1"/>
  <c r="BB16" i="1"/>
  <c r="BF19" i="1"/>
  <c r="AR20" i="1"/>
  <c r="AV23" i="1"/>
  <c r="BD24" i="1"/>
  <c r="AZ27" i="1"/>
  <c r="AN28" i="1"/>
  <c r="AL5" i="1"/>
  <c r="BH5" i="1"/>
  <c r="BB8" i="1"/>
  <c r="AV9" i="1"/>
  <c r="AN12" i="1"/>
  <c r="BF13" i="1"/>
  <c r="BD16" i="1"/>
  <c r="AL19" i="1"/>
  <c r="BH19" i="1"/>
  <c r="BB20" i="1"/>
  <c r="AZ23" i="1"/>
  <c r="AN24" i="1"/>
  <c r="BF27" i="1"/>
  <c r="AR28" i="1"/>
  <c r="AV5" i="1"/>
  <c r="BD8" i="1"/>
  <c r="AZ9" i="1"/>
  <c r="AR12" i="1"/>
  <c r="AL13" i="1"/>
  <c r="BH13" i="1"/>
  <c r="AN16" i="1"/>
  <c r="AV19" i="1"/>
  <c r="BD20" i="1"/>
  <c r="BF23" i="1"/>
  <c r="AR24" i="1"/>
  <c r="AV25" i="1"/>
  <c r="AL27" i="1"/>
  <c r="BH27" i="1"/>
  <c r="BB28" i="1"/>
  <c r="AZ5" i="1"/>
  <c r="AN6" i="1"/>
  <c r="AN8" i="1"/>
  <c r="BF9" i="1"/>
  <c r="AV11" i="1"/>
  <c r="BB12" i="1"/>
  <c r="AV13" i="1"/>
  <c r="AR16" i="1"/>
  <c r="AZ19" i="1"/>
  <c r="AN20" i="1"/>
  <c r="AL23" i="1"/>
  <c r="BH23" i="1"/>
  <c r="BB24" i="1"/>
  <c r="AV27" i="1"/>
  <c r="BD28" i="1"/>
  <c r="G15" i="1"/>
  <c r="BD15" i="1"/>
  <c r="AR15" i="1"/>
  <c r="BH15" i="1"/>
  <c r="AZ15" i="1"/>
  <c r="AL15" i="1"/>
  <c r="BB15" i="1"/>
  <c r="AN15" i="1"/>
  <c r="G7" i="1"/>
  <c r="BD7" i="1"/>
  <c r="AR7" i="1"/>
  <c r="BH7" i="1"/>
  <c r="BB7" i="1"/>
  <c r="AN7" i="1"/>
  <c r="G26" i="1"/>
  <c r="BH26" i="1"/>
  <c r="AZ26" i="1"/>
  <c r="AL26" i="1"/>
  <c r="BD26" i="1"/>
  <c r="AR26" i="1"/>
  <c r="BF26" i="1"/>
  <c r="AV26" i="1"/>
  <c r="G22" i="1"/>
  <c r="BH22" i="1"/>
  <c r="AZ22" i="1"/>
  <c r="AL22" i="1"/>
  <c r="BD22" i="1"/>
  <c r="AR22" i="1"/>
  <c r="BF22" i="1"/>
  <c r="AV22" i="1"/>
  <c r="G18" i="1"/>
  <c r="BH18" i="1"/>
  <c r="AZ18" i="1"/>
  <c r="AL18" i="1"/>
  <c r="BD18" i="1"/>
  <c r="AR18" i="1"/>
  <c r="BF18" i="1"/>
  <c r="AV18" i="1"/>
  <c r="AL7" i="1"/>
  <c r="AV15" i="1"/>
  <c r="AN18" i="1"/>
  <c r="G11" i="1"/>
  <c r="BD11" i="1"/>
  <c r="AR11" i="1"/>
  <c r="BH11" i="1"/>
  <c r="AZ11" i="1"/>
  <c r="AL11" i="1"/>
  <c r="BB11" i="1"/>
  <c r="AN11" i="1"/>
  <c r="G14" i="1"/>
  <c r="BH14" i="1"/>
  <c r="AZ14" i="1"/>
  <c r="AL14" i="1"/>
  <c r="BD14" i="1"/>
  <c r="AR14" i="1"/>
  <c r="BF14" i="1"/>
  <c r="AV14" i="1"/>
  <c r="G10" i="1"/>
  <c r="BH10" i="1"/>
  <c r="AZ10" i="1"/>
  <c r="AL10" i="1"/>
  <c r="BD10" i="1"/>
  <c r="AR10" i="1"/>
  <c r="BF10" i="1"/>
  <c r="AV10" i="1"/>
  <c r="G6" i="1"/>
  <c r="BH6" i="1"/>
  <c r="AZ6" i="1"/>
  <c r="AL6" i="1"/>
  <c r="BF6" i="1"/>
  <c r="AV6" i="1"/>
  <c r="G25" i="1"/>
  <c r="BD25" i="1"/>
  <c r="AR25" i="1"/>
  <c r="BH25" i="1"/>
  <c r="AZ25" i="1"/>
  <c r="AL25" i="1"/>
  <c r="BB25" i="1"/>
  <c r="AN25" i="1"/>
  <c r="G21" i="1"/>
  <c r="BD21" i="1"/>
  <c r="AR21" i="1"/>
  <c r="BH21" i="1"/>
  <c r="AZ21" i="1"/>
  <c r="AL21" i="1"/>
  <c r="BB21" i="1"/>
  <c r="AN21" i="1"/>
  <c r="G17" i="1"/>
  <c r="BD17" i="1"/>
  <c r="AR17" i="1"/>
  <c r="BH17" i="1"/>
  <c r="AL17" i="1"/>
  <c r="BB17" i="1"/>
  <c r="AN17" i="1"/>
  <c r="BB6" i="1"/>
  <c r="AV7" i="1"/>
  <c r="BB10" i="1"/>
  <c r="AN14" i="1"/>
  <c r="BF15" i="1"/>
  <c r="AZ17" i="1"/>
  <c r="BB18" i="1"/>
  <c r="AN22" i="1"/>
  <c r="BD6" i="1"/>
  <c r="AZ7" i="1"/>
  <c r="BB14" i="1"/>
  <c r="BF17" i="1"/>
  <c r="AV21" i="1"/>
  <c r="BB22" i="1"/>
  <c r="AN26" i="1"/>
  <c r="AN5" i="1"/>
  <c r="BB5" i="1"/>
  <c r="AV8" i="1"/>
  <c r="BF8" i="1"/>
  <c r="AN9" i="1"/>
  <c r="BB9" i="1"/>
  <c r="AV12" i="1"/>
  <c r="BF12" i="1"/>
  <c r="AN13" i="1"/>
  <c r="BB13" i="1"/>
  <c r="AV16" i="1"/>
  <c r="BF16" i="1"/>
  <c r="AN19" i="1"/>
  <c r="BB19" i="1"/>
  <c r="AV20" i="1"/>
  <c r="BF20" i="1"/>
  <c r="AN23" i="1"/>
  <c r="BB23" i="1"/>
  <c r="AV24" i="1"/>
  <c r="BF24" i="1"/>
  <c r="AN27" i="1"/>
  <c r="BB27" i="1"/>
  <c r="AV28" i="1"/>
  <c r="BF28" i="1"/>
  <c r="AR5" i="1"/>
  <c r="BD5" i="1"/>
  <c r="AL8" i="1"/>
  <c r="AZ8" i="1"/>
  <c r="BH8" i="1"/>
  <c r="AR9" i="1"/>
  <c r="BD9" i="1"/>
  <c r="AL12" i="1"/>
  <c r="AZ12" i="1"/>
  <c r="BH12" i="1"/>
  <c r="AR13" i="1"/>
  <c r="BD13" i="1"/>
  <c r="AL16" i="1"/>
  <c r="AZ16" i="1"/>
  <c r="BH16" i="1"/>
  <c r="AR19" i="1"/>
  <c r="BD19" i="1"/>
  <c r="AL20" i="1"/>
  <c r="AZ20" i="1"/>
  <c r="BH20" i="1"/>
  <c r="AR23" i="1"/>
  <c r="BD23" i="1"/>
  <c r="AL24" i="1"/>
  <c r="AZ24" i="1"/>
  <c r="BH24" i="1"/>
  <c r="AR27" i="1"/>
  <c r="BD27" i="1"/>
  <c r="AL28" i="1"/>
  <c r="AZ28" i="1"/>
  <c r="BH28" i="1"/>
  <c r="AA17" i="1"/>
  <c r="AC17" i="1"/>
  <c r="AC13" i="1"/>
  <c r="AC5" i="1"/>
  <c r="AC21" i="1"/>
  <c r="AA5" i="1"/>
  <c r="AC9" i="1"/>
  <c r="AC25" i="1"/>
  <c r="AC22" i="1"/>
  <c r="AA9" i="1"/>
  <c r="AA25" i="1"/>
  <c r="AC7" i="1"/>
  <c r="AC11" i="1"/>
  <c r="AC15" i="1"/>
  <c r="AC19" i="1"/>
  <c r="AC23" i="1"/>
  <c r="AC27" i="1"/>
  <c r="AA21" i="1"/>
  <c r="AC6" i="1"/>
  <c r="AC10" i="1"/>
  <c r="AC14" i="1"/>
  <c r="AC18" i="1"/>
  <c r="AC26" i="1"/>
  <c r="AA13" i="1"/>
  <c r="AC8" i="1"/>
  <c r="AC12" i="1"/>
  <c r="AC16" i="1"/>
  <c r="AC20" i="1"/>
  <c r="AC24" i="1"/>
  <c r="AC28" i="1"/>
  <c r="Y5" i="1"/>
  <c r="Y22" i="1"/>
  <c r="AA6" i="1"/>
  <c r="AA10" i="1"/>
  <c r="AA14" i="1"/>
  <c r="AA18" i="1"/>
  <c r="AA22" i="1"/>
  <c r="AA26" i="1"/>
  <c r="Y18" i="1"/>
  <c r="Y9" i="1"/>
  <c r="Y26" i="1"/>
  <c r="AA7" i="1"/>
  <c r="AA11" i="1"/>
  <c r="AA15" i="1"/>
  <c r="AA19" i="1"/>
  <c r="AA23" i="1"/>
  <c r="AA27" i="1"/>
  <c r="W9" i="1"/>
  <c r="Y13" i="1"/>
  <c r="AA8" i="1"/>
  <c r="AA12" i="1"/>
  <c r="AA16" i="1"/>
  <c r="AA20" i="1"/>
  <c r="AA24" i="1"/>
  <c r="AA28" i="1"/>
  <c r="Y21" i="1"/>
  <c r="W5" i="1"/>
  <c r="W13" i="1"/>
  <c r="W25" i="1"/>
  <c r="Y7" i="1"/>
  <c r="Y11" i="1"/>
  <c r="Y15" i="1"/>
  <c r="Y19" i="1"/>
  <c r="Y23" i="1"/>
  <c r="Y27" i="1"/>
  <c r="W17" i="1"/>
  <c r="Y17" i="1"/>
  <c r="Y25" i="1"/>
  <c r="W10" i="1"/>
  <c r="W21" i="1"/>
  <c r="Y6" i="1"/>
  <c r="Y10" i="1"/>
  <c r="Y14" i="1"/>
  <c r="W6" i="1"/>
  <c r="W14" i="1"/>
  <c r="Y8" i="1"/>
  <c r="Y12" i="1"/>
  <c r="Y16" i="1"/>
  <c r="Y20" i="1"/>
  <c r="Y24" i="1"/>
  <c r="Y28" i="1"/>
  <c r="W7" i="1"/>
  <c r="W11" i="1"/>
  <c r="W15" i="1"/>
  <c r="W19" i="1"/>
  <c r="W23" i="1"/>
  <c r="W27" i="1"/>
  <c r="W18" i="1"/>
  <c r="W22" i="1"/>
  <c r="W26" i="1"/>
  <c r="W8" i="1"/>
  <c r="W12" i="1"/>
  <c r="W16" i="1"/>
  <c r="W20" i="1"/>
  <c r="W24" i="1"/>
  <c r="W28" i="1"/>
  <c r="I9" i="1"/>
  <c r="I21" i="1"/>
  <c r="M20" i="1"/>
  <c r="Q6" i="1"/>
  <c r="Q22" i="1"/>
  <c r="U6" i="1"/>
  <c r="U14" i="1"/>
  <c r="I13" i="1"/>
  <c r="I24" i="1"/>
  <c r="M7" i="1"/>
  <c r="M24" i="1"/>
  <c r="Q10" i="1"/>
  <c r="Q26" i="1"/>
  <c r="U9" i="1"/>
  <c r="U17" i="1"/>
  <c r="I17" i="1"/>
  <c r="I25" i="1"/>
  <c r="M11" i="1"/>
  <c r="M28" i="1"/>
  <c r="Q14" i="1"/>
  <c r="U10" i="1"/>
  <c r="U21" i="1"/>
  <c r="I5" i="1"/>
  <c r="I20" i="1"/>
  <c r="I28" i="1"/>
  <c r="M15" i="1"/>
  <c r="Q18" i="1"/>
  <c r="U5" i="1"/>
  <c r="U13" i="1"/>
  <c r="U25" i="1"/>
  <c r="I8" i="1"/>
  <c r="I12" i="1"/>
  <c r="M19" i="1"/>
  <c r="M23" i="1"/>
  <c r="M27" i="1"/>
  <c r="U26" i="1"/>
  <c r="I6" i="1"/>
  <c r="I10" i="1"/>
  <c r="I14" i="1"/>
  <c r="I18" i="1"/>
  <c r="I22" i="1"/>
  <c r="I26" i="1"/>
  <c r="M5" i="1"/>
  <c r="M9" i="1"/>
  <c r="M13" i="1"/>
  <c r="M17" i="1"/>
  <c r="M21" i="1"/>
  <c r="M25" i="1"/>
  <c r="Q8" i="1"/>
  <c r="Q12" i="1"/>
  <c r="Q16" i="1"/>
  <c r="Q20" i="1"/>
  <c r="Q24" i="1"/>
  <c r="Q28" i="1"/>
  <c r="U7" i="1"/>
  <c r="U11" i="1"/>
  <c r="U15" i="1"/>
  <c r="U19" i="1"/>
  <c r="U23" i="1"/>
  <c r="U27" i="1"/>
  <c r="I16" i="1"/>
  <c r="M8" i="1"/>
  <c r="M12" i="1"/>
  <c r="M16" i="1"/>
  <c r="Q7" i="1"/>
  <c r="Q11" i="1"/>
  <c r="Q15" i="1"/>
  <c r="Q19" i="1"/>
  <c r="Q23" i="1"/>
  <c r="Q27" i="1"/>
  <c r="U18" i="1"/>
  <c r="U22" i="1"/>
  <c r="G16" i="1"/>
  <c r="I7" i="1"/>
  <c r="I11" i="1"/>
  <c r="I15" i="1"/>
  <c r="I19" i="1"/>
  <c r="I23" i="1"/>
  <c r="I27" i="1"/>
  <c r="M6" i="1"/>
  <c r="M10" i="1"/>
  <c r="M14" i="1"/>
  <c r="M18" i="1"/>
  <c r="M22" i="1"/>
  <c r="M26" i="1"/>
  <c r="Q5" i="1"/>
  <c r="Q9" i="1"/>
  <c r="Q13" i="1"/>
  <c r="Q17" i="1"/>
  <c r="Q21" i="1"/>
  <c r="Q25" i="1"/>
  <c r="U20" i="1"/>
  <c r="U24" i="1"/>
  <c r="U28" i="1"/>
  <c r="G12" i="1"/>
  <c r="G8" i="1"/>
  <c r="D6" i="4" l="1"/>
  <c r="D5" i="4"/>
  <c r="D4" i="4"/>
  <c r="C9" i="4" l="1"/>
  <c r="G6" i="6"/>
  <c r="D9"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6234F8-4D64-4826-AA4C-8389C7C9D7B7}" keepAlive="1" interval="10" name="Query - source" description="Connection to the 'source' query in the workbook." type="5" refreshedVersion="8" background="1" saveData="1">
    <dbPr connection="Provider=Microsoft.Mashup.OleDb.1;Data Source=$Workbook$;Location=source;Extended Properties=&quot;&quot;" command="SELECT * FROM [source]"/>
  </connection>
</connections>
</file>

<file path=xl/sharedStrings.xml><?xml version="1.0" encoding="utf-8"?>
<sst xmlns="http://schemas.openxmlformats.org/spreadsheetml/2006/main" count="6995" uniqueCount="110">
  <si>
    <t xml:space="preserve">People </t>
  </si>
  <si>
    <t>Workarea</t>
  </si>
  <si>
    <t>Staff Level</t>
  </si>
  <si>
    <t>Role</t>
  </si>
  <si>
    <t>Person A</t>
  </si>
  <si>
    <t>Person B</t>
  </si>
  <si>
    <t>Person C</t>
  </si>
  <si>
    <t>John</t>
  </si>
  <si>
    <t>Kerri</t>
  </si>
  <si>
    <t>Shane</t>
  </si>
  <si>
    <t>Tiffany</t>
  </si>
  <si>
    <t>Tiffany G</t>
  </si>
  <si>
    <t>John Brown</t>
  </si>
  <si>
    <t>Theodore Whitmore</t>
  </si>
  <si>
    <t>George Washington</t>
  </si>
  <si>
    <t>Don Mosk</t>
  </si>
  <si>
    <t>Elon musk</t>
  </si>
  <si>
    <t>Rate</t>
  </si>
  <si>
    <t>Director</t>
  </si>
  <si>
    <t>Managing Director</t>
  </si>
  <si>
    <t>Associate</t>
  </si>
  <si>
    <t>Pete</t>
  </si>
  <si>
    <t>Textrorton</t>
  </si>
  <si>
    <t>Fon</t>
  </si>
  <si>
    <t>Fin</t>
  </si>
  <si>
    <t>Fee</t>
  </si>
  <si>
    <t xml:space="preserve">Fi </t>
  </si>
  <si>
    <t xml:space="preserve">Fo </t>
  </si>
  <si>
    <t>Fum</t>
  </si>
  <si>
    <t>Din</t>
  </si>
  <si>
    <t>Dintasha</t>
  </si>
  <si>
    <t>Srinivous</t>
  </si>
  <si>
    <t>Sryavinthi</t>
  </si>
  <si>
    <t>Fiscal Year/Period</t>
  </si>
  <si>
    <t>Personel</t>
  </si>
  <si>
    <t>Cost Factor</t>
  </si>
  <si>
    <t>CSS - Ext Contractor</t>
  </si>
  <si>
    <t>WBS Description</t>
  </si>
  <si>
    <t>H</t>
  </si>
  <si>
    <t>Proj Staff</t>
  </si>
  <si>
    <t>002/2024</t>
  </si>
  <si>
    <t>001/2024</t>
  </si>
  <si>
    <t>003/2024</t>
  </si>
  <si>
    <t>004/2024</t>
  </si>
  <si>
    <t>005/2024</t>
  </si>
  <si>
    <t>006/2024</t>
  </si>
  <si>
    <t>007/2024</t>
  </si>
  <si>
    <t>008/2024</t>
  </si>
  <si>
    <t>009/2024</t>
  </si>
  <si>
    <t>010/2024</t>
  </si>
  <si>
    <t>011/2024</t>
  </si>
  <si>
    <t>012/2024</t>
  </si>
  <si>
    <t>FY 24 Month</t>
  </si>
  <si>
    <t>WBS</t>
  </si>
  <si>
    <t>Pcode-100054</t>
  </si>
  <si>
    <t>Pcode-100059</t>
  </si>
  <si>
    <t>Pcode-100060</t>
  </si>
  <si>
    <t>Contractors</t>
  </si>
  <si>
    <t>Vendors</t>
  </si>
  <si>
    <t>Consultants</t>
  </si>
  <si>
    <t xml:space="preserve">Code </t>
  </si>
  <si>
    <t>Description</t>
  </si>
  <si>
    <t>Code Name</t>
  </si>
  <si>
    <t>BentCoInvestment</t>
  </si>
  <si>
    <t>BentCoDistribution</t>
  </si>
  <si>
    <t>BentCoContractors</t>
  </si>
  <si>
    <t>Program Spend YTD</t>
  </si>
  <si>
    <t xml:space="preserve"> Forecast</t>
  </si>
  <si>
    <t>July Forecast</t>
  </si>
  <si>
    <t>August Forecast</t>
  </si>
  <si>
    <t>September Forecast</t>
  </si>
  <si>
    <t>October Forecast</t>
  </si>
  <si>
    <t>November Forecast</t>
  </si>
  <si>
    <t>December Forecast</t>
  </si>
  <si>
    <t>January Forecast</t>
  </si>
  <si>
    <t>Feb Forecast</t>
  </si>
  <si>
    <t>March Forecast</t>
  </si>
  <si>
    <t>April Forecast</t>
  </si>
  <si>
    <t>May Forecast</t>
  </si>
  <si>
    <t>June Forecast</t>
  </si>
  <si>
    <t>Budget</t>
  </si>
  <si>
    <t>Total Budget</t>
  </si>
  <si>
    <t>cost$</t>
  </si>
  <si>
    <t>Spend</t>
  </si>
  <si>
    <t>Month</t>
  </si>
  <si>
    <t>Date Codes</t>
  </si>
  <si>
    <t>Fi</t>
  </si>
  <si>
    <t>Fo</t>
  </si>
  <si>
    <t>cash burn</t>
  </si>
  <si>
    <t>Row Labels</t>
  </si>
  <si>
    <t>Grand Total</t>
  </si>
  <si>
    <t>Sum of cost$</t>
  </si>
  <si>
    <t>Jul</t>
  </si>
  <si>
    <t>Aug</t>
  </si>
  <si>
    <t>Sep</t>
  </si>
  <si>
    <t>Oct</t>
  </si>
  <si>
    <t>Nov</t>
  </si>
  <si>
    <t>Dec</t>
  </si>
  <si>
    <t>Jan</t>
  </si>
  <si>
    <t>Feb</t>
  </si>
  <si>
    <t>Jun</t>
  </si>
  <si>
    <t>Mar</t>
  </si>
  <si>
    <t>Apr</t>
  </si>
  <si>
    <t>May</t>
  </si>
  <si>
    <t>c</t>
  </si>
  <si>
    <t>Percentage Spent</t>
  </si>
  <si>
    <t>Sum of H</t>
  </si>
  <si>
    <t>Codes Name</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</si>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</sst>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mmmm\-yy;@"/>
    <numFmt numFmtId="165" formatCode="_(&quot;$&quot;* #,##0_);_(&quot;$&quot;* \(#,##0\);_(&quot;$&quot;* &quot;-&quot;??_);_(@_)"/>
    <numFmt numFmtId="166" formatCode="_(* #,##0_);_(* \(#,##0\);_(* &quot;-&quot;??_);_(@_)"/>
  </numFmts>
  <fonts count="4" x14ac:knownFonts="1">
    <font>
      <sz val="11"/>
      <color theme="1"/>
      <name val="Calibri"/>
      <family val="2"/>
      <scheme val="minor"/>
    </font>
    <font>
      <sz val="11"/>
      <color theme="1"/>
      <name val="Calibri"/>
      <family val="2"/>
      <scheme val="minor"/>
    </font>
    <font>
      <sz val="11"/>
      <color theme="0"/>
      <name val="Calibri"/>
      <family val="2"/>
      <scheme val="minor"/>
    </font>
    <font>
      <b/>
      <sz val="12"/>
      <color theme="1"/>
      <name val="Segoe UI"/>
      <family val="2"/>
    </font>
  </fonts>
  <fills count="4">
    <fill>
      <patternFill patternType="none"/>
    </fill>
    <fill>
      <patternFill patternType="gray125"/>
    </fill>
    <fill>
      <patternFill patternType="solid">
        <fgColor theme="1"/>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2" fillId="2" borderId="0" xfId="0" applyFont="1" applyFill="1"/>
    <xf numFmtId="44" fontId="0" fillId="0" borderId="0" xfId="1" applyFont="1"/>
    <xf numFmtId="17" fontId="0" fillId="0" borderId="0" xfId="0" applyNumberFormat="1"/>
    <xf numFmtId="44" fontId="0" fillId="0" borderId="0" xfId="0" applyNumberFormat="1"/>
    <xf numFmtId="164" fontId="2" fillId="2" borderId="0" xfId="0" applyNumberFormat="1" applyFont="1" applyFill="1"/>
    <xf numFmtId="0" fontId="0" fillId="0" borderId="1" xfId="0" applyBorder="1"/>
    <xf numFmtId="0" fontId="0" fillId="3" borderId="1" xfId="0" applyFill="1" applyBorder="1"/>
    <xf numFmtId="14" fontId="0" fillId="0" borderId="0" xfId="0" applyNumberFormat="1"/>
    <xf numFmtId="0" fontId="3" fillId="0" borderId="0" xfId="0" applyFont="1"/>
    <xf numFmtId="0" fontId="0" fillId="0" borderId="0" xfId="0" pivotButton="1"/>
    <xf numFmtId="0" fontId="0" fillId="0" borderId="0" xfId="0" applyAlignment="1">
      <alignment horizontal="left"/>
    </xf>
    <xf numFmtId="9" fontId="0" fillId="0" borderId="0" xfId="2" applyFont="1"/>
    <xf numFmtId="10" fontId="0" fillId="0" borderId="0" xfId="2" applyNumberFormat="1" applyFont="1"/>
    <xf numFmtId="165" fontId="0" fillId="0" borderId="0" xfId="0" applyNumberFormat="1"/>
    <xf numFmtId="165" fontId="0" fillId="0" borderId="0" xfId="1" applyNumberFormat="1" applyFont="1"/>
    <xf numFmtId="166" fontId="0" fillId="0" borderId="0" xfId="0" applyNumberFormat="1"/>
    <xf numFmtId="0" fontId="0" fillId="0" borderId="0" xfId="0" applyAlignment="1">
      <alignment horizontal="left" indent="1"/>
    </xf>
  </cellXfs>
  <cellStyles count="3">
    <cellStyle name="Currency" xfId="1" builtinId="4"/>
    <cellStyle name="Normal" xfId="0" builtinId="0"/>
    <cellStyle name="Percent" xfId="2" builtinId="5"/>
  </cellStyles>
  <dxfs count="51">
    <dxf>
      <numFmt numFmtId="19" formatCode="m/d/yyyy"/>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22" formatCode="mmm\-yy"/>
    </dxf>
    <dxf>
      <font>
        <b val="0"/>
        <i val="0"/>
        <strike val="0"/>
        <condense val="0"/>
        <extend val="0"/>
        <outline val="0"/>
        <shadow val="0"/>
        <u val="none"/>
        <vertAlign val="baseline"/>
        <sz val="11"/>
        <color theme="1"/>
        <name val="Calibri"/>
        <family val="2"/>
        <scheme val="minor"/>
      </font>
    </dxf>
    <dxf>
      <numFmt numFmtId="22" formatCode="mmm\-yy"/>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6" formatCode="_(* #,##0_);_(* \(#,##0\);_(* &quot;-&quot;??_);_(@_)"/>
    </dxf>
    <dxf>
      <numFmt numFmtId="166" formatCode="_(* #,##0_);_(* \(#,##0\);_(*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Tracker.xlsx]Analysis!PivotTable2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Analysis!$A$11:$A$25</c:f>
              <c:multiLvlStrCache>
                <c:ptCount val="12"/>
                <c:lvl>
                  <c:pt idx="0">
                    <c:v>Jul</c:v>
                  </c:pt>
                  <c:pt idx="1">
                    <c:v>Aug</c:v>
                  </c:pt>
                  <c:pt idx="2">
                    <c:v>Sep</c:v>
                  </c:pt>
                  <c:pt idx="3">
                    <c:v>Oct</c:v>
                  </c:pt>
                  <c:pt idx="4">
                    <c:v>Nov</c:v>
                  </c:pt>
                  <c:pt idx="5">
                    <c:v>Dec</c:v>
                  </c:pt>
                  <c:pt idx="6">
                    <c:v>Jan</c:v>
                  </c:pt>
                  <c:pt idx="7">
                    <c:v>Feb</c:v>
                  </c:pt>
                  <c:pt idx="8">
                    <c:v>Mar</c:v>
                  </c:pt>
                  <c:pt idx="9">
                    <c:v>Apr</c:v>
                  </c:pt>
                  <c:pt idx="10">
                    <c:v>May</c:v>
                  </c:pt>
                  <c:pt idx="11">
                    <c:v>Jun</c:v>
                  </c:pt>
                </c:lvl>
                <c:lvl>
                  <c:pt idx="0">
                    <c:v>2023</c:v>
                  </c:pt>
                  <c:pt idx="6">
                    <c:v>2024</c:v>
                  </c:pt>
                </c:lvl>
              </c:multiLvlStrCache>
            </c:multiLvlStrRef>
          </c:cat>
          <c:val>
            <c:numRef>
              <c:f>Analysis!$B$11:$B$25</c:f>
              <c:numCache>
                <c:formatCode>_("$"* #,##0_);_("$"* \(#,##0\);_("$"* "-"??_);_(@_)</c:formatCode>
                <c:ptCount val="12"/>
                <c:pt idx="0">
                  <c:v>8218187</c:v>
                </c:pt>
                <c:pt idx="1">
                  <c:v>14138948</c:v>
                </c:pt>
                <c:pt idx="2">
                  <c:v>8793505</c:v>
                </c:pt>
                <c:pt idx="3">
                  <c:v>9838200</c:v>
                </c:pt>
                <c:pt idx="4">
                  <c:v>15992470</c:v>
                </c:pt>
                <c:pt idx="5">
                  <c:v>28395815</c:v>
                </c:pt>
                <c:pt idx="6">
                  <c:v>19262417</c:v>
                </c:pt>
                <c:pt idx="7">
                  <c:v>12805357</c:v>
                </c:pt>
                <c:pt idx="8">
                  <c:v>4181020</c:v>
                </c:pt>
                <c:pt idx="9">
                  <c:v>2585267</c:v>
                </c:pt>
                <c:pt idx="10">
                  <c:v>1426234</c:v>
                </c:pt>
                <c:pt idx="11">
                  <c:v>63176445</c:v>
                </c:pt>
              </c:numCache>
            </c:numRef>
          </c:val>
          <c:extLst>
            <c:ext xmlns:c16="http://schemas.microsoft.com/office/drawing/2014/chart" uri="{C3380CC4-5D6E-409C-BE32-E72D297353CC}">
              <c16:uniqueId val="{00000000-B1B2-4468-8527-14D3D403592A}"/>
            </c:ext>
          </c:extLst>
        </c:ser>
        <c:dLbls>
          <c:dLblPos val="outEnd"/>
          <c:showLegendKey val="0"/>
          <c:showVal val="1"/>
          <c:showCatName val="0"/>
          <c:showSerName val="0"/>
          <c:showPercent val="0"/>
          <c:showBubbleSize val="0"/>
        </c:dLbls>
        <c:gapWidth val="219"/>
        <c:overlap val="-27"/>
        <c:axId val="339322479"/>
        <c:axId val="339330639"/>
      </c:barChart>
      <c:catAx>
        <c:axId val="33932247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1" i="0" u="none" strike="noStrike" kern="1200" baseline="0">
                <a:solidFill>
                  <a:schemeClr val="bg1"/>
                </a:solidFill>
                <a:latin typeface="+mn-lt"/>
                <a:ea typeface="+mn-ea"/>
                <a:cs typeface="+mn-cs"/>
              </a:defRPr>
            </a:pPr>
            <a:endParaRPr lang="en-US"/>
          </a:p>
        </c:txPr>
        <c:crossAx val="339330639"/>
        <c:crosses val="autoZero"/>
        <c:auto val="0"/>
        <c:lblAlgn val="ctr"/>
        <c:lblOffset val="100"/>
        <c:tickMarkSkip val="1"/>
        <c:noMultiLvlLbl val="1"/>
      </c:catAx>
      <c:valAx>
        <c:axId val="33933063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93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Tracker.xlsx]Analysis!PivotTable1</c:name>
    <c:fmtId val="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Analysis!$A$4:$A$7</c:f>
              <c:strCache>
                <c:ptCount val="3"/>
                <c:pt idx="0">
                  <c:v>BentCoContractors</c:v>
                </c:pt>
                <c:pt idx="1">
                  <c:v>BentCoDistribution</c:v>
                </c:pt>
                <c:pt idx="2">
                  <c:v>BentCoInvestment</c:v>
                </c:pt>
              </c:strCache>
            </c:strRef>
          </c:cat>
          <c:val>
            <c:numRef>
              <c:f>Analysis!$B$4:$B$7</c:f>
              <c:numCache>
                <c:formatCode>_("$"* #,##0_);_("$"* \(#,##0\);_("$"* "-"??_);_(@_)</c:formatCode>
                <c:ptCount val="3"/>
                <c:pt idx="0">
                  <c:v>34533984</c:v>
                </c:pt>
                <c:pt idx="1">
                  <c:v>52239759</c:v>
                </c:pt>
                <c:pt idx="2">
                  <c:v>102040122</c:v>
                </c:pt>
              </c:numCache>
            </c:numRef>
          </c:val>
          <c:extLst>
            <c:ext xmlns:c16="http://schemas.microsoft.com/office/drawing/2014/chart" uri="{C3380CC4-5D6E-409C-BE32-E72D297353CC}">
              <c16:uniqueId val="{00000000-4329-477F-B5EE-DD19AE4AF0F5}"/>
            </c:ext>
          </c:extLst>
        </c:ser>
        <c:dLbls>
          <c:dLblPos val="outEnd"/>
          <c:showLegendKey val="0"/>
          <c:showVal val="1"/>
          <c:showCatName val="0"/>
          <c:showSerName val="0"/>
          <c:showPercent val="0"/>
          <c:showBubbleSize val="0"/>
        </c:dLbls>
        <c:gapWidth val="219"/>
        <c:overlap val="-27"/>
        <c:axId val="415137152"/>
        <c:axId val="415134752"/>
      </c:barChart>
      <c:catAx>
        <c:axId val="41513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15134752"/>
        <c:crosses val="autoZero"/>
        <c:auto val="1"/>
        <c:lblAlgn val="ctr"/>
        <c:lblOffset val="100"/>
        <c:noMultiLvlLbl val="0"/>
      </c:catAx>
      <c:valAx>
        <c:axId val="41513475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51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Tracker.xlsx]Analysis!PivotTable3</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79814179669258"/>
          <c:y val="3.1311148165832386E-2"/>
          <c:w val="0.84570697067774503"/>
          <c:h val="0.84762811889031975"/>
        </c:manualLayout>
      </c:layout>
      <c:barChart>
        <c:barDir val="col"/>
        <c:grouping val="clustered"/>
        <c:varyColors val="0"/>
        <c:ser>
          <c:idx val="0"/>
          <c:order val="0"/>
          <c:tx>
            <c:strRef>
              <c:f>Analysis!$B$38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Analysis!$A$39:$A$44</c:f>
              <c:strCache>
                <c:ptCount val="5"/>
                <c:pt idx="0">
                  <c:v>John</c:v>
                </c:pt>
                <c:pt idx="1">
                  <c:v>Kerri</c:v>
                </c:pt>
                <c:pt idx="2">
                  <c:v>Person C</c:v>
                </c:pt>
                <c:pt idx="3">
                  <c:v>Theodore Whitmore</c:v>
                </c:pt>
                <c:pt idx="4">
                  <c:v>Tiffany</c:v>
                </c:pt>
              </c:strCache>
            </c:strRef>
          </c:cat>
          <c:val>
            <c:numRef>
              <c:f>Analysis!$B$39:$B$44</c:f>
              <c:numCache>
                <c:formatCode>_("$"* #,##0_);_("$"* \(#,##0\);_("$"* "-"??_);_(@_)</c:formatCode>
                <c:ptCount val="5"/>
                <c:pt idx="0">
                  <c:v>20514201</c:v>
                </c:pt>
                <c:pt idx="1">
                  <c:v>23211972</c:v>
                </c:pt>
                <c:pt idx="2">
                  <c:v>22256764</c:v>
                </c:pt>
                <c:pt idx="3">
                  <c:v>20449568</c:v>
                </c:pt>
                <c:pt idx="4">
                  <c:v>21019468</c:v>
                </c:pt>
              </c:numCache>
            </c:numRef>
          </c:val>
          <c:extLst>
            <c:ext xmlns:c16="http://schemas.microsoft.com/office/drawing/2014/chart" uri="{C3380CC4-5D6E-409C-BE32-E72D297353CC}">
              <c16:uniqueId val="{00000000-471A-48A6-9939-C892209CFFAB}"/>
            </c:ext>
          </c:extLst>
        </c:ser>
        <c:dLbls>
          <c:dLblPos val="outEnd"/>
          <c:showLegendKey val="0"/>
          <c:showVal val="1"/>
          <c:showCatName val="0"/>
          <c:showSerName val="0"/>
          <c:showPercent val="0"/>
          <c:showBubbleSize val="0"/>
        </c:dLbls>
        <c:gapWidth val="219"/>
        <c:overlap val="-27"/>
        <c:axId val="488883120"/>
        <c:axId val="488890800"/>
      </c:barChart>
      <c:catAx>
        <c:axId val="48888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8890800"/>
        <c:crosses val="autoZero"/>
        <c:auto val="1"/>
        <c:lblAlgn val="ctr"/>
        <c:lblOffset val="100"/>
        <c:noMultiLvlLbl val="0"/>
      </c:catAx>
      <c:valAx>
        <c:axId val="48889080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888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Tracker.xlsx]Analysis!PivotTable4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dLbl>
          <c:idx val="0"/>
          <c:layout>
            <c:manualLayout>
              <c:x val="7.0175438596490908E-3"/>
              <c:y val="-5.1282051282051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Analysis!$E$33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E1D-45D7-BBAB-3303B9C87E2F}"/>
              </c:ext>
            </c:extLst>
          </c:dPt>
          <c:dPt>
            <c:idx val="1"/>
            <c:bubble3D val="0"/>
            <c:spPr>
              <a:solidFill>
                <a:schemeClr val="accent2"/>
              </a:solidFill>
              <a:ln w="19050">
                <a:noFill/>
              </a:ln>
              <a:effectLst/>
            </c:spPr>
            <c:extLst>
              <c:ext xmlns:c16="http://schemas.microsoft.com/office/drawing/2014/chart" uri="{C3380CC4-5D6E-409C-BE32-E72D297353CC}">
                <c16:uniqueId val="{00000003-8E1D-45D7-BBAB-3303B9C87E2F}"/>
              </c:ext>
            </c:extLst>
          </c:dPt>
          <c:dLbls>
            <c:dLbl>
              <c:idx val="1"/>
              <c:layout>
                <c:manualLayout>
                  <c:x val="7.0175438596490908E-3"/>
                  <c:y val="-5.12820512820513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1D-45D7-BBAB-3303B9C87E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Analysis!$D$34:$D$36</c:f>
              <c:strCache>
                <c:ptCount val="2"/>
                <c:pt idx="0">
                  <c:v>CSS - Ext Contractor</c:v>
                </c:pt>
                <c:pt idx="1">
                  <c:v>Proj Staff</c:v>
                </c:pt>
              </c:strCache>
            </c:strRef>
          </c:cat>
          <c:val>
            <c:numRef>
              <c:f>Analysis!$E$34:$E$36</c:f>
              <c:numCache>
                <c:formatCode>_("$"* #,##0_);_("$"* \(#,##0\);_("$"* "-"??_);_(@_)</c:formatCode>
                <c:ptCount val="2"/>
                <c:pt idx="0">
                  <c:v>26320226</c:v>
                </c:pt>
                <c:pt idx="1">
                  <c:v>162493639</c:v>
                </c:pt>
              </c:numCache>
            </c:numRef>
          </c:val>
          <c:extLst>
            <c:ext xmlns:c16="http://schemas.microsoft.com/office/drawing/2014/chart" uri="{C3380CC4-5D6E-409C-BE32-E72D297353CC}">
              <c16:uniqueId val="{00000004-8E1D-45D7-BBAB-3303B9C87E2F}"/>
            </c:ext>
          </c:extLst>
        </c:ser>
        <c:dLbls>
          <c:showLegendKey val="0"/>
          <c:showVal val="0"/>
          <c:showCatName val="0"/>
          <c:showSerName val="0"/>
          <c:showPercent val="0"/>
          <c:showBubbleSize val="0"/>
          <c:showLeaderLines val="1"/>
        </c:dLbls>
        <c:firstSliceAng val="1"/>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Tracker.xlsx]Analysis!PivotTable5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pieChart>
        <c:varyColors val="1"/>
        <c:ser>
          <c:idx val="0"/>
          <c:order val="0"/>
          <c:tx>
            <c:strRef>
              <c:f>Analysis!$E$38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D92-4704-8A4A-41CD637DF9C1}"/>
              </c:ext>
            </c:extLst>
          </c:dPt>
          <c:dPt>
            <c:idx val="1"/>
            <c:bubble3D val="0"/>
            <c:spPr>
              <a:solidFill>
                <a:schemeClr val="accent2"/>
              </a:solidFill>
              <a:ln w="19050">
                <a:noFill/>
              </a:ln>
              <a:effectLst/>
            </c:spPr>
            <c:extLst>
              <c:ext xmlns:c16="http://schemas.microsoft.com/office/drawing/2014/chart" uri="{C3380CC4-5D6E-409C-BE32-E72D297353CC}">
                <c16:uniqueId val="{00000003-DD92-4704-8A4A-41CD637DF9C1}"/>
              </c:ext>
            </c:extLst>
          </c:dPt>
          <c:dPt>
            <c:idx val="2"/>
            <c:bubble3D val="0"/>
            <c:spPr>
              <a:solidFill>
                <a:schemeClr val="accent3"/>
              </a:solidFill>
              <a:ln w="19050">
                <a:noFill/>
              </a:ln>
              <a:effectLst/>
            </c:spPr>
            <c:extLst>
              <c:ext xmlns:c16="http://schemas.microsoft.com/office/drawing/2014/chart" uri="{C3380CC4-5D6E-409C-BE32-E72D297353CC}">
                <c16:uniqueId val="{00000005-DD92-4704-8A4A-41CD637DF9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Analysis!$D$39:$D$42</c:f>
              <c:strCache>
                <c:ptCount val="3"/>
                <c:pt idx="0">
                  <c:v>Consultants</c:v>
                </c:pt>
                <c:pt idx="1">
                  <c:v>Contractors</c:v>
                </c:pt>
                <c:pt idx="2">
                  <c:v>Vendors</c:v>
                </c:pt>
              </c:strCache>
            </c:strRef>
          </c:cat>
          <c:val>
            <c:numRef>
              <c:f>Analysis!$E$39:$E$42</c:f>
              <c:numCache>
                <c:formatCode>_("$"* #,##0_);_("$"* \(#,##0\);_("$"* "-"??_);_(@_)</c:formatCode>
                <c:ptCount val="3"/>
                <c:pt idx="0">
                  <c:v>34533984</c:v>
                </c:pt>
                <c:pt idx="1">
                  <c:v>102040122</c:v>
                </c:pt>
                <c:pt idx="2">
                  <c:v>52239759</c:v>
                </c:pt>
              </c:numCache>
            </c:numRef>
          </c:val>
          <c:extLst>
            <c:ext xmlns:c16="http://schemas.microsoft.com/office/drawing/2014/chart" uri="{C3380CC4-5D6E-409C-BE32-E72D297353CC}">
              <c16:uniqueId val="{00000006-DD92-4704-8A4A-41CD637DF9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552450</xdr:colOff>
      <xdr:row>37</xdr:row>
      <xdr:rowOff>161925</xdr:rowOff>
    </xdr:to>
    <xdr:sp macro="" textlink="">
      <xdr:nvSpPr>
        <xdr:cNvPr id="4" name="Rectangle 3">
          <a:extLst>
            <a:ext uri="{FF2B5EF4-FFF2-40B4-BE49-F238E27FC236}">
              <a16:creationId xmlns:a16="http://schemas.microsoft.com/office/drawing/2014/main" id="{1BFE5790-28AE-B196-1C01-CC25992D2711}"/>
            </a:ext>
          </a:extLst>
        </xdr:cNvPr>
        <xdr:cNvSpPr/>
      </xdr:nvSpPr>
      <xdr:spPr>
        <a:xfrm>
          <a:off x="0" y="0"/>
          <a:ext cx="15182850" cy="7210425"/>
        </a:xfrm>
        <a:prstGeom prst="rect">
          <a:avLst/>
        </a:prstGeom>
        <a:solidFill>
          <a:schemeClr val="bg1">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21</xdr:row>
      <xdr:rowOff>114300</xdr:rowOff>
    </xdr:from>
    <xdr:to>
      <xdr:col>18</xdr:col>
      <xdr:colOff>523874</xdr:colOff>
      <xdr:row>37</xdr:row>
      <xdr:rowOff>171450</xdr:rowOff>
    </xdr:to>
    <xdr:sp macro="" textlink="">
      <xdr:nvSpPr>
        <xdr:cNvPr id="17" name="Rectangle: Rounded Corners 16">
          <a:extLst>
            <a:ext uri="{FF2B5EF4-FFF2-40B4-BE49-F238E27FC236}">
              <a16:creationId xmlns:a16="http://schemas.microsoft.com/office/drawing/2014/main" id="{B8F56625-3846-458C-80CA-94076B65516B}"/>
            </a:ext>
          </a:extLst>
        </xdr:cNvPr>
        <xdr:cNvSpPr/>
      </xdr:nvSpPr>
      <xdr:spPr>
        <a:xfrm>
          <a:off x="0" y="4114800"/>
          <a:ext cx="11496674" cy="3105150"/>
        </a:xfrm>
        <a:prstGeom prst="roundRect">
          <a:avLst>
            <a:gd name="adj" fmla="val 2433"/>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409575</xdr:colOff>
      <xdr:row>8</xdr:row>
      <xdr:rowOff>38101</xdr:rowOff>
    </xdr:from>
    <xdr:to>
      <xdr:col>18</xdr:col>
      <xdr:colOff>523875</xdr:colOff>
      <xdr:row>21</xdr:row>
      <xdr:rowOff>38101</xdr:rowOff>
    </xdr:to>
    <xdr:sp macro="" textlink="">
      <xdr:nvSpPr>
        <xdr:cNvPr id="16" name="Rectangle: Rounded Corners 15">
          <a:extLst>
            <a:ext uri="{FF2B5EF4-FFF2-40B4-BE49-F238E27FC236}">
              <a16:creationId xmlns:a16="http://schemas.microsoft.com/office/drawing/2014/main" id="{509B2BBB-CDFA-4462-817F-6DD204A8656C}"/>
            </a:ext>
          </a:extLst>
        </xdr:cNvPr>
        <xdr:cNvSpPr/>
      </xdr:nvSpPr>
      <xdr:spPr>
        <a:xfrm>
          <a:off x="5286375" y="1562101"/>
          <a:ext cx="6210300" cy="2476500"/>
        </a:xfrm>
        <a:prstGeom prst="roundRect">
          <a:avLst>
            <a:gd name="adj" fmla="val 2433"/>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8</xdr:row>
      <xdr:rowOff>23812</xdr:rowOff>
    </xdr:from>
    <xdr:to>
      <xdr:col>8</xdr:col>
      <xdr:colOff>342900</xdr:colOff>
      <xdr:row>21</xdr:row>
      <xdr:rowOff>28575</xdr:rowOff>
    </xdr:to>
    <xdr:sp macro="" textlink="">
      <xdr:nvSpPr>
        <xdr:cNvPr id="11" name="Rectangle: Rounded Corners 10">
          <a:extLst>
            <a:ext uri="{FF2B5EF4-FFF2-40B4-BE49-F238E27FC236}">
              <a16:creationId xmlns:a16="http://schemas.microsoft.com/office/drawing/2014/main" id="{D461F873-E8B2-9AFC-F493-48C5A913A9CC}"/>
            </a:ext>
          </a:extLst>
        </xdr:cNvPr>
        <xdr:cNvSpPr/>
      </xdr:nvSpPr>
      <xdr:spPr>
        <a:xfrm>
          <a:off x="0" y="1547812"/>
          <a:ext cx="5219700" cy="2481263"/>
        </a:xfrm>
        <a:prstGeom prst="roundRect">
          <a:avLst>
            <a:gd name="adj" fmla="val 2433"/>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22</xdr:row>
      <xdr:rowOff>180975</xdr:rowOff>
    </xdr:from>
    <xdr:to>
      <xdr:col>18</xdr:col>
      <xdr:colOff>495300</xdr:colOff>
      <xdr:row>37</xdr:row>
      <xdr:rowOff>142875</xdr:rowOff>
    </xdr:to>
    <xdr:graphicFrame macro="">
      <xdr:nvGraphicFramePr>
        <xdr:cNvPr id="5" name="Chart 4">
          <a:extLst>
            <a:ext uri="{FF2B5EF4-FFF2-40B4-BE49-F238E27FC236}">
              <a16:creationId xmlns:a16="http://schemas.microsoft.com/office/drawing/2014/main" id="{4088A683-73B2-4FB1-9BEF-6352D726E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28576</xdr:rowOff>
    </xdr:from>
    <xdr:to>
      <xdr:col>8</xdr:col>
      <xdr:colOff>342900</xdr:colOff>
      <xdr:row>21</xdr:row>
      <xdr:rowOff>47626</xdr:rowOff>
    </xdr:to>
    <xdr:graphicFrame macro="">
      <xdr:nvGraphicFramePr>
        <xdr:cNvPr id="6" name="Chart 5">
          <a:extLst>
            <a:ext uri="{FF2B5EF4-FFF2-40B4-BE49-F238E27FC236}">
              <a16:creationId xmlns:a16="http://schemas.microsoft.com/office/drawing/2014/main" id="{EE35256D-B971-4354-88F5-D4AB03BFD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0</xdr:row>
      <xdr:rowOff>0</xdr:rowOff>
    </xdr:from>
    <xdr:to>
      <xdr:col>24</xdr:col>
      <xdr:colOff>552450</xdr:colOff>
      <xdr:row>2</xdr:row>
      <xdr:rowOff>95250</xdr:rowOff>
    </xdr:to>
    <xdr:sp macro="" textlink="">
      <xdr:nvSpPr>
        <xdr:cNvPr id="9" name="Rectangle 8">
          <a:extLst>
            <a:ext uri="{FF2B5EF4-FFF2-40B4-BE49-F238E27FC236}">
              <a16:creationId xmlns:a16="http://schemas.microsoft.com/office/drawing/2014/main" id="{BA90CC6E-7C04-B334-9843-DEB44BF1F4BF}"/>
            </a:ext>
          </a:extLst>
        </xdr:cNvPr>
        <xdr:cNvSpPr/>
      </xdr:nvSpPr>
      <xdr:spPr>
        <a:xfrm>
          <a:off x="9525" y="0"/>
          <a:ext cx="15173325" cy="476250"/>
        </a:xfrm>
        <a:prstGeom prst="rect">
          <a:avLst/>
        </a:prstGeom>
        <a:solidFill>
          <a:schemeClr val="bg1"/>
        </a:solidFill>
        <a:ln>
          <a:noFill/>
        </a:ln>
        <a:effectLst>
          <a:outerShdw blurRad="50800" dist="38100" dir="8100000" algn="tr" rotWithShape="0">
            <a:prstClr val="black">
              <a:alpha val="40000"/>
            </a:prstClr>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381000</xdr:colOff>
      <xdr:row>9</xdr:row>
      <xdr:rowOff>123824</xdr:rowOff>
    </xdr:from>
    <xdr:to>
      <xdr:col>18</xdr:col>
      <xdr:colOff>495300</xdr:colOff>
      <xdr:row>21</xdr:row>
      <xdr:rowOff>95249</xdr:rowOff>
    </xdr:to>
    <xdr:graphicFrame macro="">
      <xdr:nvGraphicFramePr>
        <xdr:cNvPr id="10" name="Chart 9">
          <a:extLst>
            <a:ext uri="{FF2B5EF4-FFF2-40B4-BE49-F238E27FC236}">
              <a16:creationId xmlns:a16="http://schemas.microsoft.com/office/drawing/2014/main" id="{286503D3-B21A-4F69-9FEE-79793D5F6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542925</xdr:colOff>
      <xdr:row>2</xdr:row>
      <xdr:rowOff>85726</xdr:rowOff>
    </xdr:from>
    <xdr:to>
      <xdr:col>24</xdr:col>
      <xdr:colOff>542925</xdr:colOff>
      <xdr:row>7</xdr:row>
      <xdr:rowOff>9526</xdr:rowOff>
    </xdr:to>
    <mc:AlternateContent xmlns:mc="http://schemas.openxmlformats.org/markup-compatibility/2006" xmlns:a14="http://schemas.microsoft.com/office/drawing/2010/main">
      <mc:Choice Requires="a14">
        <xdr:graphicFrame macro="">
          <xdr:nvGraphicFramePr>
            <xdr:cNvPr id="12" name="Cost Factor">
              <a:extLst>
                <a:ext uri="{FF2B5EF4-FFF2-40B4-BE49-F238E27FC236}">
                  <a16:creationId xmlns:a16="http://schemas.microsoft.com/office/drawing/2014/main" id="{F4690781-B538-4BD1-8C70-4152259D3675}"/>
                </a:ext>
              </a:extLst>
            </xdr:cNvPr>
            <xdr:cNvGraphicFramePr/>
          </xdr:nvGraphicFramePr>
          <xdr:xfrm>
            <a:off x="0" y="0"/>
            <a:ext cx="0" cy="0"/>
          </xdr:xfrm>
          <a:graphic>
            <a:graphicData uri="http://schemas.microsoft.com/office/drawing/2010/slicer">
              <sle:slicer xmlns:sle="http://schemas.microsoft.com/office/drawing/2010/slicer" name="Cost Factor"/>
            </a:graphicData>
          </a:graphic>
        </xdr:graphicFrame>
      </mc:Choice>
      <mc:Fallback xmlns="">
        <xdr:sp macro="" textlink="">
          <xdr:nvSpPr>
            <xdr:cNvPr id="0" name=""/>
            <xdr:cNvSpPr>
              <a:spLocks noTextEdit="1"/>
            </xdr:cNvSpPr>
          </xdr:nvSpPr>
          <xdr:spPr>
            <a:xfrm>
              <a:off x="13344525" y="466726"/>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571499</xdr:colOff>
      <xdr:row>2</xdr:row>
      <xdr:rowOff>95250</xdr:rowOff>
    </xdr:from>
    <xdr:to>
      <xdr:col>21</xdr:col>
      <xdr:colOff>523874</xdr:colOff>
      <xdr:row>8</xdr:row>
      <xdr:rowOff>161925</xdr:rowOff>
    </xdr:to>
    <mc:AlternateContent xmlns:mc="http://schemas.openxmlformats.org/markup-compatibility/2006" xmlns:a14="http://schemas.microsoft.com/office/drawing/2010/main">
      <mc:Choice Requires="a14">
        <xdr:graphicFrame macro="">
          <xdr:nvGraphicFramePr>
            <xdr:cNvPr id="13" name="Code Name">
              <a:extLst>
                <a:ext uri="{FF2B5EF4-FFF2-40B4-BE49-F238E27FC236}">
                  <a16:creationId xmlns:a16="http://schemas.microsoft.com/office/drawing/2014/main" id="{370A621F-6B6B-45FA-A600-8F70263292B8}"/>
                </a:ext>
              </a:extLst>
            </xdr:cNvPr>
            <xdr:cNvGraphicFramePr/>
          </xdr:nvGraphicFramePr>
          <xdr:xfrm>
            <a:off x="0" y="0"/>
            <a:ext cx="0" cy="0"/>
          </xdr:xfrm>
          <a:graphic>
            <a:graphicData uri="http://schemas.microsoft.com/office/drawing/2010/slicer">
              <sle:slicer xmlns:sle="http://schemas.microsoft.com/office/drawing/2010/slicer" name="Code Name"/>
            </a:graphicData>
          </a:graphic>
        </xdr:graphicFrame>
      </mc:Choice>
      <mc:Fallback xmlns="">
        <xdr:sp macro="" textlink="">
          <xdr:nvSpPr>
            <xdr:cNvPr id="0" name=""/>
            <xdr:cNvSpPr>
              <a:spLocks noTextEdit="1"/>
            </xdr:cNvSpPr>
          </xdr:nvSpPr>
          <xdr:spPr>
            <a:xfrm>
              <a:off x="11544299" y="476250"/>
              <a:ext cx="17811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542925</xdr:colOff>
      <xdr:row>7</xdr:row>
      <xdr:rowOff>9526</xdr:rowOff>
    </xdr:from>
    <xdr:to>
      <xdr:col>24</xdr:col>
      <xdr:colOff>542925</xdr:colOff>
      <xdr:row>12</xdr:row>
      <xdr:rowOff>19050</xdr:rowOff>
    </xdr:to>
    <mc:AlternateContent xmlns:mc="http://schemas.openxmlformats.org/markup-compatibility/2006" xmlns:a14="http://schemas.microsoft.com/office/drawing/2010/main">
      <mc:Choice Requires="a14">
        <xdr:graphicFrame macro="">
          <xdr:nvGraphicFramePr>
            <xdr:cNvPr id="14" name="Years (FY 24 Month)">
              <a:extLst>
                <a:ext uri="{FF2B5EF4-FFF2-40B4-BE49-F238E27FC236}">
                  <a16:creationId xmlns:a16="http://schemas.microsoft.com/office/drawing/2014/main" id="{BD10E590-339E-4D54-814F-ED4EFA778AE2}"/>
                </a:ext>
              </a:extLst>
            </xdr:cNvPr>
            <xdr:cNvGraphicFramePr/>
          </xdr:nvGraphicFramePr>
          <xdr:xfrm>
            <a:off x="0" y="0"/>
            <a:ext cx="0" cy="0"/>
          </xdr:xfrm>
          <a:graphic>
            <a:graphicData uri="http://schemas.microsoft.com/office/drawing/2010/slicer">
              <sle:slicer xmlns:sle="http://schemas.microsoft.com/office/drawing/2010/slicer" name="Years (FY 24 Month)"/>
            </a:graphicData>
          </a:graphic>
        </xdr:graphicFrame>
      </mc:Choice>
      <mc:Fallback xmlns="">
        <xdr:sp macro="" textlink="">
          <xdr:nvSpPr>
            <xdr:cNvPr id="0" name=""/>
            <xdr:cNvSpPr>
              <a:spLocks noTextEdit="1"/>
            </xdr:cNvSpPr>
          </xdr:nvSpPr>
          <xdr:spPr>
            <a:xfrm>
              <a:off x="13344525" y="1343026"/>
              <a:ext cx="18288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2</xdr:row>
      <xdr:rowOff>176212</xdr:rowOff>
    </xdr:from>
    <xdr:to>
      <xdr:col>3</xdr:col>
      <xdr:colOff>447674</xdr:colOff>
      <xdr:row>7</xdr:row>
      <xdr:rowOff>114299</xdr:rowOff>
    </xdr:to>
    <xdr:sp macro="" textlink="">
      <xdr:nvSpPr>
        <xdr:cNvPr id="15" name="Rectangle: Rounded Corners 14">
          <a:extLst>
            <a:ext uri="{FF2B5EF4-FFF2-40B4-BE49-F238E27FC236}">
              <a16:creationId xmlns:a16="http://schemas.microsoft.com/office/drawing/2014/main" id="{97396030-4A11-4771-A677-CCB28EEA41A1}"/>
            </a:ext>
          </a:extLst>
        </xdr:cNvPr>
        <xdr:cNvSpPr/>
      </xdr:nvSpPr>
      <xdr:spPr>
        <a:xfrm>
          <a:off x="57150" y="557212"/>
          <a:ext cx="2219324" cy="890587"/>
        </a:xfrm>
        <a:prstGeom prst="roundRect">
          <a:avLst>
            <a:gd name="adj" fmla="val 2433"/>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552449</xdr:colOff>
      <xdr:row>12</xdr:row>
      <xdr:rowOff>57150</xdr:rowOff>
    </xdr:from>
    <xdr:to>
      <xdr:col>24</xdr:col>
      <xdr:colOff>504824</xdr:colOff>
      <xdr:row>24</xdr:row>
      <xdr:rowOff>180975</xdr:rowOff>
    </xdr:to>
    <xdr:sp macro="" textlink="">
      <xdr:nvSpPr>
        <xdr:cNvPr id="18" name="Rectangle: Rounded Corners 17">
          <a:extLst>
            <a:ext uri="{FF2B5EF4-FFF2-40B4-BE49-F238E27FC236}">
              <a16:creationId xmlns:a16="http://schemas.microsoft.com/office/drawing/2014/main" id="{6513E630-9FA0-4627-A5B2-53540043FDCC}"/>
            </a:ext>
          </a:extLst>
        </xdr:cNvPr>
        <xdr:cNvSpPr/>
      </xdr:nvSpPr>
      <xdr:spPr>
        <a:xfrm>
          <a:off x="11525249" y="2343150"/>
          <a:ext cx="3609975" cy="2409825"/>
        </a:xfrm>
        <a:prstGeom prst="roundRect">
          <a:avLst>
            <a:gd name="adj" fmla="val 2433"/>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542926</xdr:colOff>
      <xdr:row>13</xdr:row>
      <xdr:rowOff>28575</xdr:rowOff>
    </xdr:from>
    <xdr:to>
      <xdr:col>24</xdr:col>
      <xdr:colOff>504826</xdr:colOff>
      <xdr:row>24</xdr:row>
      <xdr:rowOff>161925</xdr:rowOff>
    </xdr:to>
    <xdr:graphicFrame macro="">
      <xdr:nvGraphicFramePr>
        <xdr:cNvPr id="7" name="Chart 6">
          <a:extLst>
            <a:ext uri="{FF2B5EF4-FFF2-40B4-BE49-F238E27FC236}">
              <a16:creationId xmlns:a16="http://schemas.microsoft.com/office/drawing/2014/main" id="{1B160515-01F1-4868-BD76-1A70E7EE7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561974</xdr:colOff>
      <xdr:row>25</xdr:row>
      <xdr:rowOff>28575</xdr:rowOff>
    </xdr:from>
    <xdr:to>
      <xdr:col>24</xdr:col>
      <xdr:colOff>514349</xdr:colOff>
      <xdr:row>37</xdr:row>
      <xdr:rowOff>152400</xdr:rowOff>
    </xdr:to>
    <xdr:sp macro="" textlink="">
      <xdr:nvSpPr>
        <xdr:cNvPr id="19" name="Rectangle: Rounded Corners 18">
          <a:extLst>
            <a:ext uri="{FF2B5EF4-FFF2-40B4-BE49-F238E27FC236}">
              <a16:creationId xmlns:a16="http://schemas.microsoft.com/office/drawing/2014/main" id="{D0EB7548-CB46-4C0D-89CE-DB327130A97F}"/>
            </a:ext>
          </a:extLst>
        </xdr:cNvPr>
        <xdr:cNvSpPr/>
      </xdr:nvSpPr>
      <xdr:spPr>
        <a:xfrm>
          <a:off x="11534774" y="4791075"/>
          <a:ext cx="3609975" cy="2409825"/>
        </a:xfrm>
        <a:prstGeom prst="roundRect">
          <a:avLst>
            <a:gd name="adj" fmla="val 2433"/>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523875</xdr:colOff>
      <xdr:row>26</xdr:row>
      <xdr:rowOff>57150</xdr:rowOff>
    </xdr:from>
    <xdr:to>
      <xdr:col>24</xdr:col>
      <xdr:colOff>523875</xdr:colOff>
      <xdr:row>37</xdr:row>
      <xdr:rowOff>152399</xdr:rowOff>
    </xdr:to>
    <xdr:graphicFrame macro="">
      <xdr:nvGraphicFramePr>
        <xdr:cNvPr id="8" name="Chart 7">
          <a:extLst>
            <a:ext uri="{FF2B5EF4-FFF2-40B4-BE49-F238E27FC236}">
              <a16:creationId xmlns:a16="http://schemas.microsoft.com/office/drawing/2014/main" id="{B8962BFB-63B9-4CB1-B5A9-0D5220B87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523874</xdr:colOff>
      <xdr:row>2</xdr:row>
      <xdr:rowOff>176212</xdr:rowOff>
    </xdr:from>
    <xdr:to>
      <xdr:col>7</xdr:col>
      <xdr:colOff>304799</xdr:colOff>
      <xdr:row>7</xdr:row>
      <xdr:rowOff>114299</xdr:rowOff>
    </xdr:to>
    <xdr:sp macro="" textlink="">
      <xdr:nvSpPr>
        <xdr:cNvPr id="20" name="Rectangle: Rounded Corners 19">
          <a:extLst>
            <a:ext uri="{FF2B5EF4-FFF2-40B4-BE49-F238E27FC236}">
              <a16:creationId xmlns:a16="http://schemas.microsoft.com/office/drawing/2014/main" id="{B3F50C8F-20D5-48F5-9D1B-7AB33DE604CE}"/>
            </a:ext>
          </a:extLst>
        </xdr:cNvPr>
        <xdr:cNvSpPr/>
      </xdr:nvSpPr>
      <xdr:spPr>
        <a:xfrm>
          <a:off x="2352674" y="557212"/>
          <a:ext cx="2219325" cy="890587"/>
        </a:xfrm>
        <a:prstGeom prst="roundRect">
          <a:avLst>
            <a:gd name="adj" fmla="val 2433"/>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380999</xdr:colOff>
      <xdr:row>2</xdr:row>
      <xdr:rowOff>176212</xdr:rowOff>
    </xdr:from>
    <xdr:to>
      <xdr:col>11</xdr:col>
      <xdr:colOff>161924</xdr:colOff>
      <xdr:row>7</xdr:row>
      <xdr:rowOff>114299</xdr:rowOff>
    </xdr:to>
    <xdr:sp macro="" textlink="">
      <xdr:nvSpPr>
        <xdr:cNvPr id="21" name="Rectangle: Rounded Corners 20">
          <a:extLst>
            <a:ext uri="{FF2B5EF4-FFF2-40B4-BE49-F238E27FC236}">
              <a16:creationId xmlns:a16="http://schemas.microsoft.com/office/drawing/2014/main" id="{CF77E4E5-CB92-C175-0A0A-63C652727F56}"/>
            </a:ext>
          </a:extLst>
        </xdr:cNvPr>
        <xdr:cNvSpPr/>
      </xdr:nvSpPr>
      <xdr:spPr>
        <a:xfrm>
          <a:off x="4648199" y="557212"/>
          <a:ext cx="2219325" cy="890587"/>
        </a:xfrm>
        <a:prstGeom prst="roundRect">
          <a:avLst>
            <a:gd name="adj" fmla="val 2433"/>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266699</xdr:colOff>
      <xdr:row>2</xdr:row>
      <xdr:rowOff>176212</xdr:rowOff>
    </xdr:from>
    <xdr:to>
      <xdr:col>15</xdr:col>
      <xdr:colOff>47624</xdr:colOff>
      <xdr:row>7</xdr:row>
      <xdr:rowOff>114299</xdr:rowOff>
    </xdr:to>
    <xdr:sp macro="" textlink="">
      <xdr:nvSpPr>
        <xdr:cNvPr id="22" name="Rectangle: Rounded Corners 21">
          <a:extLst>
            <a:ext uri="{FF2B5EF4-FFF2-40B4-BE49-F238E27FC236}">
              <a16:creationId xmlns:a16="http://schemas.microsoft.com/office/drawing/2014/main" id="{0EC66DC4-83D3-2EB6-0874-4B1EBC52305F}"/>
            </a:ext>
          </a:extLst>
        </xdr:cNvPr>
        <xdr:cNvSpPr/>
      </xdr:nvSpPr>
      <xdr:spPr>
        <a:xfrm>
          <a:off x="6972299" y="557212"/>
          <a:ext cx="2219325" cy="890587"/>
        </a:xfrm>
        <a:prstGeom prst="roundRect">
          <a:avLst>
            <a:gd name="adj" fmla="val 2433"/>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114299</xdr:colOff>
      <xdr:row>2</xdr:row>
      <xdr:rowOff>176212</xdr:rowOff>
    </xdr:from>
    <xdr:to>
      <xdr:col>18</xdr:col>
      <xdr:colOff>504824</xdr:colOff>
      <xdr:row>7</xdr:row>
      <xdr:rowOff>114299</xdr:rowOff>
    </xdr:to>
    <xdr:sp macro="" textlink="">
      <xdr:nvSpPr>
        <xdr:cNvPr id="23" name="Rectangle: Rounded Corners 22">
          <a:extLst>
            <a:ext uri="{FF2B5EF4-FFF2-40B4-BE49-F238E27FC236}">
              <a16:creationId xmlns:a16="http://schemas.microsoft.com/office/drawing/2014/main" id="{DBC7617F-1482-4067-9A3C-972B4EB712A0}"/>
            </a:ext>
          </a:extLst>
        </xdr:cNvPr>
        <xdr:cNvSpPr/>
      </xdr:nvSpPr>
      <xdr:spPr>
        <a:xfrm>
          <a:off x="9258299" y="557212"/>
          <a:ext cx="2219325" cy="890587"/>
        </a:xfrm>
        <a:prstGeom prst="roundRect">
          <a:avLst>
            <a:gd name="adj" fmla="val 2433"/>
          </a:avLst>
        </a:prstGeom>
        <a:solidFill>
          <a:schemeClr val="tx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4</xdr:row>
      <xdr:rowOff>185738</xdr:rowOff>
    </xdr:from>
    <xdr:to>
      <xdr:col>3</xdr:col>
      <xdr:colOff>381000</xdr:colOff>
      <xdr:row>7</xdr:row>
      <xdr:rowOff>80963</xdr:rowOff>
    </xdr:to>
    <xdr:sp macro="" textlink="Analysis!F3">
      <xdr:nvSpPr>
        <xdr:cNvPr id="27" name="TextBox 26">
          <a:extLst>
            <a:ext uri="{FF2B5EF4-FFF2-40B4-BE49-F238E27FC236}">
              <a16:creationId xmlns:a16="http://schemas.microsoft.com/office/drawing/2014/main" id="{8A67C166-BDE3-4B96-B264-99791F10724E}"/>
            </a:ext>
          </a:extLst>
        </xdr:cNvPr>
        <xdr:cNvSpPr txBox="1"/>
      </xdr:nvSpPr>
      <xdr:spPr>
        <a:xfrm>
          <a:off x="142875" y="947738"/>
          <a:ext cx="2066925"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03CA47-8731-4E8B-8FE5-E566945D54B6}" type="TxLink">
            <a:rPr lang="en-US" sz="2000" b="1" i="0" u="none" strike="noStrike">
              <a:solidFill>
                <a:schemeClr val="bg1"/>
              </a:solidFill>
              <a:latin typeface="Calibri"/>
              <a:cs typeface="Calibri"/>
            </a:rPr>
            <a:pPr algn="ctr"/>
            <a:t> $135,186,135 </a:t>
          </a:fld>
          <a:endParaRPr lang="en-US" sz="2000" b="1">
            <a:solidFill>
              <a:schemeClr val="bg1"/>
            </a:solidFill>
          </a:endParaRPr>
        </a:p>
      </xdr:txBody>
    </xdr:sp>
    <xdr:clientData/>
  </xdr:twoCellAnchor>
  <xdr:twoCellAnchor>
    <xdr:from>
      <xdr:col>0</xdr:col>
      <xdr:colOff>142875</xdr:colOff>
      <xdr:row>3</xdr:row>
      <xdr:rowOff>9525</xdr:rowOff>
    </xdr:from>
    <xdr:to>
      <xdr:col>3</xdr:col>
      <xdr:colOff>438150</xdr:colOff>
      <xdr:row>4</xdr:row>
      <xdr:rowOff>104775</xdr:rowOff>
    </xdr:to>
    <xdr:sp macro="" textlink="">
      <xdr:nvSpPr>
        <xdr:cNvPr id="28" name="TextBox 27">
          <a:extLst>
            <a:ext uri="{FF2B5EF4-FFF2-40B4-BE49-F238E27FC236}">
              <a16:creationId xmlns:a16="http://schemas.microsoft.com/office/drawing/2014/main" id="{281959C8-7457-C13A-CD7C-1EFC5AF0FD8D}"/>
            </a:ext>
          </a:extLst>
        </xdr:cNvPr>
        <xdr:cNvSpPr txBox="1"/>
      </xdr:nvSpPr>
      <xdr:spPr>
        <a:xfrm>
          <a:off x="142875" y="581025"/>
          <a:ext cx="2124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Cashburn</a:t>
          </a:r>
        </a:p>
      </xdr:txBody>
    </xdr:sp>
    <xdr:clientData/>
  </xdr:twoCellAnchor>
  <xdr:twoCellAnchor>
    <xdr:from>
      <xdr:col>3</xdr:col>
      <xdr:colOff>495300</xdr:colOff>
      <xdr:row>4</xdr:row>
      <xdr:rowOff>185738</xdr:rowOff>
    </xdr:from>
    <xdr:to>
      <xdr:col>7</xdr:col>
      <xdr:colOff>266700</xdr:colOff>
      <xdr:row>7</xdr:row>
      <xdr:rowOff>80963</xdr:rowOff>
    </xdr:to>
    <xdr:sp macro="" textlink="Analysis!D6">
      <xdr:nvSpPr>
        <xdr:cNvPr id="29" name="TextBox 28">
          <a:extLst>
            <a:ext uri="{FF2B5EF4-FFF2-40B4-BE49-F238E27FC236}">
              <a16:creationId xmlns:a16="http://schemas.microsoft.com/office/drawing/2014/main" id="{4DA9FB40-A25E-43F1-9208-E874A2CDBBEE}"/>
            </a:ext>
          </a:extLst>
        </xdr:cNvPr>
        <xdr:cNvSpPr txBox="1"/>
      </xdr:nvSpPr>
      <xdr:spPr>
        <a:xfrm>
          <a:off x="2324100" y="947738"/>
          <a:ext cx="22098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060A669-301D-4877-A67B-6B9B4535E417}" type="TxLink">
            <a:rPr lang="en-US" sz="2000" b="1" i="0" u="none" strike="noStrike">
              <a:solidFill>
                <a:schemeClr val="bg1"/>
              </a:solidFill>
              <a:latin typeface="Calibri"/>
              <a:ea typeface="+mn-ea"/>
              <a:cs typeface="Calibri"/>
            </a:rPr>
            <a:pPr marL="0" indent="0" algn="ctr"/>
            <a:t> $188,813,865 </a:t>
          </a:fld>
          <a:endParaRPr lang="en-US" sz="2000" b="1" i="0" u="none" strike="noStrike">
            <a:solidFill>
              <a:schemeClr val="bg1"/>
            </a:solidFill>
            <a:latin typeface="Calibri"/>
            <a:ea typeface="+mn-ea"/>
            <a:cs typeface="Calibri"/>
          </a:endParaRPr>
        </a:p>
      </xdr:txBody>
    </xdr:sp>
    <xdr:clientData/>
  </xdr:twoCellAnchor>
  <xdr:twoCellAnchor>
    <xdr:from>
      <xdr:col>3</xdr:col>
      <xdr:colOff>604838</xdr:colOff>
      <xdr:row>3</xdr:row>
      <xdr:rowOff>9525</xdr:rowOff>
    </xdr:from>
    <xdr:to>
      <xdr:col>7</xdr:col>
      <xdr:colOff>290513</xdr:colOff>
      <xdr:row>4</xdr:row>
      <xdr:rowOff>104775</xdr:rowOff>
    </xdr:to>
    <xdr:sp macro="" textlink="">
      <xdr:nvSpPr>
        <xdr:cNvPr id="30" name="TextBox 29">
          <a:extLst>
            <a:ext uri="{FF2B5EF4-FFF2-40B4-BE49-F238E27FC236}">
              <a16:creationId xmlns:a16="http://schemas.microsoft.com/office/drawing/2014/main" id="{599FDE00-D979-7DC1-0F39-3788BB5077B4}"/>
            </a:ext>
          </a:extLst>
        </xdr:cNvPr>
        <xdr:cNvSpPr txBox="1"/>
      </xdr:nvSpPr>
      <xdr:spPr>
        <a:xfrm>
          <a:off x="2433638" y="581025"/>
          <a:ext cx="2124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Total Cost</a:t>
          </a:r>
        </a:p>
      </xdr:txBody>
    </xdr:sp>
    <xdr:clientData/>
  </xdr:twoCellAnchor>
  <xdr:twoCellAnchor>
    <xdr:from>
      <xdr:col>7</xdr:col>
      <xdr:colOff>381000</xdr:colOff>
      <xdr:row>4</xdr:row>
      <xdr:rowOff>185738</xdr:rowOff>
    </xdr:from>
    <xdr:to>
      <xdr:col>11</xdr:col>
      <xdr:colOff>152400</xdr:colOff>
      <xdr:row>7</xdr:row>
      <xdr:rowOff>80963</xdr:rowOff>
    </xdr:to>
    <xdr:sp macro="" textlink="Analysis!D9">
      <xdr:nvSpPr>
        <xdr:cNvPr id="31" name="TextBox 30">
          <a:extLst>
            <a:ext uri="{FF2B5EF4-FFF2-40B4-BE49-F238E27FC236}">
              <a16:creationId xmlns:a16="http://schemas.microsoft.com/office/drawing/2014/main" id="{F1393152-B91D-5FEE-7843-41BB9E2C1610}"/>
            </a:ext>
          </a:extLst>
        </xdr:cNvPr>
        <xdr:cNvSpPr txBox="1"/>
      </xdr:nvSpPr>
      <xdr:spPr>
        <a:xfrm>
          <a:off x="4648200" y="947738"/>
          <a:ext cx="22098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EA859E9-92EC-4BBF-ACDA-C6750C1631F7}" type="TxLink">
            <a:rPr lang="en-US" sz="2400" b="1" i="0" u="none" strike="noStrike">
              <a:solidFill>
                <a:schemeClr val="bg1"/>
              </a:solidFill>
              <a:latin typeface="Calibri"/>
              <a:ea typeface="+mn-ea"/>
              <a:cs typeface="Calibri"/>
            </a:rPr>
            <a:pPr marL="0" indent="0" algn="ctr"/>
            <a:t>1.74%</a:t>
          </a:fld>
          <a:endParaRPr lang="en-US" sz="4000" b="1" i="0" u="none" strike="noStrike">
            <a:solidFill>
              <a:schemeClr val="bg1"/>
            </a:solidFill>
            <a:latin typeface="Calibri"/>
            <a:ea typeface="+mn-ea"/>
            <a:cs typeface="Calibri"/>
          </a:endParaRPr>
        </a:p>
      </xdr:txBody>
    </xdr:sp>
    <xdr:clientData/>
  </xdr:twoCellAnchor>
  <xdr:twoCellAnchor>
    <xdr:from>
      <xdr:col>7</xdr:col>
      <xdr:colOff>457200</xdr:colOff>
      <xdr:row>3</xdr:row>
      <xdr:rowOff>9525</xdr:rowOff>
    </xdr:from>
    <xdr:to>
      <xdr:col>11</xdr:col>
      <xdr:colOff>142875</xdr:colOff>
      <xdr:row>4</xdr:row>
      <xdr:rowOff>104775</xdr:rowOff>
    </xdr:to>
    <xdr:sp macro="" textlink="">
      <xdr:nvSpPr>
        <xdr:cNvPr id="32" name="TextBox 31">
          <a:extLst>
            <a:ext uri="{FF2B5EF4-FFF2-40B4-BE49-F238E27FC236}">
              <a16:creationId xmlns:a16="http://schemas.microsoft.com/office/drawing/2014/main" id="{1328CA78-B91D-BE65-34A0-2852F9BA96D6}"/>
            </a:ext>
          </a:extLst>
        </xdr:cNvPr>
        <xdr:cNvSpPr txBox="1"/>
      </xdr:nvSpPr>
      <xdr:spPr>
        <a:xfrm>
          <a:off x="4724400" y="581025"/>
          <a:ext cx="2124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Percentage Spent</a:t>
          </a:r>
        </a:p>
      </xdr:txBody>
    </xdr:sp>
    <xdr:clientData/>
  </xdr:twoCellAnchor>
  <xdr:twoCellAnchor>
    <xdr:from>
      <xdr:col>11</xdr:col>
      <xdr:colOff>342900</xdr:colOff>
      <xdr:row>3</xdr:row>
      <xdr:rowOff>0</xdr:rowOff>
    </xdr:from>
    <xdr:to>
      <xdr:col>15</xdr:col>
      <xdr:colOff>28575</xdr:colOff>
      <xdr:row>4</xdr:row>
      <xdr:rowOff>95250</xdr:rowOff>
    </xdr:to>
    <xdr:sp macro="" textlink="">
      <xdr:nvSpPr>
        <xdr:cNvPr id="35" name="TextBox 34">
          <a:extLst>
            <a:ext uri="{FF2B5EF4-FFF2-40B4-BE49-F238E27FC236}">
              <a16:creationId xmlns:a16="http://schemas.microsoft.com/office/drawing/2014/main" id="{0ABC372B-6854-C924-FAFD-5D7F59870462}"/>
            </a:ext>
          </a:extLst>
        </xdr:cNvPr>
        <xdr:cNvSpPr txBox="1"/>
      </xdr:nvSpPr>
      <xdr:spPr>
        <a:xfrm>
          <a:off x="7048500" y="571500"/>
          <a:ext cx="2124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Total H</a:t>
          </a:r>
        </a:p>
      </xdr:txBody>
    </xdr:sp>
    <xdr:clientData/>
  </xdr:twoCellAnchor>
  <xdr:twoCellAnchor>
    <xdr:from>
      <xdr:col>15</xdr:col>
      <xdr:colOff>190500</xdr:colOff>
      <xdr:row>3</xdr:row>
      <xdr:rowOff>0</xdr:rowOff>
    </xdr:from>
    <xdr:to>
      <xdr:col>18</xdr:col>
      <xdr:colOff>485775</xdr:colOff>
      <xdr:row>4</xdr:row>
      <xdr:rowOff>95250</xdr:rowOff>
    </xdr:to>
    <xdr:sp macro="" textlink="">
      <xdr:nvSpPr>
        <xdr:cNvPr id="36" name="TextBox 35">
          <a:extLst>
            <a:ext uri="{FF2B5EF4-FFF2-40B4-BE49-F238E27FC236}">
              <a16:creationId xmlns:a16="http://schemas.microsoft.com/office/drawing/2014/main" id="{9DF84828-10E8-FD1E-A17F-F9D57188BC1D}"/>
            </a:ext>
          </a:extLst>
        </xdr:cNvPr>
        <xdr:cNvSpPr txBox="1"/>
      </xdr:nvSpPr>
      <xdr:spPr>
        <a:xfrm>
          <a:off x="9334500" y="571500"/>
          <a:ext cx="2124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Total Budget</a:t>
          </a:r>
        </a:p>
      </xdr:txBody>
    </xdr:sp>
    <xdr:clientData/>
  </xdr:twoCellAnchor>
  <xdr:twoCellAnchor>
    <xdr:from>
      <xdr:col>11</xdr:col>
      <xdr:colOff>285750</xdr:colOff>
      <xdr:row>4</xdr:row>
      <xdr:rowOff>157163</xdr:rowOff>
    </xdr:from>
    <xdr:to>
      <xdr:col>15</xdr:col>
      <xdr:colOff>57150</xdr:colOff>
      <xdr:row>7</xdr:row>
      <xdr:rowOff>52388</xdr:rowOff>
    </xdr:to>
    <xdr:sp macro="" textlink="Analysis!D12">
      <xdr:nvSpPr>
        <xdr:cNvPr id="37" name="TextBox 36">
          <a:extLst>
            <a:ext uri="{FF2B5EF4-FFF2-40B4-BE49-F238E27FC236}">
              <a16:creationId xmlns:a16="http://schemas.microsoft.com/office/drawing/2014/main" id="{C2DCECC8-AEF2-3861-83E3-6222B90682C5}"/>
            </a:ext>
          </a:extLst>
        </xdr:cNvPr>
        <xdr:cNvSpPr txBox="1"/>
      </xdr:nvSpPr>
      <xdr:spPr>
        <a:xfrm>
          <a:off x="6991350" y="919163"/>
          <a:ext cx="22098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252A3A-5CC0-48B7-9E37-0CD70CFE6A42}" type="TxLink">
            <a:rPr lang="en-US" sz="2000" b="1" i="0" u="none" strike="noStrike">
              <a:solidFill>
                <a:schemeClr val="bg1"/>
              </a:solidFill>
              <a:latin typeface="Calibri"/>
              <a:ea typeface="+mn-ea"/>
              <a:cs typeface="Calibri"/>
            </a:rPr>
            <a:pPr marL="0" indent="0" algn="ctr"/>
            <a:t> 29,960 </a:t>
          </a:fld>
          <a:endParaRPr lang="en-US" sz="2000" b="1" i="0" u="none" strike="noStrike">
            <a:solidFill>
              <a:schemeClr val="bg1"/>
            </a:solidFill>
            <a:latin typeface="Calibri"/>
            <a:ea typeface="+mn-ea"/>
            <a:cs typeface="Calibri"/>
          </a:endParaRPr>
        </a:p>
      </xdr:txBody>
    </xdr:sp>
    <xdr:clientData/>
  </xdr:twoCellAnchor>
  <xdr:twoCellAnchor>
    <xdr:from>
      <xdr:col>15</xdr:col>
      <xdr:colOff>123825</xdr:colOff>
      <xdr:row>4</xdr:row>
      <xdr:rowOff>157163</xdr:rowOff>
    </xdr:from>
    <xdr:to>
      <xdr:col>18</xdr:col>
      <xdr:colOff>504825</xdr:colOff>
      <xdr:row>7</xdr:row>
      <xdr:rowOff>52388</xdr:rowOff>
    </xdr:to>
    <xdr:sp macro="" textlink="Analysis!G7">
      <xdr:nvSpPr>
        <xdr:cNvPr id="38" name="TextBox 37">
          <a:extLst>
            <a:ext uri="{FF2B5EF4-FFF2-40B4-BE49-F238E27FC236}">
              <a16:creationId xmlns:a16="http://schemas.microsoft.com/office/drawing/2014/main" id="{C5BC33AC-1D46-027A-2C7A-3E9A127FB099}"/>
            </a:ext>
          </a:extLst>
        </xdr:cNvPr>
        <xdr:cNvSpPr txBox="1"/>
      </xdr:nvSpPr>
      <xdr:spPr>
        <a:xfrm>
          <a:off x="9267825" y="919163"/>
          <a:ext cx="22098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10E499-ADD2-4845-A162-102EA42F2B68}" type="TxLink">
            <a:rPr lang="en-US" sz="2000" b="1" i="0" u="none" strike="noStrike">
              <a:solidFill>
                <a:schemeClr val="bg1"/>
              </a:solidFill>
              <a:latin typeface="Calibri"/>
              <a:ea typeface="+mn-ea"/>
              <a:cs typeface="Calibri"/>
            </a:rPr>
            <a:pPr marL="0" indent="0" algn="ctr"/>
            <a:t> $324,000,000 </a:t>
          </a:fld>
          <a:endParaRPr lang="en-US" sz="2000" b="1" i="0" u="none" strike="noStrike">
            <a:solidFill>
              <a:schemeClr val="bg1"/>
            </a:solidFill>
            <a:latin typeface="Calibri"/>
            <a:ea typeface="+mn-ea"/>
            <a:cs typeface="Calibri"/>
          </a:endParaRPr>
        </a:p>
      </xdr:txBody>
    </xdr:sp>
    <xdr:clientData/>
  </xdr:twoCellAnchor>
  <xdr:twoCellAnchor>
    <xdr:from>
      <xdr:col>8</xdr:col>
      <xdr:colOff>166688</xdr:colOff>
      <xdr:row>0</xdr:row>
      <xdr:rowOff>0</xdr:rowOff>
    </xdr:from>
    <xdr:to>
      <xdr:col>14</xdr:col>
      <xdr:colOff>552450</xdr:colOff>
      <xdr:row>2</xdr:row>
      <xdr:rowOff>47626</xdr:rowOff>
    </xdr:to>
    <xdr:sp macro="" textlink="">
      <xdr:nvSpPr>
        <xdr:cNvPr id="2" name="TextBox 1">
          <a:extLst>
            <a:ext uri="{FF2B5EF4-FFF2-40B4-BE49-F238E27FC236}">
              <a16:creationId xmlns:a16="http://schemas.microsoft.com/office/drawing/2014/main" id="{0942D7D1-6E8A-C818-D0CD-73E3C3E39923}"/>
            </a:ext>
          </a:extLst>
        </xdr:cNvPr>
        <xdr:cNvSpPr txBox="1"/>
      </xdr:nvSpPr>
      <xdr:spPr>
        <a:xfrm>
          <a:off x="5043488" y="0"/>
          <a:ext cx="4043362"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tx1"/>
              </a:solidFill>
            </a:rPr>
            <a:t>Financial Dashboard</a:t>
          </a:r>
        </a:p>
      </xdr:txBody>
    </xdr:sp>
    <xdr:clientData/>
  </xdr:twoCellAnchor>
  <xdr:twoCellAnchor>
    <xdr:from>
      <xdr:col>2</xdr:col>
      <xdr:colOff>390525</xdr:colOff>
      <xdr:row>8</xdr:row>
      <xdr:rowOff>38100</xdr:rowOff>
    </xdr:from>
    <xdr:to>
      <xdr:col>6</xdr:col>
      <xdr:colOff>285750</xdr:colOff>
      <xdr:row>9</xdr:row>
      <xdr:rowOff>133350</xdr:rowOff>
    </xdr:to>
    <xdr:sp macro="" textlink="">
      <xdr:nvSpPr>
        <xdr:cNvPr id="3" name="TextBox 2">
          <a:extLst>
            <a:ext uri="{FF2B5EF4-FFF2-40B4-BE49-F238E27FC236}">
              <a16:creationId xmlns:a16="http://schemas.microsoft.com/office/drawing/2014/main" id="{3EDC4B54-1289-9275-3F45-9F0BB1E07CB8}"/>
            </a:ext>
          </a:extLst>
        </xdr:cNvPr>
        <xdr:cNvSpPr txBox="1"/>
      </xdr:nvSpPr>
      <xdr:spPr>
        <a:xfrm>
          <a:off x="1609725" y="1562100"/>
          <a:ext cx="2333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Code</a:t>
          </a:r>
          <a:r>
            <a:rPr lang="en-US" sz="2000" b="1" baseline="0">
              <a:solidFill>
                <a:schemeClr val="bg1"/>
              </a:solidFill>
            </a:rPr>
            <a:t> Cost</a:t>
          </a:r>
          <a:endParaRPr lang="en-US" sz="2000" b="1">
            <a:solidFill>
              <a:schemeClr val="bg1"/>
            </a:solidFill>
          </a:endParaRPr>
        </a:p>
      </xdr:txBody>
    </xdr:sp>
    <xdr:clientData/>
  </xdr:twoCellAnchor>
  <xdr:twoCellAnchor>
    <xdr:from>
      <xdr:col>7</xdr:col>
      <xdr:colOff>219075</xdr:colOff>
      <xdr:row>21</xdr:row>
      <xdr:rowOff>114300</xdr:rowOff>
    </xdr:from>
    <xdr:to>
      <xdr:col>11</xdr:col>
      <xdr:colOff>114300</xdr:colOff>
      <xdr:row>23</xdr:row>
      <xdr:rowOff>19050</xdr:rowOff>
    </xdr:to>
    <xdr:sp macro="" textlink="">
      <xdr:nvSpPr>
        <xdr:cNvPr id="24" name="TextBox 23">
          <a:extLst>
            <a:ext uri="{FF2B5EF4-FFF2-40B4-BE49-F238E27FC236}">
              <a16:creationId xmlns:a16="http://schemas.microsoft.com/office/drawing/2014/main" id="{41F72FA8-FBAD-0B94-A7C1-7FC19C649895}"/>
            </a:ext>
          </a:extLst>
        </xdr:cNvPr>
        <xdr:cNvSpPr txBox="1"/>
      </xdr:nvSpPr>
      <xdr:spPr>
        <a:xfrm>
          <a:off x="4486275" y="4114800"/>
          <a:ext cx="2333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rPr>
            <a:t>Monthly</a:t>
          </a:r>
          <a:r>
            <a:rPr lang="en-US" sz="1800" b="1" baseline="0">
              <a:solidFill>
                <a:schemeClr val="bg1"/>
              </a:solidFill>
            </a:rPr>
            <a:t> Cost</a:t>
          </a:r>
          <a:endParaRPr lang="en-US" sz="1800" b="1">
            <a:solidFill>
              <a:schemeClr val="bg1"/>
            </a:solidFill>
          </a:endParaRPr>
        </a:p>
      </xdr:txBody>
    </xdr:sp>
    <xdr:clientData/>
  </xdr:twoCellAnchor>
  <xdr:twoCellAnchor>
    <xdr:from>
      <xdr:col>11</xdr:col>
      <xdr:colOff>419100</xdr:colOff>
      <xdr:row>8</xdr:row>
      <xdr:rowOff>28575</xdr:rowOff>
    </xdr:from>
    <xdr:to>
      <xdr:col>15</xdr:col>
      <xdr:colOff>314325</xdr:colOff>
      <xdr:row>9</xdr:row>
      <xdr:rowOff>123825</xdr:rowOff>
    </xdr:to>
    <xdr:sp macro="" textlink="">
      <xdr:nvSpPr>
        <xdr:cNvPr id="25" name="TextBox 24">
          <a:extLst>
            <a:ext uri="{FF2B5EF4-FFF2-40B4-BE49-F238E27FC236}">
              <a16:creationId xmlns:a16="http://schemas.microsoft.com/office/drawing/2014/main" id="{4E38CE77-F62E-CF3C-178E-A3105E731EC6}"/>
            </a:ext>
          </a:extLst>
        </xdr:cNvPr>
        <xdr:cNvSpPr txBox="1"/>
      </xdr:nvSpPr>
      <xdr:spPr>
        <a:xfrm>
          <a:off x="7124700" y="1552575"/>
          <a:ext cx="2333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bg1"/>
              </a:solidFill>
            </a:rPr>
            <a:t>Personal Cost</a:t>
          </a:r>
          <a:endParaRPr lang="en-US" sz="1800" b="1">
            <a:solidFill>
              <a:schemeClr val="bg1"/>
            </a:solidFill>
          </a:endParaRPr>
        </a:p>
      </xdr:txBody>
    </xdr:sp>
    <xdr:clientData/>
  </xdr:twoCellAnchor>
  <xdr:twoCellAnchor>
    <xdr:from>
      <xdr:col>19</xdr:col>
      <xdr:colOff>561975</xdr:colOff>
      <xdr:row>12</xdr:row>
      <xdr:rowOff>95250</xdr:rowOff>
    </xdr:from>
    <xdr:to>
      <xdr:col>23</xdr:col>
      <xdr:colOff>457200</xdr:colOff>
      <xdr:row>14</xdr:row>
      <xdr:rowOff>0</xdr:rowOff>
    </xdr:to>
    <xdr:sp macro="" textlink="">
      <xdr:nvSpPr>
        <xdr:cNvPr id="26" name="TextBox 25">
          <a:extLst>
            <a:ext uri="{FF2B5EF4-FFF2-40B4-BE49-F238E27FC236}">
              <a16:creationId xmlns:a16="http://schemas.microsoft.com/office/drawing/2014/main" id="{F9461400-FEED-FE74-58BF-55CF56041818}"/>
            </a:ext>
          </a:extLst>
        </xdr:cNvPr>
        <xdr:cNvSpPr txBox="1"/>
      </xdr:nvSpPr>
      <xdr:spPr>
        <a:xfrm>
          <a:off x="12144375" y="2381250"/>
          <a:ext cx="2333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bg1"/>
              </a:solidFill>
            </a:rPr>
            <a:t>Cost Factor</a:t>
          </a:r>
          <a:endParaRPr lang="en-US" sz="1800" b="1">
            <a:solidFill>
              <a:schemeClr val="bg1"/>
            </a:solidFill>
          </a:endParaRPr>
        </a:p>
      </xdr:txBody>
    </xdr:sp>
    <xdr:clientData/>
  </xdr:twoCellAnchor>
  <xdr:twoCellAnchor>
    <xdr:from>
      <xdr:col>20</xdr:col>
      <xdr:colOff>28575</xdr:colOff>
      <xdr:row>25</xdr:row>
      <xdr:rowOff>38100</xdr:rowOff>
    </xdr:from>
    <xdr:to>
      <xdr:col>23</xdr:col>
      <xdr:colOff>533400</xdr:colOff>
      <xdr:row>26</xdr:row>
      <xdr:rowOff>133350</xdr:rowOff>
    </xdr:to>
    <xdr:sp macro="" textlink="">
      <xdr:nvSpPr>
        <xdr:cNvPr id="33" name="TextBox 32">
          <a:extLst>
            <a:ext uri="{FF2B5EF4-FFF2-40B4-BE49-F238E27FC236}">
              <a16:creationId xmlns:a16="http://schemas.microsoft.com/office/drawing/2014/main" id="{1339EFD2-C494-9358-BEB9-944C6F82623B}"/>
            </a:ext>
          </a:extLst>
        </xdr:cNvPr>
        <xdr:cNvSpPr txBox="1"/>
      </xdr:nvSpPr>
      <xdr:spPr>
        <a:xfrm>
          <a:off x="12220575" y="4800600"/>
          <a:ext cx="2333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bg1"/>
              </a:solidFill>
            </a:rPr>
            <a:t>WBS Description</a:t>
          </a:r>
          <a:endParaRPr lang="en-US" sz="18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F ISLAM" refreshedDate="45118.768840972225" createdVersion="8" refreshedVersion="8" minRefreshableVersion="3" recordCount="611" xr:uid="{1B8C1725-32B2-488D-8AED-F0EA5C2E1E50}">
  <cacheSource type="worksheet">
    <worksheetSource name="Table_source"/>
  </cacheSource>
  <cacheFields count="12">
    <cacheField name="Cost Factor" numFmtId="0">
      <sharedItems count="2">
        <s v="CSS - Ext Contractor"/>
        <s v="Proj Staff"/>
      </sharedItems>
    </cacheField>
    <cacheField name="Fiscal Year/Period" numFmtId="0">
      <sharedItems count="12">
        <s v="001/2024"/>
        <s v="002/2024"/>
        <s v="003/2024"/>
        <s v="004/2024"/>
        <s v="005/2024"/>
        <s v="006/2024"/>
        <s v="007/2024"/>
        <s v="008/2024"/>
        <s v="009/2024"/>
        <s v="010/2024"/>
        <s v="011/2024"/>
        <s v="012/2024"/>
      </sharedItems>
    </cacheField>
    <cacheField name="Personel" numFmtId="0">
      <sharedItems count="27">
        <s v="Person A"/>
        <s v="Person B"/>
        <s v="Person C"/>
        <s v="John"/>
        <s v="Kerri"/>
        <s v="Shane"/>
        <s v="Tiffany"/>
        <s v="Tiffany G"/>
        <s v="John Brown"/>
        <s v="Theodore Whitmore"/>
        <s v="George Washington"/>
        <s v="Don Mosk"/>
        <s v="Elon musk"/>
        <s v="Pete"/>
        <s v="Textrorton"/>
        <s v="Fon"/>
        <s v="Fin"/>
        <s v="Fee"/>
        <s v="Fi"/>
        <s v="Fo"/>
        <s v="Fum"/>
        <s v="Din"/>
        <s v="Dintasha"/>
        <s v="Srinivous"/>
        <s v="Sryavinthi"/>
        <s v="Fi " u="1"/>
        <s v="Fo " u="1"/>
      </sharedItems>
    </cacheField>
    <cacheField name="WBS" numFmtId="0">
      <sharedItems/>
    </cacheField>
    <cacheField name="WBS Description" numFmtId="0">
      <sharedItems count="3">
        <s v="Consultants"/>
        <s v="Vendors"/>
        <s v="Contractors"/>
      </sharedItems>
    </cacheField>
    <cacheField name="H" numFmtId="0">
      <sharedItems containsSemiMixedTypes="0" containsString="0" containsNumber="1" containsInteger="1" minValue="40" maxValue="58"/>
    </cacheField>
    <cacheField name="cost$" numFmtId="0">
      <sharedItems containsSemiMixedTypes="0" containsString="0" containsNumber="1" containsInteger="1" minValue="45672" maxValue="3031111"/>
    </cacheField>
    <cacheField name="FY 24 Month" numFmtId="14">
      <sharedItems containsSemiMixedTypes="0" containsNonDate="0" containsDate="1" containsString="0" minDate="2023-07-01T00:00:00" maxDate="2024-06-02T00:00:00" count="12">
        <d v="2023-07-01T00:00:00"/>
        <d v="2023-08-01T00:00:00"/>
        <d v="2023-09-01T00:00:00"/>
        <d v="2023-10-01T00:00:00"/>
        <d v="2023-11-01T00:00:00"/>
        <d v="2023-12-01T00:00:00"/>
        <d v="2024-01-01T00:00:00"/>
        <d v="2024-02-01T00:00:00"/>
        <d v="2024-03-01T00:00:00"/>
        <d v="2024-04-01T00:00:00"/>
        <d v="2024-05-01T00:00:00"/>
        <d v="2024-06-01T00:00:00"/>
      </sharedItems>
      <fieldGroup par="11"/>
    </cacheField>
    <cacheField name="Code Name" numFmtId="0">
      <sharedItems count="3">
        <s v="BentCoContractors"/>
        <s v="BentCoDistribution"/>
        <s v="BentCoInvestment"/>
      </sharedItems>
    </cacheField>
    <cacheField name="Months (FY 24 Month)" numFmtId="0" databaseField="0">
      <fieldGroup base="7">
        <rangePr groupBy="months" startDate="2023-07-01T00:00:00" endDate="2024-06-02T00:00:00"/>
        <groupItems count="14">
          <s v="&lt;7/1/2023"/>
          <s v="Jan"/>
          <s v="Feb"/>
          <s v="Mar"/>
          <s v="Apr"/>
          <s v="May"/>
          <s v="Jun"/>
          <s v="Jul"/>
          <s v="Aug"/>
          <s v="Sep"/>
          <s v="Oct"/>
          <s v="Nov"/>
          <s v="Dec"/>
          <s v="&gt;6/2/2024"/>
        </groupItems>
      </fieldGroup>
    </cacheField>
    <cacheField name="Quarters (FY 24 Month)" numFmtId="0" databaseField="0">
      <fieldGroup base="7">
        <rangePr groupBy="quarters" startDate="2023-07-01T00:00:00" endDate="2024-06-02T00:00:00"/>
        <groupItems count="6">
          <s v="&lt;7/1/2023"/>
          <s v="Qtr1"/>
          <s v="Qtr2"/>
          <s v="Qtr3"/>
          <s v="Qtr4"/>
          <s v="&gt;6/2/2024"/>
        </groupItems>
      </fieldGroup>
    </cacheField>
    <cacheField name="Years (FY 24 Month)" numFmtId="0" databaseField="0">
      <fieldGroup base="7">
        <rangePr groupBy="years" startDate="2023-07-01T00:00:00" endDate="2024-06-02T00:00:00"/>
        <groupItems count="4">
          <s v="&lt;7/1/2023"/>
          <s v="2023"/>
          <s v="2024"/>
          <s v="&gt;6/2/2024"/>
        </groupItems>
      </fieldGroup>
    </cacheField>
  </cacheFields>
  <extLst>
    <ext xmlns:x14="http://schemas.microsoft.com/office/spreadsheetml/2009/9/main" uri="{725AE2AE-9491-48be-B2B4-4EB974FC3084}">
      <x14:pivotCacheDefinition pivotCacheId="187659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1">
  <r>
    <x v="0"/>
    <x v="0"/>
    <x v="0"/>
    <s v="Pcode-100054"/>
    <x v="0"/>
    <n v="46"/>
    <n v="3031111"/>
    <x v="0"/>
    <x v="0"/>
  </r>
  <r>
    <x v="0"/>
    <x v="0"/>
    <x v="1"/>
    <s v="Pcode-100059"/>
    <x v="1"/>
    <n v="54"/>
    <n v="339952"/>
    <x v="0"/>
    <x v="1"/>
  </r>
  <r>
    <x v="0"/>
    <x v="0"/>
    <x v="2"/>
    <s v="Pcode-100059"/>
    <x v="1"/>
    <n v="52"/>
    <n v="539874"/>
    <x v="0"/>
    <x v="1"/>
  </r>
  <r>
    <x v="0"/>
    <x v="0"/>
    <x v="3"/>
    <s v="Pcode-100059"/>
    <x v="1"/>
    <n v="50"/>
    <n v="542449"/>
    <x v="0"/>
    <x v="1"/>
  </r>
  <r>
    <x v="0"/>
    <x v="0"/>
    <x v="4"/>
    <s v="Pcode-100054"/>
    <x v="0"/>
    <n v="47"/>
    <n v="494507"/>
    <x v="0"/>
    <x v="0"/>
  </r>
  <r>
    <x v="0"/>
    <x v="0"/>
    <x v="5"/>
    <s v="Pcode-100054"/>
    <x v="0"/>
    <n v="42"/>
    <n v="423300"/>
    <x v="0"/>
    <x v="0"/>
  </r>
  <r>
    <x v="0"/>
    <x v="0"/>
    <x v="6"/>
    <s v="Pcode-100054"/>
    <x v="0"/>
    <n v="58"/>
    <n v="436520"/>
    <x v="0"/>
    <x v="0"/>
  </r>
  <r>
    <x v="1"/>
    <x v="0"/>
    <x v="7"/>
    <s v="Pcode-100054"/>
    <x v="0"/>
    <n v="58"/>
    <n v="410193"/>
    <x v="0"/>
    <x v="0"/>
  </r>
  <r>
    <x v="1"/>
    <x v="0"/>
    <x v="8"/>
    <s v="Pcode-100054"/>
    <x v="0"/>
    <n v="56"/>
    <n v="83221"/>
    <x v="0"/>
    <x v="0"/>
  </r>
  <r>
    <x v="1"/>
    <x v="0"/>
    <x v="9"/>
    <s v="Pcode-100054"/>
    <x v="0"/>
    <n v="55"/>
    <n v="291876"/>
    <x v="0"/>
    <x v="0"/>
  </r>
  <r>
    <x v="1"/>
    <x v="0"/>
    <x v="10"/>
    <s v="Pcode-100054"/>
    <x v="0"/>
    <n v="41"/>
    <n v="476225"/>
    <x v="0"/>
    <x v="0"/>
  </r>
  <r>
    <x v="1"/>
    <x v="0"/>
    <x v="11"/>
    <s v="Pcode-100054"/>
    <x v="0"/>
    <n v="55"/>
    <n v="236253"/>
    <x v="0"/>
    <x v="0"/>
  </r>
  <r>
    <x v="1"/>
    <x v="0"/>
    <x v="12"/>
    <s v="Pcode-100054"/>
    <x v="0"/>
    <n v="40"/>
    <n v="452924"/>
    <x v="0"/>
    <x v="0"/>
  </r>
  <r>
    <x v="1"/>
    <x v="0"/>
    <x v="13"/>
    <s v="Pcode-100054"/>
    <x v="0"/>
    <n v="45"/>
    <n v="158485"/>
    <x v="0"/>
    <x v="0"/>
  </r>
  <r>
    <x v="1"/>
    <x v="0"/>
    <x v="14"/>
    <s v="Pcode-100054"/>
    <x v="0"/>
    <n v="58"/>
    <n v="121948"/>
    <x v="0"/>
    <x v="0"/>
  </r>
  <r>
    <x v="1"/>
    <x v="0"/>
    <x v="15"/>
    <s v="Pcode-100054"/>
    <x v="0"/>
    <n v="45"/>
    <n v="179349"/>
    <x v="0"/>
    <x v="0"/>
  </r>
  <r>
    <x v="1"/>
    <x v="1"/>
    <x v="16"/>
    <s v="Pcode-100054"/>
    <x v="0"/>
    <n v="41"/>
    <n v="461228"/>
    <x v="1"/>
    <x v="0"/>
  </r>
  <r>
    <x v="1"/>
    <x v="1"/>
    <x v="17"/>
    <s v="Pcode-100054"/>
    <x v="0"/>
    <n v="57"/>
    <n v="353813"/>
    <x v="1"/>
    <x v="0"/>
  </r>
  <r>
    <x v="1"/>
    <x v="1"/>
    <x v="18"/>
    <s v="Pcode-100054"/>
    <x v="0"/>
    <n v="46"/>
    <n v="205046"/>
    <x v="1"/>
    <x v="0"/>
  </r>
  <r>
    <x v="1"/>
    <x v="1"/>
    <x v="19"/>
    <s v="Pcode-100054"/>
    <x v="0"/>
    <n v="40"/>
    <n v="460018"/>
    <x v="1"/>
    <x v="0"/>
  </r>
  <r>
    <x v="1"/>
    <x v="1"/>
    <x v="20"/>
    <s v="Pcode-100054"/>
    <x v="0"/>
    <n v="44"/>
    <n v="426782"/>
    <x v="1"/>
    <x v="0"/>
  </r>
  <r>
    <x v="1"/>
    <x v="1"/>
    <x v="21"/>
    <s v="Pcode-100054"/>
    <x v="0"/>
    <n v="53"/>
    <n v="449754"/>
    <x v="1"/>
    <x v="0"/>
  </r>
  <r>
    <x v="1"/>
    <x v="1"/>
    <x v="22"/>
    <s v="Pcode-100054"/>
    <x v="0"/>
    <n v="45"/>
    <n v="200261"/>
    <x v="1"/>
    <x v="0"/>
  </r>
  <r>
    <x v="1"/>
    <x v="1"/>
    <x v="23"/>
    <s v="Pcode-100059"/>
    <x v="1"/>
    <n v="40"/>
    <n v="505763"/>
    <x v="1"/>
    <x v="1"/>
  </r>
  <r>
    <x v="1"/>
    <x v="1"/>
    <x v="24"/>
    <s v="Pcode-100059"/>
    <x v="1"/>
    <n v="47"/>
    <n v="491942"/>
    <x v="1"/>
    <x v="1"/>
  </r>
  <r>
    <x v="1"/>
    <x v="1"/>
    <x v="0"/>
    <s v="Pcode-100059"/>
    <x v="1"/>
    <n v="41"/>
    <n v="510299"/>
    <x v="1"/>
    <x v="1"/>
  </r>
  <r>
    <x v="1"/>
    <x v="1"/>
    <x v="1"/>
    <s v="Pcode-100059"/>
    <x v="1"/>
    <n v="56"/>
    <n v="290244"/>
    <x v="1"/>
    <x v="1"/>
  </r>
  <r>
    <x v="0"/>
    <x v="1"/>
    <x v="2"/>
    <s v="Pcode-100059"/>
    <x v="1"/>
    <n v="56"/>
    <n v="217326"/>
    <x v="1"/>
    <x v="1"/>
  </r>
  <r>
    <x v="0"/>
    <x v="1"/>
    <x v="3"/>
    <s v="Pcode-100059"/>
    <x v="1"/>
    <n v="48"/>
    <n v="472630"/>
    <x v="1"/>
    <x v="1"/>
  </r>
  <r>
    <x v="1"/>
    <x v="1"/>
    <x v="4"/>
    <s v="Pcode-100059"/>
    <x v="1"/>
    <n v="41"/>
    <n v="319205"/>
    <x v="1"/>
    <x v="1"/>
  </r>
  <r>
    <x v="1"/>
    <x v="1"/>
    <x v="5"/>
    <s v="Pcode-100059"/>
    <x v="1"/>
    <n v="58"/>
    <n v="553027"/>
    <x v="1"/>
    <x v="1"/>
  </r>
  <r>
    <x v="1"/>
    <x v="1"/>
    <x v="6"/>
    <s v="Pcode-100059"/>
    <x v="1"/>
    <n v="52"/>
    <n v="133945"/>
    <x v="1"/>
    <x v="1"/>
  </r>
  <r>
    <x v="1"/>
    <x v="1"/>
    <x v="7"/>
    <s v="Pcode-100059"/>
    <x v="1"/>
    <n v="41"/>
    <n v="296965"/>
    <x v="1"/>
    <x v="1"/>
  </r>
  <r>
    <x v="1"/>
    <x v="1"/>
    <x v="8"/>
    <s v="Pcode-100054"/>
    <x v="0"/>
    <n v="54"/>
    <n v="207459"/>
    <x v="1"/>
    <x v="0"/>
  </r>
  <r>
    <x v="1"/>
    <x v="1"/>
    <x v="9"/>
    <s v="Pcode-100054"/>
    <x v="0"/>
    <n v="40"/>
    <n v="285551"/>
    <x v="1"/>
    <x v="0"/>
  </r>
  <r>
    <x v="1"/>
    <x v="1"/>
    <x v="0"/>
    <s v="Pcode-100054"/>
    <x v="0"/>
    <n v="51"/>
    <n v="283057"/>
    <x v="1"/>
    <x v="0"/>
  </r>
  <r>
    <x v="1"/>
    <x v="1"/>
    <x v="1"/>
    <s v="Pcode-100054"/>
    <x v="0"/>
    <n v="45"/>
    <n v="462851"/>
    <x v="1"/>
    <x v="0"/>
  </r>
  <r>
    <x v="1"/>
    <x v="1"/>
    <x v="2"/>
    <s v="Pcode-100054"/>
    <x v="0"/>
    <n v="58"/>
    <n v="462029"/>
    <x v="1"/>
    <x v="0"/>
  </r>
  <r>
    <x v="1"/>
    <x v="1"/>
    <x v="3"/>
    <s v="Pcode-100054"/>
    <x v="0"/>
    <n v="42"/>
    <n v="473669"/>
    <x v="1"/>
    <x v="0"/>
  </r>
  <r>
    <x v="1"/>
    <x v="1"/>
    <x v="4"/>
    <s v="Pcode-100054"/>
    <x v="0"/>
    <n v="43"/>
    <n v="346309"/>
    <x v="1"/>
    <x v="0"/>
  </r>
  <r>
    <x v="1"/>
    <x v="1"/>
    <x v="5"/>
    <s v="Pcode-100059"/>
    <x v="1"/>
    <n v="48"/>
    <n v="212443"/>
    <x v="1"/>
    <x v="1"/>
  </r>
  <r>
    <x v="1"/>
    <x v="1"/>
    <x v="6"/>
    <s v="Pcode-100059"/>
    <x v="1"/>
    <n v="53"/>
    <n v="579098"/>
    <x v="1"/>
    <x v="1"/>
  </r>
  <r>
    <x v="1"/>
    <x v="1"/>
    <x v="7"/>
    <s v="Pcode-100059"/>
    <x v="1"/>
    <n v="40"/>
    <n v="178811"/>
    <x v="1"/>
    <x v="1"/>
  </r>
  <r>
    <x v="1"/>
    <x v="1"/>
    <x v="8"/>
    <s v="Pcode-100059"/>
    <x v="1"/>
    <n v="42"/>
    <n v="506952"/>
    <x v="1"/>
    <x v="1"/>
  </r>
  <r>
    <x v="1"/>
    <x v="1"/>
    <x v="9"/>
    <s v="Pcode-100059"/>
    <x v="1"/>
    <n v="57"/>
    <n v="534625"/>
    <x v="1"/>
    <x v="1"/>
  </r>
  <r>
    <x v="1"/>
    <x v="1"/>
    <x v="10"/>
    <s v="Pcode-100059"/>
    <x v="1"/>
    <n v="50"/>
    <n v="228300"/>
    <x v="1"/>
    <x v="1"/>
  </r>
  <r>
    <x v="1"/>
    <x v="1"/>
    <x v="11"/>
    <s v="Pcode-100059"/>
    <x v="1"/>
    <n v="40"/>
    <n v="159525"/>
    <x v="1"/>
    <x v="1"/>
  </r>
  <r>
    <x v="1"/>
    <x v="1"/>
    <x v="12"/>
    <s v="Pcode-100059"/>
    <x v="1"/>
    <n v="48"/>
    <n v="489385"/>
    <x v="1"/>
    <x v="1"/>
  </r>
  <r>
    <x v="1"/>
    <x v="1"/>
    <x v="13"/>
    <s v="Pcode-100059"/>
    <x v="1"/>
    <n v="53"/>
    <n v="568016"/>
    <x v="1"/>
    <x v="1"/>
  </r>
  <r>
    <x v="1"/>
    <x v="1"/>
    <x v="14"/>
    <s v="Pcode-100059"/>
    <x v="1"/>
    <n v="53"/>
    <n v="97048"/>
    <x v="1"/>
    <x v="1"/>
  </r>
  <r>
    <x v="1"/>
    <x v="1"/>
    <x v="15"/>
    <s v="Pcode-100059"/>
    <x v="1"/>
    <n v="55"/>
    <n v="168932"/>
    <x v="1"/>
    <x v="1"/>
  </r>
  <r>
    <x v="1"/>
    <x v="1"/>
    <x v="16"/>
    <s v="Pcode-100059"/>
    <x v="1"/>
    <n v="46"/>
    <n v="132855"/>
    <x v="1"/>
    <x v="1"/>
  </r>
  <r>
    <x v="1"/>
    <x v="1"/>
    <x v="17"/>
    <s v="Pcode-100059"/>
    <x v="1"/>
    <n v="56"/>
    <n v="290664"/>
    <x v="1"/>
    <x v="1"/>
  </r>
  <r>
    <x v="1"/>
    <x v="1"/>
    <x v="18"/>
    <s v="Pcode-100059"/>
    <x v="1"/>
    <n v="50"/>
    <n v="349264"/>
    <x v="1"/>
    <x v="1"/>
  </r>
  <r>
    <x v="1"/>
    <x v="1"/>
    <x v="19"/>
    <s v="Pcode-100059"/>
    <x v="1"/>
    <n v="42"/>
    <n v="525756"/>
    <x v="1"/>
    <x v="1"/>
  </r>
  <r>
    <x v="1"/>
    <x v="1"/>
    <x v="20"/>
    <s v="Pcode-100059"/>
    <x v="1"/>
    <n v="54"/>
    <n v="73374"/>
    <x v="1"/>
    <x v="1"/>
  </r>
  <r>
    <x v="1"/>
    <x v="1"/>
    <x v="21"/>
    <s v="Pcode-100059"/>
    <x v="1"/>
    <n v="40"/>
    <n v="174727"/>
    <x v="1"/>
    <x v="1"/>
  </r>
  <r>
    <x v="1"/>
    <x v="2"/>
    <x v="22"/>
    <s v="Pcode-100059"/>
    <x v="1"/>
    <n v="52"/>
    <n v="116827"/>
    <x v="2"/>
    <x v="1"/>
  </r>
  <r>
    <x v="1"/>
    <x v="2"/>
    <x v="23"/>
    <s v="Pcode-100059"/>
    <x v="1"/>
    <n v="48"/>
    <n v="253224"/>
    <x v="2"/>
    <x v="1"/>
  </r>
  <r>
    <x v="1"/>
    <x v="2"/>
    <x v="24"/>
    <s v="Pcode-100059"/>
    <x v="1"/>
    <n v="46"/>
    <n v="322254"/>
    <x v="2"/>
    <x v="1"/>
  </r>
  <r>
    <x v="0"/>
    <x v="2"/>
    <x v="0"/>
    <s v="Pcode-100059"/>
    <x v="1"/>
    <n v="40"/>
    <n v="434835"/>
    <x v="2"/>
    <x v="1"/>
  </r>
  <r>
    <x v="1"/>
    <x v="2"/>
    <x v="1"/>
    <s v="Pcode-100054"/>
    <x v="0"/>
    <n v="54"/>
    <n v="365660"/>
    <x v="2"/>
    <x v="0"/>
  </r>
  <r>
    <x v="1"/>
    <x v="2"/>
    <x v="2"/>
    <s v="Pcode-100054"/>
    <x v="0"/>
    <n v="41"/>
    <n v="202608"/>
    <x v="2"/>
    <x v="0"/>
  </r>
  <r>
    <x v="1"/>
    <x v="2"/>
    <x v="3"/>
    <s v="Pcode-100054"/>
    <x v="0"/>
    <n v="40"/>
    <n v="284553"/>
    <x v="2"/>
    <x v="0"/>
  </r>
  <r>
    <x v="1"/>
    <x v="2"/>
    <x v="4"/>
    <s v="Pcode-100054"/>
    <x v="0"/>
    <n v="48"/>
    <n v="303436"/>
    <x v="2"/>
    <x v="0"/>
  </r>
  <r>
    <x v="1"/>
    <x v="2"/>
    <x v="5"/>
    <s v="Pcode-100054"/>
    <x v="0"/>
    <n v="48"/>
    <n v="364593"/>
    <x v="2"/>
    <x v="0"/>
  </r>
  <r>
    <x v="1"/>
    <x v="2"/>
    <x v="6"/>
    <s v="Pcode-100059"/>
    <x v="1"/>
    <n v="46"/>
    <n v="407206"/>
    <x v="2"/>
    <x v="1"/>
  </r>
  <r>
    <x v="1"/>
    <x v="2"/>
    <x v="9"/>
    <s v="Pcode-100059"/>
    <x v="1"/>
    <n v="41"/>
    <n v="438784"/>
    <x v="2"/>
    <x v="1"/>
  </r>
  <r>
    <x v="1"/>
    <x v="2"/>
    <x v="0"/>
    <s v="Pcode-100059"/>
    <x v="1"/>
    <n v="54"/>
    <n v="553023"/>
    <x v="2"/>
    <x v="1"/>
  </r>
  <r>
    <x v="1"/>
    <x v="2"/>
    <x v="1"/>
    <s v="Pcode-100059"/>
    <x v="1"/>
    <n v="42"/>
    <n v="255142"/>
    <x v="2"/>
    <x v="1"/>
  </r>
  <r>
    <x v="1"/>
    <x v="2"/>
    <x v="2"/>
    <s v="Pcode-100059"/>
    <x v="1"/>
    <n v="49"/>
    <n v="491702"/>
    <x v="2"/>
    <x v="1"/>
  </r>
  <r>
    <x v="1"/>
    <x v="2"/>
    <x v="3"/>
    <s v="Pcode-100059"/>
    <x v="1"/>
    <n v="51"/>
    <n v="149162"/>
    <x v="2"/>
    <x v="1"/>
  </r>
  <r>
    <x v="1"/>
    <x v="2"/>
    <x v="4"/>
    <s v="Pcode-100059"/>
    <x v="1"/>
    <n v="54"/>
    <n v="238553"/>
    <x v="2"/>
    <x v="1"/>
  </r>
  <r>
    <x v="1"/>
    <x v="2"/>
    <x v="5"/>
    <s v="Pcode-100059"/>
    <x v="1"/>
    <n v="42"/>
    <n v="212706"/>
    <x v="2"/>
    <x v="1"/>
  </r>
  <r>
    <x v="1"/>
    <x v="2"/>
    <x v="6"/>
    <s v="Pcode-100059"/>
    <x v="1"/>
    <n v="44"/>
    <n v="57645"/>
    <x v="2"/>
    <x v="1"/>
  </r>
  <r>
    <x v="1"/>
    <x v="2"/>
    <x v="7"/>
    <s v="Pcode-100060"/>
    <x v="2"/>
    <n v="41"/>
    <n v="550311"/>
    <x v="2"/>
    <x v="2"/>
  </r>
  <r>
    <x v="1"/>
    <x v="2"/>
    <x v="8"/>
    <s v="Pcode-100060"/>
    <x v="2"/>
    <n v="45"/>
    <n v="379380"/>
    <x v="2"/>
    <x v="2"/>
  </r>
  <r>
    <x v="1"/>
    <x v="2"/>
    <x v="9"/>
    <s v="Pcode-100054"/>
    <x v="0"/>
    <n v="53"/>
    <n v="522192"/>
    <x v="2"/>
    <x v="0"/>
  </r>
  <r>
    <x v="1"/>
    <x v="2"/>
    <x v="2"/>
    <s v="Pcode-100054"/>
    <x v="0"/>
    <n v="54"/>
    <n v="489341"/>
    <x v="2"/>
    <x v="0"/>
  </r>
  <r>
    <x v="1"/>
    <x v="2"/>
    <x v="3"/>
    <s v="Pcode-100054"/>
    <x v="0"/>
    <n v="48"/>
    <n v="428479"/>
    <x v="2"/>
    <x v="0"/>
  </r>
  <r>
    <x v="1"/>
    <x v="2"/>
    <x v="4"/>
    <s v="Pcode-100054"/>
    <x v="0"/>
    <n v="47"/>
    <n v="208867"/>
    <x v="2"/>
    <x v="0"/>
  </r>
  <r>
    <x v="1"/>
    <x v="2"/>
    <x v="5"/>
    <s v="Pcode-100054"/>
    <x v="0"/>
    <n v="42"/>
    <n v="54947"/>
    <x v="2"/>
    <x v="0"/>
  </r>
  <r>
    <x v="1"/>
    <x v="2"/>
    <x v="6"/>
    <s v="Pcode-100054"/>
    <x v="0"/>
    <n v="47"/>
    <n v="178550"/>
    <x v="2"/>
    <x v="0"/>
  </r>
  <r>
    <x v="1"/>
    <x v="2"/>
    <x v="9"/>
    <s v="Pcode-100054"/>
    <x v="0"/>
    <n v="50"/>
    <n v="529525"/>
    <x v="2"/>
    <x v="0"/>
  </r>
  <r>
    <x v="1"/>
    <x v="3"/>
    <x v="0"/>
    <s v="Pcode-100054"/>
    <x v="0"/>
    <n v="46"/>
    <n v="559854"/>
    <x v="3"/>
    <x v="0"/>
  </r>
  <r>
    <x v="1"/>
    <x v="3"/>
    <x v="1"/>
    <s v="Pcode-100054"/>
    <x v="0"/>
    <n v="47"/>
    <n v="550272"/>
    <x v="3"/>
    <x v="0"/>
  </r>
  <r>
    <x v="1"/>
    <x v="3"/>
    <x v="2"/>
    <s v="Pcode-100059"/>
    <x v="1"/>
    <n v="45"/>
    <n v="457632"/>
    <x v="3"/>
    <x v="1"/>
  </r>
  <r>
    <x v="1"/>
    <x v="3"/>
    <x v="3"/>
    <s v="Pcode-100059"/>
    <x v="1"/>
    <n v="56"/>
    <n v="172248"/>
    <x v="3"/>
    <x v="1"/>
  </r>
  <r>
    <x v="1"/>
    <x v="3"/>
    <x v="4"/>
    <s v="Pcode-100059"/>
    <x v="1"/>
    <n v="42"/>
    <n v="151828"/>
    <x v="3"/>
    <x v="1"/>
  </r>
  <r>
    <x v="1"/>
    <x v="3"/>
    <x v="5"/>
    <s v="Pcode-100059"/>
    <x v="1"/>
    <n v="57"/>
    <n v="250416"/>
    <x v="3"/>
    <x v="1"/>
  </r>
  <r>
    <x v="1"/>
    <x v="3"/>
    <x v="6"/>
    <s v="Pcode-100059"/>
    <x v="1"/>
    <n v="51"/>
    <n v="529656"/>
    <x v="3"/>
    <x v="1"/>
  </r>
  <r>
    <x v="1"/>
    <x v="3"/>
    <x v="7"/>
    <s v="Pcode-100059"/>
    <x v="1"/>
    <n v="46"/>
    <n v="80356"/>
    <x v="3"/>
    <x v="1"/>
  </r>
  <r>
    <x v="1"/>
    <x v="3"/>
    <x v="8"/>
    <s v="Pcode-100060"/>
    <x v="2"/>
    <n v="56"/>
    <n v="565610"/>
    <x v="3"/>
    <x v="2"/>
  </r>
  <r>
    <x v="1"/>
    <x v="3"/>
    <x v="9"/>
    <s v="Pcode-100060"/>
    <x v="2"/>
    <n v="49"/>
    <n v="506918"/>
    <x v="3"/>
    <x v="2"/>
  </r>
  <r>
    <x v="1"/>
    <x v="3"/>
    <x v="2"/>
    <s v="Pcode-100060"/>
    <x v="2"/>
    <n v="52"/>
    <n v="575662"/>
    <x v="3"/>
    <x v="2"/>
  </r>
  <r>
    <x v="1"/>
    <x v="3"/>
    <x v="3"/>
    <s v="Pcode-100060"/>
    <x v="2"/>
    <n v="54"/>
    <n v="533351"/>
    <x v="3"/>
    <x v="2"/>
  </r>
  <r>
    <x v="0"/>
    <x v="3"/>
    <x v="4"/>
    <s v="Pcode-100060"/>
    <x v="2"/>
    <n v="57"/>
    <n v="98112"/>
    <x v="3"/>
    <x v="2"/>
  </r>
  <r>
    <x v="0"/>
    <x v="3"/>
    <x v="5"/>
    <s v="Pcode-100060"/>
    <x v="2"/>
    <n v="44"/>
    <n v="107646"/>
    <x v="3"/>
    <x v="2"/>
  </r>
  <r>
    <x v="0"/>
    <x v="3"/>
    <x v="6"/>
    <s v="Pcode-100060"/>
    <x v="2"/>
    <n v="52"/>
    <n v="76649"/>
    <x v="3"/>
    <x v="2"/>
  </r>
  <r>
    <x v="0"/>
    <x v="3"/>
    <x v="4"/>
    <s v="Pcode-100060"/>
    <x v="2"/>
    <n v="46"/>
    <n v="207713"/>
    <x v="3"/>
    <x v="2"/>
  </r>
  <r>
    <x v="0"/>
    <x v="3"/>
    <x v="5"/>
    <s v="Pcode-100060"/>
    <x v="2"/>
    <n v="50"/>
    <n v="386178"/>
    <x v="3"/>
    <x v="2"/>
  </r>
  <r>
    <x v="0"/>
    <x v="3"/>
    <x v="6"/>
    <s v="Pcode-100054"/>
    <x v="0"/>
    <n v="46"/>
    <n v="165802"/>
    <x v="3"/>
    <x v="0"/>
  </r>
  <r>
    <x v="0"/>
    <x v="3"/>
    <x v="9"/>
    <s v="Pcode-100054"/>
    <x v="0"/>
    <n v="42"/>
    <n v="134334"/>
    <x v="3"/>
    <x v="0"/>
  </r>
  <r>
    <x v="0"/>
    <x v="3"/>
    <x v="0"/>
    <s v="Pcode-100054"/>
    <x v="0"/>
    <n v="52"/>
    <n v="193123"/>
    <x v="3"/>
    <x v="0"/>
  </r>
  <r>
    <x v="0"/>
    <x v="3"/>
    <x v="1"/>
    <s v="Pcode-100054"/>
    <x v="0"/>
    <n v="45"/>
    <n v="487415"/>
    <x v="3"/>
    <x v="0"/>
  </r>
  <r>
    <x v="0"/>
    <x v="3"/>
    <x v="2"/>
    <s v="Pcode-100059"/>
    <x v="1"/>
    <n v="49"/>
    <n v="257674"/>
    <x v="3"/>
    <x v="1"/>
  </r>
  <r>
    <x v="0"/>
    <x v="3"/>
    <x v="3"/>
    <s v="Pcode-100059"/>
    <x v="1"/>
    <n v="50"/>
    <n v="269293"/>
    <x v="3"/>
    <x v="1"/>
  </r>
  <r>
    <x v="0"/>
    <x v="3"/>
    <x v="4"/>
    <s v="Pcode-100059"/>
    <x v="1"/>
    <n v="41"/>
    <n v="551598"/>
    <x v="3"/>
    <x v="1"/>
  </r>
  <r>
    <x v="0"/>
    <x v="3"/>
    <x v="5"/>
    <s v="Pcode-100059"/>
    <x v="1"/>
    <n v="45"/>
    <n v="152548"/>
    <x v="3"/>
    <x v="1"/>
  </r>
  <r>
    <x v="1"/>
    <x v="3"/>
    <x v="6"/>
    <s v="Pcode-100059"/>
    <x v="1"/>
    <n v="49"/>
    <n v="59143"/>
    <x v="3"/>
    <x v="1"/>
  </r>
  <r>
    <x v="1"/>
    <x v="3"/>
    <x v="7"/>
    <s v="Pcode-100059"/>
    <x v="1"/>
    <n v="53"/>
    <n v="50874"/>
    <x v="3"/>
    <x v="1"/>
  </r>
  <r>
    <x v="1"/>
    <x v="3"/>
    <x v="8"/>
    <s v="Pcode-100059"/>
    <x v="1"/>
    <n v="55"/>
    <n v="199593"/>
    <x v="3"/>
    <x v="1"/>
  </r>
  <r>
    <x v="1"/>
    <x v="3"/>
    <x v="9"/>
    <s v="Pcode-100059"/>
    <x v="1"/>
    <n v="42"/>
    <n v="392603"/>
    <x v="3"/>
    <x v="1"/>
  </r>
  <r>
    <x v="1"/>
    <x v="3"/>
    <x v="2"/>
    <s v="Pcode-100059"/>
    <x v="1"/>
    <n v="44"/>
    <n v="120514"/>
    <x v="3"/>
    <x v="1"/>
  </r>
  <r>
    <x v="1"/>
    <x v="3"/>
    <x v="3"/>
    <s v="Pcode-100059"/>
    <x v="1"/>
    <n v="50"/>
    <n v="63134"/>
    <x v="3"/>
    <x v="1"/>
  </r>
  <r>
    <x v="1"/>
    <x v="3"/>
    <x v="4"/>
    <s v="Pcode-100060"/>
    <x v="2"/>
    <n v="46"/>
    <n v="576758"/>
    <x v="3"/>
    <x v="2"/>
  </r>
  <r>
    <x v="1"/>
    <x v="3"/>
    <x v="5"/>
    <s v="Pcode-100060"/>
    <x v="2"/>
    <n v="49"/>
    <n v="93184"/>
    <x v="3"/>
    <x v="2"/>
  </r>
  <r>
    <x v="1"/>
    <x v="3"/>
    <x v="6"/>
    <s v="Pcode-100060"/>
    <x v="2"/>
    <n v="54"/>
    <n v="260509"/>
    <x v="3"/>
    <x v="2"/>
  </r>
  <r>
    <x v="1"/>
    <x v="4"/>
    <x v="22"/>
    <s v="Pcode-100060"/>
    <x v="2"/>
    <n v="49"/>
    <n v="493181"/>
    <x v="4"/>
    <x v="2"/>
  </r>
  <r>
    <x v="1"/>
    <x v="4"/>
    <x v="23"/>
    <s v="Pcode-100060"/>
    <x v="2"/>
    <n v="44"/>
    <n v="491479"/>
    <x v="4"/>
    <x v="2"/>
  </r>
  <r>
    <x v="1"/>
    <x v="4"/>
    <x v="24"/>
    <s v="Pcode-100060"/>
    <x v="2"/>
    <n v="50"/>
    <n v="522961"/>
    <x v="4"/>
    <x v="2"/>
  </r>
  <r>
    <x v="1"/>
    <x v="4"/>
    <x v="0"/>
    <s v="Pcode-100060"/>
    <x v="2"/>
    <n v="52"/>
    <n v="315115"/>
    <x v="4"/>
    <x v="2"/>
  </r>
  <r>
    <x v="1"/>
    <x v="4"/>
    <x v="1"/>
    <s v="Pcode-100060"/>
    <x v="2"/>
    <n v="45"/>
    <n v="58441"/>
    <x v="4"/>
    <x v="2"/>
  </r>
  <r>
    <x v="1"/>
    <x v="4"/>
    <x v="2"/>
    <s v="Pcode-100060"/>
    <x v="2"/>
    <n v="57"/>
    <n v="162984"/>
    <x v="4"/>
    <x v="2"/>
  </r>
  <r>
    <x v="1"/>
    <x v="4"/>
    <x v="3"/>
    <s v="Pcode-100054"/>
    <x v="0"/>
    <n v="42"/>
    <n v="126150"/>
    <x v="4"/>
    <x v="0"/>
  </r>
  <r>
    <x v="1"/>
    <x v="4"/>
    <x v="4"/>
    <s v="Pcode-100054"/>
    <x v="0"/>
    <n v="45"/>
    <n v="113228"/>
    <x v="4"/>
    <x v="0"/>
  </r>
  <r>
    <x v="1"/>
    <x v="4"/>
    <x v="5"/>
    <s v="Pcode-100054"/>
    <x v="0"/>
    <n v="57"/>
    <n v="97309"/>
    <x v="4"/>
    <x v="0"/>
  </r>
  <r>
    <x v="1"/>
    <x v="4"/>
    <x v="6"/>
    <s v="Pcode-100054"/>
    <x v="0"/>
    <n v="57"/>
    <n v="78578"/>
    <x v="4"/>
    <x v="0"/>
  </r>
  <r>
    <x v="1"/>
    <x v="4"/>
    <x v="9"/>
    <s v="Pcode-100054"/>
    <x v="0"/>
    <n v="48"/>
    <n v="521491"/>
    <x v="4"/>
    <x v="0"/>
  </r>
  <r>
    <x v="1"/>
    <x v="4"/>
    <x v="0"/>
    <s v="Pcode-100054"/>
    <x v="0"/>
    <n v="58"/>
    <n v="145926"/>
    <x v="4"/>
    <x v="0"/>
  </r>
  <r>
    <x v="1"/>
    <x v="4"/>
    <x v="1"/>
    <s v="Pcode-100059"/>
    <x v="1"/>
    <n v="45"/>
    <n v="91219"/>
    <x v="4"/>
    <x v="1"/>
  </r>
  <r>
    <x v="1"/>
    <x v="4"/>
    <x v="2"/>
    <s v="Pcode-100059"/>
    <x v="1"/>
    <n v="54"/>
    <n v="325794"/>
    <x v="4"/>
    <x v="1"/>
  </r>
  <r>
    <x v="1"/>
    <x v="4"/>
    <x v="3"/>
    <s v="Pcode-100059"/>
    <x v="1"/>
    <n v="58"/>
    <n v="410302"/>
    <x v="4"/>
    <x v="1"/>
  </r>
  <r>
    <x v="1"/>
    <x v="4"/>
    <x v="4"/>
    <s v="Pcode-100059"/>
    <x v="1"/>
    <n v="51"/>
    <n v="111597"/>
    <x v="4"/>
    <x v="1"/>
  </r>
  <r>
    <x v="1"/>
    <x v="4"/>
    <x v="5"/>
    <s v="Pcode-100059"/>
    <x v="1"/>
    <n v="48"/>
    <n v="62877"/>
    <x v="4"/>
    <x v="1"/>
  </r>
  <r>
    <x v="1"/>
    <x v="4"/>
    <x v="6"/>
    <s v="Pcode-100059"/>
    <x v="1"/>
    <n v="53"/>
    <n v="116419"/>
    <x v="4"/>
    <x v="1"/>
  </r>
  <r>
    <x v="1"/>
    <x v="4"/>
    <x v="7"/>
    <s v="Pcode-100060"/>
    <x v="2"/>
    <n v="56"/>
    <n v="129991"/>
    <x v="4"/>
    <x v="2"/>
  </r>
  <r>
    <x v="1"/>
    <x v="4"/>
    <x v="8"/>
    <s v="Pcode-100054"/>
    <x v="0"/>
    <n v="46"/>
    <n v="388199"/>
    <x v="4"/>
    <x v="0"/>
  </r>
  <r>
    <x v="1"/>
    <x v="4"/>
    <x v="9"/>
    <s v="Pcode-100054"/>
    <x v="0"/>
    <n v="48"/>
    <n v="510223"/>
    <x v="4"/>
    <x v="0"/>
  </r>
  <r>
    <x v="1"/>
    <x v="4"/>
    <x v="2"/>
    <s v="Pcode-100054"/>
    <x v="0"/>
    <n v="49"/>
    <n v="450014"/>
    <x v="4"/>
    <x v="0"/>
  </r>
  <r>
    <x v="1"/>
    <x v="4"/>
    <x v="3"/>
    <s v="Pcode-100054"/>
    <x v="0"/>
    <n v="42"/>
    <n v="291042"/>
    <x v="4"/>
    <x v="0"/>
  </r>
  <r>
    <x v="1"/>
    <x v="4"/>
    <x v="4"/>
    <s v="Pcode-100060"/>
    <x v="2"/>
    <n v="54"/>
    <n v="494113"/>
    <x v="4"/>
    <x v="2"/>
  </r>
  <r>
    <x v="1"/>
    <x v="4"/>
    <x v="5"/>
    <s v="Pcode-100060"/>
    <x v="2"/>
    <n v="46"/>
    <n v="283181"/>
    <x v="4"/>
    <x v="2"/>
  </r>
  <r>
    <x v="1"/>
    <x v="4"/>
    <x v="6"/>
    <s v="Pcode-100060"/>
    <x v="2"/>
    <n v="43"/>
    <n v="483414"/>
    <x v="4"/>
    <x v="2"/>
  </r>
  <r>
    <x v="1"/>
    <x v="4"/>
    <x v="9"/>
    <s v="Pcode-100054"/>
    <x v="0"/>
    <n v="51"/>
    <n v="499506"/>
    <x v="4"/>
    <x v="0"/>
  </r>
  <r>
    <x v="1"/>
    <x v="4"/>
    <x v="0"/>
    <s v="Pcode-100054"/>
    <x v="0"/>
    <n v="54"/>
    <n v="149329"/>
    <x v="4"/>
    <x v="0"/>
  </r>
  <r>
    <x v="1"/>
    <x v="4"/>
    <x v="1"/>
    <s v="Pcode-100054"/>
    <x v="0"/>
    <n v="52"/>
    <n v="258932"/>
    <x v="4"/>
    <x v="0"/>
  </r>
  <r>
    <x v="1"/>
    <x v="4"/>
    <x v="2"/>
    <s v="Pcode-100054"/>
    <x v="0"/>
    <n v="42"/>
    <n v="520525"/>
    <x v="4"/>
    <x v="0"/>
  </r>
  <r>
    <x v="1"/>
    <x v="4"/>
    <x v="3"/>
    <s v="Pcode-100054"/>
    <x v="0"/>
    <n v="58"/>
    <n v="146242"/>
    <x v="4"/>
    <x v="0"/>
  </r>
  <r>
    <x v="1"/>
    <x v="4"/>
    <x v="4"/>
    <s v="Pcode-100059"/>
    <x v="1"/>
    <n v="49"/>
    <n v="101725"/>
    <x v="4"/>
    <x v="1"/>
  </r>
  <r>
    <x v="1"/>
    <x v="4"/>
    <x v="5"/>
    <s v="Pcode-100059"/>
    <x v="1"/>
    <n v="52"/>
    <n v="215347"/>
    <x v="4"/>
    <x v="1"/>
  </r>
  <r>
    <x v="1"/>
    <x v="4"/>
    <x v="6"/>
    <s v="Pcode-100059"/>
    <x v="1"/>
    <n v="46"/>
    <n v="109461"/>
    <x v="4"/>
    <x v="1"/>
  </r>
  <r>
    <x v="1"/>
    <x v="4"/>
    <x v="7"/>
    <s v="Pcode-100059"/>
    <x v="1"/>
    <n v="41"/>
    <n v="98739"/>
    <x v="4"/>
    <x v="1"/>
  </r>
  <r>
    <x v="1"/>
    <x v="4"/>
    <x v="8"/>
    <s v="Pcode-100059"/>
    <x v="1"/>
    <n v="41"/>
    <n v="199417"/>
    <x v="4"/>
    <x v="1"/>
  </r>
  <r>
    <x v="1"/>
    <x v="4"/>
    <x v="9"/>
    <s v="Pcode-100059"/>
    <x v="1"/>
    <n v="57"/>
    <n v="168373"/>
    <x v="4"/>
    <x v="1"/>
  </r>
  <r>
    <x v="1"/>
    <x v="4"/>
    <x v="2"/>
    <s v="Pcode-100059"/>
    <x v="1"/>
    <n v="47"/>
    <n v="271576"/>
    <x v="4"/>
    <x v="1"/>
  </r>
  <r>
    <x v="1"/>
    <x v="4"/>
    <x v="3"/>
    <s v="Pcode-100059"/>
    <x v="1"/>
    <n v="44"/>
    <n v="70037"/>
    <x v="4"/>
    <x v="1"/>
  </r>
  <r>
    <x v="1"/>
    <x v="4"/>
    <x v="4"/>
    <s v="Pcode-100059"/>
    <x v="1"/>
    <n v="49"/>
    <n v="435122"/>
    <x v="4"/>
    <x v="1"/>
  </r>
  <r>
    <x v="1"/>
    <x v="4"/>
    <x v="5"/>
    <s v="Pcode-100059"/>
    <x v="1"/>
    <n v="44"/>
    <n v="46088"/>
    <x v="4"/>
    <x v="1"/>
  </r>
  <r>
    <x v="1"/>
    <x v="4"/>
    <x v="6"/>
    <s v="Pcode-100059"/>
    <x v="1"/>
    <n v="54"/>
    <n v="248707"/>
    <x v="4"/>
    <x v="1"/>
  </r>
  <r>
    <x v="1"/>
    <x v="4"/>
    <x v="4"/>
    <s v="Pcode-100059"/>
    <x v="1"/>
    <n v="44"/>
    <n v="324889"/>
    <x v="4"/>
    <x v="1"/>
  </r>
  <r>
    <x v="1"/>
    <x v="4"/>
    <x v="5"/>
    <s v="Pcode-100059"/>
    <x v="1"/>
    <n v="48"/>
    <n v="189907"/>
    <x v="4"/>
    <x v="1"/>
  </r>
  <r>
    <x v="1"/>
    <x v="4"/>
    <x v="6"/>
    <s v="Pcode-100059"/>
    <x v="1"/>
    <n v="52"/>
    <n v="47059"/>
    <x v="4"/>
    <x v="1"/>
  </r>
  <r>
    <x v="1"/>
    <x v="4"/>
    <x v="9"/>
    <s v="Pcode-100059"/>
    <x v="1"/>
    <n v="54"/>
    <n v="286923"/>
    <x v="4"/>
    <x v="1"/>
  </r>
  <r>
    <x v="1"/>
    <x v="4"/>
    <x v="0"/>
    <s v="Pcode-100059"/>
    <x v="1"/>
    <n v="49"/>
    <n v="231045"/>
    <x v="4"/>
    <x v="1"/>
  </r>
  <r>
    <x v="1"/>
    <x v="4"/>
    <x v="1"/>
    <s v="Pcode-100059"/>
    <x v="1"/>
    <n v="42"/>
    <n v="144165"/>
    <x v="4"/>
    <x v="1"/>
  </r>
  <r>
    <x v="1"/>
    <x v="4"/>
    <x v="2"/>
    <s v="Pcode-100059"/>
    <x v="1"/>
    <n v="58"/>
    <n v="303316"/>
    <x v="4"/>
    <x v="1"/>
  </r>
  <r>
    <x v="1"/>
    <x v="4"/>
    <x v="3"/>
    <s v="Pcode-100060"/>
    <x v="2"/>
    <n v="51"/>
    <n v="518969"/>
    <x v="4"/>
    <x v="2"/>
  </r>
  <r>
    <x v="1"/>
    <x v="4"/>
    <x v="4"/>
    <s v="Pcode-100060"/>
    <x v="2"/>
    <n v="47"/>
    <n v="486330"/>
    <x v="4"/>
    <x v="2"/>
  </r>
  <r>
    <x v="1"/>
    <x v="4"/>
    <x v="5"/>
    <s v="Pcode-100060"/>
    <x v="2"/>
    <n v="53"/>
    <n v="388609"/>
    <x v="4"/>
    <x v="2"/>
  </r>
  <r>
    <x v="1"/>
    <x v="4"/>
    <x v="6"/>
    <s v="Pcode-100060"/>
    <x v="2"/>
    <n v="58"/>
    <n v="514336"/>
    <x v="4"/>
    <x v="2"/>
  </r>
  <r>
    <x v="1"/>
    <x v="4"/>
    <x v="7"/>
    <s v="Pcode-100060"/>
    <x v="2"/>
    <n v="56"/>
    <n v="421157"/>
    <x v="4"/>
    <x v="2"/>
  </r>
  <r>
    <x v="1"/>
    <x v="4"/>
    <x v="8"/>
    <s v="Pcode-100060"/>
    <x v="2"/>
    <n v="43"/>
    <n v="569381"/>
    <x v="4"/>
    <x v="2"/>
  </r>
  <r>
    <x v="1"/>
    <x v="4"/>
    <x v="9"/>
    <s v="Pcode-100060"/>
    <x v="2"/>
    <n v="46"/>
    <n v="325001"/>
    <x v="4"/>
    <x v="2"/>
  </r>
  <r>
    <x v="1"/>
    <x v="4"/>
    <x v="2"/>
    <s v="Pcode-100060"/>
    <x v="2"/>
    <n v="43"/>
    <n v="319774"/>
    <x v="4"/>
    <x v="2"/>
  </r>
  <r>
    <x v="1"/>
    <x v="4"/>
    <x v="3"/>
    <s v="Pcode-100060"/>
    <x v="2"/>
    <n v="46"/>
    <n v="107255"/>
    <x v="4"/>
    <x v="2"/>
  </r>
  <r>
    <x v="1"/>
    <x v="5"/>
    <x v="6"/>
    <s v="Pcode-100060"/>
    <x v="2"/>
    <n v="46"/>
    <n v="107059"/>
    <x v="5"/>
    <x v="2"/>
  </r>
  <r>
    <x v="1"/>
    <x v="5"/>
    <x v="7"/>
    <s v="Pcode-100060"/>
    <x v="2"/>
    <n v="40"/>
    <n v="184300"/>
    <x v="5"/>
    <x v="2"/>
  </r>
  <r>
    <x v="1"/>
    <x v="5"/>
    <x v="8"/>
    <s v="Pcode-100060"/>
    <x v="2"/>
    <n v="48"/>
    <n v="495268"/>
    <x v="5"/>
    <x v="2"/>
  </r>
  <r>
    <x v="1"/>
    <x v="5"/>
    <x v="9"/>
    <s v="Pcode-100060"/>
    <x v="2"/>
    <n v="48"/>
    <n v="559039"/>
    <x v="5"/>
    <x v="2"/>
  </r>
  <r>
    <x v="1"/>
    <x v="5"/>
    <x v="2"/>
    <s v="Pcode-100060"/>
    <x v="2"/>
    <n v="42"/>
    <n v="97819"/>
    <x v="5"/>
    <x v="2"/>
  </r>
  <r>
    <x v="1"/>
    <x v="5"/>
    <x v="3"/>
    <s v="Pcode-100060"/>
    <x v="2"/>
    <n v="52"/>
    <n v="434666"/>
    <x v="5"/>
    <x v="2"/>
  </r>
  <r>
    <x v="0"/>
    <x v="5"/>
    <x v="4"/>
    <s v="Pcode-100060"/>
    <x v="2"/>
    <n v="44"/>
    <n v="152262"/>
    <x v="5"/>
    <x v="2"/>
  </r>
  <r>
    <x v="0"/>
    <x v="5"/>
    <x v="5"/>
    <s v="Pcode-100060"/>
    <x v="2"/>
    <n v="47"/>
    <n v="180969"/>
    <x v="5"/>
    <x v="2"/>
  </r>
  <r>
    <x v="0"/>
    <x v="5"/>
    <x v="6"/>
    <s v="Pcode-100060"/>
    <x v="2"/>
    <n v="58"/>
    <n v="355447"/>
    <x v="5"/>
    <x v="2"/>
  </r>
  <r>
    <x v="0"/>
    <x v="5"/>
    <x v="9"/>
    <s v="Pcode-100054"/>
    <x v="0"/>
    <n v="44"/>
    <n v="364609"/>
    <x v="5"/>
    <x v="0"/>
  </r>
  <r>
    <x v="0"/>
    <x v="5"/>
    <x v="0"/>
    <s v="Pcode-100054"/>
    <x v="0"/>
    <n v="42"/>
    <n v="311591"/>
    <x v="5"/>
    <x v="0"/>
  </r>
  <r>
    <x v="0"/>
    <x v="5"/>
    <x v="1"/>
    <s v="Pcode-100054"/>
    <x v="0"/>
    <n v="53"/>
    <n v="177052"/>
    <x v="5"/>
    <x v="0"/>
  </r>
  <r>
    <x v="0"/>
    <x v="5"/>
    <x v="2"/>
    <s v="Pcode-100060"/>
    <x v="2"/>
    <n v="53"/>
    <n v="98688"/>
    <x v="5"/>
    <x v="2"/>
  </r>
  <r>
    <x v="0"/>
    <x v="5"/>
    <x v="3"/>
    <s v="Pcode-100059"/>
    <x v="1"/>
    <n v="52"/>
    <n v="251191"/>
    <x v="5"/>
    <x v="1"/>
  </r>
  <r>
    <x v="0"/>
    <x v="5"/>
    <x v="4"/>
    <s v="Pcode-100059"/>
    <x v="1"/>
    <n v="58"/>
    <n v="319922"/>
    <x v="5"/>
    <x v="1"/>
  </r>
  <r>
    <x v="1"/>
    <x v="5"/>
    <x v="5"/>
    <s v="Pcode-100059"/>
    <x v="1"/>
    <n v="49"/>
    <n v="61406"/>
    <x v="5"/>
    <x v="1"/>
  </r>
  <r>
    <x v="1"/>
    <x v="5"/>
    <x v="6"/>
    <s v="Pcode-100059"/>
    <x v="1"/>
    <n v="46"/>
    <n v="441310"/>
    <x v="5"/>
    <x v="1"/>
  </r>
  <r>
    <x v="1"/>
    <x v="5"/>
    <x v="7"/>
    <s v="Pcode-100059"/>
    <x v="1"/>
    <n v="53"/>
    <n v="112839"/>
    <x v="5"/>
    <x v="1"/>
  </r>
  <r>
    <x v="1"/>
    <x v="5"/>
    <x v="8"/>
    <s v="Pcode-100059"/>
    <x v="1"/>
    <n v="50"/>
    <n v="196911"/>
    <x v="5"/>
    <x v="1"/>
  </r>
  <r>
    <x v="1"/>
    <x v="5"/>
    <x v="9"/>
    <s v="Pcode-100059"/>
    <x v="1"/>
    <n v="41"/>
    <n v="180762"/>
    <x v="5"/>
    <x v="1"/>
  </r>
  <r>
    <x v="1"/>
    <x v="5"/>
    <x v="2"/>
    <s v="Pcode-100059"/>
    <x v="1"/>
    <n v="55"/>
    <n v="55129"/>
    <x v="5"/>
    <x v="1"/>
  </r>
  <r>
    <x v="1"/>
    <x v="5"/>
    <x v="3"/>
    <s v="Pcode-100059"/>
    <x v="1"/>
    <n v="53"/>
    <n v="181746"/>
    <x v="5"/>
    <x v="1"/>
  </r>
  <r>
    <x v="1"/>
    <x v="5"/>
    <x v="4"/>
    <s v="Pcode-100059"/>
    <x v="1"/>
    <n v="45"/>
    <n v="146214"/>
    <x v="5"/>
    <x v="1"/>
  </r>
  <r>
    <x v="1"/>
    <x v="5"/>
    <x v="5"/>
    <s v="Pcode-100059"/>
    <x v="1"/>
    <n v="40"/>
    <n v="542616"/>
    <x v="5"/>
    <x v="1"/>
  </r>
  <r>
    <x v="1"/>
    <x v="5"/>
    <x v="6"/>
    <s v="Pcode-100059"/>
    <x v="1"/>
    <n v="43"/>
    <n v="225752"/>
    <x v="5"/>
    <x v="1"/>
  </r>
  <r>
    <x v="1"/>
    <x v="5"/>
    <x v="4"/>
    <s v="Pcode-100059"/>
    <x v="1"/>
    <n v="41"/>
    <n v="462663"/>
    <x v="5"/>
    <x v="1"/>
  </r>
  <r>
    <x v="1"/>
    <x v="5"/>
    <x v="5"/>
    <s v="Pcode-100059"/>
    <x v="1"/>
    <n v="50"/>
    <n v="342134"/>
    <x v="5"/>
    <x v="1"/>
  </r>
  <r>
    <x v="1"/>
    <x v="5"/>
    <x v="6"/>
    <s v="Pcode-100059"/>
    <x v="1"/>
    <n v="54"/>
    <n v="455844"/>
    <x v="5"/>
    <x v="1"/>
  </r>
  <r>
    <x v="1"/>
    <x v="5"/>
    <x v="9"/>
    <s v="Pcode-100059"/>
    <x v="1"/>
    <n v="46"/>
    <n v="162755"/>
    <x v="5"/>
    <x v="1"/>
  </r>
  <r>
    <x v="1"/>
    <x v="5"/>
    <x v="0"/>
    <s v="Pcode-100059"/>
    <x v="1"/>
    <n v="43"/>
    <n v="137019"/>
    <x v="5"/>
    <x v="1"/>
  </r>
  <r>
    <x v="1"/>
    <x v="5"/>
    <x v="1"/>
    <s v="Pcode-100059"/>
    <x v="1"/>
    <n v="45"/>
    <n v="51121"/>
    <x v="5"/>
    <x v="1"/>
  </r>
  <r>
    <x v="1"/>
    <x v="5"/>
    <x v="2"/>
    <s v="Pcode-100059"/>
    <x v="1"/>
    <n v="53"/>
    <n v="159053"/>
    <x v="5"/>
    <x v="1"/>
  </r>
  <r>
    <x v="1"/>
    <x v="5"/>
    <x v="3"/>
    <s v="Pcode-100059"/>
    <x v="1"/>
    <n v="49"/>
    <n v="486998"/>
    <x v="5"/>
    <x v="1"/>
  </r>
  <r>
    <x v="1"/>
    <x v="5"/>
    <x v="4"/>
    <s v="Pcode-100054"/>
    <x v="0"/>
    <n v="53"/>
    <n v="164310"/>
    <x v="5"/>
    <x v="0"/>
  </r>
  <r>
    <x v="1"/>
    <x v="5"/>
    <x v="5"/>
    <s v="Pcode-100054"/>
    <x v="0"/>
    <n v="49"/>
    <n v="253500"/>
    <x v="5"/>
    <x v="0"/>
  </r>
  <r>
    <x v="1"/>
    <x v="5"/>
    <x v="6"/>
    <s v="Pcode-100054"/>
    <x v="0"/>
    <n v="50"/>
    <n v="573046"/>
    <x v="5"/>
    <x v="0"/>
  </r>
  <r>
    <x v="1"/>
    <x v="5"/>
    <x v="7"/>
    <s v="Pcode-100054"/>
    <x v="0"/>
    <n v="55"/>
    <n v="217552"/>
    <x v="5"/>
    <x v="0"/>
  </r>
  <r>
    <x v="1"/>
    <x v="5"/>
    <x v="8"/>
    <s v="Pcode-100060"/>
    <x v="2"/>
    <n v="47"/>
    <n v="544522"/>
    <x v="5"/>
    <x v="2"/>
  </r>
  <r>
    <x v="1"/>
    <x v="5"/>
    <x v="9"/>
    <s v="Pcode-100060"/>
    <x v="2"/>
    <n v="51"/>
    <n v="181161"/>
    <x v="5"/>
    <x v="2"/>
  </r>
  <r>
    <x v="1"/>
    <x v="5"/>
    <x v="2"/>
    <s v="Pcode-100060"/>
    <x v="2"/>
    <n v="46"/>
    <n v="268886"/>
    <x v="5"/>
    <x v="2"/>
  </r>
  <r>
    <x v="1"/>
    <x v="5"/>
    <x v="3"/>
    <s v="Pcode-100060"/>
    <x v="2"/>
    <n v="43"/>
    <n v="412300"/>
    <x v="5"/>
    <x v="2"/>
  </r>
  <r>
    <x v="1"/>
    <x v="5"/>
    <x v="4"/>
    <s v="Pcode-100060"/>
    <x v="2"/>
    <n v="44"/>
    <n v="466771"/>
    <x v="5"/>
    <x v="2"/>
  </r>
  <r>
    <x v="1"/>
    <x v="5"/>
    <x v="5"/>
    <s v="Pcode-100060"/>
    <x v="2"/>
    <n v="55"/>
    <n v="89599"/>
    <x v="5"/>
    <x v="2"/>
  </r>
  <r>
    <x v="1"/>
    <x v="5"/>
    <x v="6"/>
    <s v="Pcode-100060"/>
    <x v="2"/>
    <n v="52"/>
    <n v="198631"/>
    <x v="5"/>
    <x v="2"/>
  </r>
  <r>
    <x v="1"/>
    <x v="5"/>
    <x v="22"/>
    <s v="Pcode-100060"/>
    <x v="2"/>
    <n v="57"/>
    <n v="369289"/>
    <x v="5"/>
    <x v="2"/>
  </r>
  <r>
    <x v="0"/>
    <x v="5"/>
    <x v="23"/>
    <s v="Pcode-100060"/>
    <x v="2"/>
    <n v="51"/>
    <n v="158482"/>
    <x v="5"/>
    <x v="2"/>
  </r>
  <r>
    <x v="0"/>
    <x v="5"/>
    <x v="24"/>
    <s v="Pcode-100060"/>
    <x v="2"/>
    <n v="45"/>
    <n v="473801"/>
    <x v="5"/>
    <x v="2"/>
  </r>
  <r>
    <x v="0"/>
    <x v="5"/>
    <x v="0"/>
    <s v="Pcode-100060"/>
    <x v="2"/>
    <n v="52"/>
    <n v="375053"/>
    <x v="5"/>
    <x v="2"/>
  </r>
  <r>
    <x v="0"/>
    <x v="5"/>
    <x v="1"/>
    <s v="Pcode-100060"/>
    <x v="2"/>
    <n v="41"/>
    <n v="295334"/>
    <x v="5"/>
    <x v="2"/>
  </r>
  <r>
    <x v="0"/>
    <x v="5"/>
    <x v="2"/>
    <s v="Pcode-100060"/>
    <x v="2"/>
    <n v="46"/>
    <n v="332029"/>
    <x v="5"/>
    <x v="2"/>
  </r>
  <r>
    <x v="0"/>
    <x v="5"/>
    <x v="3"/>
    <s v="Pcode-100060"/>
    <x v="2"/>
    <n v="43"/>
    <n v="70590"/>
    <x v="5"/>
    <x v="2"/>
  </r>
  <r>
    <x v="1"/>
    <x v="5"/>
    <x v="4"/>
    <s v="Pcode-100060"/>
    <x v="2"/>
    <n v="55"/>
    <n v="236196"/>
    <x v="5"/>
    <x v="2"/>
  </r>
  <r>
    <x v="1"/>
    <x v="5"/>
    <x v="5"/>
    <s v="Pcode-100060"/>
    <x v="2"/>
    <n v="57"/>
    <n v="424584"/>
    <x v="5"/>
    <x v="2"/>
  </r>
  <r>
    <x v="1"/>
    <x v="5"/>
    <x v="6"/>
    <s v="Pcode-100060"/>
    <x v="2"/>
    <n v="52"/>
    <n v="244038"/>
    <x v="5"/>
    <x v="2"/>
  </r>
  <r>
    <x v="1"/>
    <x v="5"/>
    <x v="9"/>
    <s v="Pcode-100060"/>
    <x v="2"/>
    <n v="50"/>
    <n v="573117"/>
    <x v="5"/>
    <x v="2"/>
  </r>
  <r>
    <x v="1"/>
    <x v="5"/>
    <x v="0"/>
    <s v="Pcode-100060"/>
    <x v="2"/>
    <n v="56"/>
    <n v="206631"/>
    <x v="5"/>
    <x v="2"/>
  </r>
  <r>
    <x v="1"/>
    <x v="5"/>
    <x v="1"/>
    <s v="Pcode-100060"/>
    <x v="2"/>
    <n v="45"/>
    <n v="296805"/>
    <x v="5"/>
    <x v="2"/>
  </r>
  <r>
    <x v="1"/>
    <x v="5"/>
    <x v="2"/>
    <s v="Pcode-100060"/>
    <x v="2"/>
    <n v="51"/>
    <n v="105080"/>
    <x v="5"/>
    <x v="2"/>
  </r>
  <r>
    <x v="1"/>
    <x v="5"/>
    <x v="3"/>
    <s v="Pcode-100060"/>
    <x v="2"/>
    <n v="48"/>
    <n v="431919"/>
    <x v="5"/>
    <x v="2"/>
  </r>
  <r>
    <x v="1"/>
    <x v="5"/>
    <x v="4"/>
    <s v="Pcode-100060"/>
    <x v="2"/>
    <n v="43"/>
    <n v="341859"/>
    <x v="5"/>
    <x v="2"/>
  </r>
  <r>
    <x v="1"/>
    <x v="5"/>
    <x v="5"/>
    <s v="Pcode-100060"/>
    <x v="2"/>
    <n v="44"/>
    <n v="137121"/>
    <x v="5"/>
    <x v="2"/>
  </r>
  <r>
    <x v="1"/>
    <x v="5"/>
    <x v="6"/>
    <s v="Pcode-100060"/>
    <x v="2"/>
    <n v="56"/>
    <n v="213897"/>
    <x v="5"/>
    <x v="2"/>
  </r>
  <r>
    <x v="1"/>
    <x v="5"/>
    <x v="7"/>
    <s v="Pcode-100060"/>
    <x v="2"/>
    <n v="41"/>
    <n v="133802"/>
    <x v="5"/>
    <x v="2"/>
  </r>
  <r>
    <x v="1"/>
    <x v="5"/>
    <x v="8"/>
    <s v="Pcode-100059"/>
    <x v="1"/>
    <n v="46"/>
    <n v="554100"/>
    <x v="5"/>
    <x v="1"/>
  </r>
  <r>
    <x v="1"/>
    <x v="5"/>
    <x v="9"/>
    <s v="Pcode-100059"/>
    <x v="1"/>
    <n v="49"/>
    <n v="541951"/>
    <x v="5"/>
    <x v="1"/>
  </r>
  <r>
    <x v="1"/>
    <x v="5"/>
    <x v="2"/>
    <s v="Pcode-100059"/>
    <x v="1"/>
    <n v="45"/>
    <n v="415820"/>
    <x v="5"/>
    <x v="1"/>
  </r>
  <r>
    <x v="1"/>
    <x v="5"/>
    <x v="3"/>
    <s v="Pcode-100059"/>
    <x v="1"/>
    <n v="57"/>
    <n v="198115"/>
    <x v="5"/>
    <x v="1"/>
  </r>
  <r>
    <x v="1"/>
    <x v="5"/>
    <x v="4"/>
    <s v="Pcode-100059"/>
    <x v="1"/>
    <n v="55"/>
    <n v="209712"/>
    <x v="5"/>
    <x v="1"/>
  </r>
  <r>
    <x v="1"/>
    <x v="5"/>
    <x v="5"/>
    <s v="Pcode-100059"/>
    <x v="1"/>
    <n v="45"/>
    <n v="489360"/>
    <x v="5"/>
    <x v="1"/>
  </r>
  <r>
    <x v="0"/>
    <x v="5"/>
    <x v="6"/>
    <s v="Pcode-100059"/>
    <x v="1"/>
    <n v="57"/>
    <n v="161079"/>
    <x v="5"/>
    <x v="1"/>
  </r>
  <r>
    <x v="0"/>
    <x v="5"/>
    <x v="9"/>
    <s v="Pcode-100059"/>
    <x v="1"/>
    <n v="44"/>
    <n v="73754"/>
    <x v="5"/>
    <x v="1"/>
  </r>
  <r>
    <x v="0"/>
    <x v="5"/>
    <x v="0"/>
    <s v="Pcode-100059"/>
    <x v="1"/>
    <n v="54"/>
    <n v="211959"/>
    <x v="5"/>
    <x v="1"/>
  </r>
  <r>
    <x v="0"/>
    <x v="5"/>
    <x v="1"/>
    <s v="Pcode-100059"/>
    <x v="1"/>
    <n v="51"/>
    <n v="213470"/>
    <x v="5"/>
    <x v="1"/>
  </r>
  <r>
    <x v="0"/>
    <x v="5"/>
    <x v="2"/>
    <s v="Pcode-100059"/>
    <x v="1"/>
    <n v="53"/>
    <n v="437651"/>
    <x v="5"/>
    <x v="1"/>
  </r>
  <r>
    <x v="0"/>
    <x v="5"/>
    <x v="3"/>
    <s v="Pcode-100059"/>
    <x v="1"/>
    <n v="51"/>
    <n v="407203"/>
    <x v="5"/>
    <x v="1"/>
  </r>
  <r>
    <x v="0"/>
    <x v="5"/>
    <x v="4"/>
    <s v="Pcode-100060"/>
    <x v="2"/>
    <n v="46"/>
    <n v="216765"/>
    <x v="5"/>
    <x v="2"/>
  </r>
  <r>
    <x v="1"/>
    <x v="5"/>
    <x v="5"/>
    <s v="Pcode-100060"/>
    <x v="2"/>
    <n v="40"/>
    <n v="46737"/>
    <x v="5"/>
    <x v="2"/>
  </r>
  <r>
    <x v="1"/>
    <x v="5"/>
    <x v="6"/>
    <s v="Pcode-100060"/>
    <x v="2"/>
    <n v="41"/>
    <n v="171177"/>
    <x v="5"/>
    <x v="2"/>
  </r>
  <r>
    <x v="1"/>
    <x v="5"/>
    <x v="7"/>
    <s v="Pcode-100060"/>
    <x v="2"/>
    <n v="49"/>
    <n v="298474"/>
    <x v="5"/>
    <x v="2"/>
  </r>
  <r>
    <x v="1"/>
    <x v="5"/>
    <x v="8"/>
    <s v="Pcode-100060"/>
    <x v="2"/>
    <n v="51"/>
    <n v="151454"/>
    <x v="5"/>
    <x v="2"/>
  </r>
  <r>
    <x v="1"/>
    <x v="5"/>
    <x v="9"/>
    <s v="Pcode-100060"/>
    <x v="2"/>
    <n v="46"/>
    <n v="248217"/>
    <x v="5"/>
    <x v="2"/>
  </r>
  <r>
    <x v="1"/>
    <x v="5"/>
    <x v="2"/>
    <s v="Pcode-100060"/>
    <x v="2"/>
    <n v="46"/>
    <n v="440388"/>
    <x v="5"/>
    <x v="2"/>
  </r>
  <r>
    <x v="1"/>
    <x v="5"/>
    <x v="3"/>
    <s v="Pcode-100060"/>
    <x v="2"/>
    <n v="56"/>
    <n v="296394"/>
    <x v="5"/>
    <x v="2"/>
  </r>
  <r>
    <x v="1"/>
    <x v="5"/>
    <x v="4"/>
    <s v="Pcode-100060"/>
    <x v="2"/>
    <n v="52"/>
    <n v="81917"/>
    <x v="5"/>
    <x v="2"/>
  </r>
  <r>
    <x v="1"/>
    <x v="5"/>
    <x v="5"/>
    <s v="Pcode-100060"/>
    <x v="2"/>
    <n v="58"/>
    <n v="435160"/>
    <x v="5"/>
    <x v="2"/>
  </r>
  <r>
    <x v="1"/>
    <x v="5"/>
    <x v="6"/>
    <s v="Pcode-100060"/>
    <x v="2"/>
    <n v="52"/>
    <n v="158673"/>
    <x v="5"/>
    <x v="2"/>
  </r>
  <r>
    <x v="1"/>
    <x v="5"/>
    <x v="4"/>
    <s v="Pcode-100060"/>
    <x v="2"/>
    <n v="51"/>
    <n v="122027"/>
    <x v="5"/>
    <x v="2"/>
  </r>
  <r>
    <x v="1"/>
    <x v="5"/>
    <x v="5"/>
    <s v="Pcode-100060"/>
    <x v="2"/>
    <n v="50"/>
    <n v="463952"/>
    <x v="5"/>
    <x v="2"/>
  </r>
  <r>
    <x v="1"/>
    <x v="5"/>
    <x v="6"/>
    <s v="Pcode-100060"/>
    <x v="2"/>
    <n v="44"/>
    <n v="129803"/>
    <x v="5"/>
    <x v="2"/>
  </r>
  <r>
    <x v="1"/>
    <x v="5"/>
    <x v="9"/>
    <s v="Pcode-100060"/>
    <x v="2"/>
    <n v="56"/>
    <n v="304345"/>
    <x v="5"/>
    <x v="2"/>
  </r>
  <r>
    <x v="1"/>
    <x v="5"/>
    <x v="0"/>
    <s v="Pcode-100060"/>
    <x v="2"/>
    <n v="50"/>
    <n v="473274"/>
    <x v="5"/>
    <x v="2"/>
  </r>
  <r>
    <x v="1"/>
    <x v="5"/>
    <x v="1"/>
    <s v="Pcode-100060"/>
    <x v="2"/>
    <n v="58"/>
    <n v="449810"/>
    <x v="5"/>
    <x v="2"/>
  </r>
  <r>
    <x v="1"/>
    <x v="5"/>
    <x v="2"/>
    <s v="Pcode-100060"/>
    <x v="2"/>
    <n v="58"/>
    <n v="571183"/>
    <x v="5"/>
    <x v="2"/>
  </r>
  <r>
    <x v="1"/>
    <x v="5"/>
    <x v="3"/>
    <s v="Pcode-100060"/>
    <x v="2"/>
    <n v="52"/>
    <n v="315002"/>
    <x v="5"/>
    <x v="2"/>
  </r>
  <r>
    <x v="1"/>
    <x v="5"/>
    <x v="4"/>
    <s v="Pcode-100060"/>
    <x v="2"/>
    <n v="42"/>
    <n v="88874"/>
    <x v="5"/>
    <x v="2"/>
  </r>
  <r>
    <x v="1"/>
    <x v="5"/>
    <x v="5"/>
    <s v="Pcode-100060"/>
    <x v="2"/>
    <n v="56"/>
    <n v="239507"/>
    <x v="5"/>
    <x v="2"/>
  </r>
  <r>
    <x v="1"/>
    <x v="5"/>
    <x v="6"/>
    <s v="Pcode-100059"/>
    <x v="1"/>
    <n v="54"/>
    <n v="421788"/>
    <x v="5"/>
    <x v="1"/>
  </r>
  <r>
    <x v="1"/>
    <x v="5"/>
    <x v="7"/>
    <s v="Pcode-100059"/>
    <x v="1"/>
    <n v="40"/>
    <n v="381643"/>
    <x v="5"/>
    <x v="1"/>
  </r>
  <r>
    <x v="1"/>
    <x v="5"/>
    <x v="8"/>
    <s v="Pcode-100059"/>
    <x v="1"/>
    <n v="57"/>
    <n v="132620"/>
    <x v="5"/>
    <x v="1"/>
  </r>
  <r>
    <x v="1"/>
    <x v="5"/>
    <x v="9"/>
    <s v="Pcode-100059"/>
    <x v="1"/>
    <n v="44"/>
    <n v="283847"/>
    <x v="5"/>
    <x v="1"/>
  </r>
  <r>
    <x v="1"/>
    <x v="5"/>
    <x v="2"/>
    <s v="Pcode-100059"/>
    <x v="1"/>
    <n v="54"/>
    <n v="104113"/>
    <x v="5"/>
    <x v="1"/>
  </r>
  <r>
    <x v="1"/>
    <x v="5"/>
    <x v="3"/>
    <s v="Pcode-100059"/>
    <x v="1"/>
    <n v="40"/>
    <n v="172438"/>
    <x v="5"/>
    <x v="1"/>
  </r>
  <r>
    <x v="1"/>
    <x v="6"/>
    <x v="3"/>
    <s v="Pcode-100059"/>
    <x v="1"/>
    <n v="45"/>
    <n v="374098"/>
    <x v="6"/>
    <x v="1"/>
  </r>
  <r>
    <x v="1"/>
    <x v="6"/>
    <x v="4"/>
    <s v="Pcode-100059"/>
    <x v="1"/>
    <n v="52"/>
    <n v="308493"/>
    <x v="6"/>
    <x v="1"/>
  </r>
  <r>
    <x v="1"/>
    <x v="6"/>
    <x v="5"/>
    <s v="Pcode-100059"/>
    <x v="1"/>
    <n v="43"/>
    <n v="199881"/>
    <x v="6"/>
    <x v="1"/>
  </r>
  <r>
    <x v="1"/>
    <x v="6"/>
    <x v="6"/>
    <s v="Pcode-100059"/>
    <x v="1"/>
    <n v="49"/>
    <n v="382707"/>
    <x v="6"/>
    <x v="1"/>
  </r>
  <r>
    <x v="1"/>
    <x v="6"/>
    <x v="7"/>
    <s v="Pcode-100059"/>
    <x v="1"/>
    <n v="51"/>
    <n v="273624"/>
    <x v="6"/>
    <x v="1"/>
  </r>
  <r>
    <x v="1"/>
    <x v="6"/>
    <x v="8"/>
    <s v="Pcode-100059"/>
    <x v="1"/>
    <n v="44"/>
    <n v="336155"/>
    <x v="6"/>
    <x v="1"/>
  </r>
  <r>
    <x v="1"/>
    <x v="6"/>
    <x v="9"/>
    <s v="Pcode-100059"/>
    <x v="1"/>
    <n v="49"/>
    <n v="429636"/>
    <x v="6"/>
    <x v="1"/>
  </r>
  <r>
    <x v="0"/>
    <x v="6"/>
    <x v="2"/>
    <s v="Pcode-100059"/>
    <x v="1"/>
    <n v="46"/>
    <n v="299056"/>
    <x v="6"/>
    <x v="1"/>
  </r>
  <r>
    <x v="0"/>
    <x v="6"/>
    <x v="3"/>
    <s v="Pcode-100059"/>
    <x v="1"/>
    <n v="53"/>
    <n v="327941"/>
    <x v="6"/>
    <x v="1"/>
  </r>
  <r>
    <x v="1"/>
    <x v="6"/>
    <x v="6"/>
    <s v="Pcode-100059"/>
    <x v="1"/>
    <n v="52"/>
    <n v="265636"/>
    <x v="6"/>
    <x v="1"/>
  </r>
  <r>
    <x v="1"/>
    <x v="6"/>
    <x v="7"/>
    <s v="Pcode-100059"/>
    <x v="1"/>
    <n v="56"/>
    <n v="372456"/>
    <x v="6"/>
    <x v="1"/>
  </r>
  <r>
    <x v="1"/>
    <x v="6"/>
    <x v="8"/>
    <s v="Pcode-100059"/>
    <x v="1"/>
    <n v="45"/>
    <n v="566252"/>
    <x v="6"/>
    <x v="1"/>
  </r>
  <r>
    <x v="1"/>
    <x v="6"/>
    <x v="9"/>
    <s v="Pcode-100059"/>
    <x v="1"/>
    <n v="41"/>
    <n v="541703"/>
    <x v="6"/>
    <x v="1"/>
  </r>
  <r>
    <x v="1"/>
    <x v="6"/>
    <x v="2"/>
    <s v="Pcode-100059"/>
    <x v="1"/>
    <n v="43"/>
    <n v="507700"/>
    <x v="6"/>
    <x v="1"/>
  </r>
  <r>
    <x v="1"/>
    <x v="6"/>
    <x v="3"/>
    <s v="Pcode-100059"/>
    <x v="1"/>
    <n v="43"/>
    <n v="437521"/>
    <x v="6"/>
    <x v="1"/>
  </r>
  <r>
    <x v="1"/>
    <x v="6"/>
    <x v="4"/>
    <s v="Pcode-100059"/>
    <x v="1"/>
    <n v="55"/>
    <n v="411350"/>
    <x v="6"/>
    <x v="1"/>
  </r>
  <r>
    <x v="1"/>
    <x v="6"/>
    <x v="5"/>
    <s v="Pcode-100059"/>
    <x v="1"/>
    <n v="43"/>
    <n v="96997"/>
    <x v="6"/>
    <x v="1"/>
  </r>
  <r>
    <x v="1"/>
    <x v="6"/>
    <x v="6"/>
    <s v="Pcode-100059"/>
    <x v="1"/>
    <n v="56"/>
    <n v="130951"/>
    <x v="6"/>
    <x v="1"/>
  </r>
  <r>
    <x v="1"/>
    <x v="6"/>
    <x v="9"/>
    <s v="Pcode-100059"/>
    <x v="1"/>
    <n v="58"/>
    <n v="200647"/>
    <x v="6"/>
    <x v="1"/>
  </r>
  <r>
    <x v="1"/>
    <x v="6"/>
    <x v="0"/>
    <s v="Pcode-100060"/>
    <x v="2"/>
    <n v="55"/>
    <n v="70401"/>
    <x v="6"/>
    <x v="2"/>
  </r>
  <r>
    <x v="1"/>
    <x v="6"/>
    <x v="1"/>
    <s v="Pcode-100060"/>
    <x v="2"/>
    <n v="45"/>
    <n v="476331"/>
    <x v="6"/>
    <x v="2"/>
  </r>
  <r>
    <x v="1"/>
    <x v="6"/>
    <x v="2"/>
    <s v="Pcode-100060"/>
    <x v="2"/>
    <n v="58"/>
    <n v="200856"/>
    <x v="6"/>
    <x v="2"/>
  </r>
  <r>
    <x v="1"/>
    <x v="6"/>
    <x v="3"/>
    <s v="Pcode-100060"/>
    <x v="2"/>
    <n v="54"/>
    <n v="72805"/>
    <x v="6"/>
    <x v="2"/>
  </r>
  <r>
    <x v="1"/>
    <x v="6"/>
    <x v="4"/>
    <s v="Pcode-100060"/>
    <x v="2"/>
    <n v="50"/>
    <n v="119001"/>
    <x v="6"/>
    <x v="2"/>
  </r>
  <r>
    <x v="1"/>
    <x v="6"/>
    <x v="5"/>
    <s v="Pcode-100060"/>
    <x v="2"/>
    <n v="58"/>
    <n v="210874"/>
    <x v="6"/>
    <x v="2"/>
  </r>
  <r>
    <x v="1"/>
    <x v="6"/>
    <x v="6"/>
    <s v="Pcode-100060"/>
    <x v="2"/>
    <n v="43"/>
    <n v="194777"/>
    <x v="6"/>
    <x v="2"/>
  </r>
  <r>
    <x v="1"/>
    <x v="6"/>
    <x v="7"/>
    <s v="Pcode-100060"/>
    <x v="2"/>
    <n v="49"/>
    <n v="439507"/>
    <x v="6"/>
    <x v="2"/>
  </r>
  <r>
    <x v="1"/>
    <x v="6"/>
    <x v="8"/>
    <s v="Pcode-100060"/>
    <x v="2"/>
    <n v="47"/>
    <n v="501495"/>
    <x v="6"/>
    <x v="2"/>
  </r>
  <r>
    <x v="1"/>
    <x v="6"/>
    <x v="9"/>
    <s v="Pcode-100060"/>
    <x v="2"/>
    <n v="54"/>
    <n v="84758"/>
    <x v="6"/>
    <x v="2"/>
  </r>
  <r>
    <x v="1"/>
    <x v="6"/>
    <x v="2"/>
    <s v="Pcode-100060"/>
    <x v="2"/>
    <n v="48"/>
    <n v="363820"/>
    <x v="6"/>
    <x v="2"/>
  </r>
  <r>
    <x v="1"/>
    <x v="6"/>
    <x v="3"/>
    <s v="Pcode-100060"/>
    <x v="2"/>
    <n v="57"/>
    <n v="454640"/>
    <x v="6"/>
    <x v="2"/>
  </r>
  <r>
    <x v="1"/>
    <x v="6"/>
    <x v="4"/>
    <s v="Pcode-100060"/>
    <x v="2"/>
    <n v="41"/>
    <n v="416211"/>
    <x v="6"/>
    <x v="2"/>
  </r>
  <r>
    <x v="1"/>
    <x v="6"/>
    <x v="5"/>
    <s v="Pcode-100060"/>
    <x v="2"/>
    <n v="50"/>
    <n v="370110"/>
    <x v="6"/>
    <x v="2"/>
  </r>
  <r>
    <x v="1"/>
    <x v="6"/>
    <x v="6"/>
    <s v="Pcode-100060"/>
    <x v="2"/>
    <n v="57"/>
    <n v="72176"/>
    <x v="6"/>
    <x v="2"/>
  </r>
  <r>
    <x v="1"/>
    <x v="6"/>
    <x v="4"/>
    <s v="Pcode-100060"/>
    <x v="2"/>
    <n v="51"/>
    <n v="480225"/>
    <x v="6"/>
    <x v="2"/>
  </r>
  <r>
    <x v="1"/>
    <x v="6"/>
    <x v="5"/>
    <s v="Pcode-100060"/>
    <x v="2"/>
    <n v="50"/>
    <n v="200129"/>
    <x v="6"/>
    <x v="2"/>
  </r>
  <r>
    <x v="1"/>
    <x v="6"/>
    <x v="6"/>
    <s v="Pcode-100060"/>
    <x v="2"/>
    <n v="54"/>
    <n v="84000"/>
    <x v="6"/>
    <x v="2"/>
  </r>
  <r>
    <x v="1"/>
    <x v="6"/>
    <x v="9"/>
    <s v="Pcode-100060"/>
    <x v="2"/>
    <n v="56"/>
    <n v="165524"/>
    <x v="6"/>
    <x v="2"/>
  </r>
  <r>
    <x v="1"/>
    <x v="6"/>
    <x v="0"/>
    <s v="Pcode-100059"/>
    <x v="1"/>
    <n v="57"/>
    <n v="552991"/>
    <x v="6"/>
    <x v="1"/>
  </r>
  <r>
    <x v="1"/>
    <x v="6"/>
    <x v="1"/>
    <s v="Pcode-100059"/>
    <x v="1"/>
    <n v="52"/>
    <n v="266738"/>
    <x v="6"/>
    <x v="1"/>
  </r>
  <r>
    <x v="1"/>
    <x v="6"/>
    <x v="2"/>
    <s v="Pcode-100059"/>
    <x v="1"/>
    <n v="52"/>
    <n v="510487"/>
    <x v="6"/>
    <x v="1"/>
  </r>
  <r>
    <x v="1"/>
    <x v="6"/>
    <x v="3"/>
    <s v="Pcode-100059"/>
    <x v="1"/>
    <n v="53"/>
    <n v="353040"/>
    <x v="6"/>
    <x v="1"/>
  </r>
  <r>
    <x v="1"/>
    <x v="6"/>
    <x v="4"/>
    <s v="Pcode-100059"/>
    <x v="1"/>
    <n v="44"/>
    <n v="211222"/>
    <x v="6"/>
    <x v="1"/>
  </r>
  <r>
    <x v="1"/>
    <x v="6"/>
    <x v="5"/>
    <s v="Pcode-100059"/>
    <x v="1"/>
    <n v="49"/>
    <n v="426828"/>
    <x v="6"/>
    <x v="1"/>
  </r>
  <r>
    <x v="1"/>
    <x v="6"/>
    <x v="6"/>
    <s v="Pcode-100059"/>
    <x v="1"/>
    <n v="55"/>
    <n v="548233"/>
    <x v="6"/>
    <x v="1"/>
  </r>
  <r>
    <x v="1"/>
    <x v="6"/>
    <x v="7"/>
    <s v="Pcode-100059"/>
    <x v="1"/>
    <n v="45"/>
    <n v="484399"/>
    <x v="6"/>
    <x v="1"/>
  </r>
  <r>
    <x v="1"/>
    <x v="6"/>
    <x v="8"/>
    <s v="Pcode-100054"/>
    <x v="0"/>
    <n v="50"/>
    <n v="521008"/>
    <x v="6"/>
    <x v="0"/>
  </r>
  <r>
    <x v="1"/>
    <x v="6"/>
    <x v="9"/>
    <s v="Pcode-100054"/>
    <x v="0"/>
    <n v="40"/>
    <n v="423782"/>
    <x v="6"/>
    <x v="0"/>
  </r>
  <r>
    <x v="1"/>
    <x v="6"/>
    <x v="2"/>
    <s v="Pcode-100054"/>
    <x v="0"/>
    <n v="57"/>
    <n v="281922"/>
    <x v="6"/>
    <x v="0"/>
  </r>
  <r>
    <x v="1"/>
    <x v="6"/>
    <x v="3"/>
    <s v="Pcode-100054"/>
    <x v="0"/>
    <n v="43"/>
    <n v="50850"/>
    <x v="6"/>
    <x v="0"/>
  </r>
  <r>
    <x v="1"/>
    <x v="6"/>
    <x v="4"/>
    <s v="Pcode-100054"/>
    <x v="0"/>
    <n v="56"/>
    <n v="121493"/>
    <x v="6"/>
    <x v="0"/>
  </r>
  <r>
    <x v="1"/>
    <x v="6"/>
    <x v="5"/>
    <s v="Pcode-100054"/>
    <x v="0"/>
    <n v="50"/>
    <n v="290946"/>
    <x v="6"/>
    <x v="0"/>
  </r>
  <r>
    <x v="1"/>
    <x v="6"/>
    <x v="6"/>
    <s v="Pcode-100054"/>
    <x v="0"/>
    <n v="41"/>
    <n v="258829"/>
    <x v="6"/>
    <x v="0"/>
  </r>
  <r>
    <x v="1"/>
    <x v="6"/>
    <x v="22"/>
    <s v="Pcode-100054"/>
    <x v="0"/>
    <n v="51"/>
    <n v="300553"/>
    <x v="6"/>
    <x v="0"/>
  </r>
  <r>
    <x v="1"/>
    <x v="6"/>
    <x v="23"/>
    <s v="Pcode-100054"/>
    <x v="0"/>
    <n v="53"/>
    <n v="75653"/>
    <x v="6"/>
    <x v="0"/>
  </r>
  <r>
    <x v="1"/>
    <x v="6"/>
    <x v="24"/>
    <s v="Pcode-100054"/>
    <x v="0"/>
    <n v="52"/>
    <n v="45672"/>
    <x v="6"/>
    <x v="0"/>
  </r>
  <r>
    <x v="1"/>
    <x v="6"/>
    <x v="0"/>
    <s v="Pcode-100054"/>
    <x v="0"/>
    <n v="40"/>
    <n v="413847"/>
    <x v="6"/>
    <x v="0"/>
  </r>
  <r>
    <x v="1"/>
    <x v="6"/>
    <x v="1"/>
    <s v="Pcode-100060"/>
    <x v="2"/>
    <n v="51"/>
    <n v="125316"/>
    <x v="6"/>
    <x v="2"/>
  </r>
  <r>
    <x v="1"/>
    <x v="6"/>
    <x v="2"/>
    <s v="Pcode-100060"/>
    <x v="2"/>
    <n v="43"/>
    <n v="294355"/>
    <x v="6"/>
    <x v="2"/>
  </r>
  <r>
    <x v="1"/>
    <x v="6"/>
    <x v="3"/>
    <s v="Pcode-100060"/>
    <x v="2"/>
    <n v="41"/>
    <n v="249967"/>
    <x v="6"/>
    <x v="2"/>
  </r>
  <r>
    <x v="1"/>
    <x v="6"/>
    <x v="4"/>
    <s v="Pcode-100060"/>
    <x v="2"/>
    <n v="47"/>
    <n v="539742"/>
    <x v="6"/>
    <x v="2"/>
  </r>
  <r>
    <x v="1"/>
    <x v="6"/>
    <x v="5"/>
    <s v="Pcode-100060"/>
    <x v="2"/>
    <n v="58"/>
    <n v="474100"/>
    <x v="6"/>
    <x v="2"/>
  </r>
  <r>
    <x v="1"/>
    <x v="7"/>
    <x v="6"/>
    <s v="Pcode-100060"/>
    <x v="2"/>
    <n v="46"/>
    <n v="526674"/>
    <x v="7"/>
    <x v="2"/>
  </r>
  <r>
    <x v="1"/>
    <x v="7"/>
    <x v="9"/>
    <s v="Pcode-100060"/>
    <x v="2"/>
    <n v="57"/>
    <n v="278466"/>
    <x v="7"/>
    <x v="2"/>
  </r>
  <r>
    <x v="1"/>
    <x v="7"/>
    <x v="0"/>
    <s v="Pcode-100060"/>
    <x v="2"/>
    <n v="57"/>
    <n v="169599"/>
    <x v="7"/>
    <x v="2"/>
  </r>
  <r>
    <x v="1"/>
    <x v="7"/>
    <x v="1"/>
    <s v="Pcode-100060"/>
    <x v="2"/>
    <n v="40"/>
    <n v="497108"/>
    <x v="7"/>
    <x v="2"/>
  </r>
  <r>
    <x v="1"/>
    <x v="7"/>
    <x v="2"/>
    <s v="Pcode-100060"/>
    <x v="2"/>
    <n v="43"/>
    <n v="176038"/>
    <x v="7"/>
    <x v="2"/>
  </r>
  <r>
    <x v="1"/>
    <x v="7"/>
    <x v="3"/>
    <s v="Pcode-100054"/>
    <x v="0"/>
    <n v="52"/>
    <n v="400088"/>
    <x v="7"/>
    <x v="0"/>
  </r>
  <r>
    <x v="1"/>
    <x v="7"/>
    <x v="4"/>
    <s v="Pcode-100054"/>
    <x v="0"/>
    <n v="54"/>
    <n v="167217"/>
    <x v="7"/>
    <x v="0"/>
  </r>
  <r>
    <x v="1"/>
    <x v="7"/>
    <x v="5"/>
    <s v="Pcode-100054"/>
    <x v="0"/>
    <n v="51"/>
    <n v="386788"/>
    <x v="7"/>
    <x v="0"/>
  </r>
  <r>
    <x v="1"/>
    <x v="7"/>
    <x v="6"/>
    <s v="Pcode-100054"/>
    <x v="0"/>
    <n v="47"/>
    <n v="481685"/>
    <x v="7"/>
    <x v="0"/>
  </r>
  <r>
    <x v="1"/>
    <x v="7"/>
    <x v="7"/>
    <s v="Pcode-100054"/>
    <x v="0"/>
    <n v="53"/>
    <n v="541744"/>
    <x v="7"/>
    <x v="0"/>
  </r>
  <r>
    <x v="1"/>
    <x v="7"/>
    <x v="8"/>
    <s v="Pcode-100060"/>
    <x v="2"/>
    <n v="46"/>
    <n v="499979"/>
    <x v="7"/>
    <x v="2"/>
  </r>
  <r>
    <x v="1"/>
    <x v="7"/>
    <x v="9"/>
    <s v="Pcode-100059"/>
    <x v="1"/>
    <n v="47"/>
    <n v="488458"/>
    <x v="7"/>
    <x v="1"/>
  </r>
  <r>
    <x v="1"/>
    <x v="7"/>
    <x v="2"/>
    <s v="Pcode-100059"/>
    <x v="1"/>
    <n v="56"/>
    <n v="118935"/>
    <x v="7"/>
    <x v="1"/>
  </r>
  <r>
    <x v="1"/>
    <x v="7"/>
    <x v="3"/>
    <s v="Pcode-100059"/>
    <x v="1"/>
    <n v="58"/>
    <n v="186049"/>
    <x v="7"/>
    <x v="1"/>
  </r>
  <r>
    <x v="1"/>
    <x v="7"/>
    <x v="4"/>
    <s v="Pcode-100059"/>
    <x v="1"/>
    <n v="42"/>
    <n v="343885"/>
    <x v="7"/>
    <x v="1"/>
  </r>
  <r>
    <x v="1"/>
    <x v="7"/>
    <x v="5"/>
    <s v="Pcode-100059"/>
    <x v="1"/>
    <n v="43"/>
    <n v="513199"/>
    <x v="7"/>
    <x v="1"/>
  </r>
  <r>
    <x v="1"/>
    <x v="7"/>
    <x v="6"/>
    <s v="Pcode-100059"/>
    <x v="1"/>
    <n v="50"/>
    <n v="201713"/>
    <x v="7"/>
    <x v="1"/>
  </r>
  <r>
    <x v="1"/>
    <x v="7"/>
    <x v="9"/>
    <s v="Pcode-100059"/>
    <x v="1"/>
    <n v="45"/>
    <n v="568829"/>
    <x v="7"/>
    <x v="1"/>
  </r>
  <r>
    <x v="1"/>
    <x v="7"/>
    <x v="0"/>
    <s v="Pcode-100059"/>
    <x v="1"/>
    <n v="49"/>
    <n v="182040"/>
    <x v="7"/>
    <x v="1"/>
  </r>
  <r>
    <x v="1"/>
    <x v="7"/>
    <x v="1"/>
    <s v="Pcode-100054"/>
    <x v="0"/>
    <n v="54"/>
    <n v="499532"/>
    <x v="7"/>
    <x v="0"/>
  </r>
  <r>
    <x v="1"/>
    <x v="7"/>
    <x v="2"/>
    <s v="Pcode-100054"/>
    <x v="0"/>
    <n v="46"/>
    <n v="117069"/>
    <x v="7"/>
    <x v="0"/>
  </r>
  <r>
    <x v="1"/>
    <x v="7"/>
    <x v="3"/>
    <s v="Pcode-100054"/>
    <x v="0"/>
    <n v="47"/>
    <n v="91204"/>
    <x v="7"/>
    <x v="0"/>
  </r>
  <r>
    <x v="1"/>
    <x v="7"/>
    <x v="4"/>
    <s v="Pcode-100054"/>
    <x v="0"/>
    <n v="40"/>
    <n v="54629"/>
    <x v="7"/>
    <x v="0"/>
  </r>
  <r>
    <x v="1"/>
    <x v="7"/>
    <x v="5"/>
    <s v="Pcode-100054"/>
    <x v="0"/>
    <n v="55"/>
    <n v="505872"/>
    <x v="7"/>
    <x v="0"/>
  </r>
  <r>
    <x v="1"/>
    <x v="7"/>
    <x v="6"/>
    <s v="Pcode-100054"/>
    <x v="0"/>
    <n v="57"/>
    <n v="244896"/>
    <x v="7"/>
    <x v="0"/>
  </r>
  <r>
    <x v="1"/>
    <x v="7"/>
    <x v="7"/>
    <s v="Pcode-100054"/>
    <x v="0"/>
    <n v="52"/>
    <n v="175652"/>
    <x v="7"/>
    <x v="0"/>
  </r>
  <r>
    <x v="1"/>
    <x v="7"/>
    <x v="8"/>
    <s v="Pcode-100060"/>
    <x v="2"/>
    <n v="47"/>
    <n v="273112"/>
    <x v="7"/>
    <x v="2"/>
  </r>
  <r>
    <x v="1"/>
    <x v="7"/>
    <x v="9"/>
    <s v="Pcode-100060"/>
    <x v="2"/>
    <n v="49"/>
    <n v="265506"/>
    <x v="7"/>
    <x v="2"/>
  </r>
  <r>
    <x v="1"/>
    <x v="7"/>
    <x v="2"/>
    <s v="Pcode-100060"/>
    <x v="2"/>
    <n v="57"/>
    <n v="251091"/>
    <x v="7"/>
    <x v="2"/>
  </r>
  <r>
    <x v="1"/>
    <x v="7"/>
    <x v="3"/>
    <s v="Pcode-100060"/>
    <x v="2"/>
    <n v="47"/>
    <n v="173465"/>
    <x v="7"/>
    <x v="2"/>
  </r>
  <r>
    <x v="1"/>
    <x v="7"/>
    <x v="4"/>
    <s v="Pcode-100060"/>
    <x v="2"/>
    <n v="54"/>
    <n v="557871"/>
    <x v="7"/>
    <x v="2"/>
  </r>
  <r>
    <x v="1"/>
    <x v="7"/>
    <x v="5"/>
    <s v="Pcode-100060"/>
    <x v="2"/>
    <n v="46"/>
    <n v="185329"/>
    <x v="7"/>
    <x v="2"/>
  </r>
  <r>
    <x v="1"/>
    <x v="7"/>
    <x v="6"/>
    <s v="Pcode-100060"/>
    <x v="2"/>
    <n v="49"/>
    <n v="145398"/>
    <x v="7"/>
    <x v="2"/>
  </r>
  <r>
    <x v="1"/>
    <x v="7"/>
    <x v="4"/>
    <s v="Pcode-100054"/>
    <x v="0"/>
    <n v="49"/>
    <n v="349605"/>
    <x v="7"/>
    <x v="0"/>
  </r>
  <r>
    <x v="1"/>
    <x v="7"/>
    <x v="5"/>
    <s v="Pcode-100054"/>
    <x v="0"/>
    <n v="58"/>
    <n v="290149"/>
    <x v="7"/>
    <x v="0"/>
  </r>
  <r>
    <x v="1"/>
    <x v="7"/>
    <x v="6"/>
    <s v="Pcode-100054"/>
    <x v="0"/>
    <n v="53"/>
    <n v="157398"/>
    <x v="7"/>
    <x v="0"/>
  </r>
  <r>
    <x v="1"/>
    <x v="7"/>
    <x v="9"/>
    <s v="Pcode-100054"/>
    <x v="0"/>
    <n v="51"/>
    <n v="202899"/>
    <x v="7"/>
    <x v="0"/>
  </r>
  <r>
    <x v="1"/>
    <x v="7"/>
    <x v="0"/>
    <s v="Pcode-100054"/>
    <x v="0"/>
    <n v="41"/>
    <n v="171583"/>
    <x v="7"/>
    <x v="0"/>
  </r>
  <r>
    <x v="1"/>
    <x v="7"/>
    <x v="1"/>
    <s v="Pcode-100060"/>
    <x v="2"/>
    <n v="44"/>
    <n v="318749"/>
    <x v="7"/>
    <x v="2"/>
  </r>
  <r>
    <x v="1"/>
    <x v="7"/>
    <x v="2"/>
    <s v="Pcode-100060"/>
    <x v="2"/>
    <n v="50"/>
    <n v="173647"/>
    <x v="7"/>
    <x v="2"/>
  </r>
  <r>
    <x v="1"/>
    <x v="7"/>
    <x v="3"/>
    <s v="Pcode-100060"/>
    <x v="2"/>
    <n v="58"/>
    <n v="50712"/>
    <x v="7"/>
    <x v="2"/>
  </r>
  <r>
    <x v="1"/>
    <x v="7"/>
    <x v="4"/>
    <s v="Pcode-100060"/>
    <x v="2"/>
    <n v="45"/>
    <n v="124065"/>
    <x v="7"/>
    <x v="2"/>
  </r>
  <r>
    <x v="1"/>
    <x v="7"/>
    <x v="5"/>
    <s v="Pcode-100060"/>
    <x v="2"/>
    <n v="52"/>
    <n v="526572"/>
    <x v="7"/>
    <x v="2"/>
  </r>
  <r>
    <x v="1"/>
    <x v="7"/>
    <x v="6"/>
    <s v="Pcode-100060"/>
    <x v="2"/>
    <n v="50"/>
    <n v="170858"/>
    <x v="7"/>
    <x v="2"/>
  </r>
  <r>
    <x v="1"/>
    <x v="8"/>
    <x v="7"/>
    <s v="Pcode-100060"/>
    <x v="2"/>
    <n v="40"/>
    <n v="57423"/>
    <x v="8"/>
    <x v="2"/>
  </r>
  <r>
    <x v="1"/>
    <x v="8"/>
    <x v="8"/>
    <s v="Pcode-100060"/>
    <x v="2"/>
    <n v="46"/>
    <n v="491180"/>
    <x v="8"/>
    <x v="2"/>
  </r>
  <r>
    <x v="1"/>
    <x v="8"/>
    <x v="9"/>
    <s v="Pcode-100060"/>
    <x v="2"/>
    <n v="41"/>
    <n v="329723"/>
    <x v="8"/>
    <x v="2"/>
  </r>
  <r>
    <x v="1"/>
    <x v="8"/>
    <x v="2"/>
    <s v="Pcode-100060"/>
    <x v="2"/>
    <n v="48"/>
    <n v="548536"/>
    <x v="8"/>
    <x v="2"/>
  </r>
  <r>
    <x v="1"/>
    <x v="8"/>
    <x v="3"/>
    <s v="Pcode-100060"/>
    <x v="2"/>
    <n v="42"/>
    <n v="576633"/>
    <x v="8"/>
    <x v="2"/>
  </r>
  <r>
    <x v="1"/>
    <x v="8"/>
    <x v="3"/>
    <s v="Pcode-100060"/>
    <x v="2"/>
    <n v="57"/>
    <n v="65848"/>
    <x v="8"/>
    <x v="2"/>
  </r>
  <r>
    <x v="1"/>
    <x v="8"/>
    <x v="4"/>
    <s v="Pcode-100060"/>
    <x v="2"/>
    <n v="56"/>
    <n v="288386"/>
    <x v="8"/>
    <x v="2"/>
  </r>
  <r>
    <x v="1"/>
    <x v="8"/>
    <x v="5"/>
    <s v="Pcode-100060"/>
    <x v="2"/>
    <n v="50"/>
    <n v="94560"/>
    <x v="8"/>
    <x v="2"/>
  </r>
  <r>
    <x v="1"/>
    <x v="8"/>
    <x v="6"/>
    <s v="Pcode-100059"/>
    <x v="1"/>
    <n v="55"/>
    <n v="542624"/>
    <x v="8"/>
    <x v="1"/>
  </r>
  <r>
    <x v="1"/>
    <x v="8"/>
    <x v="7"/>
    <s v="Pcode-100059"/>
    <x v="1"/>
    <n v="57"/>
    <n v="166795"/>
    <x v="8"/>
    <x v="1"/>
  </r>
  <r>
    <x v="1"/>
    <x v="8"/>
    <x v="8"/>
    <s v="Pcode-100059"/>
    <x v="1"/>
    <n v="40"/>
    <n v="103830"/>
    <x v="8"/>
    <x v="1"/>
  </r>
  <r>
    <x v="1"/>
    <x v="8"/>
    <x v="9"/>
    <s v="Pcode-100059"/>
    <x v="1"/>
    <n v="54"/>
    <n v="520125"/>
    <x v="8"/>
    <x v="1"/>
  </r>
  <r>
    <x v="1"/>
    <x v="8"/>
    <x v="2"/>
    <s v="Pcode-100059"/>
    <x v="1"/>
    <n v="58"/>
    <n v="395357"/>
    <x v="8"/>
    <x v="1"/>
  </r>
  <r>
    <x v="1"/>
    <x v="9"/>
    <x v="3"/>
    <s v="Pcode-100059"/>
    <x v="1"/>
    <n v="48"/>
    <n v="136218"/>
    <x v="9"/>
    <x v="1"/>
  </r>
  <r>
    <x v="1"/>
    <x v="9"/>
    <x v="6"/>
    <s v="Pcode-100059"/>
    <x v="1"/>
    <n v="48"/>
    <n v="505283"/>
    <x v="9"/>
    <x v="1"/>
  </r>
  <r>
    <x v="1"/>
    <x v="9"/>
    <x v="7"/>
    <s v="Pcode-100059"/>
    <x v="1"/>
    <n v="43"/>
    <n v="427642"/>
    <x v="9"/>
    <x v="1"/>
  </r>
  <r>
    <x v="1"/>
    <x v="9"/>
    <x v="8"/>
    <s v="Pcode-100059"/>
    <x v="1"/>
    <n v="49"/>
    <n v="271893"/>
    <x v="9"/>
    <x v="1"/>
  </r>
  <r>
    <x v="1"/>
    <x v="9"/>
    <x v="9"/>
    <s v="Pcode-100059"/>
    <x v="1"/>
    <n v="50"/>
    <n v="508865"/>
    <x v="9"/>
    <x v="1"/>
  </r>
  <r>
    <x v="1"/>
    <x v="9"/>
    <x v="2"/>
    <s v="Pcode-100059"/>
    <x v="1"/>
    <n v="49"/>
    <n v="111341"/>
    <x v="9"/>
    <x v="1"/>
  </r>
  <r>
    <x v="1"/>
    <x v="9"/>
    <x v="3"/>
    <s v="Pcode-100059"/>
    <x v="1"/>
    <n v="58"/>
    <n v="52927"/>
    <x v="9"/>
    <x v="1"/>
  </r>
  <r>
    <x v="1"/>
    <x v="9"/>
    <x v="4"/>
    <s v="Pcode-100059"/>
    <x v="1"/>
    <n v="48"/>
    <n v="571098"/>
    <x v="9"/>
    <x v="1"/>
  </r>
  <r>
    <x v="1"/>
    <x v="10"/>
    <x v="5"/>
    <s v="Pcode-100059"/>
    <x v="1"/>
    <n v="47"/>
    <n v="60492"/>
    <x v="10"/>
    <x v="1"/>
  </r>
  <r>
    <x v="1"/>
    <x v="10"/>
    <x v="6"/>
    <s v="Pcode-100059"/>
    <x v="1"/>
    <n v="48"/>
    <n v="181220"/>
    <x v="10"/>
    <x v="1"/>
  </r>
  <r>
    <x v="1"/>
    <x v="10"/>
    <x v="9"/>
    <s v="Pcode-100059"/>
    <x v="1"/>
    <n v="54"/>
    <n v="152981"/>
    <x v="10"/>
    <x v="1"/>
  </r>
  <r>
    <x v="1"/>
    <x v="10"/>
    <x v="0"/>
    <s v="Pcode-100060"/>
    <x v="2"/>
    <n v="57"/>
    <n v="281037"/>
    <x v="10"/>
    <x v="2"/>
  </r>
  <r>
    <x v="1"/>
    <x v="10"/>
    <x v="1"/>
    <s v="Pcode-100060"/>
    <x v="2"/>
    <n v="48"/>
    <n v="363010"/>
    <x v="10"/>
    <x v="2"/>
  </r>
  <r>
    <x v="1"/>
    <x v="10"/>
    <x v="2"/>
    <s v="Pcode-100060"/>
    <x v="2"/>
    <n v="43"/>
    <n v="387494"/>
    <x v="10"/>
    <x v="2"/>
  </r>
  <r>
    <x v="1"/>
    <x v="11"/>
    <x v="3"/>
    <s v="Pcode-100060"/>
    <x v="2"/>
    <n v="53"/>
    <n v="164389"/>
    <x v="11"/>
    <x v="2"/>
  </r>
  <r>
    <x v="1"/>
    <x v="11"/>
    <x v="4"/>
    <s v="Pcode-100054"/>
    <x v="0"/>
    <n v="48"/>
    <n v="270043"/>
    <x v="11"/>
    <x v="0"/>
  </r>
  <r>
    <x v="1"/>
    <x v="11"/>
    <x v="5"/>
    <s v="Pcode-100054"/>
    <x v="0"/>
    <n v="41"/>
    <n v="304738"/>
    <x v="11"/>
    <x v="0"/>
  </r>
  <r>
    <x v="1"/>
    <x v="11"/>
    <x v="6"/>
    <s v="Pcode-100054"/>
    <x v="0"/>
    <n v="44"/>
    <n v="498711"/>
    <x v="11"/>
    <x v="0"/>
  </r>
  <r>
    <x v="1"/>
    <x v="11"/>
    <x v="7"/>
    <s v="Pcode-100054"/>
    <x v="0"/>
    <n v="50"/>
    <n v="196552"/>
    <x v="11"/>
    <x v="0"/>
  </r>
  <r>
    <x v="1"/>
    <x v="11"/>
    <x v="8"/>
    <s v="Pcode-100054"/>
    <x v="0"/>
    <n v="48"/>
    <n v="471432"/>
    <x v="11"/>
    <x v="0"/>
  </r>
  <r>
    <x v="1"/>
    <x v="11"/>
    <x v="9"/>
    <s v="Pcode-100060"/>
    <x v="2"/>
    <n v="46"/>
    <n v="531415"/>
    <x v="11"/>
    <x v="2"/>
  </r>
  <r>
    <x v="1"/>
    <x v="11"/>
    <x v="2"/>
    <s v="Pcode-100060"/>
    <x v="2"/>
    <n v="54"/>
    <n v="435143"/>
    <x v="11"/>
    <x v="2"/>
  </r>
  <r>
    <x v="1"/>
    <x v="11"/>
    <x v="3"/>
    <s v="Pcode-100060"/>
    <x v="2"/>
    <n v="42"/>
    <n v="445196"/>
    <x v="11"/>
    <x v="2"/>
  </r>
  <r>
    <x v="1"/>
    <x v="11"/>
    <x v="4"/>
    <s v="Pcode-100060"/>
    <x v="2"/>
    <n v="53"/>
    <n v="348851"/>
    <x v="11"/>
    <x v="2"/>
  </r>
  <r>
    <x v="1"/>
    <x v="11"/>
    <x v="5"/>
    <s v="Pcode-100060"/>
    <x v="2"/>
    <n v="44"/>
    <n v="289345"/>
    <x v="11"/>
    <x v="2"/>
  </r>
  <r>
    <x v="1"/>
    <x v="11"/>
    <x v="6"/>
    <s v="Pcode-100060"/>
    <x v="2"/>
    <n v="53"/>
    <n v="248509"/>
    <x v="11"/>
    <x v="2"/>
  </r>
  <r>
    <x v="1"/>
    <x v="11"/>
    <x v="4"/>
    <s v="Pcode-100060"/>
    <x v="2"/>
    <n v="50"/>
    <n v="570155"/>
    <x v="11"/>
    <x v="2"/>
  </r>
  <r>
    <x v="1"/>
    <x v="11"/>
    <x v="5"/>
    <s v="Pcode-100059"/>
    <x v="1"/>
    <n v="55"/>
    <n v="127487"/>
    <x v="11"/>
    <x v="1"/>
  </r>
  <r>
    <x v="1"/>
    <x v="11"/>
    <x v="6"/>
    <s v="Pcode-100054"/>
    <x v="0"/>
    <n v="43"/>
    <n v="148754"/>
    <x v="11"/>
    <x v="0"/>
  </r>
  <r>
    <x v="1"/>
    <x v="11"/>
    <x v="9"/>
    <s v="Pcode-100054"/>
    <x v="0"/>
    <n v="43"/>
    <n v="79510"/>
    <x v="11"/>
    <x v="0"/>
  </r>
  <r>
    <x v="1"/>
    <x v="11"/>
    <x v="0"/>
    <s v="Pcode-100054"/>
    <x v="0"/>
    <n v="42"/>
    <n v="132780"/>
    <x v="11"/>
    <x v="0"/>
  </r>
  <r>
    <x v="1"/>
    <x v="11"/>
    <x v="1"/>
    <s v="Pcode-100054"/>
    <x v="0"/>
    <n v="41"/>
    <n v="553255"/>
    <x v="11"/>
    <x v="0"/>
  </r>
  <r>
    <x v="1"/>
    <x v="11"/>
    <x v="2"/>
    <s v="Pcode-100060"/>
    <x v="2"/>
    <n v="51"/>
    <n v="507745"/>
    <x v="11"/>
    <x v="2"/>
  </r>
  <r>
    <x v="1"/>
    <x v="11"/>
    <x v="3"/>
    <s v="Pcode-100060"/>
    <x v="2"/>
    <n v="51"/>
    <n v="218584"/>
    <x v="11"/>
    <x v="2"/>
  </r>
  <r>
    <x v="1"/>
    <x v="11"/>
    <x v="4"/>
    <s v="Pcode-100060"/>
    <x v="2"/>
    <n v="57"/>
    <n v="354945"/>
    <x v="11"/>
    <x v="2"/>
  </r>
  <r>
    <x v="1"/>
    <x v="11"/>
    <x v="5"/>
    <s v="Pcode-100060"/>
    <x v="2"/>
    <n v="46"/>
    <n v="508012"/>
    <x v="11"/>
    <x v="2"/>
  </r>
  <r>
    <x v="1"/>
    <x v="11"/>
    <x v="6"/>
    <s v="Pcode-100060"/>
    <x v="2"/>
    <n v="47"/>
    <n v="300082"/>
    <x v="11"/>
    <x v="2"/>
  </r>
  <r>
    <x v="1"/>
    <x v="11"/>
    <x v="7"/>
    <s v="Pcode-100059"/>
    <x v="1"/>
    <n v="40"/>
    <n v="239087"/>
    <x v="11"/>
    <x v="1"/>
  </r>
  <r>
    <x v="1"/>
    <x v="11"/>
    <x v="8"/>
    <s v="Pcode-100059"/>
    <x v="1"/>
    <n v="52"/>
    <n v="395086"/>
    <x v="11"/>
    <x v="1"/>
  </r>
  <r>
    <x v="1"/>
    <x v="11"/>
    <x v="9"/>
    <s v="Pcode-100059"/>
    <x v="1"/>
    <n v="50"/>
    <n v="425177"/>
    <x v="11"/>
    <x v="1"/>
  </r>
  <r>
    <x v="1"/>
    <x v="11"/>
    <x v="2"/>
    <s v="Pcode-100059"/>
    <x v="1"/>
    <n v="51"/>
    <n v="182770"/>
    <x v="11"/>
    <x v="1"/>
  </r>
  <r>
    <x v="1"/>
    <x v="11"/>
    <x v="3"/>
    <s v="Pcode-100059"/>
    <x v="1"/>
    <n v="44"/>
    <n v="573930"/>
    <x v="11"/>
    <x v="1"/>
  </r>
  <r>
    <x v="1"/>
    <x v="11"/>
    <x v="4"/>
    <s v="Pcode-100060"/>
    <x v="2"/>
    <n v="55"/>
    <n v="478855"/>
    <x v="11"/>
    <x v="2"/>
  </r>
  <r>
    <x v="1"/>
    <x v="11"/>
    <x v="5"/>
    <s v="Pcode-100060"/>
    <x v="2"/>
    <n v="55"/>
    <n v="345791"/>
    <x v="11"/>
    <x v="2"/>
  </r>
  <r>
    <x v="1"/>
    <x v="11"/>
    <x v="6"/>
    <s v="Pcode-100060"/>
    <x v="2"/>
    <n v="57"/>
    <n v="402995"/>
    <x v="11"/>
    <x v="2"/>
  </r>
  <r>
    <x v="1"/>
    <x v="11"/>
    <x v="22"/>
    <s v="Pcode-100060"/>
    <x v="2"/>
    <n v="58"/>
    <n v="367075"/>
    <x v="11"/>
    <x v="2"/>
  </r>
  <r>
    <x v="1"/>
    <x v="11"/>
    <x v="23"/>
    <s v="Pcode-100060"/>
    <x v="2"/>
    <n v="53"/>
    <n v="203755"/>
    <x v="11"/>
    <x v="2"/>
  </r>
  <r>
    <x v="1"/>
    <x v="11"/>
    <x v="24"/>
    <s v="Pcode-100060"/>
    <x v="2"/>
    <n v="50"/>
    <n v="413926"/>
    <x v="11"/>
    <x v="2"/>
  </r>
  <r>
    <x v="1"/>
    <x v="11"/>
    <x v="0"/>
    <s v="Pcode-100060"/>
    <x v="2"/>
    <n v="43"/>
    <n v="173119"/>
    <x v="11"/>
    <x v="2"/>
  </r>
  <r>
    <x v="1"/>
    <x v="11"/>
    <x v="1"/>
    <s v="Pcode-100060"/>
    <x v="2"/>
    <n v="48"/>
    <n v="299384"/>
    <x v="11"/>
    <x v="2"/>
  </r>
  <r>
    <x v="1"/>
    <x v="11"/>
    <x v="2"/>
    <s v="Pcode-100060"/>
    <x v="2"/>
    <n v="47"/>
    <n v="48117"/>
    <x v="11"/>
    <x v="2"/>
  </r>
  <r>
    <x v="1"/>
    <x v="11"/>
    <x v="3"/>
    <s v="Pcode-100060"/>
    <x v="2"/>
    <n v="55"/>
    <n v="174688"/>
    <x v="11"/>
    <x v="2"/>
  </r>
  <r>
    <x v="1"/>
    <x v="11"/>
    <x v="4"/>
    <s v="Pcode-100060"/>
    <x v="2"/>
    <n v="49"/>
    <n v="337317"/>
    <x v="11"/>
    <x v="2"/>
  </r>
  <r>
    <x v="1"/>
    <x v="11"/>
    <x v="5"/>
    <s v="Pcode-100060"/>
    <x v="2"/>
    <n v="49"/>
    <n v="296389"/>
    <x v="11"/>
    <x v="2"/>
  </r>
  <r>
    <x v="1"/>
    <x v="11"/>
    <x v="6"/>
    <s v="Pcode-100060"/>
    <x v="2"/>
    <n v="43"/>
    <n v="343717"/>
    <x v="11"/>
    <x v="2"/>
  </r>
  <r>
    <x v="1"/>
    <x v="11"/>
    <x v="9"/>
    <s v="Pcode-100060"/>
    <x v="2"/>
    <n v="58"/>
    <n v="71178"/>
    <x v="11"/>
    <x v="2"/>
  </r>
  <r>
    <x v="1"/>
    <x v="11"/>
    <x v="0"/>
    <s v="Pcode-100060"/>
    <x v="2"/>
    <n v="58"/>
    <n v="448253"/>
    <x v="11"/>
    <x v="2"/>
  </r>
  <r>
    <x v="1"/>
    <x v="11"/>
    <x v="1"/>
    <s v="Pcode-100060"/>
    <x v="2"/>
    <n v="54"/>
    <n v="57491"/>
    <x v="11"/>
    <x v="2"/>
  </r>
  <r>
    <x v="1"/>
    <x v="11"/>
    <x v="2"/>
    <s v="Pcode-100060"/>
    <x v="2"/>
    <n v="53"/>
    <n v="453615"/>
    <x v="11"/>
    <x v="2"/>
  </r>
  <r>
    <x v="1"/>
    <x v="11"/>
    <x v="3"/>
    <s v="Pcode-100060"/>
    <x v="2"/>
    <n v="45"/>
    <n v="226588"/>
    <x v="11"/>
    <x v="2"/>
  </r>
  <r>
    <x v="1"/>
    <x v="11"/>
    <x v="4"/>
    <s v="Pcode-100060"/>
    <x v="2"/>
    <n v="40"/>
    <n v="540549"/>
    <x v="11"/>
    <x v="2"/>
  </r>
  <r>
    <x v="1"/>
    <x v="11"/>
    <x v="5"/>
    <s v="Pcode-100060"/>
    <x v="2"/>
    <n v="55"/>
    <n v="86842"/>
    <x v="11"/>
    <x v="2"/>
  </r>
  <r>
    <x v="1"/>
    <x v="11"/>
    <x v="6"/>
    <s v="Pcode-100060"/>
    <x v="2"/>
    <n v="51"/>
    <n v="527536"/>
    <x v="11"/>
    <x v="2"/>
  </r>
  <r>
    <x v="1"/>
    <x v="11"/>
    <x v="7"/>
    <s v="Pcode-100060"/>
    <x v="2"/>
    <n v="57"/>
    <n v="290554"/>
    <x v="11"/>
    <x v="2"/>
  </r>
  <r>
    <x v="1"/>
    <x v="11"/>
    <x v="8"/>
    <s v="Pcode-100060"/>
    <x v="2"/>
    <n v="46"/>
    <n v="196734"/>
    <x v="11"/>
    <x v="2"/>
  </r>
  <r>
    <x v="1"/>
    <x v="11"/>
    <x v="9"/>
    <s v="Pcode-100060"/>
    <x v="2"/>
    <n v="58"/>
    <n v="133287"/>
    <x v="11"/>
    <x v="2"/>
  </r>
  <r>
    <x v="1"/>
    <x v="11"/>
    <x v="2"/>
    <s v="Pcode-100060"/>
    <x v="2"/>
    <n v="44"/>
    <n v="389940"/>
    <x v="11"/>
    <x v="2"/>
  </r>
  <r>
    <x v="1"/>
    <x v="11"/>
    <x v="3"/>
    <s v="Pcode-100060"/>
    <x v="2"/>
    <n v="55"/>
    <n v="238375"/>
    <x v="11"/>
    <x v="2"/>
  </r>
  <r>
    <x v="1"/>
    <x v="11"/>
    <x v="4"/>
    <s v="Pcode-100060"/>
    <x v="2"/>
    <n v="42"/>
    <n v="513332"/>
    <x v="11"/>
    <x v="2"/>
  </r>
  <r>
    <x v="1"/>
    <x v="11"/>
    <x v="5"/>
    <s v="Pcode-100060"/>
    <x v="2"/>
    <n v="52"/>
    <n v="159175"/>
    <x v="11"/>
    <x v="2"/>
  </r>
  <r>
    <x v="1"/>
    <x v="11"/>
    <x v="6"/>
    <s v="Pcode-100060"/>
    <x v="2"/>
    <n v="56"/>
    <n v="128914"/>
    <x v="11"/>
    <x v="2"/>
  </r>
  <r>
    <x v="1"/>
    <x v="11"/>
    <x v="9"/>
    <s v="Pcode-100060"/>
    <x v="2"/>
    <n v="42"/>
    <n v="221670"/>
    <x v="11"/>
    <x v="2"/>
  </r>
  <r>
    <x v="1"/>
    <x v="11"/>
    <x v="0"/>
    <s v="Pcode-100060"/>
    <x v="2"/>
    <n v="44"/>
    <n v="257811"/>
    <x v="11"/>
    <x v="2"/>
  </r>
  <r>
    <x v="1"/>
    <x v="11"/>
    <x v="1"/>
    <s v="Pcode-100060"/>
    <x v="2"/>
    <n v="41"/>
    <n v="503747"/>
    <x v="11"/>
    <x v="2"/>
  </r>
  <r>
    <x v="1"/>
    <x v="11"/>
    <x v="2"/>
    <s v="Pcode-100060"/>
    <x v="2"/>
    <n v="46"/>
    <n v="428715"/>
    <x v="11"/>
    <x v="2"/>
  </r>
  <r>
    <x v="1"/>
    <x v="11"/>
    <x v="3"/>
    <s v="Pcode-100060"/>
    <x v="2"/>
    <n v="52"/>
    <n v="215224"/>
    <x v="11"/>
    <x v="2"/>
  </r>
  <r>
    <x v="1"/>
    <x v="11"/>
    <x v="4"/>
    <s v="Pcode-100060"/>
    <x v="2"/>
    <n v="58"/>
    <n v="503440"/>
    <x v="11"/>
    <x v="2"/>
  </r>
  <r>
    <x v="1"/>
    <x v="11"/>
    <x v="5"/>
    <s v="Pcode-100060"/>
    <x v="2"/>
    <n v="50"/>
    <n v="175731"/>
    <x v="11"/>
    <x v="2"/>
  </r>
  <r>
    <x v="1"/>
    <x v="11"/>
    <x v="6"/>
    <s v="Pcode-100060"/>
    <x v="2"/>
    <n v="58"/>
    <n v="293824"/>
    <x v="11"/>
    <x v="2"/>
  </r>
  <r>
    <x v="1"/>
    <x v="11"/>
    <x v="7"/>
    <s v="Pcode-100060"/>
    <x v="2"/>
    <n v="45"/>
    <n v="504532"/>
    <x v="11"/>
    <x v="2"/>
  </r>
  <r>
    <x v="1"/>
    <x v="11"/>
    <x v="8"/>
    <s v="Pcode-100060"/>
    <x v="2"/>
    <n v="45"/>
    <n v="160154"/>
    <x v="11"/>
    <x v="2"/>
  </r>
  <r>
    <x v="1"/>
    <x v="11"/>
    <x v="9"/>
    <s v="Pcode-100060"/>
    <x v="2"/>
    <n v="50"/>
    <n v="152496"/>
    <x v="11"/>
    <x v="2"/>
  </r>
  <r>
    <x v="1"/>
    <x v="11"/>
    <x v="2"/>
    <s v="Pcode-100060"/>
    <x v="2"/>
    <n v="40"/>
    <n v="400067"/>
    <x v="11"/>
    <x v="2"/>
  </r>
  <r>
    <x v="1"/>
    <x v="11"/>
    <x v="3"/>
    <s v="Pcode-100060"/>
    <x v="2"/>
    <n v="47"/>
    <n v="494636"/>
    <x v="11"/>
    <x v="2"/>
  </r>
  <r>
    <x v="1"/>
    <x v="11"/>
    <x v="4"/>
    <s v="Pcode-100060"/>
    <x v="2"/>
    <n v="51"/>
    <n v="199329"/>
    <x v="11"/>
    <x v="2"/>
  </r>
  <r>
    <x v="1"/>
    <x v="11"/>
    <x v="5"/>
    <s v="Pcode-100060"/>
    <x v="2"/>
    <n v="46"/>
    <n v="253374"/>
    <x v="11"/>
    <x v="2"/>
  </r>
  <r>
    <x v="1"/>
    <x v="11"/>
    <x v="6"/>
    <s v="Pcode-100060"/>
    <x v="2"/>
    <n v="44"/>
    <n v="66242"/>
    <x v="11"/>
    <x v="2"/>
  </r>
  <r>
    <x v="1"/>
    <x v="11"/>
    <x v="4"/>
    <s v="Pcode-100060"/>
    <x v="2"/>
    <n v="48"/>
    <n v="420103"/>
    <x v="11"/>
    <x v="2"/>
  </r>
  <r>
    <x v="1"/>
    <x v="11"/>
    <x v="5"/>
    <s v="Pcode-100060"/>
    <x v="2"/>
    <n v="57"/>
    <n v="84002"/>
    <x v="11"/>
    <x v="2"/>
  </r>
  <r>
    <x v="1"/>
    <x v="11"/>
    <x v="6"/>
    <s v="Pcode-100060"/>
    <x v="2"/>
    <n v="44"/>
    <n v="156567"/>
    <x v="11"/>
    <x v="2"/>
  </r>
  <r>
    <x v="1"/>
    <x v="11"/>
    <x v="9"/>
    <s v="Pcode-100060"/>
    <x v="2"/>
    <n v="58"/>
    <n v="266663"/>
    <x v="11"/>
    <x v="2"/>
  </r>
  <r>
    <x v="1"/>
    <x v="11"/>
    <x v="0"/>
    <s v="Pcode-100060"/>
    <x v="2"/>
    <n v="54"/>
    <n v="254733"/>
    <x v="11"/>
    <x v="2"/>
  </r>
  <r>
    <x v="1"/>
    <x v="11"/>
    <x v="1"/>
    <s v="Pcode-100060"/>
    <x v="2"/>
    <n v="41"/>
    <n v="57298"/>
    <x v="11"/>
    <x v="2"/>
  </r>
  <r>
    <x v="1"/>
    <x v="11"/>
    <x v="2"/>
    <s v="Pcode-100060"/>
    <x v="2"/>
    <n v="41"/>
    <n v="362571"/>
    <x v="11"/>
    <x v="2"/>
  </r>
  <r>
    <x v="1"/>
    <x v="11"/>
    <x v="3"/>
    <s v="Pcode-100060"/>
    <x v="2"/>
    <n v="47"/>
    <n v="282046"/>
    <x v="11"/>
    <x v="2"/>
  </r>
  <r>
    <x v="1"/>
    <x v="11"/>
    <x v="4"/>
    <s v="Pcode-100060"/>
    <x v="2"/>
    <n v="55"/>
    <n v="236067"/>
    <x v="11"/>
    <x v="2"/>
  </r>
  <r>
    <x v="1"/>
    <x v="11"/>
    <x v="5"/>
    <s v="Pcode-100060"/>
    <x v="2"/>
    <n v="45"/>
    <n v="333973"/>
    <x v="11"/>
    <x v="2"/>
  </r>
  <r>
    <x v="1"/>
    <x v="11"/>
    <x v="6"/>
    <s v="Pcode-100060"/>
    <x v="2"/>
    <n v="50"/>
    <n v="284467"/>
    <x v="11"/>
    <x v="2"/>
  </r>
  <r>
    <x v="1"/>
    <x v="11"/>
    <x v="7"/>
    <s v="Pcode-100060"/>
    <x v="2"/>
    <n v="43"/>
    <n v="423505"/>
    <x v="11"/>
    <x v="2"/>
  </r>
  <r>
    <x v="0"/>
    <x v="11"/>
    <x v="8"/>
    <s v="Pcode-100060"/>
    <x v="2"/>
    <n v="56"/>
    <n v="391132"/>
    <x v="11"/>
    <x v="2"/>
  </r>
  <r>
    <x v="0"/>
    <x v="11"/>
    <x v="9"/>
    <s v="Pcode-100060"/>
    <x v="2"/>
    <n v="41"/>
    <n v="68246"/>
    <x v="11"/>
    <x v="2"/>
  </r>
  <r>
    <x v="0"/>
    <x v="11"/>
    <x v="2"/>
    <s v="Pcode-100060"/>
    <x v="2"/>
    <n v="55"/>
    <n v="505082"/>
    <x v="11"/>
    <x v="2"/>
  </r>
  <r>
    <x v="0"/>
    <x v="11"/>
    <x v="3"/>
    <s v="Pcode-100060"/>
    <x v="2"/>
    <n v="54"/>
    <n v="229117"/>
    <x v="11"/>
    <x v="2"/>
  </r>
  <r>
    <x v="0"/>
    <x v="11"/>
    <x v="3"/>
    <s v="Pcode-100060"/>
    <x v="2"/>
    <n v="55"/>
    <n v="139837"/>
    <x v="11"/>
    <x v="2"/>
  </r>
  <r>
    <x v="1"/>
    <x v="11"/>
    <x v="4"/>
    <s v="Pcode-100060"/>
    <x v="2"/>
    <n v="47"/>
    <n v="444941"/>
    <x v="11"/>
    <x v="2"/>
  </r>
  <r>
    <x v="1"/>
    <x v="11"/>
    <x v="5"/>
    <s v="Pcode-100060"/>
    <x v="2"/>
    <n v="54"/>
    <n v="343039"/>
    <x v="11"/>
    <x v="2"/>
  </r>
  <r>
    <x v="1"/>
    <x v="11"/>
    <x v="6"/>
    <s v="Pcode-100060"/>
    <x v="2"/>
    <n v="48"/>
    <n v="466957"/>
    <x v="11"/>
    <x v="2"/>
  </r>
  <r>
    <x v="1"/>
    <x v="11"/>
    <x v="7"/>
    <s v="Pcode-100060"/>
    <x v="2"/>
    <n v="44"/>
    <n v="206794"/>
    <x v="11"/>
    <x v="2"/>
  </r>
  <r>
    <x v="1"/>
    <x v="11"/>
    <x v="8"/>
    <s v="Pcode-100060"/>
    <x v="2"/>
    <n v="48"/>
    <n v="136973"/>
    <x v="11"/>
    <x v="2"/>
  </r>
  <r>
    <x v="1"/>
    <x v="11"/>
    <x v="9"/>
    <s v="Pcode-100060"/>
    <x v="2"/>
    <n v="58"/>
    <n v="412730"/>
    <x v="11"/>
    <x v="2"/>
  </r>
  <r>
    <x v="1"/>
    <x v="11"/>
    <x v="2"/>
    <s v="Pcode-100060"/>
    <x v="2"/>
    <n v="48"/>
    <n v="443109"/>
    <x v="11"/>
    <x v="2"/>
  </r>
  <r>
    <x v="1"/>
    <x v="11"/>
    <x v="3"/>
    <s v="Pcode-100060"/>
    <x v="2"/>
    <n v="40"/>
    <n v="310844"/>
    <x v="11"/>
    <x v="2"/>
  </r>
  <r>
    <x v="1"/>
    <x v="11"/>
    <x v="6"/>
    <s v="Pcode-100060"/>
    <x v="2"/>
    <n v="57"/>
    <n v="395670"/>
    <x v="11"/>
    <x v="2"/>
  </r>
  <r>
    <x v="1"/>
    <x v="11"/>
    <x v="7"/>
    <s v="Pcode-100060"/>
    <x v="2"/>
    <n v="50"/>
    <n v="192139"/>
    <x v="11"/>
    <x v="2"/>
  </r>
  <r>
    <x v="1"/>
    <x v="11"/>
    <x v="8"/>
    <s v="Pcode-100060"/>
    <x v="2"/>
    <n v="57"/>
    <n v="345032"/>
    <x v="11"/>
    <x v="2"/>
  </r>
  <r>
    <x v="1"/>
    <x v="11"/>
    <x v="9"/>
    <s v="Pcode-100060"/>
    <x v="2"/>
    <n v="45"/>
    <n v="414112"/>
    <x v="11"/>
    <x v="2"/>
  </r>
  <r>
    <x v="1"/>
    <x v="11"/>
    <x v="2"/>
    <s v="Pcode-100060"/>
    <x v="2"/>
    <n v="42"/>
    <n v="423335"/>
    <x v="11"/>
    <x v="2"/>
  </r>
  <r>
    <x v="1"/>
    <x v="11"/>
    <x v="3"/>
    <s v="Pcode-100060"/>
    <x v="2"/>
    <n v="51"/>
    <n v="75840"/>
    <x v="11"/>
    <x v="2"/>
  </r>
  <r>
    <x v="1"/>
    <x v="11"/>
    <x v="4"/>
    <s v="Pcode-100060"/>
    <x v="2"/>
    <n v="53"/>
    <n v="272592"/>
    <x v="11"/>
    <x v="2"/>
  </r>
  <r>
    <x v="1"/>
    <x v="11"/>
    <x v="5"/>
    <s v="Pcode-100060"/>
    <x v="2"/>
    <n v="40"/>
    <n v="315792"/>
    <x v="11"/>
    <x v="2"/>
  </r>
  <r>
    <x v="1"/>
    <x v="11"/>
    <x v="6"/>
    <s v="Pcode-100060"/>
    <x v="2"/>
    <n v="44"/>
    <n v="206370"/>
    <x v="11"/>
    <x v="2"/>
  </r>
  <r>
    <x v="1"/>
    <x v="11"/>
    <x v="9"/>
    <s v="Pcode-100060"/>
    <x v="2"/>
    <n v="55"/>
    <n v="556474"/>
    <x v="11"/>
    <x v="2"/>
  </r>
  <r>
    <x v="1"/>
    <x v="11"/>
    <x v="0"/>
    <s v="Pcode-100060"/>
    <x v="2"/>
    <n v="55"/>
    <n v="500487"/>
    <x v="11"/>
    <x v="2"/>
  </r>
  <r>
    <x v="1"/>
    <x v="11"/>
    <x v="1"/>
    <s v="Pcode-100060"/>
    <x v="2"/>
    <n v="49"/>
    <n v="501985"/>
    <x v="11"/>
    <x v="2"/>
  </r>
  <r>
    <x v="1"/>
    <x v="11"/>
    <x v="2"/>
    <s v="Pcode-100060"/>
    <x v="2"/>
    <n v="44"/>
    <n v="576960"/>
    <x v="11"/>
    <x v="2"/>
  </r>
  <r>
    <x v="1"/>
    <x v="11"/>
    <x v="3"/>
    <s v="Pcode-100060"/>
    <x v="2"/>
    <n v="45"/>
    <n v="258405"/>
    <x v="11"/>
    <x v="2"/>
  </r>
  <r>
    <x v="1"/>
    <x v="11"/>
    <x v="4"/>
    <s v="Pcode-100060"/>
    <x v="2"/>
    <n v="49"/>
    <n v="566756"/>
    <x v="11"/>
    <x v="2"/>
  </r>
  <r>
    <x v="1"/>
    <x v="11"/>
    <x v="5"/>
    <s v="Pcode-100060"/>
    <x v="2"/>
    <n v="49"/>
    <n v="477405"/>
    <x v="11"/>
    <x v="2"/>
  </r>
  <r>
    <x v="1"/>
    <x v="11"/>
    <x v="6"/>
    <s v="Pcode-100060"/>
    <x v="2"/>
    <n v="53"/>
    <n v="295712"/>
    <x v="11"/>
    <x v="2"/>
  </r>
  <r>
    <x v="0"/>
    <x v="11"/>
    <x v="7"/>
    <s v="Pcode-100060"/>
    <x v="2"/>
    <n v="56"/>
    <n v="132931"/>
    <x v="11"/>
    <x v="2"/>
  </r>
  <r>
    <x v="0"/>
    <x v="11"/>
    <x v="8"/>
    <s v="Pcode-100060"/>
    <x v="2"/>
    <n v="58"/>
    <n v="551479"/>
    <x v="11"/>
    <x v="2"/>
  </r>
  <r>
    <x v="0"/>
    <x v="11"/>
    <x v="9"/>
    <s v="Pcode-100060"/>
    <x v="2"/>
    <n v="47"/>
    <n v="504194"/>
    <x v="11"/>
    <x v="2"/>
  </r>
  <r>
    <x v="0"/>
    <x v="11"/>
    <x v="2"/>
    <s v="Pcode-100060"/>
    <x v="2"/>
    <n v="42"/>
    <n v="339261"/>
    <x v="11"/>
    <x v="2"/>
  </r>
  <r>
    <x v="0"/>
    <x v="11"/>
    <x v="3"/>
    <s v="Pcode-100060"/>
    <x v="2"/>
    <n v="43"/>
    <n v="228857"/>
    <x v="11"/>
    <x v="2"/>
  </r>
  <r>
    <x v="0"/>
    <x v="11"/>
    <x v="4"/>
    <s v="Pcode-100060"/>
    <x v="2"/>
    <n v="52"/>
    <n v="161232"/>
    <x v="11"/>
    <x v="2"/>
  </r>
  <r>
    <x v="0"/>
    <x v="11"/>
    <x v="5"/>
    <s v="Pcode-100060"/>
    <x v="2"/>
    <n v="44"/>
    <n v="547408"/>
    <x v="11"/>
    <x v="2"/>
  </r>
  <r>
    <x v="0"/>
    <x v="11"/>
    <x v="6"/>
    <s v="Pcode-100060"/>
    <x v="2"/>
    <n v="48"/>
    <n v="304978"/>
    <x v="11"/>
    <x v="2"/>
  </r>
  <r>
    <x v="0"/>
    <x v="11"/>
    <x v="4"/>
    <s v="Pcode-100060"/>
    <x v="2"/>
    <n v="52"/>
    <n v="223245"/>
    <x v="11"/>
    <x v="2"/>
  </r>
  <r>
    <x v="0"/>
    <x v="11"/>
    <x v="5"/>
    <s v="Pcode-100060"/>
    <x v="2"/>
    <n v="44"/>
    <n v="72870"/>
    <x v="11"/>
    <x v="2"/>
  </r>
  <r>
    <x v="0"/>
    <x v="11"/>
    <x v="6"/>
    <s v="Pcode-100060"/>
    <x v="2"/>
    <n v="40"/>
    <n v="89326"/>
    <x v="11"/>
    <x v="2"/>
  </r>
  <r>
    <x v="1"/>
    <x v="11"/>
    <x v="9"/>
    <s v="Pcode-100060"/>
    <x v="2"/>
    <n v="46"/>
    <n v="98213"/>
    <x v="11"/>
    <x v="2"/>
  </r>
  <r>
    <x v="1"/>
    <x v="11"/>
    <x v="0"/>
    <s v="Pcode-100060"/>
    <x v="2"/>
    <n v="46"/>
    <n v="513736"/>
    <x v="11"/>
    <x v="2"/>
  </r>
  <r>
    <x v="1"/>
    <x v="11"/>
    <x v="1"/>
    <s v="Pcode-100060"/>
    <x v="2"/>
    <n v="49"/>
    <n v="556609"/>
    <x v="11"/>
    <x v="2"/>
  </r>
  <r>
    <x v="1"/>
    <x v="11"/>
    <x v="2"/>
    <s v="Pcode-100060"/>
    <x v="2"/>
    <n v="43"/>
    <n v="384682"/>
    <x v="11"/>
    <x v="2"/>
  </r>
  <r>
    <x v="1"/>
    <x v="11"/>
    <x v="3"/>
    <s v="Pcode-100060"/>
    <x v="2"/>
    <n v="43"/>
    <n v="179877"/>
    <x v="11"/>
    <x v="2"/>
  </r>
  <r>
    <x v="1"/>
    <x v="11"/>
    <x v="4"/>
    <s v="Pcode-100060"/>
    <x v="2"/>
    <n v="50"/>
    <n v="575558"/>
    <x v="11"/>
    <x v="2"/>
  </r>
  <r>
    <x v="1"/>
    <x v="11"/>
    <x v="5"/>
    <s v="Pcode-100060"/>
    <x v="2"/>
    <n v="41"/>
    <n v="131353"/>
    <x v="11"/>
    <x v="2"/>
  </r>
  <r>
    <x v="1"/>
    <x v="11"/>
    <x v="6"/>
    <s v="Pcode-100060"/>
    <x v="2"/>
    <n v="47"/>
    <n v="275132"/>
    <x v="11"/>
    <x v="2"/>
  </r>
  <r>
    <x v="1"/>
    <x v="11"/>
    <x v="7"/>
    <s v="Pcode-100060"/>
    <x v="2"/>
    <n v="55"/>
    <n v="143229"/>
    <x v="11"/>
    <x v="2"/>
  </r>
  <r>
    <x v="1"/>
    <x v="11"/>
    <x v="8"/>
    <s v="Pcode-100060"/>
    <x v="2"/>
    <n v="49"/>
    <n v="516987"/>
    <x v="11"/>
    <x v="2"/>
  </r>
  <r>
    <x v="1"/>
    <x v="11"/>
    <x v="9"/>
    <s v="Pcode-100060"/>
    <x v="2"/>
    <n v="50"/>
    <n v="66914"/>
    <x v="11"/>
    <x v="2"/>
  </r>
  <r>
    <x v="1"/>
    <x v="11"/>
    <x v="2"/>
    <s v="Pcode-100060"/>
    <x v="2"/>
    <n v="46"/>
    <n v="261987"/>
    <x v="11"/>
    <x v="2"/>
  </r>
  <r>
    <x v="1"/>
    <x v="11"/>
    <x v="3"/>
    <s v="Pcode-100060"/>
    <x v="2"/>
    <n v="49"/>
    <n v="560190"/>
    <x v="11"/>
    <x v="2"/>
  </r>
  <r>
    <x v="1"/>
    <x v="11"/>
    <x v="4"/>
    <s v="Pcode-100060"/>
    <x v="2"/>
    <n v="51"/>
    <n v="184289"/>
    <x v="11"/>
    <x v="2"/>
  </r>
  <r>
    <x v="1"/>
    <x v="11"/>
    <x v="5"/>
    <s v="Pcode-100060"/>
    <x v="2"/>
    <n v="45"/>
    <n v="490392"/>
    <x v="11"/>
    <x v="2"/>
  </r>
  <r>
    <x v="1"/>
    <x v="11"/>
    <x v="6"/>
    <s v="Pcode-100060"/>
    <x v="2"/>
    <n v="57"/>
    <n v="312179"/>
    <x v="11"/>
    <x v="2"/>
  </r>
  <r>
    <x v="1"/>
    <x v="11"/>
    <x v="22"/>
    <s v="Pcode-100060"/>
    <x v="2"/>
    <n v="48"/>
    <n v="76160"/>
    <x v="11"/>
    <x v="2"/>
  </r>
  <r>
    <x v="1"/>
    <x v="11"/>
    <x v="23"/>
    <s v="Pcode-100060"/>
    <x v="2"/>
    <n v="49"/>
    <n v="321127"/>
    <x v="11"/>
    <x v="2"/>
  </r>
  <r>
    <x v="1"/>
    <x v="11"/>
    <x v="24"/>
    <s v="Pcode-100060"/>
    <x v="2"/>
    <n v="52"/>
    <n v="175100"/>
    <x v="11"/>
    <x v="2"/>
  </r>
  <r>
    <x v="1"/>
    <x v="11"/>
    <x v="0"/>
    <s v="Pcode-100060"/>
    <x v="2"/>
    <n v="57"/>
    <n v="534887"/>
    <x v="11"/>
    <x v="2"/>
  </r>
  <r>
    <x v="1"/>
    <x v="11"/>
    <x v="1"/>
    <s v="Pcode-100060"/>
    <x v="2"/>
    <n v="43"/>
    <n v="96864"/>
    <x v="11"/>
    <x v="2"/>
  </r>
  <r>
    <x v="1"/>
    <x v="11"/>
    <x v="2"/>
    <s v="Pcode-100060"/>
    <x v="2"/>
    <n v="56"/>
    <n v="143884"/>
    <x v="11"/>
    <x v="2"/>
  </r>
  <r>
    <x v="1"/>
    <x v="11"/>
    <x v="3"/>
    <s v="Pcode-100060"/>
    <x v="2"/>
    <n v="56"/>
    <n v="493459"/>
    <x v="11"/>
    <x v="2"/>
  </r>
  <r>
    <x v="1"/>
    <x v="11"/>
    <x v="4"/>
    <s v="Pcode-100060"/>
    <x v="2"/>
    <n v="58"/>
    <n v="483400"/>
    <x v="11"/>
    <x v="2"/>
  </r>
  <r>
    <x v="1"/>
    <x v="11"/>
    <x v="5"/>
    <s v="Pcode-100060"/>
    <x v="2"/>
    <n v="51"/>
    <n v="300744"/>
    <x v="11"/>
    <x v="2"/>
  </r>
  <r>
    <x v="1"/>
    <x v="11"/>
    <x v="6"/>
    <s v="Pcode-100060"/>
    <x v="2"/>
    <n v="47"/>
    <n v="489973"/>
    <x v="11"/>
    <x v="2"/>
  </r>
  <r>
    <x v="1"/>
    <x v="11"/>
    <x v="9"/>
    <s v="Pcode-100060"/>
    <x v="2"/>
    <n v="45"/>
    <n v="87365"/>
    <x v="11"/>
    <x v="2"/>
  </r>
  <r>
    <x v="1"/>
    <x v="11"/>
    <x v="0"/>
    <s v="Pcode-100060"/>
    <x v="2"/>
    <n v="50"/>
    <n v="213388"/>
    <x v="11"/>
    <x v="2"/>
  </r>
  <r>
    <x v="1"/>
    <x v="11"/>
    <x v="1"/>
    <s v="Pcode-100060"/>
    <x v="2"/>
    <n v="42"/>
    <n v="345455"/>
    <x v="11"/>
    <x v="2"/>
  </r>
  <r>
    <x v="1"/>
    <x v="11"/>
    <x v="2"/>
    <s v="Pcode-100060"/>
    <x v="2"/>
    <n v="52"/>
    <n v="516769"/>
    <x v="11"/>
    <x v="2"/>
  </r>
  <r>
    <x v="1"/>
    <x v="11"/>
    <x v="3"/>
    <s v="Pcode-100060"/>
    <x v="2"/>
    <n v="40"/>
    <n v="70567"/>
    <x v="11"/>
    <x v="2"/>
  </r>
  <r>
    <x v="1"/>
    <x v="11"/>
    <x v="4"/>
    <s v="Pcode-100060"/>
    <x v="2"/>
    <n v="47"/>
    <n v="343513"/>
    <x v="11"/>
    <x v="2"/>
  </r>
  <r>
    <x v="1"/>
    <x v="11"/>
    <x v="5"/>
    <s v="Pcode-100060"/>
    <x v="2"/>
    <n v="47"/>
    <n v="287463"/>
    <x v="11"/>
    <x v="2"/>
  </r>
  <r>
    <x v="1"/>
    <x v="11"/>
    <x v="6"/>
    <s v="Pcode-100060"/>
    <x v="2"/>
    <n v="51"/>
    <n v="66058"/>
    <x v="11"/>
    <x v="2"/>
  </r>
  <r>
    <x v="1"/>
    <x v="11"/>
    <x v="7"/>
    <s v="Pcode-100060"/>
    <x v="2"/>
    <n v="42"/>
    <n v="372307"/>
    <x v="11"/>
    <x v="2"/>
  </r>
  <r>
    <x v="1"/>
    <x v="11"/>
    <x v="8"/>
    <s v="Pcode-100060"/>
    <x v="2"/>
    <n v="41"/>
    <n v="279329"/>
    <x v="11"/>
    <x v="2"/>
  </r>
  <r>
    <x v="1"/>
    <x v="11"/>
    <x v="9"/>
    <s v="Pcode-100060"/>
    <x v="2"/>
    <n v="51"/>
    <n v="230124"/>
    <x v="11"/>
    <x v="2"/>
  </r>
  <r>
    <x v="1"/>
    <x v="11"/>
    <x v="2"/>
    <s v="Pcode-100060"/>
    <x v="2"/>
    <n v="53"/>
    <n v="498094"/>
    <x v="11"/>
    <x v="2"/>
  </r>
  <r>
    <x v="1"/>
    <x v="11"/>
    <x v="3"/>
    <s v="Pcode-100060"/>
    <x v="2"/>
    <n v="51"/>
    <n v="424134"/>
    <x v="11"/>
    <x v="2"/>
  </r>
  <r>
    <x v="0"/>
    <x v="11"/>
    <x v="4"/>
    <s v="Pcode-100060"/>
    <x v="2"/>
    <n v="47"/>
    <n v="381488"/>
    <x v="11"/>
    <x v="2"/>
  </r>
  <r>
    <x v="0"/>
    <x v="11"/>
    <x v="5"/>
    <s v="Pcode-100060"/>
    <x v="2"/>
    <n v="43"/>
    <n v="271772"/>
    <x v="11"/>
    <x v="2"/>
  </r>
  <r>
    <x v="0"/>
    <x v="11"/>
    <x v="6"/>
    <s v="Pcode-100060"/>
    <x v="2"/>
    <n v="40"/>
    <n v="357066"/>
    <x v="11"/>
    <x v="2"/>
  </r>
  <r>
    <x v="0"/>
    <x v="11"/>
    <x v="9"/>
    <s v="Pcode-100060"/>
    <x v="2"/>
    <n v="49"/>
    <n v="410151"/>
    <x v="11"/>
    <x v="2"/>
  </r>
  <r>
    <x v="0"/>
    <x v="11"/>
    <x v="0"/>
    <s v="Pcode-100060"/>
    <x v="2"/>
    <n v="42"/>
    <n v="482150"/>
    <x v="11"/>
    <x v="2"/>
  </r>
  <r>
    <x v="0"/>
    <x v="11"/>
    <x v="1"/>
    <s v="Pcode-100060"/>
    <x v="2"/>
    <n v="44"/>
    <n v="192119"/>
    <x v="11"/>
    <x v="2"/>
  </r>
  <r>
    <x v="0"/>
    <x v="11"/>
    <x v="2"/>
    <s v="Pcode-100060"/>
    <x v="2"/>
    <n v="42"/>
    <n v="91230"/>
    <x v="11"/>
    <x v="2"/>
  </r>
  <r>
    <x v="0"/>
    <x v="11"/>
    <x v="3"/>
    <s v="Pcode-100060"/>
    <x v="2"/>
    <n v="46"/>
    <n v="77678"/>
    <x v="11"/>
    <x v="2"/>
  </r>
  <r>
    <x v="0"/>
    <x v="11"/>
    <x v="4"/>
    <s v="Pcode-100060"/>
    <x v="2"/>
    <n v="45"/>
    <n v="405469"/>
    <x v="11"/>
    <x v="2"/>
  </r>
  <r>
    <x v="0"/>
    <x v="11"/>
    <x v="5"/>
    <s v="Pcode-100060"/>
    <x v="2"/>
    <n v="56"/>
    <n v="567944"/>
    <x v="11"/>
    <x v="2"/>
  </r>
  <r>
    <x v="0"/>
    <x v="11"/>
    <x v="6"/>
    <s v="Pcode-100060"/>
    <x v="2"/>
    <n v="52"/>
    <n v="201807"/>
    <x v="11"/>
    <x v="2"/>
  </r>
  <r>
    <x v="0"/>
    <x v="11"/>
    <x v="7"/>
    <s v="Pcode-100060"/>
    <x v="2"/>
    <n v="51"/>
    <n v="460491"/>
    <x v="11"/>
    <x v="2"/>
  </r>
  <r>
    <x v="0"/>
    <x v="11"/>
    <x v="8"/>
    <s v="Pcode-100060"/>
    <x v="2"/>
    <n v="54"/>
    <n v="299953"/>
    <x v="11"/>
    <x v="2"/>
  </r>
  <r>
    <x v="0"/>
    <x v="11"/>
    <x v="9"/>
    <s v="Pcode-100060"/>
    <x v="2"/>
    <n v="43"/>
    <n v="533415"/>
    <x v="11"/>
    <x v="2"/>
  </r>
  <r>
    <x v="0"/>
    <x v="11"/>
    <x v="2"/>
    <s v="Pcode-100060"/>
    <x v="2"/>
    <n v="46"/>
    <n v="251426"/>
    <x v="11"/>
    <x v="2"/>
  </r>
  <r>
    <x v="0"/>
    <x v="11"/>
    <x v="3"/>
    <s v="Pcode-100060"/>
    <x v="2"/>
    <n v="46"/>
    <n v="560385"/>
    <x v="11"/>
    <x v="2"/>
  </r>
  <r>
    <x v="1"/>
    <x v="11"/>
    <x v="4"/>
    <s v="Pcode-100060"/>
    <x v="2"/>
    <n v="53"/>
    <n v="258748"/>
    <x v="11"/>
    <x v="2"/>
  </r>
  <r>
    <x v="1"/>
    <x v="11"/>
    <x v="5"/>
    <s v="Pcode-100060"/>
    <x v="2"/>
    <n v="57"/>
    <n v="444681"/>
    <x v="11"/>
    <x v="2"/>
  </r>
  <r>
    <x v="1"/>
    <x v="11"/>
    <x v="6"/>
    <s v="Pcode-100060"/>
    <x v="2"/>
    <n v="41"/>
    <n v="150132"/>
    <x v="11"/>
    <x v="2"/>
  </r>
  <r>
    <x v="1"/>
    <x v="11"/>
    <x v="4"/>
    <s v="Pcode-100060"/>
    <x v="2"/>
    <n v="58"/>
    <n v="143055"/>
    <x v="11"/>
    <x v="2"/>
  </r>
  <r>
    <x v="1"/>
    <x v="11"/>
    <x v="5"/>
    <s v="Pcode-100060"/>
    <x v="2"/>
    <n v="48"/>
    <n v="100076"/>
    <x v="11"/>
    <x v="2"/>
  </r>
  <r>
    <x v="1"/>
    <x v="11"/>
    <x v="6"/>
    <s v="Pcode-100060"/>
    <x v="2"/>
    <n v="42"/>
    <n v="513256"/>
    <x v="11"/>
    <x v="2"/>
  </r>
  <r>
    <x v="1"/>
    <x v="11"/>
    <x v="9"/>
    <s v="Pcode-100060"/>
    <x v="2"/>
    <n v="57"/>
    <n v="468528"/>
    <x v="11"/>
    <x v="2"/>
  </r>
  <r>
    <x v="1"/>
    <x v="11"/>
    <x v="0"/>
    <s v="Pcode-100060"/>
    <x v="2"/>
    <n v="50"/>
    <n v="441618"/>
    <x v="11"/>
    <x v="2"/>
  </r>
  <r>
    <x v="1"/>
    <x v="11"/>
    <x v="1"/>
    <s v="Pcode-100060"/>
    <x v="2"/>
    <n v="45"/>
    <n v="69268"/>
    <x v="11"/>
    <x v="2"/>
  </r>
  <r>
    <x v="1"/>
    <x v="11"/>
    <x v="2"/>
    <s v="Pcode-100060"/>
    <x v="2"/>
    <n v="57"/>
    <n v="88333"/>
    <x v="11"/>
    <x v="2"/>
  </r>
  <r>
    <x v="1"/>
    <x v="11"/>
    <x v="3"/>
    <s v="Pcode-100060"/>
    <x v="2"/>
    <n v="46"/>
    <n v="550888"/>
    <x v="11"/>
    <x v="2"/>
  </r>
  <r>
    <x v="1"/>
    <x v="11"/>
    <x v="4"/>
    <s v="Pcode-100060"/>
    <x v="2"/>
    <n v="47"/>
    <n v="356825"/>
    <x v="11"/>
    <x v="2"/>
  </r>
  <r>
    <x v="1"/>
    <x v="11"/>
    <x v="5"/>
    <s v="Pcode-100060"/>
    <x v="2"/>
    <n v="52"/>
    <n v="424936"/>
    <x v="11"/>
    <x v="2"/>
  </r>
  <r>
    <x v="1"/>
    <x v="11"/>
    <x v="6"/>
    <s v="Pcode-100060"/>
    <x v="2"/>
    <n v="45"/>
    <n v="59235"/>
    <x v="11"/>
    <x v="2"/>
  </r>
  <r>
    <x v="1"/>
    <x v="11"/>
    <x v="7"/>
    <s v="Pcode-100060"/>
    <x v="2"/>
    <n v="58"/>
    <n v="445195"/>
    <x v="11"/>
    <x v="2"/>
  </r>
  <r>
    <x v="1"/>
    <x v="11"/>
    <x v="8"/>
    <s v="Pcode-100060"/>
    <x v="2"/>
    <n v="47"/>
    <n v="308530"/>
    <x v="11"/>
    <x v="2"/>
  </r>
  <r>
    <x v="1"/>
    <x v="11"/>
    <x v="9"/>
    <s v="Pcode-100060"/>
    <x v="2"/>
    <n v="55"/>
    <n v="134322"/>
    <x v="11"/>
    <x v="2"/>
  </r>
  <r>
    <x v="1"/>
    <x v="11"/>
    <x v="2"/>
    <s v="Pcode-100060"/>
    <x v="2"/>
    <n v="53"/>
    <n v="532041"/>
    <x v="11"/>
    <x v="2"/>
  </r>
  <r>
    <x v="1"/>
    <x v="11"/>
    <x v="3"/>
    <s v="Pcode-100060"/>
    <x v="2"/>
    <n v="50"/>
    <n v="548934"/>
    <x v="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4EBD21-D671-4344-805E-0E4420ABE26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D12" firstHeaderRow="1" firstDataRow="1" firstDataCol="0"/>
  <pivotFields count="12">
    <pivotField showAll="0">
      <items count="3">
        <item x="0"/>
        <item x="1"/>
        <item t="default"/>
      </items>
    </pivotField>
    <pivotField showAll="0"/>
    <pivotField showAll="0"/>
    <pivotField showAll="0"/>
    <pivotField showAll="0"/>
    <pivotField dataField="1" showAll="0"/>
    <pivotField showAll="0"/>
    <pivotField numFmtId="14" showAll="0">
      <items count="13">
        <item x="0"/>
        <item x="1"/>
        <item x="2"/>
        <item x="3"/>
        <item x="4"/>
        <item x="5"/>
        <item x="6"/>
        <item x="7"/>
        <item x="8"/>
        <item x="9"/>
        <item x="10"/>
        <item x="11"/>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H" fld="5" baseField="0" baseItem="0" numFmtId="166"/>
  </dataFields>
  <formats count="3">
    <format dxfId="44">
      <pivotArea type="all" dataOnly="0" outline="0" fieldPosition="0"/>
    </format>
    <format dxfId="43">
      <pivotArea outline="0" collapsedLevelsAreSubtotals="1" fieldPosition="0"/>
    </format>
    <format dxfId="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E3E5C3-4F8A-477A-8769-AE023EFD83D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2">
    <pivotField showAll="0">
      <items count="3">
        <item x="0"/>
        <item x="1"/>
        <item t="default"/>
      </items>
    </pivotField>
    <pivotField showAll="0"/>
    <pivotField showAll="0"/>
    <pivotField showAll="0"/>
    <pivotField showAll="0"/>
    <pivotField showAll="0"/>
    <pivotField dataField="1" showAll="0"/>
    <pivotField numFmtId="14" showAll="0">
      <items count="13">
        <item x="0"/>
        <item x="1"/>
        <item x="2"/>
        <item x="3"/>
        <item x="4"/>
        <item x="5"/>
        <item x="6"/>
        <item x="7"/>
        <item x="8"/>
        <item x="9"/>
        <item x="10"/>
        <item x="11"/>
        <item t="default"/>
      </items>
    </pivotField>
    <pivotField axis="axisRow"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4">
    <i>
      <x/>
    </i>
    <i>
      <x v="1"/>
    </i>
    <i>
      <x v="2"/>
    </i>
    <i t="grand">
      <x/>
    </i>
  </rowItems>
  <colItems count="1">
    <i/>
  </colItems>
  <dataFields count="1">
    <dataField name="Sum of cost$" fld="6" baseField="0" baseItem="0" numFmtId="165"/>
  </dataFields>
  <formats count="1">
    <format dxfId="4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D3F5B3-FBC9-461A-A87C-B374E65804F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25" firstHeaderRow="1" firstDataRow="1" firstDataCol="1"/>
  <pivotFields count="12">
    <pivotField showAll="0">
      <items count="3">
        <item x="0"/>
        <item x="1"/>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dataField="1" showAll="0"/>
    <pivotField numFmtId="14" showAll="0">
      <items count="13">
        <item x="0"/>
        <item x="1"/>
        <item x="2"/>
        <item x="3"/>
        <item x="4"/>
        <item x="5"/>
        <item x="6"/>
        <item x="7"/>
        <item x="8"/>
        <item x="9"/>
        <item x="10"/>
        <item x="11"/>
        <item t="default"/>
      </items>
    </pivotField>
    <pivotField showAll="0">
      <items count="4">
        <item x="0"/>
        <item x="1"/>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9"/>
  </rowFields>
  <rowItems count="15">
    <i>
      <x v="1"/>
    </i>
    <i r="1">
      <x v="7"/>
    </i>
    <i r="1">
      <x v="8"/>
    </i>
    <i r="1">
      <x v="9"/>
    </i>
    <i r="1">
      <x v="10"/>
    </i>
    <i r="1">
      <x v="11"/>
    </i>
    <i r="1">
      <x v="12"/>
    </i>
    <i>
      <x v="2"/>
    </i>
    <i r="1">
      <x v="1"/>
    </i>
    <i r="1">
      <x v="2"/>
    </i>
    <i r="1">
      <x v="3"/>
    </i>
    <i r="1">
      <x v="4"/>
    </i>
    <i r="1">
      <x v="5"/>
    </i>
    <i r="1">
      <x v="6"/>
    </i>
    <i t="grand">
      <x/>
    </i>
  </rowItems>
  <colItems count="1">
    <i/>
  </colItems>
  <dataFields count="1">
    <dataField name="Sum of cost$" fld="6" baseField="0" baseItem="0" numFmtId="165"/>
  </dataFields>
  <formats count="1">
    <format dxfId="8">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4D4F01-3359-491C-89BA-E26D8AD696C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2">
    <pivotField showAll="0">
      <items count="3">
        <item x="0"/>
        <item x="1"/>
        <item t="default"/>
      </items>
    </pivotField>
    <pivotField showAll="0"/>
    <pivotField showAll="0"/>
    <pivotField showAll="0"/>
    <pivotField showAll="0"/>
    <pivotField showAll="0"/>
    <pivotField dataField="1" showAll="0"/>
    <pivotField numFmtId="14" showAll="0">
      <items count="13">
        <item x="0"/>
        <item x="1"/>
        <item x="2"/>
        <item x="3"/>
        <item x="4"/>
        <item x="5"/>
        <item x="6"/>
        <item x="7"/>
        <item x="8"/>
        <item x="9"/>
        <item x="10"/>
        <item x="11"/>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cost$" fld="6" baseField="0" baseItem="0" numFmtId="165"/>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0FD9C4-619D-42F4-8FE7-D7B276D883F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8:E42" firstHeaderRow="1" firstDataRow="1" firstDataCol="1"/>
  <pivotFields count="12">
    <pivotField showAll="0">
      <items count="3">
        <item x="0"/>
        <item x="1"/>
        <item t="default"/>
      </items>
    </pivotField>
    <pivotField showAll="0"/>
    <pivotField showAll="0"/>
    <pivotField showAll="0"/>
    <pivotField axis="axisRow" showAll="0">
      <items count="4">
        <item x="0"/>
        <item x="2"/>
        <item x="1"/>
        <item t="default"/>
      </items>
    </pivotField>
    <pivotField showAll="0"/>
    <pivotField dataField="1" showAll="0"/>
    <pivotField numFmtId="14" showAll="0">
      <items count="13">
        <item x="0"/>
        <item x="1"/>
        <item x="2"/>
        <item x="3"/>
        <item x="4"/>
        <item x="5"/>
        <item x="6"/>
        <item x="7"/>
        <item x="8"/>
        <item x="9"/>
        <item x="10"/>
        <item x="11"/>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i>
    <i>
      <x v="1"/>
    </i>
    <i>
      <x v="2"/>
    </i>
    <i t="grand">
      <x/>
    </i>
  </rowItems>
  <colItems count="1">
    <i/>
  </colItems>
  <dataFields count="1">
    <dataField name="Sum of cost$" fld="6" baseField="0" baseItem="0" numFmtId="165"/>
  </dataFields>
  <formats count="2">
    <format dxfId="48">
      <pivotArea outline="0" collapsedLevelsAreSubtotals="1" fieldPosition="0"/>
    </format>
    <format dxfId="47">
      <pivotArea dataOnly="0" labelOnly="1" outline="0" axis="axisValues"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DD8E30-F7AE-4E5D-9C19-2AA6BAB0C49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3:E36" firstHeaderRow="1" firstDataRow="1" firstDataCol="1"/>
  <pivotFields count="12">
    <pivotField axis="axisRow" showAll="0">
      <items count="3">
        <item x="0"/>
        <item x="1"/>
        <item t="default"/>
      </items>
    </pivotField>
    <pivotField showAll="0"/>
    <pivotField showAll="0"/>
    <pivotField showAll="0"/>
    <pivotField showAll="0"/>
    <pivotField showAll="0"/>
    <pivotField dataField="1" showAll="0"/>
    <pivotField numFmtId="14" showAll="0">
      <items count="13">
        <item x="0"/>
        <item x="1"/>
        <item x="2"/>
        <item x="3"/>
        <item x="4"/>
        <item x="5"/>
        <item x="6"/>
        <item x="7"/>
        <item x="8"/>
        <item x="9"/>
        <item x="10"/>
        <item x="11"/>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3">
    <i>
      <x/>
    </i>
    <i>
      <x v="1"/>
    </i>
    <i t="grand">
      <x/>
    </i>
  </rowItems>
  <colItems count="1">
    <i/>
  </colItems>
  <dataFields count="1">
    <dataField name="Sum of cost$" fld="6" baseField="0" baseItem="0" numFmtId="165"/>
  </dataFields>
  <formats count="1">
    <format dxfId="49">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6C1B81-FAFF-4ECE-944E-45D2744A78F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B44" firstHeaderRow="1" firstDataRow="1" firstDataCol="1"/>
  <pivotFields count="12">
    <pivotField showAll="0">
      <items count="3">
        <item x="0"/>
        <item x="1"/>
        <item t="default"/>
      </items>
    </pivotField>
    <pivotField showAll="0"/>
    <pivotField axis="axisRow" showAll="0" measureFilter="1">
      <items count="28">
        <item x="21"/>
        <item x="22"/>
        <item x="11"/>
        <item x="12"/>
        <item x="17"/>
        <item x="18"/>
        <item m="1" x="25"/>
        <item x="16"/>
        <item x="19"/>
        <item m="1" x="26"/>
        <item x="15"/>
        <item x="20"/>
        <item x="10"/>
        <item x="3"/>
        <item x="8"/>
        <item x="4"/>
        <item x="0"/>
        <item x="1"/>
        <item x="2"/>
        <item x="13"/>
        <item x="5"/>
        <item x="23"/>
        <item x="24"/>
        <item x="14"/>
        <item x="9"/>
        <item x="6"/>
        <item x="7"/>
        <item t="default"/>
      </items>
    </pivotField>
    <pivotField showAll="0"/>
    <pivotField showAll="0"/>
    <pivotField showAll="0"/>
    <pivotField dataField="1" showAll="0"/>
    <pivotField numFmtId="14" showAll="0">
      <items count="13">
        <item x="0"/>
        <item x="1"/>
        <item x="2"/>
        <item x="3"/>
        <item x="4"/>
        <item x="5"/>
        <item x="6"/>
        <item x="7"/>
        <item x="8"/>
        <item x="9"/>
        <item x="10"/>
        <item x="11"/>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v="13"/>
    </i>
    <i>
      <x v="15"/>
    </i>
    <i>
      <x v="18"/>
    </i>
    <i>
      <x v="24"/>
    </i>
    <i>
      <x v="25"/>
    </i>
    <i t="grand">
      <x/>
    </i>
  </rowItems>
  <colItems count="1">
    <i/>
  </colItems>
  <dataFields count="1">
    <dataField name="Sum of cost$" fld="6" baseField="0" baseItem="0" numFmtId="165"/>
  </dataFields>
  <formats count="1">
    <format dxfId="5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1FA096-7C9B-4D6D-8061-32D91D984FFE}" autoFormatId="16" applyNumberFormats="0" applyBorderFormats="0" applyFontFormats="0" applyPatternFormats="0" applyAlignmentFormats="0" applyWidthHeightFormats="0">
  <queryTableRefresh nextId="10">
    <queryTableFields count="9">
      <queryTableField id="1" name="Cost Factor" tableColumnId="1"/>
      <queryTableField id="2" name="Fiscal Year/Period" tableColumnId="2"/>
      <queryTableField id="3" name="Personel" tableColumnId="3"/>
      <queryTableField id="4" name="WBS" tableColumnId="4"/>
      <queryTableField id="5" name="WBS Description" tableColumnId="5"/>
      <queryTableField id="6" name="H" tableColumnId="6"/>
      <queryTableField id="7" name="cost$" tableColumnId="7"/>
      <queryTableField id="8" name="FY 24 Month" tableColumnId="8"/>
      <queryTableField id="9" name="Code Nam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Factor" xr10:uid="{F15BD117-2FFC-4C10-B625-26BC0A439E98}" sourceName="Cost Factor">
  <pivotTables>
    <pivotTable tabId="6" name="PivotTable1"/>
    <pivotTable tabId="6" name="PivotTable2"/>
    <pivotTable tabId="6" name="PivotTable3"/>
    <pivotTable tabId="6" name="PivotTable4"/>
    <pivotTable tabId="6" name="PivotTable5"/>
    <pivotTable tabId="6" name="PivotTable6"/>
    <pivotTable tabId="6" name="PivotTable7"/>
  </pivotTables>
  <data>
    <tabular pivotCacheId="1876592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e_Name" xr10:uid="{3E4548E5-29F9-4F87-B612-098C6563F861}" sourceName="Code Name">
  <pivotTables>
    <pivotTable tabId="6" name="PivotTable1"/>
    <pivotTable tabId="6" name="PivotTable2"/>
    <pivotTable tabId="6" name="PivotTable3"/>
    <pivotTable tabId="6" name="PivotTable4"/>
    <pivotTable tabId="6" name="PivotTable5"/>
    <pivotTable tabId="6" name="PivotTable6"/>
    <pivotTable tabId="6" name="PivotTable7"/>
  </pivotTables>
  <data>
    <tabular pivotCacheId="18765927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FY_24_Month" xr10:uid="{0B647A3C-5EBE-4A64-BAB3-6A49AE3DC6CE}" sourceName="Years (FY 24 Month)">
  <pivotTables>
    <pivotTable tabId="6" name="PivotTable1"/>
    <pivotTable tabId="6" name="PivotTable2"/>
    <pivotTable tabId="6" name="PivotTable3"/>
    <pivotTable tabId="6" name="PivotTable4"/>
    <pivotTable tabId="6" name="PivotTable5"/>
    <pivotTable tabId="6" name="PivotTable6"/>
    <pivotTable tabId="6" name="PivotTable7"/>
  </pivotTables>
  <data>
    <tabular pivotCacheId="187659273">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Factor" xr10:uid="{AD679E9F-A869-4623-8CD2-17F03A40B63B}" cache="Slicer_Cost_Factor" caption="Cost Factor" rowHeight="241300"/>
  <slicer name="Code Name" xr10:uid="{2F103423-332A-4644-A4FE-9FC4D5510491}" cache="Slicer_Code_Name" caption="Code Name" rowHeight="241300"/>
  <slicer name="Years (FY 24 Month)" xr10:uid="{2FEF089F-A107-48A5-A9CF-DB4DCF41206E}" cache="Slicer_Years__FY_24_Month" caption="Years (FY 24 Month)"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9BE37A-8F62-40BE-8440-1003BDB42E09}" name="Table_source" displayName="Table_source" ref="A3:I614" tableType="queryTable" totalsRowShown="0">
  <autoFilter ref="A3:I614" xr:uid="{FB9BE37A-8F62-40BE-8440-1003BDB42E09}"/>
  <tableColumns count="9">
    <tableColumn id="1" xr3:uid="{C0D2EF68-94A9-4A91-A4DC-BAF6C5529CF8}" uniqueName="1" name="Cost Factor" queryTableFieldId="1" dataDxfId="41"/>
    <tableColumn id="2" xr3:uid="{AD52CB61-A50E-4A66-8AF6-1FD2EFC8693A}" uniqueName="2" name="Fiscal Year/Period" queryTableFieldId="2" dataDxfId="40"/>
    <tableColumn id="3" xr3:uid="{FC2E7FB0-0684-4208-91B6-B4C9CEF0C727}" uniqueName="3" name="Personel" queryTableFieldId="3" dataDxfId="39"/>
    <tableColumn id="4" xr3:uid="{FD65E393-B457-4D2D-A574-29F75D2AD446}" uniqueName="4" name="WBS" queryTableFieldId="4" dataDxfId="38"/>
    <tableColumn id="5" xr3:uid="{32F93EE1-511E-4EDD-8F71-989A444A4009}" uniqueName="5" name="WBS Description" queryTableFieldId="5" dataDxfId="37"/>
    <tableColumn id="6" xr3:uid="{7B6B4C15-AC4B-41BE-ABA8-EF0E95782601}" uniqueName="6" name="H" queryTableFieldId="6"/>
    <tableColumn id="7" xr3:uid="{FD282FFF-301D-4C89-A21B-6541E33588ED}" uniqueName="7" name="cost$" queryTableFieldId="7"/>
    <tableColumn id="8" xr3:uid="{DCE9168D-AE20-467D-8B19-FB98BE409754}" uniqueName="8" name="FY 24 Month" queryTableFieldId="8" dataDxfId="0"/>
    <tableColumn id="9" xr3:uid="{955F268C-53BC-4CAE-AD2B-7549904BAA3D}" uniqueName="9" name="Code Name" queryTableFieldId="9"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22AD54-48C5-4C28-B2E3-F3274BC86CCD}" name="source" displayName="source" ref="A3:I614" totalsRowShown="0" headerRowDxfId="35">
  <autoFilter ref="A3:I614" xr:uid="{2622AD54-48C5-4C28-B2E3-F3274BC86CCD}"/>
  <tableColumns count="9">
    <tableColumn id="1" xr3:uid="{6811AFD6-882C-4A39-AAF4-5906718F8CDE}" name="Cost Factor"/>
    <tableColumn id="2" xr3:uid="{CB1AD993-9C72-4105-BABB-439ADB63280F}" name="Fiscal Year/Period"/>
    <tableColumn id="3" xr3:uid="{971DD94F-777F-4E80-BF80-E08B3D2B89B7}" name="Personel"/>
    <tableColumn id="4" xr3:uid="{7F7AC615-7064-4F60-8E10-B4EEE21128D3}" name="WBS"/>
    <tableColumn id="5" xr3:uid="{863D79BA-2519-4249-9DE2-E7AA068D05E9}" name="WBS Description"/>
    <tableColumn id="6" xr3:uid="{F0C98F76-DA1D-491D-BFA1-DF66D18816B0}" name="H">
      <calculatedColumnFormula>RANDBETWEEN(40,58)</calculatedColumnFormula>
    </tableColumn>
    <tableColumn id="7" xr3:uid="{16101551-12F5-45DF-9AFD-927204CF0C50}" name="cost$"/>
    <tableColumn id="8" xr3:uid="{DD728DCB-794B-4A9A-952F-A459215D5877}" name="FY 24 Month" dataDxfId="34">
      <calculatedColumnFormula>VLOOKUP(B4,Summary[[#All],[Date Codes]:[Month]],2,0)</calculatedColumnFormula>
    </tableColumn>
    <tableColumn id="9" xr3:uid="{42F3BFC6-BC31-46D8-A1B6-DC505BEF1DA9}" name="Code Name">
      <calculatedColumnFormula>VLOOKUP(D4,Codedesc,2,FALSE)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459284-2A2C-45F5-BCCE-D216835CC416}" name="Summary" displayName="Summary" ref="B13:F25" totalsRowShown="0" dataDxfId="33" dataCellStyle="Currency">
  <autoFilter ref="B13:F25" xr:uid="{DB459284-2A2C-45F5-BCCE-D216835CC416}"/>
  <tableColumns count="5">
    <tableColumn id="1" xr3:uid="{222E5C58-0D86-4ADE-B2F2-8155DC6C3B0D}" name="Date Codes"/>
    <tableColumn id="2" xr3:uid="{2278EBC5-4BDE-4683-A398-A70B3BA56D7C}" name="Month" dataDxfId="32"/>
    <tableColumn id="3" xr3:uid="{3477FBC3-6DF8-40A9-90DD-FA803C2FD071}" name="BentCoInvestment" dataDxfId="31" dataCellStyle="Currency">
      <calculatedColumnFormula>SUMIFS(Table_source[[#All],[cost$]],Table_source[[#All],[Code Name]],"=BentCoInvestment",Table_source[[#All],[Fiscal Year/Period]],Summary[[#This Row],[Date Codes]])</calculatedColumnFormula>
    </tableColumn>
    <tableColumn id="4" xr3:uid="{F268EA5B-F6AE-4C2E-9178-76B34D225439}" name="BentCoDistribution" dataDxfId="30" dataCellStyle="Currency">
      <calculatedColumnFormula>SUMIFS(Table_source[[#All],[cost$]],Table_source[[#All],[Code Name]],"=BentCoDistribution",Table_source[[#All],[Fiscal Year/Period]],Summary[[#This Row],[Date Codes]])</calculatedColumnFormula>
    </tableColumn>
    <tableColumn id="5" xr3:uid="{5D792B86-D792-4BA4-B0F7-DEBCB8033F0B}" name="BentCoContractors" dataDxfId="29" dataCellStyle="Currency">
      <calculatedColumnFormula>SUMIFS(Table_source[[#All],[cost$]],Table_source[[#All],[Code Name]],"=BentCoContractors",Table_source[[#All],[Fiscal Year/Period]],Summary[[#This Row],[Date Codes]])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E741-27A0-4EE4-8FB8-AA660EFD7BB3}">
  <dimension ref="A1"/>
  <sheetViews>
    <sheetView tabSelected="1" workbookViewId="0">
      <selection activeCell="L44" sqref="L4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D2665-0A1F-4E7B-B2FB-762C22125997}">
  <dimension ref="A2:G44"/>
  <sheetViews>
    <sheetView workbookViewId="0">
      <selection activeCell="A13" sqref="A13"/>
    </sheetView>
  </sheetViews>
  <sheetFormatPr defaultRowHeight="15" x14ac:dyDescent="0.25"/>
  <cols>
    <col min="1" max="1" width="13.140625" bestFit="1" customWidth="1"/>
    <col min="2" max="2" width="13.7109375" bestFit="1" customWidth="1"/>
    <col min="3" max="3" width="10" bestFit="1" customWidth="1"/>
    <col min="4" max="4" width="10.28515625" bestFit="1" customWidth="1"/>
    <col min="5" max="5" width="13.7109375" bestFit="1" customWidth="1"/>
    <col min="6" max="6" width="18.42578125" bestFit="1" customWidth="1"/>
    <col min="7" max="7" width="16.28515625" bestFit="1" customWidth="1"/>
    <col min="10" max="10" width="10" bestFit="1" customWidth="1"/>
  </cols>
  <sheetData>
    <row r="2" spans="1:7" ht="17.25" x14ac:dyDescent="0.3">
      <c r="F2" s="9" t="s">
        <v>88</v>
      </c>
    </row>
    <row r="3" spans="1:7" x14ac:dyDescent="0.25">
      <c r="A3" s="10" t="s">
        <v>89</v>
      </c>
      <c r="B3" t="s">
        <v>91</v>
      </c>
      <c r="F3" s="14">
        <f>G7-D6</f>
        <v>135186135</v>
      </c>
    </row>
    <row r="4" spans="1:7" x14ac:dyDescent="0.25">
      <c r="A4" s="11" t="s">
        <v>65</v>
      </c>
      <c r="B4" s="14">
        <v>34533984</v>
      </c>
    </row>
    <row r="5" spans="1:7" x14ac:dyDescent="0.25">
      <c r="A5" s="11" t="s">
        <v>64</v>
      </c>
      <c r="B5" s="14">
        <v>52239759</v>
      </c>
      <c r="D5" t="s">
        <v>91</v>
      </c>
    </row>
    <row r="6" spans="1:7" x14ac:dyDescent="0.25">
      <c r="A6" s="11" t="s">
        <v>63</v>
      </c>
      <c r="B6" s="14">
        <v>102040122</v>
      </c>
      <c r="D6" s="14">
        <v>188813865</v>
      </c>
      <c r="F6" t="s">
        <v>66</v>
      </c>
      <c r="G6" s="14">
        <f>SUM('R1 Summary'!D4:D6)</f>
        <v>186085865</v>
      </c>
    </row>
    <row r="7" spans="1:7" x14ac:dyDescent="0.25">
      <c r="A7" s="11" t="s">
        <v>90</v>
      </c>
      <c r="B7" s="14">
        <v>188813865</v>
      </c>
      <c r="F7" t="s">
        <v>81</v>
      </c>
      <c r="G7" s="14">
        <f>SUM('R1 Summary'!C4:C6)</f>
        <v>324000000</v>
      </c>
    </row>
    <row r="8" spans="1:7" x14ac:dyDescent="0.25">
      <c r="D8" t="s">
        <v>105</v>
      </c>
    </row>
    <row r="9" spans="1:7" x14ac:dyDescent="0.25">
      <c r="D9" s="13">
        <f>G7/G6/100</f>
        <v>1.7411317082036293E-2</v>
      </c>
    </row>
    <row r="10" spans="1:7" x14ac:dyDescent="0.25">
      <c r="A10" s="10" t="s">
        <v>89</v>
      </c>
      <c r="B10" t="s">
        <v>91</v>
      </c>
      <c r="D10" s="12"/>
    </row>
    <row r="11" spans="1:7" x14ac:dyDescent="0.25">
      <c r="A11" s="11" t="s">
        <v>108</v>
      </c>
      <c r="B11" s="14">
        <v>85377125</v>
      </c>
      <c r="D11" s="16" t="s">
        <v>106</v>
      </c>
    </row>
    <row r="12" spans="1:7" x14ac:dyDescent="0.25">
      <c r="A12" s="17" t="s">
        <v>92</v>
      </c>
      <c r="B12" s="14">
        <v>8218187</v>
      </c>
      <c r="D12" s="16">
        <v>29960</v>
      </c>
    </row>
    <row r="13" spans="1:7" x14ac:dyDescent="0.25">
      <c r="A13" s="17" t="s">
        <v>93</v>
      </c>
      <c r="B13" s="14">
        <v>14138948</v>
      </c>
    </row>
    <row r="14" spans="1:7" x14ac:dyDescent="0.25">
      <c r="A14" s="17" t="s">
        <v>94</v>
      </c>
      <c r="B14" s="14">
        <v>8793505</v>
      </c>
    </row>
    <row r="15" spans="1:7" x14ac:dyDescent="0.25">
      <c r="A15" s="17" t="s">
        <v>95</v>
      </c>
      <c r="B15" s="14">
        <v>9838200</v>
      </c>
    </row>
    <row r="16" spans="1:7" x14ac:dyDescent="0.25">
      <c r="A16" s="17" t="s">
        <v>96</v>
      </c>
      <c r="B16" s="14">
        <v>15992470</v>
      </c>
    </row>
    <row r="17" spans="1:2" x14ac:dyDescent="0.25">
      <c r="A17" s="17" t="s">
        <v>97</v>
      </c>
      <c r="B17" s="14">
        <v>28395815</v>
      </c>
    </row>
    <row r="18" spans="1:2" x14ac:dyDescent="0.25">
      <c r="A18" s="11" t="s">
        <v>109</v>
      </c>
      <c r="B18" s="14">
        <v>103436740</v>
      </c>
    </row>
    <row r="19" spans="1:2" x14ac:dyDescent="0.25">
      <c r="A19" s="17" t="s">
        <v>98</v>
      </c>
      <c r="B19" s="14">
        <v>19262417</v>
      </c>
    </row>
    <row r="20" spans="1:2" x14ac:dyDescent="0.25">
      <c r="A20" s="17" t="s">
        <v>99</v>
      </c>
      <c r="B20" s="14">
        <v>12805357</v>
      </c>
    </row>
    <row r="21" spans="1:2" x14ac:dyDescent="0.25">
      <c r="A21" s="17" t="s">
        <v>101</v>
      </c>
      <c r="B21" s="14">
        <v>4181020</v>
      </c>
    </row>
    <row r="22" spans="1:2" x14ac:dyDescent="0.25">
      <c r="A22" s="17" t="s">
        <v>102</v>
      </c>
      <c r="B22" s="14">
        <v>2585267</v>
      </c>
    </row>
    <row r="23" spans="1:2" x14ac:dyDescent="0.25">
      <c r="A23" s="17" t="s">
        <v>103</v>
      </c>
      <c r="B23" s="14">
        <v>1426234</v>
      </c>
    </row>
    <row r="24" spans="1:2" x14ac:dyDescent="0.25">
      <c r="A24" s="17" t="s">
        <v>100</v>
      </c>
      <c r="B24" s="14">
        <v>63176445</v>
      </c>
    </row>
    <row r="25" spans="1:2" x14ac:dyDescent="0.25">
      <c r="A25" s="11" t="s">
        <v>90</v>
      </c>
      <c r="B25" s="14">
        <v>188813865</v>
      </c>
    </row>
    <row r="33" spans="1:5" x14ac:dyDescent="0.25">
      <c r="D33" s="10" t="s">
        <v>89</v>
      </c>
      <c r="E33" t="s">
        <v>91</v>
      </c>
    </row>
    <row r="34" spans="1:5" x14ac:dyDescent="0.25">
      <c r="D34" s="11" t="s">
        <v>36</v>
      </c>
      <c r="E34" s="14">
        <v>26320226</v>
      </c>
    </row>
    <row r="35" spans="1:5" x14ac:dyDescent="0.25">
      <c r="D35" s="11" t="s">
        <v>39</v>
      </c>
      <c r="E35" s="14">
        <v>162493639</v>
      </c>
    </row>
    <row r="36" spans="1:5" x14ac:dyDescent="0.25">
      <c r="D36" s="11" t="s">
        <v>90</v>
      </c>
      <c r="E36" s="14">
        <v>188813865</v>
      </c>
    </row>
    <row r="37" spans="1:5" x14ac:dyDescent="0.25">
      <c r="E37" s="15"/>
    </row>
    <row r="38" spans="1:5" x14ac:dyDescent="0.25">
      <c r="A38" s="10" t="s">
        <v>89</v>
      </c>
      <c r="B38" t="s">
        <v>91</v>
      </c>
      <c r="D38" s="10" t="s">
        <v>89</v>
      </c>
      <c r="E38" s="14" t="s">
        <v>91</v>
      </c>
    </row>
    <row r="39" spans="1:5" x14ac:dyDescent="0.25">
      <c r="A39" s="11" t="s">
        <v>7</v>
      </c>
      <c r="B39" s="14">
        <v>20514201</v>
      </c>
      <c r="D39" s="11" t="s">
        <v>59</v>
      </c>
      <c r="E39" s="14">
        <v>34533984</v>
      </c>
    </row>
    <row r="40" spans="1:5" x14ac:dyDescent="0.25">
      <c r="A40" s="11" t="s">
        <v>8</v>
      </c>
      <c r="B40" s="14">
        <v>23211972</v>
      </c>
      <c r="D40" s="11" t="s">
        <v>57</v>
      </c>
      <c r="E40" s="14">
        <v>102040122</v>
      </c>
    </row>
    <row r="41" spans="1:5" x14ac:dyDescent="0.25">
      <c r="A41" s="11" t="s">
        <v>6</v>
      </c>
      <c r="B41" s="14">
        <v>22256764</v>
      </c>
      <c r="D41" s="11" t="s">
        <v>58</v>
      </c>
      <c r="E41" s="14">
        <v>52239759</v>
      </c>
    </row>
    <row r="42" spans="1:5" x14ac:dyDescent="0.25">
      <c r="A42" s="11" t="s">
        <v>13</v>
      </c>
      <c r="B42" s="14">
        <v>20449568</v>
      </c>
      <c r="D42" s="11" t="s">
        <v>90</v>
      </c>
      <c r="E42" s="14">
        <v>188813865</v>
      </c>
    </row>
    <row r="43" spans="1:5" x14ac:dyDescent="0.25">
      <c r="A43" s="11" t="s">
        <v>10</v>
      </c>
      <c r="B43" s="14">
        <v>21019468</v>
      </c>
    </row>
    <row r="44" spans="1:5" x14ac:dyDescent="0.25">
      <c r="A44" s="11" t="s">
        <v>90</v>
      </c>
      <c r="B44" s="14">
        <v>107451973</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0088-7827-4BC1-BB68-51D8C968E51E}">
  <dimension ref="A3:I614"/>
  <sheetViews>
    <sheetView workbookViewId="0">
      <selection activeCell="H4" sqref="H4"/>
    </sheetView>
  </sheetViews>
  <sheetFormatPr defaultRowHeight="15" x14ac:dyDescent="0.25"/>
  <cols>
    <col min="1" max="1" width="18.42578125" bestFit="1" customWidth="1"/>
    <col min="2" max="2" width="19.5703125" bestFit="1" customWidth="1"/>
    <col min="3" max="3" width="19.28515625" bestFit="1" customWidth="1"/>
    <col min="4" max="4" width="13.28515625" bestFit="1" customWidth="1"/>
    <col min="5" max="5" width="18.140625" bestFit="1" customWidth="1"/>
    <col min="6" max="6" width="4.5703125" bestFit="1" customWidth="1"/>
    <col min="7" max="7" width="7.85546875" bestFit="1" customWidth="1"/>
    <col min="8" max="8" width="14.28515625" bestFit="1" customWidth="1"/>
    <col min="9" max="9" width="18.28515625" bestFit="1" customWidth="1"/>
  </cols>
  <sheetData>
    <row r="3" spans="1:9" x14ac:dyDescent="0.25">
      <c r="A3" t="s">
        <v>35</v>
      </c>
      <c r="B3" t="s">
        <v>33</v>
      </c>
      <c r="C3" t="s">
        <v>34</v>
      </c>
      <c r="D3" t="s">
        <v>53</v>
      </c>
      <c r="E3" t="s">
        <v>37</v>
      </c>
      <c r="F3" t="s">
        <v>38</v>
      </c>
      <c r="G3" t="s">
        <v>82</v>
      </c>
      <c r="H3" t="s">
        <v>52</v>
      </c>
      <c r="I3" t="s">
        <v>62</v>
      </c>
    </row>
    <row r="4" spans="1:9" x14ac:dyDescent="0.25">
      <c r="A4" t="s">
        <v>36</v>
      </c>
      <c r="B4" t="s">
        <v>41</v>
      </c>
      <c r="C4" t="s">
        <v>4</v>
      </c>
      <c r="D4" t="s">
        <v>54</v>
      </c>
      <c r="E4" t="s">
        <v>59</v>
      </c>
      <c r="F4">
        <v>53</v>
      </c>
      <c r="G4">
        <v>303111</v>
      </c>
      <c r="H4" s="8">
        <v>45108</v>
      </c>
      <c r="I4" t="s">
        <v>65</v>
      </c>
    </row>
    <row r="5" spans="1:9" x14ac:dyDescent="0.25">
      <c r="A5" t="s">
        <v>36</v>
      </c>
      <c r="B5" t="s">
        <v>41</v>
      </c>
      <c r="C5" t="s">
        <v>5</v>
      </c>
      <c r="D5" t="s">
        <v>55</v>
      </c>
      <c r="E5" t="s">
        <v>58</v>
      </c>
      <c r="F5">
        <v>45</v>
      </c>
      <c r="G5">
        <v>339952</v>
      </c>
      <c r="H5" s="8">
        <v>45108</v>
      </c>
      <c r="I5" t="s">
        <v>64</v>
      </c>
    </row>
    <row r="6" spans="1:9" x14ac:dyDescent="0.25">
      <c r="A6" t="s">
        <v>36</v>
      </c>
      <c r="B6" t="s">
        <v>41</v>
      </c>
      <c r="C6" t="s">
        <v>6</v>
      </c>
      <c r="D6" t="s">
        <v>55</v>
      </c>
      <c r="E6" t="s">
        <v>58</v>
      </c>
      <c r="F6">
        <v>46</v>
      </c>
      <c r="G6">
        <v>539874</v>
      </c>
      <c r="H6" s="8">
        <v>45108</v>
      </c>
      <c r="I6" t="s">
        <v>64</v>
      </c>
    </row>
    <row r="7" spans="1:9" x14ac:dyDescent="0.25">
      <c r="A7" t="s">
        <v>36</v>
      </c>
      <c r="B7" t="s">
        <v>41</v>
      </c>
      <c r="C7" t="s">
        <v>7</v>
      </c>
      <c r="D7" t="s">
        <v>55</v>
      </c>
      <c r="E7" t="s">
        <v>58</v>
      </c>
      <c r="F7">
        <v>52</v>
      </c>
      <c r="G7">
        <v>542449</v>
      </c>
      <c r="H7" s="8">
        <v>45108</v>
      </c>
      <c r="I7" t="s">
        <v>64</v>
      </c>
    </row>
    <row r="8" spans="1:9" x14ac:dyDescent="0.25">
      <c r="A8" t="s">
        <v>36</v>
      </c>
      <c r="B8" t="s">
        <v>41</v>
      </c>
      <c r="C8" t="s">
        <v>8</v>
      </c>
      <c r="D8" t="s">
        <v>54</v>
      </c>
      <c r="E8" t="s">
        <v>59</v>
      </c>
      <c r="F8">
        <v>43</v>
      </c>
      <c r="G8">
        <v>494507</v>
      </c>
      <c r="H8" s="8">
        <v>45108</v>
      </c>
      <c r="I8" t="s">
        <v>65</v>
      </c>
    </row>
    <row r="9" spans="1:9" x14ac:dyDescent="0.25">
      <c r="A9" t="s">
        <v>36</v>
      </c>
      <c r="B9" t="s">
        <v>41</v>
      </c>
      <c r="C9" t="s">
        <v>9</v>
      </c>
      <c r="D9" t="s">
        <v>54</v>
      </c>
      <c r="E9" t="s">
        <v>59</v>
      </c>
      <c r="F9">
        <v>55</v>
      </c>
      <c r="G9">
        <v>423300</v>
      </c>
      <c r="H9" s="8">
        <v>45108</v>
      </c>
      <c r="I9" t="s">
        <v>65</v>
      </c>
    </row>
    <row r="10" spans="1:9" x14ac:dyDescent="0.25">
      <c r="A10" t="s">
        <v>36</v>
      </c>
      <c r="B10" t="s">
        <v>41</v>
      </c>
      <c r="C10" t="s">
        <v>10</v>
      </c>
      <c r="D10" t="s">
        <v>54</v>
      </c>
      <c r="E10" t="s">
        <v>59</v>
      </c>
      <c r="F10">
        <v>55</v>
      </c>
      <c r="G10">
        <v>436520</v>
      </c>
      <c r="H10" s="8">
        <v>45108</v>
      </c>
      <c r="I10" t="s">
        <v>65</v>
      </c>
    </row>
    <row r="11" spans="1:9" x14ac:dyDescent="0.25">
      <c r="A11" t="s">
        <v>39</v>
      </c>
      <c r="B11" t="s">
        <v>41</v>
      </c>
      <c r="C11" t="s">
        <v>11</v>
      </c>
      <c r="D11" t="s">
        <v>54</v>
      </c>
      <c r="E11" t="s">
        <v>59</v>
      </c>
      <c r="F11">
        <v>51</v>
      </c>
      <c r="G11">
        <v>410193</v>
      </c>
      <c r="H11" s="8">
        <v>45108</v>
      </c>
      <c r="I11" t="s">
        <v>65</v>
      </c>
    </row>
    <row r="12" spans="1:9" x14ac:dyDescent="0.25">
      <c r="A12" t="s">
        <v>39</v>
      </c>
      <c r="B12" t="s">
        <v>41</v>
      </c>
      <c r="C12" t="s">
        <v>12</v>
      </c>
      <c r="D12" t="s">
        <v>54</v>
      </c>
      <c r="E12" t="s">
        <v>59</v>
      </c>
      <c r="F12">
        <v>48</v>
      </c>
      <c r="G12">
        <v>83221</v>
      </c>
      <c r="H12" s="8">
        <v>45108</v>
      </c>
      <c r="I12" t="s">
        <v>65</v>
      </c>
    </row>
    <row r="13" spans="1:9" x14ac:dyDescent="0.25">
      <c r="A13" t="s">
        <v>39</v>
      </c>
      <c r="B13" t="s">
        <v>41</v>
      </c>
      <c r="C13" t="s">
        <v>13</v>
      </c>
      <c r="D13" t="s">
        <v>54</v>
      </c>
      <c r="E13" t="s">
        <v>59</v>
      </c>
      <c r="F13">
        <v>57</v>
      </c>
      <c r="G13">
        <v>291876</v>
      </c>
      <c r="H13" s="8">
        <v>45108</v>
      </c>
      <c r="I13" t="s">
        <v>65</v>
      </c>
    </row>
    <row r="14" spans="1:9" x14ac:dyDescent="0.25">
      <c r="A14" t="s">
        <v>39</v>
      </c>
      <c r="B14" t="s">
        <v>41</v>
      </c>
      <c r="C14" t="s">
        <v>14</v>
      </c>
      <c r="D14" t="s">
        <v>54</v>
      </c>
      <c r="E14" t="s">
        <v>59</v>
      </c>
      <c r="F14">
        <v>42</v>
      </c>
      <c r="G14">
        <v>476225</v>
      </c>
      <c r="H14" s="8">
        <v>45108</v>
      </c>
      <c r="I14" t="s">
        <v>65</v>
      </c>
    </row>
    <row r="15" spans="1:9" x14ac:dyDescent="0.25">
      <c r="A15" t="s">
        <v>39</v>
      </c>
      <c r="B15" t="s">
        <v>41</v>
      </c>
      <c r="C15" t="s">
        <v>15</v>
      </c>
      <c r="D15" t="s">
        <v>54</v>
      </c>
      <c r="E15" t="s">
        <v>59</v>
      </c>
      <c r="F15">
        <v>47</v>
      </c>
      <c r="G15">
        <v>236253</v>
      </c>
      <c r="H15" s="8">
        <v>45108</v>
      </c>
      <c r="I15" t="s">
        <v>65</v>
      </c>
    </row>
    <row r="16" spans="1:9" x14ac:dyDescent="0.25">
      <c r="A16" t="s">
        <v>39</v>
      </c>
      <c r="B16" t="s">
        <v>41</v>
      </c>
      <c r="C16" t="s">
        <v>16</v>
      </c>
      <c r="D16" t="s">
        <v>54</v>
      </c>
      <c r="E16" t="s">
        <v>59</v>
      </c>
      <c r="F16">
        <v>42</v>
      </c>
      <c r="G16">
        <v>452924</v>
      </c>
      <c r="H16" s="8">
        <v>45108</v>
      </c>
      <c r="I16" t="s">
        <v>65</v>
      </c>
    </row>
    <row r="17" spans="1:9" x14ac:dyDescent="0.25">
      <c r="A17" t="s">
        <v>39</v>
      </c>
      <c r="B17" t="s">
        <v>41</v>
      </c>
      <c r="C17" t="s">
        <v>21</v>
      </c>
      <c r="D17" t="s">
        <v>54</v>
      </c>
      <c r="E17" t="s">
        <v>59</v>
      </c>
      <c r="F17">
        <v>45</v>
      </c>
      <c r="G17">
        <v>158485</v>
      </c>
      <c r="H17" s="8">
        <v>45108</v>
      </c>
      <c r="I17" t="s">
        <v>65</v>
      </c>
    </row>
    <row r="18" spans="1:9" x14ac:dyDescent="0.25">
      <c r="A18" t="s">
        <v>39</v>
      </c>
      <c r="B18" t="s">
        <v>41</v>
      </c>
      <c r="C18" t="s">
        <v>22</v>
      </c>
      <c r="D18" t="s">
        <v>54</v>
      </c>
      <c r="E18" t="s">
        <v>59</v>
      </c>
      <c r="F18">
        <v>52</v>
      </c>
      <c r="G18">
        <v>121948</v>
      </c>
      <c r="H18" s="8">
        <v>45108</v>
      </c>
      <c r="I18" t="s">
        <v>65</v>
      </c>
    </row>
    <row r="19" spans="1:9" x14ac:dyDescent="0.25">
      <c r="A19" t="s">
        <v>39</v>
      </c>
      <c r="B19" t="s">
        <v>41</v>
      </c>
      <c r="C19" t="s">
        <v>23</v>
      </c>
      <c r="D19" t="s">
        <v>54</v>
      </c>
      <c r="E19" t="s">
        <v>59</v>
      </c>
      <c r="F19">
        <v>48</v>
      </c>
      <c r="G19">
        <v>179349</v>
      </c>
      <c r="H19" s="8">
        <v>45108</v>
      </c>
      <c r="I19" t="s">
        <v>65</v>
      </c>
    </row>
    <row r="20" spans="1:9" x14ac:dyDescent="0.25">
      <c r="A20" t="s">
        <v>39</v>
      </c>
      <c r="B20" t="s">
        <v>40</v>
      </c>
      <c r="C20" t="s">
        <v>24</v>
      </c>
      <c r="D20" t="s">
        <v>54</v>
      </c>
      <c r="E20" t="s">
        <v>59</v>
      </c>
      <c r="F20">
        <v>42</v>
      </c>
      <c r="G20">
        <v>461228</v>
      </c>
      <c r="H20" s="8">
        <v>45139</v>
      </c>
      <c r="I20" t="s">
        <v>65</v>
      </c>
    </row>
    <row r="21" spans="1:9" x14ac:dyDescent="0.25">
      <c r="A21" t="s">
        <v>39</v>
      </c>
      <c r="B21" t="s">
        <v>40</v>
      </c>
      <c r="C21" t="s">
        <v>25</v>
      </c>
      <c r="D21" t="s">
        <v>54</v>
      </c>
      <c r="E21" t="s">
        <v>59</v>
      </c>
      <c r="F21">
        <v>42</v>
      </c>
      <c r="G21">
        <v>353813</v>
      </c>
      <c r="H21" s="8">
        <v>45139</v>
      </c>
      <c r="I21" t="s">
        <v>65</v>
      </c>
    </row>
    <row r="22" spans="1:9" x14ac:dyDescent="0.25">
      <c r="A22" t="s">
        <v>39</v>
      </c>
      <c r="B22" t="s">
        <v>40</v>
      </c>
      <c r="C22" t="s">
        <v>86</v>
      </c>
      <c r="D22" t="s">
        <v>54</v>
      </c>
      <c r="E22" t="s">
        <v>59</v>
      </c>
      <c r="F22">
        <v>56</v>
      </c>
      <c r="G22">
        <v>205046</v>
      </c>
      <c r="H22" s="8">
        <v>45139</v>
      </c>
      <c r="I22" t="s">
        <v>65</v>
      </c>
    </row>
    <row r="23" spans="1:9" x14ac:dyDescent="0.25">
      <c r="A23" t="s">
        <v>39</v>
      </c>
      <c r="B23" t="s">
        <v>40</v>
      </c>
      <c r="C23" t="s">
        <v>87</v>
      </c>
      <c r="D23" t="s">
        <v>54</v>
      </c>
      <c r="E23" t="s">
        <v>59</v>
      </c>
      <c r="F23">
        <v>49</v>
      </c>
      <c r="G23">
        <v>460018</v>
      </c>
      <c r="H23" s="8">
        <v>45139</v>
      </c>
      <c r="I23" t="s">
        <v>65</v>
      </c>
    </row>
    <row r="24" spans="1:9" x14ac:dyDescent="0.25">
      <c r="A24" t="s">
        <v>39</v>
      </c>
      <c r="B24" t="s">
        <v>40</v>
      </c>
      <c r="C24" t="s">
        <v>28</v>
      </c>
      <c r="D24" t="s">
        <v>54</v>
      </c>
      <c r="E24" t="s">
        <v>59</v>
      </c>
      <c r="F24">
        <v>46</v>
      </c>
      <c r="G24">
        <v>426782</v>
      </c>
      <c r="H24" s="8">
        <v>45139</v>
      </c>
      <c r="I24" t="s">
        <v>65</v>
      </c>
    </row>
    <row r="25" spans="1:9" x14ac:dyDescent="0.25">
      <c r="A25" t="s">
        <v>39</v>
      </c>
      <c r="B25" t="s">
        <v>40</v>
      </c>
      <c r="C25" t="s">
        <v>29</v>
      </c>
      <c r="D25" t="s">
        <v>54</v>
      </c>
      <c r="E25" t="s">
        <v>59</v>
      </c>
      <c r="F25">
        <v>54</v>
      </c>
      <c r="G25">
        <v>449754</v>
      </c>
      <c r="H25" s="8">
        <v>45139</v>
      </c>
      <c r="I25" t="s">
        <v>65</v>
      </c>
    </row>
    <row r="26" spans="1:9" x14ac:dyDescent="0.25">
      <c r="A26" t="s">
        <v>39</v>
      </c>
      <c r="B26" t="s">
        <v>40</v>
      </c>
      <c r="C26" t="s">
        <v>30</v>
      </c>
      <c r="D26" t="s">
        <v>54</v>
      </c>
      <c r="E26" t="s">
        <v>59</v>
      </c>
      <c r="F26">
        <v>52</v>
      </c>
      <c r="G26">
        <v>200261</v>
      </c>
      <c r="H26" s="8">
        <v>45139</v>
      </c>
      <c r="I26" t="s">
        <v>65</v>
      </c>
    </row>
    <row r="27" spans="1:9" x14ac:dyDescent="0.25">
      <c r="A27" t="s">
        <v>39</v>
      </c>
      <c r="B27" t="s">
        <v>40</v>
      </c>
      <c r="C27" t="s">
        <v>31</v>
      </c>
      <c r="D27" t="s">
        <v>55</v>
      </c>
      <c r="E27" t="s">
        <v>58</v>
      </c>
      <c r="F27">
        <v>49</v>
      </c>
      <c r="G27">
        <v>505763</v>
      </c>
      <c r="H27" s="8">
        <v>45139</v>
      </c>
      <c r="I27" t="s">
        <v>64</v>
      </c>
    </row>
    <row r="28" spans="1:9" x14ac:dyDescent="0.25">
      <c r="A28" t="s">
        <v>39</v>
      </c>
      <c r="B28" t="s">
        <v>40</v>
      </c>
      <c r="C28" t="s">
        <v>32</v>
      </c>
      <c r="D28" t="s">
        <v>55</v>
      </c>
      <c r="E28" t="s">
        <v>58</v>
      </c>
      <c r="F28">
        <v>51</v>
      </c>
      <c r="G28">
        <v>491942</v>
      </c>
      <c r="H28" s="8">
        <v>45139</v>
      </c>
      <c r="I28" t="s">
        <v>64</v>
      </c>
    </row>
    <row r="29" spans="1:9" x14ac:dyDescent="0.25">
      <c r="A29" t="s">
        <v>39</v>
      </c>
      <c r="B29" t="s">
        <v>40</v>
      </c>
      <c r="C29" t="s">
        <v>4</v>
      </c>
      <c r="D29" t="s">
        <v>55</v>
      </c>
      <c r="E29" t="s">
        <v>58</v>
      </c>
      <c r="F29">
        <v>56</v>
      </c>
      <c r="G29">
        <v>510299</v>
      </c>
      <c r="H29" s="8">
        <v>45139</v>
      </c>
      <c r="I29" t="s">
        <v>64</v>
      </c>
    </row>
    <row r="30" spans="1:9" x14ac:dyDescent="0.25">
      <c r="A30" t="s">
        <v>39</v>
      </c>
      <c r="B30" t="s">
        <v>40</v>
      </c>
      <c r="C30" t="s">
        <v>5</v>
      </c>
      <c r="D30" t="s">
        <v>55</v>
      </c>
      <c r="E30" t="s">
        <v>58</v>
      </c>
      <c r="F30">
        <v>58</v>
      </c>
      <c r="G30">
        <v>290244</v>
      </c>
      <c r="H30" s="8">
        <v>45139</v>
      </c>
      <c r="I30" t="s">
        <v>64</v>
      </c>
    </row>
    <row r="31" spans="1:9" x14ac:dyDescent="0.25">
      <c r="A31" t="s">
        <v>36</v>
      </c>
      <c r="B31" t="s">
        <v>40</v>
      </c>
      <c r="C31" t="s">
        <v>6</v>
      </c>
      <c r="D31" t="s">
        <v>55</v>
      </c>
      <c r="E31" t="s">
        <v>58</v>
      </c>
      <c r="F31">
        <v>41</v>
      </c>
      <c r="G31">
        <v>217326</v>
      </c>
      <c r="H31" s="8">
        <v>45139</v>
      </c>
      <c r="I31" t="s">
        <v>64</v>
      </c>
    </row>
    <row r="32" spans="1:9" x14ac:dyDescent="0.25">
      <c r="A32" t="s">
        <v>36</v>
      </c>
      <c r="B32" t="s">
        <v>40</v>
      </c>
      <c r="C32" t="s">
        <v>7</v>
      </c>
      <c r="D32" t="s">
        <v>55</v>
      </c>
      <c r="E32" t="s">
        <v>58</v>
      </c>
      <c r="F32">
        <v>44</v>
      </c>
      <c r="G32">
        <v>472630</v>
      </c>
      <c r="H32" s="8">
        <v>45139</v>
      </c>
      <c r="I32" t="s">
        <v>64</v>
      </c>
    </row>
    <row r="33" spans="1:9" x14ac:dyDescent="0.25">
      <c r="A33" t="s">
        <v>39</v>
      </c>
      <c r="B33" t="s">
        <v>40</v>
      </c>
      <c r="C33" t="s">
        <v>8</v>
      </c>
      <c r="D33" t="s">
        <v>55</v>
      </c>
      <c r="E33" t="s">
        <v>58</v>
      </c>
      <c r="F33">
        <v>58</v>
      </c>
      <c r="G33">
        <v>319205</v>
      </c>
      <c r="H33" s="8">
        <v>45139</v>
      </c>
      <c r="I33" t="s">
        <v>64</v>
      </c>
    </row>
    <row r="34" spans="1:9" x14ac:dyDescent="0.25">
      <c r="A34" t="s">
        <v>39</v>
      </c>
      <c r="B34" t="s">
        <v>40</v>
      </c>
      <c r="C34" t="s">
        <v>9</v>
      </c>
      <c r="D34" t="s">
        <v>55</v>
      </c>
      <c r="E34" t="s">
        <v>58</v>
      </c>
      <c r="F34">
        <v>48</v>
      </c>
      <c r="G34">
        <v>553027</v>
      </c>
      <c r="H34" s="8">
        <v>45139</v>
      </c>
      <c r="I34" t="s">
        <v>64</v>
      </c>
    </row>
    <row r="35" spans="1:9" x14ac:dyDescent="0.25">
      <c r="A35" t="s">
        <v>39</v>
      </c>
      <c r="B35" t="s">
        <v>40</v>
      </c>
      <c r="C35" t="s">
        <v>10</v>
      </c>
      <c r="D35" t="s">
        <v>55</v>
      </c>
      <c r="E35" t="s">
        <v>58</v>
      </c>
      <c r="F35">
        <v>44</v>
      </c>
      <c r="G35">
        <v>133945</v>
      </c>
      <c r="H35" s="8">
        <v>45139</v>
      </c>
      <c r="I35" t="s">
        <v>64</v>
      </c>
    </row>
    <row r="36" spans="1:9" x14ac:dyDescent="0.25">
      <c r="A36" t="s">
        <v>39</v>
      </c>
      <c r="B36" t="s">
        <v>40</v>
      </c>
      <c r="C36" t="s">
        <v>11</v>
      </c>
      <c r="D36" t="s">
        <v>55</v>
      </c>
      <c r="E36" t="s">
        <v>58</v>
      </c>
      <c r="F36">
        <v>44</v>
      </c>
      <c r="G36">
        <v>296965</v>
      </c>
      <c r="H36" s="8">
        <v>45139</v>
      </c>
      <c r="I36" t="s">
        <v>64</v>
      </c>
    </row>
    <row r="37" spans="1:9" x14ac:dyDescent="0.25">
      <c r="A37" t="s">
        <v>39</v>
      </c>
      <c r="B37" t="s">
        <v>40</v>
      </c>
      <c r="C37" t="s">
        <v>12</v>
      </c>
      <c r="D37" t="s">
        <v>54</v>
      </c>
      <c r="E37" t="s">
        <v>59</v>
      </c>
      <c r="F37">
        <v>42</v>
      </c>
      <c r="G37">
        <v>207459</v>
      </c>
      <c r="H37" s="8">
        <v>45139</v>
      </c>
      <c r="I37" t="s">
        <v>65</v>
      </c>
    </row>
    <row r="38" spans="1:9" x14ac:dyDescent="0.25">
      <c r="A38" t="s">
        <v>39</v>
      </c>
      <c r="B38" t="s">
        <v>40</v>
      </c>
      <c r="C38" t="s">
        <v>13</v>
      </c>
      <c r="D38" t="s">
        <v>54</v>
      </c>
      <c r="E38" t="s">
        <v>59</v>
      </c>
      <c r="F38">
        <v>46</v>
      </c>
      <c r="G38">
        <v>285551</v>
      </c>
      <c r="H38" s="8">
        <v>45139</v>
      </c>
      <c r="I38" t="s">
        <v>65</v>
      </c>
    </row>
    <row r="39" spans="1:9" x14ac:dyDescent="0.25">
      <c r="A39" t="s">
        <v>39</v>
      </c>
      <c r="B39" t="s">
        <v>40</v>
      </c>
      <c r="C39" t="s">
        <v>4</v>
      </c>
      <c r="D39" t="s">
        <v>54</v>
      </c>
      <c r="E39" t="s">
        <v>59</v>
      </c>
      <c r="F39">
        <v>56</v>
      </c>
      <c r="G39">
        <v>283057</v>
      </c>
      <c r="H39" s="8">
        <v>45139</v>
      </c>
      <c r="I39" t="s">
        <v>65</v>
      </c>
    </row>
    <row r="40" spans="1:9" x14ac:dyDescent="0.25">
      <c r="A40" t="s">
        <v>39</v>
      </c>
      <c r="B40" t="s">
        <v>40</v>
      </c>
      <c r="C40" t="s">
        <v>5</v>
      </c>
      <c r="D40" t="s">
        <v>54</v>
      </c>
      <c r="E40" t="s">
        <v>59</v>
      </c>
      <c r="F40">
        <v>57</v>
      </c>
      <c r="G40">
        <v>462851</v>
      </c>
      <c r="H40" s="8">
        <v>45139</v>
      </c>
      <c r="I40" t="s">
        <v>65</v>
      </c>
    </row>
    <row r="41" spans="1:9" x14ac:dyDescent="0.25">
      <c r="A41" t="s">
        <v>39</v>
      </c>
      <c r="B41" t="s">
        <v>40</v>
      </c>
      <c r="C41" t="s">
        <v>6</v>
      </c>
      <c r="D41" t="s">
        <v>54</v>
      </c>
      <c r="E41" t="s">
        <v>59</v>
      </c>
      <c r="F41">
        <v>47</v>
      </c>
      <c r="G41">
        <v>462029</v>
      </c>
      <c r="H41" s="8">
        <v>45139</v>
      </c>
      <c r="I41" t="s">
        <v>65</v>
      </c>
    </row>
    <row r="42" spans="1:9" x14ac:dyDescent="0.25">
      <c r="A42" t="s">
        <v>39</v>
      </c>
      <c r="B42" t="s">
        <v>40</v>
      </c>
      <c r="C42" t="s">
        <v>7</v>
      </c>
      <c r="D42" t="s">
        <v>54</v>
      </c>
      <c r="E42" t="s">
        <v>59</v>
      </c>
      <c r="F42">
        <v>47</v>
      </c>
      <c r="G42">
        <v>473669</v>
      </c>
      <c r="H42" s="8">
        <v>45139</v>
      </c>
      <c r="I42" t="s">
        <v>65</v>
      </c>
    </row>
    <row r="43" spans="1:9" x14ac:dyDescent="0.25">
      <c r="A43" t="s">
        <v>39</v>
      </c>
      <c r="B43" t="s">
        <v>40</v>
      </c>
      <c r="C43" t="s">
        <v>8</v>
      </c>
      <c r="D43" t="s">
        <v>54</v>
      </c>
      <c r="E43" t="s">
        <v>59</v>
      </c>
      <c r="F43">
        <v>48</v>
      </c>
      <c r="G43">
        <v>346309</v>
      </c>
      <c r="H43" s="8">
        <v>45139</v>
      </c>
      <c r="I43" t="s">
        <v>65</v>
      </c>
    </row>
    <row r="44" spans="1:9" x14ac:dyDescent="0.25">
      <c r="A44" t="s">
        <v>39</v>
      </c>
      <c r="B44" t="s">
        <v>40</v>
      </c>
      <c r="C44" t="s">
        <v>9</v>
      </c>
      <c r="D44" t="s">
        <v>55</v>
      </c>
      <c r="E44" t="s">
        <v>58</v>
      </c>
      <c r="F44">
        <v>45</v>
      </c>
      <c r="G44">
        <v>212443</v>
      </c>
      <c r="H44" s="8">
        <v>45139</v>
      </c>
      <c r="I44" t="s">
        <v>64</v>
      </c>
    </row>
    <row r="45" spans="1:9" x14ac:dyDescent="0.25">
      <c r="A45" t="s">
        <v>39</v>
      </c>
      <c r="B45" t="s">
        <v>40</v>
      </c>
      <c r="C45" t="s">
        <v>10</v>
      </c>
      <c r="D45" t="s">
        <v>55</v>
      </c>
      <c r="E45" t="s">
        <v>58</v>
      </c>
      <c r="F45">
        <v>51</v>
      </c>
      <c r="G45">
        <v>579098</v>
      </c>
      <c r="H45" s="8">
        <v>45139</v>
      </c>
      <c r="I45" t="s">
        <v>64</v>
      </c>
    </row>
    <row r="46" spans="1:9" x14ac:dyDescent="0.25">
      <c r="A46" t="s">
        <v>39</v>
      </c>
      <c r="B46" t="s">
        <v>40</v>
      </c>
      <c r="C46" t="s">
        <v>11</v>
      </c>
      <c r="D46" t="s">
        <v>55</v>
      </c>
      <c r="E46" t="s">
        <v>58</v>
      </c>
      <c r="F46">
        <v>58</v>
      </c>
      <c r="G46">
        <v>178811</v>
      </c>
      <c r="H46" s="8">
        <v>45139</v>
      </c>
      <c r="I46" t="s">
        <v>64</v>
      </c>
    </row>
    <row r="47" spans="1:9" x14ac:dyDescent="0.25">
      <c r="A47" t="s">
        <v>39</v>
      </c>
      <c r="B47" t="s">
        <v>40</v>
      </c>
      <c r="C47" t="s">
        <v>12</v>
      </c>
      <c r="D47" t="s">
        <v>55</v>
      </c>
      <c r="E47" t="s">
        <v>58</v>
      </c>
      <c r="F47">
        <v>53</v>
      </c>
      <c r="G47">
        <v>506952</v>
      </c>
      <c r="H47" s="8">
        <v>45139</v>
      </c>
      <c r="I47" t="s">
        <v>64</v>
      </c>
    </row>
    <row r="48" spans="1:9" x14ac:dyDescent="0.25">
      <c r="A48" t="s">
        <v>39</v>
      </c>
      <c r="B48" t="s">
        <v>40</v>
      </c>
      <c r="C48" t="s">
        <v>13</v>
      </c>
      <c r="D48" t="s">
        <v>55</v>
      </c>
      <c r="E48" t="s">
        <v>58</v>
      </c>
      <c r="F48">
        <v>43</v>
      </c>
      <c r="G48">
        <v>534625</v>
      </c>
      <c r="H48" s="8">
        <v>45139</v>
      </c>
      <c r="I48" t="s">
        <v>64</v>
      </c>
    </row>
    <row r="49" spans="1:9" x14ac:dyDescent="0.25">
      <c r="A49" t="s">
        <v>39</v>
      </c>
      <c r="B49" t="s">
        <v>40</v>
      </c>
      <c r="C49" t="s">
        <v>14</v>
      </c>
      <c r="D49" t="s">
        <v>55</v>
      </c>
      <c r="E49" t="s">
        <v>58</v>
      </c>
      <c r="F49">
        <v>43</v>
      </c>
      <c r="G49">
        <v>228300</v>
      </c>
      <c r="H49" s="8">
        <v>45139</v>
      </c>
      <c r="I49" t="s">
        <v>64</v>
      </c>
    </row>
    <row r="50" spans="1:9" x14ac:dyDescent="0.25">
      <c r="A50" t="s">
        <v>39</v>
      </c>
      <c r="B50" t="s">
        <v>40</v>
      </c>
      <c r="C50" t="s">
        <v>15</v>
      </c>
      <c r="D50" t="s">
        <v>55</v>
      </c>
      <c r="E50" t="s">
        <v>58</v>
      </c>
      <c r="F50">
        <v>45</v>
      </c>
      <c r="G50">
        <v>159525</v>
      </c>
      <c r="H50" s="8">
        <v>45139</v>
      </c>
      <c r="I50" t="s">
        <v>64</v>
      </c>
    </row>
    <row r="51" spans="1:9" x14ac:dyDescent="0.25">
      <c r="A51" t="s">
        <v>39</v>
      </c>
      <c r="B51" t="s">
        <v>40</v>
      </c>
      <c r="C51" t="s">
        <v>16</v>
      </c>
      <c r="D51" t="s">
        <v>55</v>
      </c>
      <c r="E51" t="s">
        <v>58</v>
      </c>
      <c r="F51">
        <v>42</v>
      </c>
      <c r="G51">
        <v>489385</v>
      </c>
      <c r="H51" s="8">
        <v>45139</v>
      </c>
      <c r="I51" t="s">
        <v>64</v>
      </c>
    </row>
    <row r="52" spans="1:9" x14ac:dyDescent="0.25">
      <c r="A52" t="s">
        <v>39</v>
      </c>
      <c r="B52" t="s">
        <v>40</v>
      </c>
      <c r="C52" t="s">
        <v>21</v>
      </c>
      <c r="D52" t="s">
        <v>55</v>
      </c>
      <c r="E52" t="s">
        <v>58</v>
      </c>
      <c r="F52">
        <v>43</v>
      </c>
      <c r="G52">
        <v>568016</v>
      </c>
      <c r="H52" s="8">
        <v>45139</v>
      </c>
      <c r="I52" t="s">
        <v>64</v>
      </c>
    </row>
    <row r="53" spans="1:9" x14ac:dyDescent="0.25">
      <c r="A53" t="s">
        <v>39</v>
      </c>
      <c r="B53" t="s">
        <v>40</v>
      </c>
      <c r="C53" t="s">
        <v>22</v>
      </c>
      <c r="D53" t="s">
        <v>55</v>
      </c>
      <c r="E53" t="s">
        <v>58</v>
      </c>
      <c r="F53">
        <v>57</v>
      </c>
      <c r="G53">
        <v>97048</v>
      </c>
      <c r="H53" s="8">
        <v>45139</v>
      </c>
      <c r="I53" t="s">
        <v>64</v>
      </c>
    </row>
    <row r="54" spans="1:9" x14ac:dyDescent="0.25">
      <c r="A54" t="s">
        <v>39</v>
      </c>
      <c r="B54" t="s">
        <v>40</v>
      </c>
      <c r="C54" t="s">
        <v>23</v>
      </c>
      <c r="D54" t="s">
        <v>55</v>
      </c>
      <c r="E54" t="s">
        <v>58</v>
      </c>
      <c r="F54">
        <v>54</v>
      </c>
      <c r="G54">
        <v>168932</v>
      </c>
      <c r="H54" s="8">
        <v>45139</v>
      </c>
      <c r="I54" t="s">
        <v>64</v>
      </c>
    </row>
    <row r="55" spans="1:9" x14ac:dyDescent="0.25">
      <c r="A55" t="s">
        <v>39</v>
      </c>
      <c r="B55" t="s">
        <v>40</v>
      </c>
      <c r="C55" t="s">
        <v>24</v>
      </c>
      <c r="D55" t="s">
        <v>55</v>
      </c>
      <c r="E55" t="s">
        <v>58</v>
      </c>
      <c r="F55">
        <v>41</v>
      </c>
      <c r="G55">
        <v>132855</v>
      </c>
      <c r="H55" s="8">
        <v>45139</v>
      </c>
      <c r="I55" t="s">
        <v>64</v>
      </c>
    </row>
    <row r="56" spans="1:9" x14ac:dyDescent="0.25">
      <c r="A56" t="s">
        <v>39</v>
      </c>
      <c r="B56" t="s">
        <v>40</v>
      </c>
      <c r="C56" t="s">
        <v>25</v>
      </c>
      <c r="D56" t="s">
        <v>55</v>
      </c>
      <c r="E56" t="s">
        <v>58</v>
      </c>
      <c r="F56">
        <v>40</v>
      </c>
      <c r="G56">
        <v>290664</v>
      </c>
      <c r="H56" s="8">
        <v>45139</v>
      </c>
      <c r="I56" t="s">
        <v>64</v>
      </c>
    </row>
    <row r="57" spans="1:9" x14ac:dyDescent="0.25">
      <c r="A57" t="s">
        <v>39</v>
      </c>
      <c r="B57" t="s">
        <v>40</v>
      </c>
      <c r="C57" t="s">
        <v>86</v>
      </c>
      <c r="D57" t="s">
        <v>55</v>
      </c>
      <c r="E57" t="s">
        <v>58</v>
      </c>
      <c r="F57">
        <v>53</v>
      </c>
      <c r="G57">
        <v>349264</v>
      </c>
      <c r="H57" s="8">
        <v>45139</v>
      </c>
      <c r="I57" t="s">
        <v>64</v>
      </c>
    </row>
    <row r="58" spans="1:9" x14ac:dyDescent="0.25">
      <c r="A58" t="s">
        <v>39</v>
      </c>
      <c r="B58" t="s">
        <v>40</v>
      </c>
      <c r="C58" t="s">
        <v>87</v>
      </c>
      <c r="D58" t="s">
        <v>55</v>
      </c>
      <c r="E58" t="s">
        <v>58</v>
      </c>
      <c r="F58">
        <v>43</v>
      </c>
      <c r="G58">
        <v>525756</v>
      </c>
      <c r="H58" s="8">
        <v>45139</v>
      </c>
      <c r="I58" t="s">
        <v>64</v>
      </c>
    </row>
    <row r="59" spans="1:9" x14ac:dyDescent="0.25">
      <c r="A59" t="s">
        <v>39</v>
      </c>
      <c r="B59" t="s">
        <v>40</v>
      </c>
      <c r="C59" t="s">
        <v>28</v>
      </c>
      <c r="D59" t="s">
        <v>55</v>
      </c>
      <c r="E59" t="s">
        <v>58</v>
      </c>
      <c r="F59">
        <v>41</v>
      </c>
      <c r="G59">
        <v>73374</v>
      </c>
      <c r="H59" s="8">
        <v>45139</v>
      </c>
      <c r="I59" t="s">
        <v>64</v>
      </c>
    </row>
    <row r="60" spans="1:9" x14ac:dyDescent="0.25">
      <c r="A60" t="s">
        <v>39</v>
      </c>
      <c r="B60" t="s">
        <v>40</v>
      </c>
      <c r="C60" t="s">
        <v>29</v>
      </c>
      <c r="D60" t="s">
        <v>55</v>
      </c>
      <c r="E60" t="s">
        <v>58</v>
      </c>
      <c r="F60">
        <v>41</v>
      </c>
      <c r="G60">
        <v>174727</v>
      </c>
      <c r="H60" s="8">
        <v>45139</v>
      </c>
      <c r="I60" t="s">
        <v>64</v>
      </c>
    </row>
    <row r="61" spans="1:9" x14ac:dyDescent="0.25">
      <c r="A61" t="s">
        <v>39</v>
      </c>
      <c r="B61" t="s">
        <v>42</v>
      </c>
      <c r="C61" t="s">
        <v>30</v>
      </c>
      <c r="D61" t="s">
        <v>55</v>
      </c>
      <c r="E61" t="s">
        <v>58</v>
      </c>
      <c r="F61">
        <v>51</v>
      </c>
      <c r="G61">
        <v>116827</v>
      </c>
      <c r="H61" s="8">
        <v>45170</v>
      </c>
      <c r="I61" t="s">
        <v>64</v>
      </c>
    </row>
    <row r="62" spans="1:9" x14ac:dyDescent="0.25">
      <c r="A62" t="s">
        <v>39</v>
      </c>
      <c r="B62" t="s">
        <v>42</v>
      </c>
      <c r="C62" t="s">
        <v>31</v>
      </c>
      <c r="D62" t="s">
        <v>55</v>
      </c>
      <c r="E62" t="s">
        <v>58</v>
      </c>
      <c r="F62">
        <v>57</v>
      </c>
      <c r="G62">
        <v>253224</v>
      </c>
      <c r="H62" s="8">
        <v>45170</v>
      </c>
      <c r="I62" t="s">
        <v>64</v>
      </c>
    </row>
    <row r="63" spans="1:9" x14ac:dyDescent="0.25">
      <c r="A63" t="s">
        <v>39</v>
      </c>
      <c r="B63" t="s">
        <v>42</v>
      </c>
      <c r="C63" t="s">
        <v>32</v>
      </c>
      <c r="D63" t="s">
        <v>55</v>
      </c>
      <c r="E63" t="s">
        <v>58</v>
      </c>
      <c r="F63">
        <v>41</v>
      </c>
      <c r="G63">
        <v>322254</v>
      </c>
      <c r="H63" s="8">
        <v>45170</v>
      </c>
      <c r="I63" t="s">
        <v>64</v>
      </c>
    </row>
    <row r="64" spans="1:9" x14ac:dyDescent="0.25">
      <c r="A64" t="s">
        <v>36</v>
      </c>
      <c r="B64" t="s">
        <v>42</v>
      </c>
      <c r="C64" t="s">
        <v>4</v>
      </c>
      <c r="D64" t="s">
        <v>55</v>
      </c>
      <c r="E64" t="s">
        <v>58</v>
      </c>
      <c r="F64">
        <v>45</v>
      </c>
      <c r="G64">
        <v>434835</v>
      </c>
      <c r="H64" s="8">
        <v>45170</v>
      </c>
      <c r="I64" t="s">
        <v>64</v>
      </c>
    </row>
    <row r="65" spans="1:9" x14ac:dyDescent="0.25">
      <c r="A65" t="s">
        <v>39</v>
      </c>
      <c r="B65" t="s">
        <v>42</v>
      </c>
      <c r="C65" t="s">
        <v>5</v>
      </c>
      <c r="D65" t="s">
        <v>54</v>
      </c>
      <c r="E65" t="s">
        <v>59</v>
      </c>
      <c r="F65">
        <v>43</v>
      </c>
      <c r="G65">
        <v>365660</v>
      </c>
      <c r="H65" s="8">
        <v>45170</v>
      </c>
      <c r="I65" t="s">
        <v>65</v>
      </c>
    </row>
    <row r="66" spans="1:9" x14ac:dyDescent="0.25">
      <c r="A66" t="s">
        <v>39</v>
      </c>
      <c r="B66" t="s">
        <v>42</v>
      </c>
      <c r="C66" t="s">
        <v>6</v>
      </c>
      <c r="D66" t="s">
        <v>54</v>
      </c>
      <c r="E66" t="s">
        <v>59</v>
      </c>
      <c r="F66">
        <v>47</v>
      </c>
      <c r="G66">
        <v>202608</v>
      </c>
      <c r="H66" s="8">
        <v>45170</v>
      </c>
      <c r="I66" t="s">
        <v>65</v>
      </c>
    </row>
    <row r="67" spans="1:9" x14ac:dyDescent="0.25">
      <c r="A67" t="s">
        <v>39</v>
      </c>
      <c r="B67" t="s">
        <v>42</v>
      </c>
      <c r="C67" t="s">
        <v>7</v>
      </c>
      <c r="D67" t="s">
        <v>54</v>
      </c>
      <c r="E67" t="s">
        <v>59</v>
      </c>
      <c r="F67">
        <v>55</v>
      </c>
      <c r="G67">
        <v>284553</v>
      </c>
      <c r="H67" s="8">
        <v>45170</v>
      </c>
      <c r="I67" t="s">
        <v>65</v>
      </c>
    </row>
    <row r="68" spans="1:9" x14ac:dyDescent="0.25">
      <c r="A68" t="s">
        <v>39</v>
      </c>
      <c r="B68" t="s">
        <v>42</v>
      </c>
      <c r="C68" t="s">
        <v>8</v>
      </c>
      <c r="D68" t="s">
        <v>54</v>
      </c>
      <c r="E68" t="s">
        <v>59</v>
      </c>
      <c r="F68">
        <v>42</v>
      </c>
      <c r="G68">
        <v>303436</v>
      </c>
      <c r="H68" s="8">
        <v>45170</v>
      </c>
      <c r="I68" t="s">
        <v>65</v>
      </c>
    </row>
    <row r="69" spans="1:9" x14ac:dyDescent="0.25">
      <c r="A69" t="s">
        <v>39</v>
      </c>
      <c r="B69" t="s">
        <v>42</v>
      </c>
      <c r="C69" t="s">
        <v>9</v>
      </c>
      <c r="D69" t="s">
        <v>54</v>
      </c>
      <c r="E69" t="s">
        <v>59</v>
      </c>
      <c r="F69">
        <v>55</v>
      </c>
      <c r="G69">
        <v>364593</v>
      </c>
      <c r="H69" s="8">
        <v>45170</v>
      </c>
      <c r="I69" t="s">
        <v>65</v>
      </c>
    </row>
    <row r="70" spans="1:9" x14ac:dyDescent="0.25">
      <c r="A70" t="s">
        <v>39</v>
      </c>
      <c r="B70" t="s">
        <v>42</v>
      </c>
      <c r="C70" t="s">
        <v>10</v>
      </c>
      <c r="D70" t="s">
        <v>55</v>
      </c>
      <c r="E70" t="s">
        <v>58</v>
      </c>
      <c r="F70">
        <v>47</v>
      </c>
      <c r="G70">
        <v>407206</v>
      </c>
      <c r="H70" s="8">
        <v>45170</v>
      </c>
      <c r="I70" t="s">
        <v>64</v>
      </c>
    </row>
    <row r="71" spans="1:9" x14ac:dyDescent="0.25">
      <c r="A71" t="s">
        <v>39</v>
      </c>
      <c r="B71" t="s">
        <v>42</v>
      </c>
      <c r="C71" t="s">
        <v>13</v>
      </c>
      <c r="D71" t="s">
        <v>55</v>
      </c>
      <c r="E71" t="s">
        <v>58</v>
      </c>
      <c r="F71">
        <v>43</v>
      </c>
      <c r="G71">
        <v>438784</v>
      </c>
      <c r="H71" s="8">
        <v>45170</v>
      </c>
      <c r="I71" t="s">
        <v>64</v>
      </c>
    </row>
    <row r="72" spans="1:9" x14ac:dyDescent="0.25">
      <c r="A72" t="s">
        <v>39</v>
      </c>
      <c r="B72" t="s">
        <v>42</v>
      </c>
      <c r="C72" t="s">
        <v>4</v>
      </c>
      <c r="D72" t="s">
        <v>55</v>
      </c>
      <c r="E72" t="s">
        <v>58</v>
      </c>
      <c r="F72">
        <v>57</v>
      </c>
      <c r="G72">
        <v>553023</v>
      </c>
      <c r="H72" s="8">
        <v>45170</v>
      </c>
      <c r="I72" t="s">
        <v>64</v>
      </c>
    </row>
    <row r="73" spans="1:9" x14ac:dyDescent="0.25">
      <c r="A73" t="s">
        <v>39</v>
      </c>
      <c r="B73" t="s">
        <v>42</v>
      </c>
      <c r="C73" t="s">
        <v>5</v>
      </c>
      <c r="D73" t="s">
        <v>55</v>
      </c>
      <c r="E73" t="s">
        <v>58</v>
      </c>
      <c r="F73">
        <v>42</v>
      </c>
      <c r="G73">
        <v>255142</v>
      </c>
      <c r="H73" s="8">
        <v>45170</v>
      </c>
      <c r="I73" t="s">
        <v>64</v>
      </c>
    </row>
    <row r="74" spans="1:9" x14ac:dyDescent="0.25">
      <c r="A74" t="s">
        <v>39</v>
      </c>
      <c r="B74" t="s">
        <v>42</v>
      </c>
      <c r="C74" t="s">
        <v>6</v>
      </c>
      <c r="D74" t="s">
        <v>55</v>
      </c>
      <c r="E74" t="s">
        <v>58</v>
      </c>
      <c r="F74">
        <v>50</v>
      </c>
      <c r="G74">
        <v>491702</v>
      </c>
      <c r="H74" s="8">
        <v>45170</v>
      </c>
      <c r="I74" t="s">
        <v>64</v>
      </c>
    </row>
    <row r="75" spans="1:9" x14ac:dyDescent="0.25">
      <c r="A75" t="s">
        <v>39</v>
      </c>
      <c r="B75" t="s">
        <v>42</v>
      </c>
      <c r="C75" t="s">
        <v>7</v>
      </c>
      <c r="D75" t="s">
        <v>55</v>
      </c>
      <c r="E75" t="s">
        <v>58</v>
      </c>
      <c r="F75">
        <v>55</v>
      </c>
      <c r="G75">
        <v>149162</v>
      </c>
      <c r="H75" s="8">
        <v>45170</v>
      </c>
      <c r="I75" t="s">
        <v>64</v>
      </c>
    </row>
    <row r="76" spans="1:9" x14ac:dyDescent="0.25">
      <c r="A76" t="s">
        <v>39</v>
      </c>
      <c r="B76" t="s">
        <v>42</v>
      </c>
      <c r="C76" t="s">
        <v>8</v>
      </c>
      <c r="D76" t="s">
        <v>55</v>
      </c>
      <c r="E76" t="s">
        <v>58</v>
      </c>
      <c r="F76">
        <v>52</v>
      </c>
      <c r="G76">
        <v>238553</v>
      </c>
      <c r="H76" s="8">
        <v>45170</v>
      </c>
      <c r="I76" t="s">
        <v>64</v>
      </c>
    </row>
    <row r="77" spans="1:9" x14ac:dyDescent="0.25">
      <c r="A77" t="s">
        <v>39</v>
      </c>
      <c r="B77" t="s">
        <v>42</v>
      </c>
      <c r="C77" t="s">
        <v>9</v>
      </c>
      <c r="D77" t="s">
        <v>55</v>
      </c>
      <c r="E77" t="s">
        <v>58</v>
      </c>
      <c r="F77">
        <v>55</v>
      </c>
      <c r="G77">
        <v>212706</v>
      </c>
      <c r="H77" s="8">
        <v>45170</v>
      </c>
      <c r="I77" t="s">
        <v>64</v>
      </c>
    </row>
    <row r="78" spans="1:9" x14ac:dyDescent="0.25">
      <c r="A78" t="s">
        <v>39</v>
      </c>
      <c r="B78" t="s">
        <v>42</v>
      </c>
      <c r="C78" t="s">
        <v>10</v>
      </c>
      <c r="D78" t="s">
        <v>55</v>
      </c>
      <c r="E78" t="s">
        <v>58</v>
      </c>
      <c r="F78">
        <v>41</v>
      </c>
      <c r="G78">
        <v>57645</v>
      </c>
      <c r="H78" s="8">
        <v>45170</v>
      </c>
      <c r="I78" t="s">
        <v>64</v>
      </c>
    </row>
    <row r="79" spans="1:9" x14ac:dyDescent="0.25">
      <c r="A79" t="s">
        <v>39</v>
      </c>
      <c r="B79" t="s">
        <v>42</v>
      </c>
      <c r="C79" t="s">
        <v>11</v>
      </c>
      <c r="D79" t="s">
        <v>56</v>
      </c>
      <c r="E79" t="s">
        <v>57</v>
      </c>
      <c r="F79">
        <v>50</v>
      </c>
      <c r="G79">
        <v>550311</v>
      </c>
      <c r="H79" s="8">
        <v>45170</v>
      </c>
      <c r="I79" t="s">
        <v>63</v>
      </c>
    </row>
    <row r="80" spans="1:9" x14ac:dyDescent="0.25">
      <c r="A80" t="s">
        <v>39</v>
      </c>
      <c r="B80" t="s">
        <v>42</v>
      </c>
      <c r="C80" t="s">
        <v>12</v>
      </c>
      <c r="D80" t="s">
        <v>56</v>
      </c>
      <c r="E80" t="s">
        <v>57</v>
      </c>
      <c r="F80">
        <v>52</v>
      </c>
      <c r="G80">
        <v>379380</v>
      </c>
      <c r="H80" s="8">
        <v>45170</v>
      </c>
      <c r="I80" t="s">
        <v>63</v>
      </c>
    </row>
    <row r="81" spans="1:9" x14ac:dyDescent="0.25">
      <c r="A81" t="s">
        <v>39</v>
      </c>
      <c r="B81" t="s">
        <v>42</v>
      </c>
      <c r="C81" t="s">
        <v>13</v>
      </c>
      <c r="D81" t="s">
        <v>54</v>
      </c>
      <c r="E81" t="s">
        <v>59</v>
      </c>
      <c r="F81">
        <v>44</v>
      </c>
      <c r="G81">
        <v>522192</v>
      </c>
      <c r="H81" s="8">
        <v>45170</v>
      </c>
      <c r="I81" t="s">
        <v>65</v>
      </c>
    </row>
    <row r="82" spans="1:9" x14ac:dyDescent="0.25">
      <c r="A82" t="s">
        <v>39</v>
      </c>
      <c r="B82" t="s">
        <v>42</v>
      </c>
      <c r="C82" t="s">
        <v>6</v>
      </c>
      <c r="D82" t="s">
        <v>54</v>
      </c>
      <c r="E82" t="s">
        <v>59</v>
      </c>
      <c r="F82">
        <v>46</v>
      </c>
      <c r="G82">
        <v>489341</v>
      </c>
      <c r="H82" s="8">
        <v>45170</v>
      </c>
      <c r="I82" t="s">
        <v>65</v>
      </c>
    </row>
    <row r="83" spans="1:9" x14ac:dyDescent="0.25">
      <c r="A83" t="s">
        <v>39</v>
      </c>
      <c r="B83" t="s">
        <v>42</v>
      </c>
      <c r="C83" t="s">
        <v>7</v>
      </c>
      <c r="D83" t="s">
        <v>54</v>
      </c>
      <c r="E83" t="s">
        <v>59</v>
      </c>
      <c r="F83">
        <v>54</v>
      </c>
      <c r="G83">
        <v>428479</v>
      </c>
      <c r="H83" s="8">
        <v>45170</v>
      </c>
      <c r="I83" t="s">
        <v>65</v>
      </c>
    </row>
    <row r="84" spans="1:9" x14ac:dyDescent="0.25">
      <c r="A84" t="s">
        <v>39</v>
      </c>
      <c r="B84" t="s">
        <v>42</v>
      </c>
      <c r="C84" t="s">
        <v>8</v>
      </c>
      <c r="D84" t="s">
        <v>54</v>
      </c>
      <c r="E84" t="s">
        <v>59</v>
      </c>
      <c r="F84">
        <v>49</v>
      </c>
      <c r="G84">
        <v>208867</v>
      </c>
      <c r="H84" s="8">
        <v>45170</v>
      </c>
      <c r="I84" t="s">
        <v>65</v>
      </c>
    </row>
    <row r="85" spans="1:9" x14ac:dyDescent="0.25">
      <c r="A85" t="s">
        <v>39</v>
      </c>
      <c r="B85" t="s">
        <v>42</v>
      </c>
      <c r="C85" t="s">
        <v>9</v>
      </c>
      <c r="D85" t="s">
        <v>54</v>
      </c>
      <c r="E85" t="s">
        <v>59</v>
      </c>
      <c r="F85">
        <v>54</v>
      </c>
      <c r="G85">
        <v>54947</v>
      </c>
      <c r="H85" s="8">
        <v>45170</v>
      </c>
      <c r="I85" t="s">
        <v>65</v>
      </c>
    </row>
    <row r="86" spans="1:9" x14ac:dyDescent="0.25">
      <c r="A86" t="s">
        <v>39</v>
      </c>
      <c r="B86" t="s">
        <v>42</v>
      </c>
      <c r="C86" t="s">
        <v>10</v>
      </c>
      <c r="D86" t="s">
        <v>54</v>
      </c>
      <c r="E86" t="s">
        <v>59</v>
      </c>
      <c r="F86">
        <v>57</v>
      </c>
      <c r="G86">
        <v>178550</v>
      </c>
      <c r="H86" s="8">
        <v>45170</v>
      </c>
      <c r="I86" t="s">
        <v>65</v>
      </c>
    </row>
    <row r="87" spans="1:9" x14ac:dyDescent="0.25">
      <c r="A87" t="s">
        <v>39</v>
      </c>
      <c r="B87" t="s">
        <v>42</v>
      </c>
      <c r="C87" t="s">
        <v>13</v>
      </c>
      <c r="D87" t="s">
        <v>54</v>
      </c>
      <c r="E87" t="s">
        <v>59</v>
      </c>
      <c r="F87">
        <v>48</v>
      </c>
      <c r="G87">
        <v>529525</v>
      </c>
      <c r="H87" s="8">
        <v>45170</v>
      </c>
      <c r="I87" t="s">
        <v>65</v>
      </c>
    </row>
    <row r="88" spans="1:9" x14ac:dyDescent="0.25">
      <c r="A88" t="s">
        <v>39</v>
      </c>
      <c r="B88" t="s">
        <v>43</v>
      </c>
      <c r="C88" t="s">
        <v>4</v>
      </c>
      <c r="D88" t="s">
        <v>54</v>
      </c>
      <c r="E88" t="s">
        <v>59</v>
      </c>
      <c r="F88">
        <v>45</v>
      </c>
      <c r="G88">
        <v>559854</v>
      </c>
      <c r="H88" s="8">
        <v>45200</v>
      </c>
      <c r="I88" t="s">
        <v>65</v>
      </c>
    </row>
    <row r="89" spans="1:9" x14ac:dyDescent="0.25">
      <c r="A89" t="s">
        <v>39</v>
      </c>
      <c r="B89" t="s">
        <v>43</v>
      </c>
      <c r="C89" t="s">
        <v>5</v>
      </c>
      <c r="D89" t="s">
        <v>54</v>
      </c>
      <c r="E89" t="s">
        <v>59</v>
      </c>
      <c r="F89">
        <v>47</v>
      </c>
      <c r="G89">
        <v>550272</v>
      </c>
      <c r="H89" s="8">
        <v>45200</v>
      </c>
      <c r="I89" t="s">
        <v>65</v>
      </c>
    </row>
    <row r="90" spans="1:9" x14ac:dyDescent="0.25">
      <c r="A90" t="s">
        <v>39</v>
      </c>
      <c r="B90" t="s">
        <v>43</v>
      </c>
      <c r="C90" t="s">
        <v>6</v>
      </c>
      <c r="D90" t="s">
        <v>55</v>
      </c>
      <c r="E90" t="s">
        <v>58</v>
      </c>
      <c r="F90">
        <v>53</v>
      </c>
      <c r="G90">
        <v>457632</v>
      </c>
      <c r="H90" s="8">
        <v>45200</v>
      </c>
      <c r="I90" t="s">
        <v>64</v>
      </c>
    </row>
    <row r="91" spans="1:9" x14ac:dyDescent="0.25">
      <c r="A91" t="s">
        <v>39</v>
      </c>
      <c r="B91" t="s">
        <v>43</v>
      </c>
      <c r="C91" t="s">
        <v>7</v>
      </c>
      <c r="D91" t="s">
        <v>55</v>
      </c>
      <c r="E91" t="s">
        <v>58</v>
      </c>
      <c r="F91">
        <v>57</v>
      </c>
      <c r="G91">
        <v>172248</v>
      </c>
      <c r="H91" s="8">
        <v>45200</v>
      </c>
      <c r="I91" t="s">
        <v>64</v>
      </c>
    </row>
    <row r="92" spans="1:9" x14ac:dyDescent="0.25">
      <c r="A92" t="s">
        <v>39</v>
      </c>
      <c r="B92" t="s">
        <v>43</v>
      </c>
      <c r="C92" t="s">
        <v>8</v>
      </c>
      <c r="D92" t="s">
        <v>55</v>
      </c>
      <c r="E92" t="s">
        <v>58</v>
      </c>
      <c r="F92">
        <v>51</v>
      </c>
      <c r="G92">
        <v>151828</v>
      </c>
      <c r="H92" s="8">
        <v>45200</v>
      </c>
      <c r="I92" t="s">
        <v>64</v>
      </c>
    </row>
    <row r="93" spans="1:9" x14ac:dyDescent="0.25">
      <c r="A93" t="s">
        <v>39</v>
      </c>
      <c r="B93" t="s">
        <v>43</v>
      </c>
      <c r="C93" t="s">
        <v>9</v>
      </c>
      <c r="D93" t="s">
        <v>55</v>
      </c>
      <c r="E93" t="s">
        <v>58</v>
      </c>
      <c r="F93">
        <v>56</v>
      </c>
      <c r="G93">
        <v>250416</v>
      </c>
      <c r="H93" s="8">
        <v>45200</v>
      </c>
      <c r="I93" t="s">
        <v>64</v>
      </c>
    </row>
    <row r="94" spans="1:9" x14ac:dyDescent="0.25">
      <c r="A94" t="s">
        <v>39</v>
      </c>
      <c r="B94" t="s">
        <v>43</v>
      </c>
      <c r="C94" t="s">
        <v>10</v>
      </c>
      <c r="D94" t="s">
        <v>55</v>
      </c>
      <c r="E94" t="s">
        <v>58</v>
      </c>
      <c r="F94">
        <v>52</v>
      </c>
      <c r="G94">
        <v>529656</v>
      </c>
      <c r="H94" s="8">
        <v>45200</v>
      </c>
      <c r="I94" t="s">
        <v>64</v>
      </c>
    </row>
    <row r="95" spans="1:9" x14ac:dyDescent="0.25">
      <c r="A95" t="s">
        <v>39</v>
      </c>
      <c r="B95" t="s">
        <v>43</v>
      </c>
      <c r="C95" t="s">
        <v>11</v>
      </c>
      <c r="D95" t="s">
        <v>55</v>
      </c>
      <c r="E95" t="s">
        <v>58</v>
      </c>
      <c r="F95">
        <v>45</v>
      </c>
      <c r="G95">
        <v>80356</v>
      </c>
      <c r="H95" s="8">
        <v>45200</v>
      </c>
      <c r="I95" t="s">
        <v>64</v>
      </c>
    </row>
    <row r="96" spans="1:9" x14ac:dyDescent="0.25">
      <c r="A96" t="s">
        <v>39</v>
      </c>
      <c r="B96" t="s">
        <v>43</v>
      </c>
      <c r="C96" t="s">
        <v>12</v>
      </c>
      <c r="D96" t="s">
        <v>56</v>
      </c>
      <c r="E96" t="s">
        <v>57</v>
      </c>
      <c r="F96">
        <v>40</v>
      </c>
      <c r="G96">
        <v>565610</v>
      </c>
      <c r="H96" s="8">
        <v>45200</v>
      </c>
      <c r="I96" t="s">
        <v>63</v>
      </c>
    </row>
    <row r="97" spans="1:9" x14ac:dyDescent="0.25">
      <c r="A97" t="s">
        <v>39</v>
      </c>
      <c r="B97" t="s">
        <v>43</v>
      </c>
      <c r="C97" t="s">
        <v>13</v>
      </c>
      <c r="D97" t="s">
        <v>56</v>
      </c>
      <c r="E97" t="s">
        <v>57</v>
      </c>
      <c r="F97">
        <v>43</v>
      </c>
      <c r="G97">
        <v>506918</v>
      </c>
      <c r="H97" s="8">
        <v>45200</v>
      </c>
      <c r="I97" t="s">
        <v>63</v>
      </c>
    </row>
    <row r="98" spans="1:9" x14ac:dyDescent="0.25">
      <c r="A98" t="s">
        <v>39</v>
      </c>
      <c r="B98" t="s">
        <v>43</v>
      </c>
      <c r="C98" t="s">
        <v>6</v>
      </c>
      <c r="D98" t="s">
        <v>56</v>
      </c>
      <c r="E98" t="s">
        <v>57</v>
      </c>
      <c r="F98">
        <v>52</v>
      </c>
      <c r="G98">
        <v>575662</v>
      </c>
      <c r="H98" s="8">
        <v>45200</v>
      </c>
      <c r="I98" t="s">
        <v>63</v>
      </c>
    </row>
    <row r="99" spans="1:9" x14ac:dyDescent="0.25">
      <c r="A99" t="s">
        <v>39</v>
      </c>
      <c r="B99" t="s">
        <v>43</v>
      </c>
      <c r="C99" t="s">
        <v>7</v>
      </c>
      <c r="D99" t="s">
        <v>56</v>
      </c>
      <c r="E99" t="s">
        <v>57</v>
      </c>
      <c r="F99">
        <v>57</v>
      </c>
      <c r="G99">
        <v>533351</v>
      </c>
      <c r="H99" s="8">
        <v>45200</v>
      </c>
      <c r="I99" t="s">
        <v>63</v>
      </c>
    </row>
    <row r="100" spans="1:9" x14ac:dyDescent="0.25">
      <c r="A100" t="s">
        <v>36</v>
      </c>
      <c r="B100" t="s">
        <v>43</v>
      </c>
      <c r="C100" t="s">
        <v>8</v>
      </c>
      <c r="D100" t="s">
        <v>56</v>
      </c>
      <c r="E100" t="s">
        <v>57</v>
      </c>
      <c r="F100">
        <v>44</v>
      </c>
      <c r="G100">
        <v>98112</v>
      </c>
      <c r="H100" s="8">
        <v>45200</v>
      </c>
      <c r="I100" t="s">
        <v>63</v>
      </c>
    </row>
    <row r="101" spans="1:9" x14ac:dyDescent="0.25">
      <c r="A101" t="s">
        <v>36</v>
      </c>
      <c r="B101" t="s">
        <v>43</v>
      </c>
      <c r="C101" t="s">
        <v>9</v>
      </c>
      <c r="D101" t="s">
        <v>56</v>
      </c>
      <c r="E101" t="s">
        <v>57</v>
      </c>
      <c r="F101">
        <v>43</v>
      </c>
      <c r="G101">
        <v>107646</v>
      </c>
      <c r="H101" s="8">
        <v>45200</v>
      </c>
      <c r="I101" t="s">
        <v>63</v>
      </c>
    </row>
    <row r="102" spans="1:9" x14ac:dyDescent="0.25">
      <c r="A102" t="s">
        <v>36</v>
      </c>
      <c r="B102" t="s">
        <v>43</v>
      </c>
      <c r="C102" t="s">
        <v>10</v>
      </c>
      <c r="D102" t="s">
        <v>56</v>
      </c>
      <c r="E102" t="s">
        <v>57</v>
      </c>
      <c r="F102">
        <v>49</v>
      </c>
      <c r="G102">
        <v>76649</v>
      </c>
      <c r="H102" s="8">
        <v>45200</v>
      </c>
      <c r="I102" t="s">
        <v>63</v>
      </c>
    </row>
    <row r="103" spans="1:9" x14ac:dyDescent="0.25">
      <c r="A103" t="s">
        <v>36</v>
      </c>
      <c r="B103" t="s">
        <v>43</v>
      </c>
      <c r="C103" t="s">
        <v>8</v>
      </c>
      <c r="D103" t="s">
        <v>56</v>
      </c>
      <c r="E103" t="s">
        <v>57</v>
      </c>
      <c r="F103">
        <v>45</v>
      </c>
      <c r="G103">
        <v>207713</v>
      </c>
      <c r="H103" s="8">
        <v>45200</v>
      </c>
      <c r="I103" t="s">
        <v>63</v>
      </c>
    </row>
    <row r="104" spans="1:9" x14ac:dyDescent="0.25">
      <c r="A104" t="s">
        <v>36</v>
      </c>
      <c r="B104" t="s">
        <v>43</v>
      </c>
      <c r="C104" t="s">
        <v>9</v>
      </c>
      <c r="D104" t="s">
        <v>56</v>
      </c>
      <c r="E104" t="s">
        <v>57</v>
      </c>
      <c r="F104">
        <v>57</v>
      </c>
      <c r="G104">
        <v>386178</v>
      </c>
      <c r="H104" s="8">
        <v>45200</v>
      </c>
      <c r="I104" t="s">
        <v>63</v>
      </c>
    </row>
    <row r="105" spans="1:9" x14ac:dyDescent="0.25">
      <c r="A105" t="s">
        <v>36</v>
      </c>
      <c r="B105" t="s">
        <v>43</v>
      </c>
      <c r="C105" t="s">
        <v>10</v>
      </c>
      <c r="D105" t="s">
        <v>54</v>
      </c>
      <c r="E105" t="s">
        <v>59</v>
      </c>
      <c r="F105">
        <v>56</v>
      </c>
      <c r="G105">
        <v>165802</v>
      </c>
      <c r="H105" s="8">
        <v>45200</v>
      </c>
      <c r="I105" t="s">
        <v>65</v>
      </c>
    </row>
    <row r="106" spans="1:9" x14ac:dyDescent="0.25">
      <c r="A106" t="s">
        <v>36</v>
      </c>
      <c r="B106" t="s">
        <v>43</v>
      </c>
      <c r="C106" t="s">
        <v>13</v>
      </c>
      <c r="D106" t="s">
        <v>54</v>
      </c>
      <c r="E106" t="s">
        <v>59</v>
      </c>
      <c r="F106">
        <v>57</v>
      </c>
      <c r="G106">
        <v>134334</v>
      </c>
      <c r="H106" s="8">
        <v>45200</v>
      </c>
      <c r="I106" t="s">
        <v>65</v>
      </c>
    </row>
    <row r="107" spans="1:9" x14ac:dyDescent="0.25">
      <c r="A107" t="s">
        <v>36</v>
      </c>
      <c r="B107" t="s">
        <v>43</v>
      </c>
      <c r="C107" t="s">
        <v>4</v>
      </c>
      <c r="D107" t="s">
        <v>54</v>
      </c>
      <c r="E107" t="s">
        <v>59</v>
      </c>
      <c r="F107">
        <v>52</v>
      </c>
      <c r="G107">
        <v>193123</v>
      </c>
      <c r="H107" s="8">
        <v>45200</v>
      </c>
      <c r="I107" t="s">
        <v>65</v>
      </c>
    </row>
    <row r="108" spans="1:9" x14ac:dyDescent="0.25">
      <c r="A108" t="s">
        <v>36</v>
      </c>
      <c r="B108" t="s">
        <v>43</v>
      </c>
      <c r="C108" t="s">
        <v>5</v>
      </c>
      <c r="D108" t="s">
        <v>54</v>
      </c>
      <c r="E108" t="s">
        <v>59</v>
      </c>
      <c r="F108">
        <v>56</v>
      </c>
      <c r="G108">
        <v>487415</v>
      </c>
      <c r="H108" s="8">
        <v>45200</v>
      </c>
      <c r="I108" t="s">
        <v>65</v>
      </c>
    </row>
    <row r="109" spans="1:9" x14ac:dyDescent="0.25">
      <c r="A109" t="s">
        <v>36</v>
      </c>
      <c r="B109" t="s">
        <v>43</v>
      </c>
      <c r="C109" t="s">
        <v>6</v>
      </c>
      <c r="D109" t="s">
        <v>55</v>
      </c>
      <c r="E109" t="s">
        <v>58</v>
      </c>
      <c r="F109">
        <v>51</v>
      </c>
      <c r="G109">
        <v>257674</v>
      </c>
      <c r="H109" s="8">
        <v>45200</v>
      </c>
      <c r="I109" t="s">
        <v>64</v>
      </c>
    </row>
    <row r="110" spans="1:9" x14ac:dyDescent="0.25">
      <c r="A110" t="s">
        <v>36</v>
      </c>
      <c r="B110" t="s">
        <v>43</v>
      </c>
      <c r="C110" t="s">
        <v>7</v>
      </c>
      <c r="D110" t="s">
        <v>55</v>
      </c>
      <c r="E110" t="s">
        <v>58</v>
      </c>
      <c r="F110">
        <v>47</v>
      </c>
      <c r="G110">
        <v>269293</v>
      </c>
      <c r="H110" s="8">
        <v>45200</v>
      </c>
      <c r="I110" t="s">
        <v>64</v>
      </c>
    </row>
    <row r="111" spans="1:9" x14ac:dyDescent="0.25">
      <c r="A111" t="s">
        <v>36</v>
      </c>
      <c r="B111" t="s">
        <v>43</v>
      </c>
      <c r="C111" t="s">
        <v>8</v>
      </c>
      <c r="D111" t="s">
        <v>55</v>
      </c>
      <c r="E111" t="s">
        <v>58</v>
      </c>
      <c r="F111">
        <v>45</v>
      </c>
      <c r="G111">
        <v>551598</v>
      </c>
      <c r="H111" s="8">
        <v>45200</v>
      </c>
      <c r="I111" t="s">
        <v>64</v>
      </c>
    </row>
    <row r="112" spans="1:9" x14ac:dyDescent="0.25">
      <c r="A112" t="s">
        <v>36</v>
      </c>
      <c r="B112" t="s">
        <v>43</v>
      </c>
      <c r="C112" t="s">
        <v>9</v>
      </c>
      <c r="D112" t="s">
        <v>55</v>
      </c>
      <c r="E112" t="s">
        <v>58</v>
      </c>
      <c r="F112">
        <v>44</v>
      </c>
      <c r="G112">
        <v>152548</v>
      </c>
      <c r="H112" s="8">
        <v>45200</v>
      </c>
      <c r="I112" t="s">
        <v>64</v>
      </c>
    </row>
    <row r="113" spans="1:9" x14ac:dyDescent="0.25">
      <c r="A113" t="s">
        <v>39</v>
      </c>
      <c r="B113" t="s">
        <v>43</v>
      </c>
      <c r="C113" t="s">
        <v>10</v>
      </c>
      <c r="D113" t="s">
        <v>55</v>
      </c>
      <c r="E113" t="s">
        <v>58</v>
      </c>
      <c r="F113">
        <v>48</v>
      </c>
      <c r="G113">
        <v>59143</v>
      </c>
      <c r="H113" s="8">
        <v>45200</v>
      </c>
      <c r="I113" t="s">
        <v>64</v>
      </c>
    </row>
    <row r="114" spans="1:9" x14ac:dyDescent="0.25">
      <c r="A114" t="s">
        <v>39</v>
      </c>
      <c r="B114" t="s">
        <v>43</v>
      </c>
      <c r="C114" t="s">
        <v>11</v>
      </c>
      <c r="D114" t="s">
        <v>55</v>
      </c>
      <c r="E114" t="s">
        <v>58</v>
      </c>
      <c r="F114">
        <v>57</v>
      </c>
      <c r="G114">
        <v>50874</v>
      </c>
      <c r="H114" s="8">
        <v>45200</v>
      </c>
      <c r="I114" t="s">
        <v>64</v>
      </c>
    </row>
    <row r="115" spans="1:9" x14ac:dyDescent="0.25">
      <c r="A115" t="s">
        <v>39</v>
      </c>
      <c r="B115" t="s">
        <v>43</v>
      </c>
      <c r="C115" t="s">
        <v>12</v>
      </c>
      <c r="D115" t="s">
        <v>55</v>
      </c>
      <c r="E115" t="s">
        <v>58</v>
      </c>
      <c r="F115">
        <v>45</v>
      </c>
      <c r="G115">
        <v>199593</v>
      </c>
      <c r="H115" s="8">
        <v>45200</v>
      </c>
      <c r="I115" t="s">
        <v>64</v>
      </c>
    </row>
    <row r="116" spans="1:9" x14ac:dyDescent="0.25">
      <c r="A116" t="s">
        <v>39</v>
      </c>
      <c r="B116" t="s">
        <v>43</v>
      </c>
      <c r="C116" t="s">
        <v>13</v>
      </c>
      <c r="D116" t="s">
        <v>55</v>
      </c>
      <c r="E116" t="s">
        <v>58</v>
      </c>
      <c r="F116">
        <v>57</v>
      </c>
      <c r="G116">
        <v>392603</v>
      </c>
      <c r="H116" s="8">
        <v>45200</v>
      </c>
      <c r="I116" t="s">
        <v>64</v>
      </c>
    </row>
    <row r="117" spans="1:9" x14ac:dyDescent="0.25">
      <c r="A117" t="s">
        <v>39</v>
      </c>
      <c r="B117" t="s">
        <v>43</v>
      </c>
      <c r="C117" t="s">
        <v>6</v>
      </c>
      <c r="D117" t="s">
        <v>55</v>
      </c>
      <c r="E117" t="s">
        <v>58</v>
      </c>
      <c r="F117">
        <v>53</v>
      </c>
      <c r="G117">
        <v>120514</v>
      </c>
      <c r="H117" s="8">
        <v>45200</v>
      </c>
      <c r="I117" t="s">
        <v>64</v>
      </c>
    </row>
    <row r="118" spans="1:9" x14ac:dyDescent="0.25">
      <c r="A118" t="s">
        <v>39</v>
      </c>
      <c r="B118" t="s">
        <v>43</v>
      </c>
      <c r="C118" t="s">
        <v>7</v>
      </c>
      <c r="D118" t="s">
        <v>55</v>
      </c>
      <c r="E118" t="s">
        <v>58</v>
      </c>
      <c r="F118">
        <v>41</v>
      </c>
      <c r="G118">
        <v>63134</v>
      </c>
      <c r="H118" s="8">
        <v>45200</v>
      </c>
      <c r="I118" t="s">
        <v>64</v>
      </c>
    </row>
    <row r="119" spans="1:9" x14ac:dyDescent="0.25">
      <c r="A119" t="s">
        <v>39</v>
      </c>
      <c r="B119" t="s">
        <v>43</v>
      </c>
      <c r="C119" t="s">
        <v>8</v>
      </c>
      <c r="D119" t="s">
        <v>56</v>
      </c>
      <c r="E119" t="s">
        <v>57</v>
      </c>
      <c r="F119">
        <v>41</v>
      </c>
      <c r="G119">
        <v>576758</v>
      </c>
      <c r="H119" s="8">
        <v>45200</v>
      </c>
      <c r="I119" t="s">
        <v>63</v>
      </c>
    </row>
    <row r="120" spans="1:9" x14ac:dyDescent="0.25">
      <c r="A120" t="s">
        <v>39</v>
      </c>
      <c r="B120" t="s">
        <v>43</v>
      </c>
      <c r="C120" t="s">
        <v>9</v>
      </c>
      <c r="D120" t="s">
        <v>56</v>
      </c>
      <c r="E120" t="s">
        <v>57</v>
      </c>
      <c r="F120">
        <v>57</v>
      </c>
      <c r="G120">
        <v>93184</v>
      </c>
      <c r="H120" s="8">
        <v>45200</v>
      </c>
      <c r="I120" t="s">
        <v>63</v>
      </c>
    </row>
    <row r="121" spans="1:9" x14ac:dyDescent="0.25">
      <c r="A121" t="s">
        <v>39</v>
      </c>
      <c r="B121" t="s">
        <v>43</v>
      </c>
      <c r="C121" t="s">
        <v>10</v>
      </c>
      <c r="D121" t="s">
        <v>56</v>
      </c>
      <c r="E121" t="s">
        <v>57</v>
      </c>
      <c r="F121">
        <v>54</v>
      </c>
      <c r="G121">
        <v>260509</v>
      </c>
      <c r="H121" s="8">
        <v>45200</v>
      </c>
      <c r="I121" t="s">
        <v>63</v>
      </c>
    </row>
    <row r="122" spans="1:9" x14ac:dyDescent="0.25">
      <c r="A122" t="s">
        <v>39</v>
      </c>
      <c r="B122" t="s">
        <v>44</v>
      </c>
      <c r="C122" t="s">
        <v>30</v>
      </c>
      <c r="D122" t="s">
        <v>56</v>
      </c>
      <c r="E122" t="s">
        <v>57</v>
      </c>
      <c r="F122">
        <v>56</v>
      </c>
      <c r="G122">
        <v>493181</v>
      </c>
      <c r="H122" s="8">
        <v>45231</v>
      </c>
      <c r="I122" t="s">
        <v>63</v>
      </c>
    </row>
    <row r="123" spans="1:9" x14ac:dyDescent="0.25">
      <c r="A123" t="s">
        <v>39</v>
      </c>
      <c r="B123" t="s">
        <v>44</v>
      </c>
      <c r="C123" t="s">
        <v>31</v>
      </c>
      <c r="D123" t="s">
        <v>56</v>
      </c>
      <c r="E123" t="s">
        <v>57</v>
      </c>
      <c r="F123">
        <v>54</v>
      </c>
      <c r="G123">
        <v>491479</v>
      </c>
      <c r="H123" s="8">
        <v>45231</v>
      </c>
      <c r="I123" t="s">
        <v>63</v>
      </c>
    </row>
    <row r="124" spans="1:9" x14ac:dyDescent="0.25">
      <c r="A124" t="s">
        <v>39</v>
      </c>
      <c r="B124" t="s">
        <v>44</v>
      </c>
      <c r="C124" t="s">
        <v>32</v>
      </c>
      <c r="D124" t="s">
        <v>56</v>
      </c>
      <c r="E124" t="s">
        <v>57</v>
      </c>
      <c r="F124">
        <v>58</v>
      </c>
      <c r="G124">
        <v>522961</v>
      </c>
      <c r="H124" s="8">
        <v>45231</v>
      </c>
      <c r="I124" t="s">
        <v>63</v>
      </c>
    </row>
    <row r="125" spans="1:9" x14ac:dyDescent="0.25">
      <c r="A125" t="s">
        <v>39</v>
      </c>
      <c r="B125" t="s">
        <v>44</v>
      </c>
      <c r="C125" t="s">
        <v>4</v>
      </c>
      <c r="D125" t="s">
        <v>56</v>
      </c>
      <c r="E125" t="s">
        <v>57</v>
      </c>
      <c r="F125">
        <v>50</v>
      </c>
      <c r="G125">
        <v>315115</v>
      </c>
      <c r="H125" s="8">
        <v>45231</v>
      </c>
      <c r="I125" t="s">
        <v>63</v>
      </c>
    </row>
    <row r="126" spans="1:9" x14ac:dyDescent="0.25">
      <c r="A126" t="s">
        <v>39</v>
      </c>
      <c r="B126" t="s">
        <v>44</v>
      </c>
      <c r="C126" t="s">
        <v>5</v>
      </c>
      <c r="D126" t="s">
        <v>56</v>
      </c>
      <c r="E126" t="s">
        <v>57</v>
      </c>
      <c r="F126">
        <v>42</v>
      </c>
      <c r="G126">
        <v>58441</v>
      </c>
      <c r="H126" s="8">
        <v>45231</v>
      </c>
      <c r="I126" t="s">
        <v>63</v>
      </c>
    </row>
    <row r="127" spans="1:9" x14ac:dyDescent="0.25">
      <c r="A127" t="s">
        <v>39</v>
      </c>
      <c r="B127" t="s">
        <v>44</v>
      </c>
      <c r="C127" t="s">
        <v>6</v>
      </c>
      <c r="D127" t="s">
        <v>56</v>
      </c>
      <c r="E127" t="s">
        <v>57</v>
      </c>
      <c r="F127">
        <v>51</v>
      </c>
      <c r="G127">
        <v>162984</v>
      </c>
      <c r="H127" s="8">
        <v>45231</v>
      </c>
      <c r="I127" t="s">
        <v>63</v>
      </c>
    </row>
    <row r="128" spans="1:9" x14ac:dyDescent="0.25">
      <c r="A128" t="s">
        <v>39</v>
      </c>
      <c r="B128" t="s">
        <v>44</v>
      </c>
      <c r="C128" t="s">
        <v>7</v>
      </c>
      <c r="D128" t="s">
        <v>54</v>
      </c>
      <c r="E128" t="s">
        <v>59</v>
      </c>
      <c r="F128">
        <v>53</v>
      </c>
      <c r="G128">
        <v>126150</v>
      </c>
      <c r="H128" s="8">
        <v>45231</v>
      </c>
      <c r="I128" t="s">
        <v>65</v>
      </c>
    </row>
    <row r="129" spans="1:9" x14ac:dyDescent="0.25">
      <c r="A129" t="s">
        <v>39</v>
      </c>
      <c r="B129" t="s">
        <v>44</v>
      </c>
      <c r="C129" t="s">
        <v>8</v>
      </c>
      <c r="D129" t="s">
        <v>54</v>
      </c>
      <c r="E129" t="s">
        <v>59</v>
      </c>
      <c r="F129">
        <v>40</v>
      </c>
      <c r="G129">
        <v>113228</v>
      </c>
      <c r="H129" s="8">
        <v>45231</v>
      </c>
      <c r="I129" t="s">
        <v>65</v>
      </c>
    </row>
    <row r="130" spans="1:9" x14ac:dyDescent="0.25">
      <c r="A130" t="s">
        <v>39</v>
      </c>
      <c r="B130" t="s">
        <v>44</v>
      </c>
      <c r="C130" t="s">
        <v>9</v>
      </c>
      <c r="D130" t="s">
        <v>54</v>
      </c>
      <c r="E130" t="s">
        <v>59</v>
      </c>
      <c r="F130">
        <v>42</v>
      </c>
      <c r="G130">
        <v>97309</v>
      </c>
      <c r="H130" s="8">
        <v>45231</v>
      </c>
      <c r="I130" t="s">
        <v>65</v>
      </c>
    </row>
    <row r="131" spans="1:9" x14ac:dyDescent="0.25">
      <c r="A131" t="s">
        <v>39</v>
      </c>
      <c r="B131" t="s">
        <v>44</v>
      </c>
      <c r="C131" t="s">
        <v>10</v>
      </c>
      <c r="D131" t="s">
        <v>54</v>
      </c>
      <c r="E131" t="s">
        <v>59</v>
      </c>
      <c r="F131">
        <v>44</v>
      </c>
      <c r="G131">
        <v>78578</v>
      </c>
      <c r="H131" s="8">
        <v>45231</v>
      </c>
      <c r="I131" t="s">
        <v>65</v>
      </c>
    </row>
    <row r="132" spans="1:9" x14ac:dyDescent="0.25">
      <c r="A132" t="s">
        <v>39</v>
      </c>
      <c r="B132" t="s">
        <v>44</v>
      </c>
      <c r="C132" t="s">
        <v>13</v>
      </c>
      <c r="D132" t="s">
        <v>54</v>
      </c>
      <c r="E132" t="s">
        <v>59</v>
      </c>
      <c r="F132">
        <v>47</v>
      </c>
      <c r="G132">
        <v>521491</v>
      </c>
      <c r="H132" s="8">
        <v>45231</v>
      </c>
      <c r="I132" t="s">
        <v>65</v>
      </c>
    </row>
    <row r="133" spans="1:9" x14ac:dyDescent="0.25">
      <c r="A133" t="s">
        <v>39</v>
      </c>
      <c r="B133" t="s">
        <v>44</v>
      </c>
      <c r="C133" t="s">
        <v>4</v>
      </c>
      <c r="D133" t="s">
        <v>54</v>
      </c>
      <c r="E133" t="s">
        <v>59</v>
      </c>
      <c r="F133">
        <v>53</v>
      </c>
      <c r="G133">
        <v>145926</v>
      </c>
      <c r="H133" s="8">
        <v>45231</v>
      </c>
      <c r="I133" t="s">
        <v>65</v>
      </c>
    </row>
    <row r="134" spans="1:9" x14ac:dyDescent="0.25">
      <c r="A134" t="s">
        <v>39</v>
      </c>
      <c r="B134" t="s">
        <v>44</v>
      </c>
      <c r="C134" t="s">
        <v>5</v>
      </c>
      <c r="D134" t="s">
        <v>55</v>
      </c>
      <c r="E134" t="s">
        <v>58</v>
      </c>
      <c r="F134">
        <v>40</v>
      </c>
      <c r="G134">
        <v>91219</v>
      </c>
      <c r="H134" s="8">
        <v>45231</v>
      </c>
      <c r="I134" t="s">
        <v>64</v>
      </c>
    </row>
    <row r="135" spans="1:9" x14ac:dyDescent="0.25">
      <c r="A135" t="s">
        <v>39</v>
      </c>
      <c r="B135" t="s">
        <v>44</v>
      </c>
      <c r="C135" t="s">
        <v>6</v>
      </c>
      <c r="D135" t="s">
        <v>55</v>
      </c>
      <c r="E135" t="s">
        <v>58</v>
      </c>
      <c r="F135">
        <v>41</v>
      </c>
      <c r="G135">
        <v>325794</v>
      </c>
      <c r="H135" s="8">
        <v>45231</v>
      </c>
      <c r="I135" t="s">
        <v>64</v>
      </c>
    </row>
    <row r="136" spans="1:9" x14ac:dyDescent="0.25">
      <c r="A136" t="s">
        <v>39</v>
      </c>
      <c r="B136" t="s">
        <v>44</v>
      </c>
      <c r="C136" t="s">
        <v>7</v>
      </c>
      <c r="D136" t="s">
        <v>55</v>
      </c>
      <c r="E136" t="s">
        <v>58</v>
      </c>
      <c r="F136">
        <v>49</v>
      </c>
      <c r="G136">
        <v>410302</v>
      </c>
      <c r="H136" s="8">
        <v>45231</v>
      </c>
      <c r="I136" t="s">
        <v>64</v>
      </c>
    </row>
    <row r="137" spans="1:9" x14ac:dyDescent="0.25">
      <c r="A137" t="s">
        <v>39</v>
      </c>
      <c r="B137" t="s">
        <v>44</v>
      </c>
      <c r="C137" t="s">
        <v>8</v>
      </c>
      <c r="D137" t="s">
        <v>55</v>
      </c>
      <c r="E137" t="s">
        <v>58</v>
      </c>
      <c r="F137">
        <v>41</v>
      </c>
      <c r="G137">
        <v>111597</v>
      </c>
      <c r="H137" s="8">
        <v>45231</v>
      </c>
      <c r="I137" t="s">
        <v>64</v>
      </c>
    </row>
    <row r="138" spans="1:9" x14ac:dyDescent="0.25">
      <c r="A138" t="s">
        <v>39</v>
      </c>
      <c r="B138" t="s">
        <v>44</v>
      </c>
      <c r="C138" t="s">
        <v>9</v>
      </c>
      <c r="D138" t="s">
        <v>55</v>
      </c>
      <c r="E138" t="s">
        <v>58</v>
      </c>
      <c r="F138">
        <v>45</v>
      </c>
      <c r="G138">
        <v>62877</v>
      </c>
      <c r="H138" s="8">
        <v>45231</v>
      </c>
      <c r="I138" t="s">
        <v>64</v>
      </c>
    </row>
    <row r="139" spans="1:9" x14ac:dyDescent="0.25">
      <c r="A139" t="s">
        <v>39</v>
      </c>
      <c r="B139" t="s">
        <v>44</v>
      </c>
      <c r="C139" t="s">
        <v>10</v>
      </c>
      <c r="D139" t="s">
        <v>55</v>
      </c>
      <c r="E139" t="s">
        <v>58</v>
      </c>
      <c r="F139">
        <v>41</v>
      </c>
      <c r="G139">
        <v>116419</v>
      </c>
      <c r="H139" s="8">
        <v>45231</v>
      </c>
      <c r="I139" t="s">
        <v>64</v>
      </c>
    </row>
    <row r="140" spans="1:9" x14ac:dyDescent="0.25">
      <c r="A140" t="s">
        <v>39</v>
      </c>
      <c r="B140" t="s">
        <v>44</v>
      </c>
      <c r="C140" t="s">
        <v>11</v>
      </c>
      <c r="D140" t="s">
        <v>56</v>
      </c>
      <c r="E140" t="s">
        <v>57</v>
      </c>
      <c r="F140">
        <v>42</v>
      </c>
      <c r="G140">
        <v>129991</v>
      </c>
      <c r="H140" s="8">
        <v>45231</v>
      </c>
      <c r="I140" t="s">
        <v>63</v>
      </c>
    </row>
    <row r="141" spans="1:9" x14ac:dyDescent="0.25">
      <c r="A141" t="s">
        <v>39</v>
      </c>
      <c r="B141" t="s">
        <v>44</v>
      </c>
      <c r="C141" t="s">
        <v>12</v>
      </c>
      <c r="D141" t="s">
        <v>54</v>
      </c>
      <c r="E141" t="s">
        <v>59</v>
      </c>
      <c r="F141">
        <v>44</v>
      </c>
      <c r="G141">
        <v>388199</v>
      </c>
      <c r="H141" s="8">
        <v>45231</v>
      </c>
      <c r="I141" t="s">
        <v>65</v>
      </c>
    </row>
    <row r="142" spans="1:9" x14ac:dyDescent="0.25">
      <c r="A142" t="s">
        <v>39</v>
      </c>
      <c r="B142" t="s">
        <v>44</v>
      </c>
      <c r="C142" t="s">
        <v>13</v>
      </c>
      <c r="D142" t="s">
        <v>54</v>
      </c>
      <c r="E142" t="s">
        <v>59</v>
      </c>
      <c r="F142">
        <v>46</v>
      </c>
      <c r="G142">
        <v>510223</v>
      </c>
      <c r="H142" s="8">
        <v>45231</v>
      </c>
      <c r="I142" t="s">
        <v>65</v>
      </c>
    </row>
    <row r="143" spans="1:9" x14ac:dyDescent="0.25">
      <c r="A143" t="s">
        <v>39</v>
      </c>
      <c r="B143" t="s">
        <v>44</v>
      </c>
      <c r="C143" t="s">
        <v>6</v>
      </c>
      <c r="D143" t="s">
        <v>54</v>
      </c>
      <c r="E143" t="s">
        <v>59</v>
      </c>
      <c r="F143">
        <v>52</v>
      </c>
      <c r="G143">
        <v>450014</v>
      </c>
      <c r="H143" s="8">
        <v>45231</v>
      </c>
      <c r="I143" t="s">
        <v>65</v>
      </c>
    </row>
    <row r="144" spans="1:9" x14ac:dyDescent="0.25">
      <c r="A144" t="s">
        <v>39</v>
      </c>
      <c r="B144" t="s">
        <v>44</v>
      </c>
      <c r="C144" t="s">
        <v>7</v>
      </c>
      <c r="D144" t="s">
        <v>54</v>
      </c>
      <c r="E144" t="s">
        <v>59</v>
      </c>
      <c r="F144">
        <v>51</v>
      </c>
      <c r="G144">
        <v>291042</v>
      </c>
      <c r="H144" s="8">
        <v>45231</v>
      </c>
      <c r="I144" t="s">
        <v>65</v>
      </c>
    </row>
    <row r="145" spans="1:9" x14ac:dyDescent="0.25">
      <c r="A145" t="s">
        <v>39</v>
      </c>
      <c r="B145" t="s">
        <v>44</v>
      </c>
      <c r="C145" t="s">
        <v>8</v>
      </c>
      <c r="D145" t="s">
        <v>56</v>
      </c>
      <c r="E145" t="s">
        <v>57</v>
      </c>
      <c r="F145">
        <v>41</v>
      </c>
      <c r="G145">
        <v>494113</v>
      </c>
      <c r="H145" s="8">
        <v>45231</v>
      </c>
      <c r="I145" t="s">
        <v>63</v>
      </c>
    </row>
    <row r="146" spans="1:9" x14ac:dyDescent="0.25">
      <c r="A146" t="s">
        <v>39</v>
      </c>
      <c r="B146" t="s">
        <v>44</v>
      </c>
      <c r="C146" t="s">
        <v>9</v>
      </c>
      <c r="D146" t="s">
        <v>56</v>
      </c>
      <c r="E146" t="s">
        <v>57</v>
      </c>
      <c r="F146">
        <v>45</v>
      </c>
      <c r="G146">
        <v>283181</v>
      </c>
      <c r="H146" s="8">
        <v>45231</v>
      </c>
      <c r="I146" t="s">
        <v>63</v>
      </c>
    </row>
    <row r="147" spans="1:9" x14ac:dyDescent="0.25">
      <c r="A147" t="s">
        <v>39</v>
      </c>
      <c r="B147" t="s">
        <v>44</v>
      </c>
      <c r="C147" t="s">
        <v>10</v>
      </c>
      <c r="D147" t="s">
        <v>56</v>
      </c>
      <c r="E147" t="s">
        <v>57</v>
      </c>
      <c r="F147">
        <v>49</v>
      </c>
      <c r="G147">
        <v>483414</v>
      </c>
      <c r="H147" s="8">
        <v>45231</v>
      </c>
      <c r="I147" t="s">
        <v>63</v>
      </c>
    </row>
    <row r="148" spans="1:9" x14ac:dyDescent="0.25">
      <c r="A148" t="s">
        <v>39</v>
      </c>
      <c r="B148" t="s">
        <v>44</v>
      </c>
      <c r="C148" t="s">
        <v>13</v>
      </c>
      <c r="D148" t="s">
        <v>54</v>
      </c>
      <c r="E148" t="s">
        <v>59</v>
      </c>
      <c r="F148">
        <v>41</v>
      </c>
      <c r="G148">
        <v>499506</v>
      </c>
      <c r="H148" s="8">
        <v>45231</v>
      </c>
      <c r="I148" t="s">
        <v>65</v>
      </c>
    </row>
    <row r="149" spans="1:9" x14ac:dyDescent="0.25">
      <c r="A149" t="s">
        <v>39</v>
      </c>
      <c r="B149" t="s">
        <v>44</v>
      </c>
      <c r="C149" t="s">
        <v>4</v>
      </c>
      <c r="D149" t="s">
        <v>54</v>
      </c>
      <c r="E149" t="s">
        <v>59</v>
      </c>
      <c r="F149">
        <v>49</v>
      </c>
      <c r="G149">
        <v>149329</v>
      </c>
      <c r="H149" s="8">
        <v>45231</v>
      </c>
      <c r="I149" t="s">
        <v>65</v>
      </c>
    </row>
    <row r="150" spans="1:9" x14ac:dyDescent="0.25">
      <c r="A150" t="s">
        <v>39</v>
      </c>
      <c r="B150" t="s">
        <v>44</v>
      </c>
      <c r="C150" t="s">
        <v>5</v>
      </c>
      <c r="D150" t="s">
        <v>54</v>
      </c>
      <c r="E150" t="s">
        <v>59</v>
      </c>
      <c r="F150">
        <v>44</v>
      </c>
      <c r="G150">
        <v>258932</v>
      </c>
      <c r="H150" s="8">
        <v>45231</v>
      </c>
      <c r="I150" t="s">
        <v>65</v>
      </c>
    </row>
    <row r="151" spans="1:9" x14ac:dyDescent="0.25">
      <c r="A151" t="s">
        <v>39</v>
      </c>
      <c r="B151" t="s">
        <v>44</v>
      </c>
      <c r="C151" t="s">
        <v>6</v>
      </c>
      <c r="D151" t="s">
        <v>54</v>
      </c>
      <c r="E151" t="s">
        <v>59</v>
      </c>
      <c r="F151">
        <v>46</v>
      </c>
      <c r="G151">
        <v>520525</v>
      </c>
      <c r="H151" s="8">
        <v>45231</v>
      </c>
      <c r="I151" t="s">
        <v>65</v>
      </c>
    </row>
    <row r="152" spans="1:9" x14ac:dyDescent="0.25">
      <c r="A152" t="s">
        <v>39</v>
      </c>
      <c r="B152" t="s">
        <v>44</v>
      </c>
      <c r="C152" t="s">
        <v>7</v>
      </c>
      <c r="D152" t="s">
        <v>54</v>
      </c>
      <c r="E152" t="s">
        <v>59</v>
      </c>
      <c r="F152">
        <v>41</v>
      </c>
      <c r="G152">
        <v>146242</v>
      </c>
      <c r="H152" s="8">
        <v>45231</v>
      </c>
      <c r="I152" t="s">
        <v>65</v>
      </c>
    </row>
    <row r="153" spans="1:9" x14ac:dyDescent="0.25">
      <c r="A153" t="s">
        <v>39</v>
      </c>
      <c r="B153" t="s">
        <v>44</v>
      </c>
      <c r="C153" t="s">
        <v>8</v>
      </c>
      <c r="D153" t="s">
        <v>55</v>
      </c>
      <c r="E153" t="s">
        <v>58</v>
      </c>
      <c r="F153">
        <v>45</v>
      </c>
      <c r="G153">
        <v>101725</v>
      </c>
      <c r="H153" s="8">
        <v>45231</v>
      </c>
      <c r="I153" t="s">
        <v>64</v>
      </c>
    </row>
    <row r="154" spans="1:9" x14ac:dyDescent="0.25">
      <c r="A154" t="s">
        <v>39</v>
      </c>
      <c r="B154" t="s">
        <v>44</v>
      </c>
      <c r="C154" t="s">
        <v>9</v>
      </c>
      <c r="D154" t="s">
        <v>55</v>
      </c>
      <c r="E154" t="s">
        <v>58</v>
      </c>
      <c r="F154">
        <v>53</v>
      </c>
      <c r="G154">
        <v>215347</v>
      </c>
      <c r="H154" s="8">
        <v>45231</v>
      </c>
      <c r="I154" t="s">
        <v>64</v>
      </c>
    </row>
    <row r="155" spans="1:9" x14ac:dyDescent="0.25">
      <c r="A155" t="s">
        <v>39</v>
      </c>
      <c r="B155" t="s">
        <v>44</v>
      </c>
      <c r="C155" t="s">
        <v>10</v>
      </c>
      <c r="D155" t="s">
        <v>55</v>
      </c>
      <c r="E155" t="s">
        <v>58</v>
      </c>
      <c r="F155">
        <v>47</v>
      </c>
      <c r="G155">
        <v>109461</v>
      </c>
      <c r="H155" s="8">
        <v>45231</v>
      </c>
      <c r="I155" t="s">
        <v>64</v>
      </c>
    </row>
    <row r="156" spans="1:9" x14ac:dyDescent="0.25">
      <c r="A156" t="s">
        <v>39</v>
      </c>
      <c r="B156" t="s">
        <v>44</v>
      </c>
      <c r="C156" t="s">
        <v>11</v>
      </c>
      <c r="D156" t="s">
        <v>55</v>
      </c>
      <c r="E156" t="s">
        <v>58</v>
      </c>
      <c r="F156">
        <v>42</v>
      </c>
      <c r="G156">
        <v>98739</v>
      </c>
      <c r="H156" s="8">
        <v>45231</v>
      </c>
      <c r="I156" t="s">
        <v>64</v>
      </c>
    </row>
    <row r="157" spans="1:9" x14ac:dyDescent="0.25">
      <c r="A157" t="s">
        <v>39</v>
      </c>
      <c r="B157" t="s">
        <v>44</v>
      </c>
      <c r="C157" t="s">
        <v>12</v>
      </c>
      <c r="D157" t="s">
        <v>55</v>
      </c>
      <c r="E157" t="s">
        <v>58</v>
      </c>
      <c r="F157">
        <v>43</v>
      </c>
      <c r="G157">
        <v>199417</v>
      </c>
      <c r="H157" s="8">
        <v>45231</v>
      </c>
      <c r="I157" t="s">
        <v>64</v>
      </c>
    </row>
    <row r="158" spans="1:9" x14ac:dyDescent="0.25">
      <c r="A158" t="s">
        <v>39</v>
      </c>
      <c r="B158" t="s">
        <v>44</v>
      </c>
      <c r="C158" t="s">
        <v>13</v>
      </c>
      <c r="D158" t="s">
        <v>55</v>
      </c>
      <c r="E158" t="s">
        <v>58</v>
      </c>
      <c r="F158">
        <v>53</v>
      </c>
      <c r="G158">
        <v>168373</v>
      </c>
      <c r="H158" s="8">
        <v>45231</v>
      </c>
      <c r="I158" t="s">
        <v>64</v>
      </c>
    </row>
    <row r="159" spans="1:9" x14ac:dyDescent="0.25">
      <c r="A159" t="s">
        <v>39</v>
      </c>
      <c r="B159" t="s">
        <v>44</v>
      </c>
      <c r="C159" t="s">
        <v>6</v>
      </c>
      <c r="D159" t="s">
        <v>55</v>
      </c>
      <c r="E159" t="s">
        <v>58</v>
      </c>
      <c r="F159">
        <v>54</v>
      </c>
      <c r="G159">
        <v>271576</v>
      </c>
      <c r="H159" s="8">
        <v>45231</v>
      </c>
      <c r="I159" t="s">
        <v>64</v>
      </c>
    </row>
    <row r="160" spans="1:9" x14ac:dyDescent="0.25">
      <c r="A160" t="s">
        <v>39</v>
      </c>
      <c r="B160" t="s">
        <v>44</v>
      </c>
      <c r="C160" t="s">
        <v>7</v>
      </c>
      <c r="D160" t="s">
        <v>55</v>
      </c>
      <c r="E160" t="s">
        <v>58</v>
      </c>
      <c r="F160">
        <v>42</v>
      </c>
      <c r="G160">
        <v>70037</v>
      </c>
      <c r="H160" s="8">
        <v>45231</v>
      </c>
      <c r="I160" t="s">
        <v>64</v>
      </c>
    </row>
    <row r="161" spans="1:9" x14ac:dyDescent="0.25">
      <c r="A161" t="s">
        <v>39</v>
      </c>
      <c r="B161" t="s">
        <v>44</v>
      </c>
      <c r="C161" t="s">
        <v>8</v>
      </c>
      <c r="D161" t="s">
        <v>55</v>
      </c>
      <c r="E161" t="s">
        <v>58</v>
      </c>
      <c r="F161">
        <v>43</v>
      </c>
      <c r="G161">
        <v>435122</v>
      </c>
      <c r="H161" s="8">
        <v>45231</v>
      </c>
      <c r="I161" t="s">
        <v>64</v>
      </c>
    </row>
    <row r="162" spans="1:9" x14ac:dyDescent="0.25">
      <c r="A162" t="s">
        <v>39</v>
      </c>
      <c r="B162" t="s">
        <v>44</v>
      </c>
      <c r="C162" t="s">
        <v>9</v>
      </c>
      <c r="D162" t="s">
        <v>55</v>
      </c>
      <c r="E162" t="s">
        <v>58</v>
      </c>
      <c r="F162">
        <v>52</v>
      </c>
      <c r="G162">
        <v>46088</v>
      </c>
      <c r="H162" s="8">
        <v>45231</v>
      </c>
      <c r="I162" t="s">
        <v>64</v>
      </c>
    </row>
    <row r="163" spans="1:9" x14ac:dyDescent="0.25">
      <c r="A163" t="s">
        <v>39</v>
      </c>
      <c r="B163" t="s">
        <v>44</v>
      </c>
      <c r="C163" t="s">
        <v>10</v>
      </c>
      <c r="D163" t="s">
        <v>55</v>
      </c>
      <c r="E163" t="s">
        <v>58</v>
      </c>
      <c r="F163">
        <v>42</v>
      </c>
      <c r="G163">
        <v>248707</v>
      </c>
      <c r="H163" s="8">
        <v>45231</v>
      </c>
      <c r="I163" t="s">
        <v>64</v>
      </c>
    </row>
    <row r="164" spans="1:9" x14ac:dyDescent="0.25">
      <c r="A164" t="s">
        <v>39</v>
      </c>
      <c r="B164" t="s">
        <v>44</v>
      </c>
      <c r="C164" t="s">
        <v>8</v>
      </c>
      <c r="D164" t="s">
        <v>55</v>
      </c>
      <c r="E164" t="s">
        <v>58</v>
      </c>
      <c r="F164">
        <v>41</v>
      </c>
      <c r="G164">
        <v>324889</v>
      </c>
      <c r="H164" s="8">
        <v>45231</v>
      </c>
      <c r="I164" t="s">
        <v>64</v>
      </c>
    </row>
    <row r="165" spans="1:9" x14ac:dyDescent="0.25">
      <c r="A165" t="s">
        <v>39</v>
      </c>
      <c r="B165" t="s">
        <v>44</v>
      </c>
      <c r="C165" t="s">
        <v>9</v>
      </c>
      <c r="D165" t="s">
        <v>55</v>
      </c>
      <c r="E165" t="s">
        <v>58</v>
      </c>
      <c r="F165">
        <v>52</v>
      </c>
      <c r="G165">
        <v>189907</v>
      </c>
      <c r="H165" s="8">
        <v>45231</v>
      </c>
      <c r="I165" t="s">
        <v>64</v>
      </c>
    </row>
    <row r="166" spans="1:9" x14ac:dyDescent="0.25">
      <c r="A166" t="s">
        <v>39</v>
      </c>
      <c r="B166" t="s">
        <v>44</v>
      </c>
      <c r="C166" t="s">
        <v>10</v>
      </c>
      <c r="D166" t="s">
        <v>55</v>
      </c>
      <c r="E166" t="s">
        <v>58</v>
      </c>
      <c r="F166">
        <v>54</v>
      </c>
      <c r="G166">
        <v>47059</v>
      </c>
      <c r="H166" s="8">
        <v>45231</v>
      </c>
      <c r="I166" t="s">
        <v>64</v>
      </c>
    </row>
    <row r="167" spans="1:9" x14ac:dyDescent="0.25">
      <c r="A167" t="s">
        <v>39</v>
      </c>
      <c r="B167" t="s">
        <v>44</v>
      </c>
      <c r="C167" t="s">
        <v>13</v>
      </c>
      <c r="D167" t="s">
        <v>55</v>
      </c>
      <c r="E167" t="s">
        <v>58</v>
      </c>
      <c r="F167">
        <v>49</v>
      </c>
      <c r="G167">
        <v>286923</v>
      </c>
      <c r="H167" s="8">
        <v>45231</v>
      </c>
      <c r="I167" t="s">
        <v>64</v>
      </c>
    </row>
    <row r="168" spans="1:9" x14ac:dyDescent="0.25">
      <c r="A168" t="s">
        <v>39</v>
      </c>
      <c r="B168" t="s">
        <v>44</v>
      </c>
      <c r="C168" t="s">
        <v>4</v>
      </c>
      <c r="D168" t="s">
        <v>55</v>
      </c>
      <c r="E168" t="s">
        <v>58</v>
      </c>
      <c r="F168">
        <v>40</v>
      </c>
      <c r="G168">
        <v>231045</v>
      </c>
      <c r="H168" s="8">
        <v>45231</v>
      </c>
      <c r="I168" t="s">
        <v>64</v>
      </c>
    </row>
    <row r="169" spans="1:9" x14ac:dyDescent="0.25">
      <c r="A169" t="s">
        <v>39</v>
      </c>
      <c r="B169" t="s">
        <v>44</v>
      </c>
      <c r="C169" t="s">
        <v>5</v>
      </c>
      <c r="D169" t="s">
        <v>55</v>
      </c>
      <c r="E169" t="s">
        <v>58</v>
      </c>
      <c r="F169">
        <v>57</v>
      </c>
      <c r="G169">
        <v>144165</v>
      </c>
      <c r="H169" s="8">
        <v>45231</v>
      </c>
      <c r="I169" t="s">
        <v>64</v>
      </c>
    </row>
    <row r="170" spans="1:9" x14ac:dyDescent="0.25">
      <c r="A170" t="s">
        <v>39</v>
      </c>
      <c r="B170" t="s">
        <v>44</v>
      </c>
      <c r="C170" t="s">
        <v>6</v>
      </c>
      <c r="D170" t="s">
        <v>55</v>
      </c>
      <c r="E170" t="s">
        <v>58</v>
      </c>
      <c r="F170">
        <v>48</v>
      </c>
      <c r="G170">
        <v>303316</v>
      </c>
      <c r="H170" s="8">
        <v>45231</v>
      </c>
      <c r="I170" t="s">
        <v>64</v>
      </c>
    </row>
    <row r="171" spans="1:9" x14ac:dyDescent="0.25">
      <c r="A171" t="s">
        <v>39</v>
      </c>
      <c r="B171" t="s">
        <v>44</v>
      </c>
      <c r="C171" t="s">
        <v>7</v>
      </c>
      <c r="D171" t="s">
        <v>56</v>
      </c>
      <c r="E171" t="s">
        <v>57</v>
      </c>
      <c r="F171">
        <v>54</v>
      </c>
      <c r="G171">
        <v>518969</v>
      </c>
      <c r="H171" s="8">
        <v>45231</v>
      </c>
      <c r="I171" t="s">
        <v>63</v>
      </c>
    </row>
    <row r="172" spans="1:9" x14ac:dyDescent="0.25">
      <c r="A172" t="s">
        <v>39</v>
      </c>
      <c r="B172" t="s">
        <v>44</v>
      </c>
      <c r="C172" t="s">
        <v>8</v>
      </c>
      <c r="D172" t="s">
        <v>56</v>
      </c>
      <c r="E172" t="s">
        <v>57</v>
      </c>
      <c r="F172">
        <v>53</v>
      </c>
      <c r="G172">
        <v>486330</v>
      </c>
      <c r="H172" s="8">
        <v>45231</v>
      </c>
      <c r="I172" t="s">
        <v>63</v>
      </c>
    </row>
    <row r="173" spans="1:9" x14ac:dyDescent="0.25">
      <c r="A173" t="s">
        <v>39</v>
      </c>
      <c r="B173" t="s">
        <v>44</v>
      </c>
      <c r="C173" t="s">
        <v>9</v>
      </c>
      <c r="D173" t="s">
        <v>56</v>
      </c>
      <c r="E173" t="s">
        <v>57</v>
      </c>
      <c r="F173">
        <v>44</v>
      </c>
      <c r="G173">
        <v>388609</v>
      </c>
      <c r="H173" s="8">
        <v>45231</v>
      </c>
      <c r="I173" t="s">
        <v>63</v>
      </c>
    </row>
    <row r="174" spans="1:9" x14ac:dyDescent="0.25">
      <c r="A174" t="s">
        <v>39</v>
      </c>
      <c r="B174" t="s">
        <v>44</v>
      </c>
      <c r="C174" t="s">
        <v>10</v>
      </c>
      <c r="D174" t="s">
        <v>56</v>
      </c>
      <c r="E174" t="s">
        <v>57</v>
      </c>
      <c r="F174">
        <v>50</v>
      </c>
      <c r="G174">
        <v>514336</v>
      </c>
      <c r="H174" s="8">
        <v>45231</v>
      </c>
      <c r="I174" t="s">
        <v>63</v>
      </c>
    </row>
    <row r="175" spans="1:9" x14ac:dyDescent="0.25">
      <c r="A175" t="s">
        <v>39</v>
      </c>
      <c r="B175" t="s">
        <v>44</v>
      </c>
      <c r="C175" t="s">
        <v>11</v>
      </c>
      <c r="D175" t="s">
        <v>56</v>
      </c>
      <c r="E175" t="s">
        <v>57</v>
      </c>
      <c r="F175">
        <v>50</v>
      </c>
      <c r="G175">
        <v>421157</v>
      </c>
      <c r="H175" s="8">
        <v>45231</v>
      </c>
      <c r="I175" t="s">
        <v>63</v>
      </c>
    </row>
    <row r="176" spans="1:9" x14ac:dyDescent="0.25">
      <c r="A176" t="s">
        <v>39</v>
      </c>
      <c r="B176" t="s">
        <v>44</v>
      </c>
      <c r="C176" t="s">
        <v>12</v>
      </c>
      <c r="D176" t="s">
        <v>56</v>
      </c>
      <c r="E176" t="s">
        <v>57</v>
      </c>
      <c r="F176">
        <v>42</v>
      </c>
      <c r="G176">
        <v>569381</v>
      </c>
      <c r="H176" s="8">
        <v>45231</v>
      </c>
      <c r="I176" t="s">
        <v>63</v>
      </c>
    </row>
    <row r="177" spans="1:9" x14ac:dyDescent="0.25">
      <c r="A177" t="s">
        <v>39</v>
      </c>
      <c r="B177" t="s">
        <v>44</v>
      </c>
      <c r="C177" t="s">
        <v>13</v>
      </c>
      <c r="D177" t="s">
        <v>56</v>
      </c>
      <c r="E177" t="s">
        <v>57</v>
      </c>
      <c r="F177">
        <v>42</v>
      </c>
      <c r="G177">
        <v>325001</v>
      </c>
      <c r="H177" s="8">
        <v>45231</v>
      </c>
      <c r="I177" t="s">
        <v>63</v>
      </c>
    </row>
    <row r="178" spans="1:9" x14ac:dyDescent="0.25">
      <c r="A178" t="s">
        <v>39</v>
      </c>
      <c r="B178" t="s">
        <v>44</v>
      </c>
      <c r="C178" t="s">
        <v>6</v>
      </c>
      <c r="D178" t="s">
        <v>56</v>
      </c>
      <c r="E178" t="s">
        <v>57</v>
      </c>
      <c r="F178">
        <v>56</v>
      </c>
      <c r="G178">
        <v>319774</v>
      </c>
      <c r="H178" s="8">
        <v>45231</v>
      </c>
      <c r="I178" t="s">
        <v>63</v>
      </c>
    </row>
    <row r="179" spans="1:9" x14ac:dyDescent="0.25">
      <c r="A179" t="s">
        <v>39</v>
      </c>
      <c r="B179" t="s">
        <v>44</v>
      </c>
      <c r="C179" t="s">
        <v>7</v>
      </c>
      <c r="D179" t="s">
        <v>56</v>
      </c>
      <c r="E179" t="s">
        <v>57</v>
      </c>
      <c r="F179">
        <v>55</v>
      </c>
      <c r="G179">
        <v>107255</v>
      </c>
      <c r="H179" s="8">
        <v>45231</v>
      </c>
      <c r="I179" t="s">
        <v>63</v>
      </c>
    </row>
    <row r="180" spans="1:9" x14ac:dyDescent="0.25">
      <c r="A180" t="s">
        <v>39</v>
      </c>
      <c r="B180" t="s">
        <v>45</v>
      </c>
      <c r="C180" t="s">
        <v>10</v>
      </c>
      <c r="D180" t="s">
        <v>56</v>
      </c>
      <c r="E180" t="s">
        <v>57</v>
      </c>
      <c r="F180">
        <v>53</v>
      </c>
      <c r="G180">
        <v>107059</v>
      </c>
      <c r="H180" s="8">
        <v>45261</v>
      </c>
      <c r="I180" t="s">
        <v>63</v>
      </c>
    </row>
    <row r="181" spans="1:9" x14ac:dyDescent="0.25">
      <c r="A181" t="s">
        <v>39</v>
      </c>
      <c r="B181" t="s">
        <v>45</v>
      </c>
      <c r="C181" t="s">
        <v>11</v>
      </c>
      <c r="D181" t="s">
        <v>56</v>
      </c>
      <c r="E181" t="s">
        <v>57</v>
      </c>
      <c r="F181">
        <v>48</v>
      </c>
      <c r="G181">
        <v>184300</v>
      </c>
      <c r="H181" s="8">
        <v>45261</v>
      </c>
      <c r="I181" t="s">
        <v>63</v>
      </c>
    </row>
    <row r="182" spans="1:9" x14ac:dyDescent="0.25">
      <c r="A182" t="s">
        <v>39</v>
      </c>
      <c r="B182" t="s">
        <v>45</v>
      </c>
      <c r="C182" t="s">
        <v>12</v>
      </c>
      <c r="D182" t="s">
        <v>56</v>
      </c>
      <c r="E182" t="s">
        <v>57</v>
      </c>
      <c r="F182">
        <v>52</v>
      </c>
      <c r="G182">
        <v>495268</v>
      </c>
      <c r="H182" s="8">
        <v>45261</v>
      </c>
      <c r="I182" t="s">
        <v>63</v>
      </c>
    </row>
    <row r="183" spans="1:9" x14ac:dyDescent="0.25">
      <c r="A183" t="s">
        <v>39</v>
      </c>
      <c r="B183" t="s">
        <v>45</v>
      </c>
      <c r="C183" t="s">
        <v>13</v>
      </c>
      <c r="D183" t="s">
        <v>56</v>
      </c>
      <c r="E183" t="s">
        <v>57</v>
      </c>
      <c r="F183">
        <v>45</v>
      </c>
      <c r="G183">
        <v>559039</v>
      </c>
      <c r="H183" s="8">
        <v>45261</v>
      </c>
      <c r="I183" t="s">
        <v>63</v>
      </c>
    </row>
    <row r="184" spans="1:9" x14ac:dyDescent="0.25">
      <c r="A184" t="s">
        <v>39</v>
      </c>
      <c r="B184" t="s">
        <v>45</v>
      </c>
      <c r="C184" t="s">
        <v>6</v>
      </c>
      <c r="D184" t="s">
        <v>56</v>
      </c>
      <c r="E184" t="s">
        <v>57</v>
      </c>
      <c r="F184">
        <v>50</v>
      </c>
      <c r="G184">
        <v>97819</v>
      </c>
      <c r="H184" s="8">
        <v>45261</v>
      </c>
      <c r="I184" t="s">
        <v>63</v>
      </c>
    </row>
    <row r="185" spans="1:9" x14ac:dyDescent="0.25">
      <c r="A185" t="s">
        <v>39</v>
      </c>
      <c r="B185" t="s">
        <v>45</v>
      </c>
      <c r="C185" t="s">
        <v>7</v>
      </c>
      <c r="D185" t="s">
        <v>56</v>
      </c>
      <c r="E185" t="s">
        <v>57</v>
      </c>
      <c r="F185">
        <v>41</v>
      </c>
      <c r="G185">
        <v>434666</v>
      </c>
      <c r="H185" s="8">
        <v>45261</v>
      </c>
      <c r="I185" t="s">
        <v>63</v>
      </c>
    </row>
    <row r="186" spans="1:9" x14ac:dyDescent="0.25">
      <c r="A186" t="s">
        <v>36</v>
      </c>
      <c r="B186" t="s">
        <v>45</v>
      </c>
      <c r="C186" t="s">
        <v>8</v>
      </c>
      <c r="D186" t="s">
        <v>56</v>
      </c>
      <c r="E186" t="s">
        <v>57</v>
      </c>
      <c r="F186">
        <v>46</v>
      </c>
      <c r="G186">
        <v>152262</v>
      </c>
      <c r="H186" s="8">
        <v>45261</v>
      </c>
      <c r="I186" t="s">
        <v>63</v>
      </c>
    </row>
    <row r="187" spans="1:9" x14ac:dyDescent="0.25">
      <c r="A187" t="s">
        <v>36</v>
      </c>
      <c r="B187" t="s">
        <v>45</v>
      </c>
      <c r="C187" t="s">
        <v>9</v>
      </c>
      <c r="D187" t="s">
        <v>56</v>
      </c>
      <c r="E187" t="s">
        <v>57</v>
      </c>
      <c r="F187">
        <v>43</v>
      </c>
      <c r="G187">
        <v>180969</v>
      </c>
      <c r="H187" s="8">
        <v>45261</v>
      </c>
      <c r="I187" t="s">
        <v>63</v>
      </c>
    </row>
    <row r="188" spans="1:9" x14ac:dyDescent="0.25">
      <c r="A188" t="s">
        <v>36</v>
      </c>
      <c r="B188" t="s">
        <v>45</v>
      </c>
      <c r="C188" t="s">
        <v>10</v>
      </c>
      <c r="D188" t="s">
        <v>56</v>
      </c>
      <c r="E188" t="s">
        <v>57</v>
      </c>
      <c r="F188">
        <v>56</v>
      </c>
      <c r="G188">
        <v>355447</v>
      </c>
      <c r="H188" s="8">
        <v>45261</v>
      </c>
      <c r="I188" t="s">
        <v>63</v>
      </c>
    </row>
    <row r="189" spans="1:9" x14ac:dyDescent="0.25">
      <c r="A189" t="s">
        <v>36</v>
      </c>
      <c r="B189" t="s">
        <v>45</v>
      </c>
      <c r="C189" t="s">
        <v>13</v>
      </c>
      <c r="D189" t="s">
        <v>54</v>
      </c>
      <c r="E189" t="s">
        <v>59</v>
      </c>
      <c r="F189">
        <v>55</v>
      </c>
      <c r="G189">
        <v>364609</v>
      </c>
      <c r="H189" s="8">
        <v>45261</v>
      </c>
      <c r="I189" t="s">
        <v>65</v>
      </c>
    </row>
    <row r="190" spans="1:9" x14ac:dyDescent="0.25">
      <c r="A190" t="s">
        <v>36</v>
      </c>
      <c r="B190" t="s">
        <v>45</v>
      </c>
      <c r="C190" t="s">
        <v>4</v>
      </c>
      <c r="D190" t="s">
        <v>54</v>
      </c>
      <c r="E190" t="s">
        <v>59</v>
      </c>
      <c r="F190">
        <v>58</v>
      </c>
      <c r="G190">
        <v>311591</v>
      </c>
      <c r="H190" s="8">
        <v>45261</v>
      </c>
      <c r="I190" t="s">
        <v>65</v>
      </c>
    </row>
    <row r="191" spans="1:9" x14ac:dyDescent="0.25">
      <c r="A191" t="s">
        <v>36</v>
      </c>
      <c r="B191" t="s">
        <v>45</v>
      </c>
      <c r="C191" t="s">
        <v>5</v>
      </c>
      <c r="D191" t="s">
        <v>54</v>
      </c>
      <c r="E191" t="s">
        <v>59</v>
      </c>
      <c r="F191">
        <v>42</v>
      </c>
      <c r="G191">
        <v>177052</v>
      </c>
      <c r="H191" s="8">
        <v>45261</v>
      </c>
      <c r="I191" t="s">
        <v>65</v>
      </c>
    </row>
    <row r="192" spans="1:9" x14ac:dyDescent="0.25">
      <c r="A192" t="s">
        <v>36</v>
      </c>
      <c r="B192" t="s">
        <v>45</v>
      </c>
      <c r="C192" t="s">
        <v>6</v>
      </c>
      <c r="D192" t="s">
        <v>56</v>
      </c>
      <c r="E192" t="s">
        <v>57</v>
      </c>
      <c r="F192">
        <v>54</v>
      </c>
      <c r="G192">
        <v>98688</v>
      </c>
      <c r="H192" s="8">
        <v>45261</v>
      </c>
      <c r="I192" t="s">
        <v>63</v>
      </c>
    </row>
    <row r="193" spans="1:9" x14ac:dyDescent="0.25">
      <c r="A193" t="s">
        <v>36</v>
      </c>
      <c r="B193" t="s">
        <v>45</v>
      </c>
      <c r="C193" t="s">
        <v>7</v>
      </c>
      <c r="D193" t="s">
        <v>55</v>
      </c>
      <c r="E193" t="s">
        <v>58</v>
      </c>
      <c r="F193">
        <v>52</v>
      </c>
      <c r="G193">
        <v>251191</v>
      </c>
      <c r="H193" s="8">
        <v>45261</v>
      </c>
      <c r="I193" t="s">
        <v>64</v>
      </c>
    </row>
    <row r="194" spans="1:9" x14ac:dyDescent="0.25">
      <c r="A194" t="s">
        <v>36</v>
      </c>
      <c r="B194" t="s">
        <v>45</v>
      </c>
      <c r="C194" t="s">
        <v>8</v>
      </c>
      <c r="D194" t="s">
        <v>55</v>
      </c>
      <c r="E194" t="s">
        <v>58</v>
      </c>
      <c r="F194">
        <v>57</v>
      </c>
      <c r="G194">
        <v>319922</v>
      </c>
      <c r="H194" s="8">
        <v>45261</v>
      </c>
      <c r="I194" t="s">
        <v>64</v>
      </c>
    </row>
    <row r="195" spans="1:9" x14ac:dyDescent="0.25">
      <c r="A195" t="s">
        <v>39</v>
      </c>
      <c r="B195" t="s">
        <v>45</v>
      </c>
      <c r="C195" t="s">
        <v>9</v>
      </c>
      <c r="D195" t="s">
        <v>55</v>
      </c>
      <c r="E195" t="s">
        <v>58</v>
      </c>
      <c r="F195">
        <v>48</v>
      </c>
      <c r="G195">
        <v>61406</v>
      </c>
      <c r="H195" s="8">
        <v>45261</v>
      </c>
      <c r="I195" t="s">
        <v>64</v>
      </c>
    </row>
    <row r="196" spans="1:9" x14ac:dyDescent="0.25">
      <c r="A196" t="s">
        <v>39</v>
      </c>
      <c r="B196" t="s">
        <v>45</v>
      </c>
      <c r="C196" t="s">
        <v>10</v>
      </c>
      <c r="D196" t="s">
        <v>55</v>
      </c>
      <c r="E196" t="s">
        <v>58</v>
      </c>
      <c r="F196">
        <v>45</v>
      </c>
      <c r="G196">
        <v>441310</v>
      </c>
      <c r="H196" s="8">
        <v>45261</v>
      </c>
      <c r="I196" t="s">
        <v>64</v>
      </c>
    </row>
    <row r="197" spans="1:9" x14ac:dyDescent="0.25">
      <c r="A197" t="s">
        <v>39</v>
      </c>
      <c r="B197" t="s">
        <v>45</v>
      </c>
      <c r="C197" t="s">
        <v>11</v>
      </c>
      <c r="D197" t="s">
        <v>55</v>
      </c>
      <c r="E197" t="s">
        <v>58</v>
      </c>
      <c r="F197">
        <v>55</v>
      </c>
      <c r="G197">
        <v>112839</v>
      </c>
      <c r="H197" s="8">
        <v>45261</v>
      </c>
      <c r="I197" t="s">
        <v>64</v>
      </c>
    </row>
    <row r="198" spans="1:9" x14ac:dyDescent="0.25">
      <c r="A198" t="s">
        <v>39</v>
      </c>
      <c r="B198" t="s">
        <v>45</v>
      </c>
      <c r="C198" t="s">
        <v>12</v>
      </c>
      <c r="D198" t="s">
        <v>55</v>
      </c>
      <c r="E198" t="s">
        <v>58</v>
      </c>
      <c r="F198">
        <v>48</v>
      </c>
      <c r="G198">
        <v>196911</v>
      </c>
      <c r="H198" s="8">
        <v>45261</v>
      </c>
      <c r="I198" t="s">
        <v>64</v>
      </c>
    </row>
    <row r="199" spans="1:9" x14ac:dyDescent="0.25">
      <c r="A199" t="s">
        <v>39</v>
      </c>
      <c r="B199" t="s">
        <v>45</v>
      </c>
      <c r="C199" t="s">
        <v>13</v>
      </c>
      <c r="D199" t="s">
        <v>55</v>
      </c>
      <c r="E199" t="s">
        <v>58</v>
      </c>
      <c r="F199">
        <v>40</v>
      </c>
      <c r="G199">
        <v>180762</v>
      </c>
      <c r="H199" s="8">
        <v>45261</v>
      </c>
      <c r="I199" t="s">
        <v>64</v>
      </c>
    </row>
    <row r="200" spans="1:9" x14ac:dyDescent="0.25">
      <c r="A200" t="s">
        <v>39</v>
      </c>
      <c r="B200" t="s">
        <v>45</v>
      </c>
      <c r="C200" t="s">
        <v>6</v>
      </c>
      <c r="D200" t="s">
        <v>55</v>
      </c>
      <c r="E200" t="s">
        <v>58</v>
      </c>
      <c r="F200">
        <v>44</v>
      </c>
      <c r="G200">
        <v>55129</v>
      </c>
      <c r="H200" s="8">
        <v>45261</v>
      </c>
      <c r="I200" t="s">
        <v>64</v>
      </c>
    </row>
    <row r="201" spans="1:9" x14ac:dyDescent="0.25">
      <c r="A201" t="s">
        <v>39</v>
      </c>
      <c r="B201" t="s">
        <v>45</v>
      </c>
      <c r="C201" t="s">
        <v>7</v>
      </c>
      <c r="D201" t="s">
        <v>55</v>
      </c>
      <c r="E201" t="s">
        <v>58</v>
      </c>
      <c r="F201">
        <v>40</v>
      </c>
      <c r="G201">
        <v>181746</v>
      </c>
      <c r="H201" s="8">
        <v>45261</v>
      </c>
      <c r="I201" t="s">
        <v>64</v>
      </c>
    </row>
    <row r="202" spans="1:9" x14ac:dyDescent="0.25">
      <c r="A202" t="s">
        <v>39</v>
      </c>
      <c r="B202" t="s">
        <v>45</v>
      </c>
      <c r="C202" t="s">
        <v>8</v>
      </c>
      <c r="D202" t="s">
        <v>55</v>
      </c>
      <c r="E202" t="s">
        <v>58</v>
      </c>
      <c r="F202">
        <v>56</v>
      </c>
      <c r="G202">
        <v>146214</v>
      </c>
      <c r="H202" s="8">
        <v>45261</v>
      </c>
      <c r="I202" t="s">
        <v>64</v>
      </c>
    </row>
    <row r="203" spans="1:9" x14ac:dyDescent="0.25">
      <c r="A203" t="s">
        <v>39</v>
      </c>
      <c r="B203" t="s">
        <v>45</v>
      </c>
      <c r="C203" t="s">
        <v>9</v>
      </c>
      <c r="D203" t="s">
        <v>55</v>
      </c>
      <c r="E203" t="s">
        <v>58</v>
      </c>
      <c r="F203">
        <v>51</v>
      </c>
      <c r="G203">
        <v>542616</v>
      </c>
      <c r="H203" s="8">
        <v>45261</v>
      </c>
      <c r="I203" t="s">
        <v>64</v>
      </c>
    </row>
    <row r="204" spans="1:9" x14ac:dyDescent="0.25">
      <c r="A204" t="s">
        <v>39</v>
      </c>
      <c r="B204" t="s">
        <v>45</v>
      </c>
      <c r="C204" t="s">
        <v>10</v>
      </c>
      <c r="D204" t="s">
        <v>55</v>
      </c>
      <c r="E204" t="s">
        <v>58</v>
      </c>
      <c r="F204">
        <v>44</v>
      </c>
      <c r="G204">
        <v>225752</v>
      </c>
      <c r="H204" s="8">
        <v>45261</v>
      </c>
      <c r="I204" t="s">
        <v>64</v>
      </c>
    </row>
    <row r="205" spans="1:9" x14ac:dyDescent="0.25">
      <c r="A205" t="s">
        <v>39</v>
      </c>
      <c r="B205" t="s">
        <v>45</v>
      </c>
      <c r="C205" t="s">
        <v>8</v>
      </c>
      <c r="D205" t="s">
        <v>55</v>
      </c>
      <c r="E205" t="s">
        <v>58</v>
      </c>
      <c r="F205">
        <v>49</v>
      </c>
      <c r="G205">
        <v>462663</v>
      </c>
      <c r="H205" s="8">
        <v>45261</v>
      </c>
      <c r="I205" t="s">
        <v>64</v>
      </c>
    </row>
    <row r="206" spans="1:9" x14ac:dyDescent="0.25">
      <c r="A206" t="s">
        <v>39</v>
      </c>
      <c r="B206" t="s">
        <v>45</v>
      </c>
      <c r="C206" t="s">
        <v>9</v>
      </c>
      <c r="D206" t="s">
        <v>55</v>
      </c>
      <c r="E206" t="s">
        <v>58</v>
      </c>
      <c r="F206">
        <v>41</v>
      </c>
      <c r="G206">
        <v>342134</v>
      </c>
      <c r="H206" s="8">
        <v>45261</v>
      </c>
      <c r="I206" t="s">
        <v>64</v>
      </c>
    </row>
    <row r="207" spans="1:9" x14ac:dyDescent="0.25">
      <c r="A207" t="s">
        <v>39</v>
      </c>
      <c r="B207" t="s">
        <v>45</v>
      </c>
      <c r="C207" t="s">
        <v>10</v>
      </c>
      <c r="D207" t="s">
        <v>55</v>
      </c>
      <c r="E207" t="s">
        <v>58</v>
      </c>
      <c r="F207">
        <v>54</v>
      </c>
      <c r="G207">
        <v>455844</v>
      </c>
      <c r="H207" s="8">
        <v>45261</v>
      </c>
      <c r="I207" t="s">
        <v>64</v>
      </c>
    </row>
    <row r="208" spans="1:9" x14ac:dyDescent="0.25">
      <c r="A208" t="s">
        <v>39</v>
      </c>
      <c r="B208" t="s">
        <v>45</v>
      </c>
      <c r="C208" t="s">
        <v>13</v>
      </c>
      <c r="D208" t="s">
        <v>55</v>
      </c>
      <c r="E208" t="s">
        <v>58</v>
      </c>
      <c r="F208">
        <v>46</v>
      </c>
      <c r="G208">
        <v>162755</v>
      </c>
      <c r="H208" s="8">
        <v>45261</v>
      </c>
      <c r="I208" t="s">
        <v>64</v>
      </c>
    </row>
    <row r="209" spans="1:9" x14ac:dyDescent="0.25">
      <c r="A209" t="s">
        <v>39</v>
      </c>
      <c r="B209" t="s">
        <v>45</v>
      </c>
      <c r="C209" t="s">
        <v>4</v>
      </c>
      <c r="D209" t="s">
        <v>55</v>
      </c>
      <c r="E209" t="s">
        <v>58</v>
      </c>
      <c r="F209">
        <v>50</v>
      </c>
      <c r="G209">
        <v>137019</v>
      </c>
      <c r="H209" s="8">
        <v>45261</v>
      </c>
      <c r="I209" t="s">
        <v>64</v>
      </c>
    </row>
    <row r="210" spans="1:9" x14ac:dyDescent="0.25">
      <c r="A210" t="s">
        <v>39</v>
      </c>
      <c r="B210" t="s">
        <v>45</v>
      </c>
      <c r="C210" t="s">
        <v>5</v>
      </c>
      <c r="D210" t="s">
        <v>55</v>
      </c>
      <c r="E210" t="s">
        <v>58</v>
      </c>
      <c r="F210">
        <v>56</v>
      </c>
      <c r="G210">
        <v>51121</v>
      </c>
      <c r="H210" s="8">
        <v>45261</v>
      </c>
      <c r="I210" t="s">
        <v>64</v>
      </c>
    </row>
    <row r="211" spans="1:9" x14ac:dyDescent="0.25">
      <c r="A211" t="s">
        <v>39</v>
      </c>
      <c r="B211" t="s">
        <v>45</v>
      </c>
      <c r="C211" t="s">
        <v>6</v>
      </c>
      <c r="D211" t="s">
        <v>55</v>
      </c>
      <c r="E211" t="s">
        <v>58</v>
      </c>
      <c r="F211">
        <v>46</v>
      </c>
      <c r="G211">
        <v>159053</v>
      </c>
      <c r="H211" s="8">
        <v>45261</v>
      </c>
      <c r="I211" t="s">
        <v>64</v>
      </c>
    </row>
    <row r="212" spans="1:9" x14ac:dyDescent="0.25">
      <c r="A212" t="s">
        <v>39</v>
      </c>
      <c r="B212" t="s">
        <v>45</v>
      </c>
      <c r="C212" t="s">
        <v>7</v>
      </c>
      <c r="D212" t="s">
        <v>55</v>
      </c>
      <c r="E212" t="s">
        <v>58</v>
      </c>
      <c r="F212">
        <v>49</v>
      </c>
      <c r="G212">
        <v>486998</v>
      </c>
      <c r="H212" s="8">
        <v>45261</v>
      </c>
      <c r="I212" t="s">
        <v>64</v>
      </c>
    </row>
    <row r="213" spans="1:9" x14ac:dyDescent="0.25">
      <c r="A213" t="s">
        <v>39</v>
      </c>
      <c r="B213" t="s">
        <v>45</v>
      </c>
      <c r="C213" t="s">
        <v>8</v>
      </c>
      <c r="D213" t="s">
        <v>54</v>
      </c>
      <c r="E213" t="s">
        <v>59</v>
      </c>
      <c r="F213">
        <v>50</v>
      </c>
      <c r="G213">
        <v>164310</v>
      </c>
      <c r="H213" s="8">
        <v>45261</v>
      </c>
      <c r="I213" t="s">
        <v>65</v>
      </c>
    </row>
    <row r="214" spans="1:9" x14ac:dyDescent="0.25">
      <c r="A214" t="s">
        <v>39</v>
      </c>
      <c r="B214" t="s">
        <v>45</v>
      </c>
      <c r="C214" t="s">
        <v>9</v>
      </c>
      <c r="D214" t="s">
        <v>54</v>
      </c>
      <c r="E214" t="s">
        <v>59</v>
      </c>
      <c r="F214">
        <v>50</v>
      </c>
      <c r="G214">
        <v>253500</v>
      </c>
      <c r="H214" s="8">
        <v>45261</v>
      </c>
      <c r="I214" t="s">
        <v>65</v>
      </c>
    </row>
    <row r="215" spans="1:9" x14ac:dyDescent="0.25">
      <c r="A215" t="s">
        <v>39</v>
      </c>
      <c r="B215" t="s">
        <v>45</v>
      </c>
      <c r="C215" t="s">
        <v>10</v>
      </c>
      <c r="D215" t="s">
        <v>54</v>
      </c>
      <c r="E215" t="s">
        <v>59</v>
      </c>
      <c r="F215">
        <v>42</v>
      </c>
      <c r="G215">
        <v>573046</v>
      </c>
      <c r="H215" s="8">
        <v>45261</v>
      </c>
      <c r="I215" t="s">
        <v>65</v>
      </c>
    </row>
    <row r="216" spans="1:9" x14ac:dyDescent="0.25">
      <c r="A216" t="s">
        <v>39</v>
      </c>
      <c r="B216" t="s">
        <v>45</v>
      </c>
      <c r="C216" t="s">
        <v>11</v>
      </c>
      <c r="D216" t="s">
        <v>54</v>
      </c>
      <c r="E216" t="s">
        <v>59</v>
      </c>
      <c r="F216">
        <v>53</v>
      </c>
      <c r="G216">
        <v>217552</v>
      </c>
      <c r="H216" s="8">
        <v>45261</v>
      </c>
      <c r="I216" t="s">
        <v>65</v>
      </c>
    </row>
    <row r="217" spans="1:9" x14ac:dyDescent="0.25">
      <c r="A217" t="s">
        <v>39</v>
      </c>
      <c r="B217" t="s">
        <v>45</v>
      </c>
      <c r="C217" t="s">
        <v>12</v>
      </c>
      <c r="D217" t="s">
        <v>56</v>
      </c>
      <c r="E217" t="s">
        <v>57</v>
      </c>
      <c r="F217">
        <v>58</v>
      </c>
      <c r="G217">
        <v>544522</v>
      </c>
      <c r="H217" s="8">
        <v>45261</v>
      </c>
      <c r="I217" t="s">
        <v>63</v>
      </c>
    </row>
    <row r="218" spans="1:9" x14ac:dyDescent="0.25">
      <c r="A218" t="s">
        <v>39</v>
      </c>
      <c r="B218" t="s">
        <v>45</v>
      </c>
      <c r="C218" t="s">
        <v>13</v>
      </c>
      <c r="D218" t="s">
        <v>56</v>
      </c>
      <c r="E218" t="s">
        <v>57</v>
      </c>
      <c r="F218">
        <v>46</v>
      </c>
      <c r="G218">
        <v>181161</v>
      </c>
      <c r="H218" s="8">
        <v>45261</v>
      </c>
      <c r="I218" t="s">
        <v>63</v>
      </c>
    </row>
    <row r="219" spans="1:9" x14ac:dyDescent="0.25">
      <c r="A219" t="s">
        <v>39</v>
      </c>
      <c r="B219" t="s">
        <v>45</v>
      </c>
      <c r="C219" t="s">
        <v>6</v>
      </c>
      <c r="D219" t="s">
        <v>56</v>
      </c>
      <c r="E219" t="s">
        <v>57</v>
      </c>
      <c r="F219">
        <v>58</v>
      </c>
      <c r="G219">
        <v>268886</v>
      </c>
      <c r="H219" s="8">
        <v>45261</v>
      </c>
      <c r="I219" t="s">
        <v>63</v>
      </c>
    </row>
    <row r="220" spans="1:9" x14ac:dyDescent="0.25">
      <c r="A220" t="s">
        <v>39</v>
      </c>
      <c r="B220" t="s">
        <v>45</v>
      </c>
      <c r="C220" t="s">
        <v>7</v>
      </c>
      <c r="D220" t="s">
        <v>56</v>
      </c>
      <c r="E220" t="s">
        <v>57</v>
      </c>
      <c r="F220">
        <v>51</v>
      </c>
      <c r="G220">
        <v>412300</v>
      </c>
      <c r="H220" s="8">
        <v>45261</v>
      </c>
      <c r="I220" t="s">
        <v>63</v>
      </c>
    </row>
    <row r="221" spans="1:9" x14ac:dyDescent="0.25">
      <c r="A221" t="s">
        <v>39</v>
      </c>
      <c r="B221" t="s">
        <v>45</v>
      </c>
      <c r="C221" t="s">
        <v>8</v>
      </c>
      <c r="D221" t="s">
        <v>56</v>
      </c>
      <c r="E221" t="s">
        <v>57</v>
      </c>
      <c r="F221">
        <v>49</v>
      </c>
      <c r="G221">
        <v>466771</v>
      </c>
      <c r="H221" s="8">
        <v>45261</v>
      </c>
      <c r="I221" t="s">
        <v>63</v>
      </c>
    </row>
    <row r="222" spans="1:9" x14ac:dyDescent="0.25">
      <c r="A222" t="s">
        <v>39</v>
      </c>
      <c r="B222" t="s">
        <v>45</v>
      </c>
      <c r="C222" t="s">
        <v>9</v>
      </c>
      <c r="D222" t="s">
        <v>56</v>
      </c>
      <c r="E222" t="s">
        <v>57</v>
      </c>
      <c r="F222">
        <v>43</v>
      </c>
      <c r="G222">
        <v>89599</v>
      </c>
      <c r="H222" s="8">
        <v>45261</v>
      </c>
      <c r="I222" t="s">
        <v>63</v>
      </c>
    </row>
    <row r="223" spans="1:9" x14ac:dyDescent="0.25">
      <c r="A223" t="s">
        <v>39</v>
      </c>
      <c r="B223" t="s">
        <v>45</v>
      </c>
      <c r="C223" t="s">
        <v>10</v>
      </c>
      <c r="D223" t="s">
        <v>56</v>
      </c>
      <c r="E223" t="s">
        <v>57</v>
      </c>
      <c r="F223">
        <v>43</v>
      </c>
      <c r="G223">
        <v>198631</v>
      </c>
      <c r="H223" s="8">
        <v>45261</v>
      </c>
      <c r="I223" t="s">
        <v>63</v>
      </c>
    </row>
    <row r="224" spans="1:9" x14ac:dyDescent="0.25">
      <c r="A224" t="s">
        <v>39</v>
      </c>
      <c r="B224" t="s">
        <v>45</v>
      </c>
      <c r="C224" t="s">
        <v>30</v>
      </c>
      <c r="D224" t="s">
        <v>56</v>
      </c>
      <c r="E224" t="s">
        <v>57</v>
      </c>
      <c r="F224">
        <v>42</v>
      </c>
      <c r="G224">
        <v>369289</v>
      </c>
      <c r="H224" s="8">
        <v>45261</v>
      </c>
      <c r="I224" t="s">
        <v>63</v>
      </c>
    </row>
    <row r="225" spans="1:9" x14ac:dyDescent="0.25">
      <c r="A225" t="s">
        <v>36</v>
      </c>
      <c r="B225" t="s">
        <v>45</v>
      </c>
      <c r="C225" t="s">
        <v>31</v>
      </c>
      <c r="D225" t="s">
        <v>56</v>
      </c>
      <c r="E225" t="s">
        <v>57</v>
      </c>
      <c r="F225">
        <v>58</v>
      </c>
      <c r="G225">
        <v>158482</v>
      </c>
      <c r="H225" s="8">
        <v>45261</v>
      </c>
      <c r="I225" t="s">
        <v>63</v>
      </c>
    </row>
    <row r="226" spans="1:9" x14ac:dyDescent="0.25">
      <c r="A226" t="s">
        <v>36</v>
      </c>
      <c r="B226" t="s">
        <v>45</v>
      </c>
      <c r="C226" t="s">
        <v>32</v>
      </c>
      <c r="D226" t="s">
        <v>56</v>
      </c>
      <c r="E226" t="s">
        <v>57</v>
      </c>
      <c r="F226">
        <v>42</v>
      </c>
      <c r="G226">
        <v>473801</v>
      </c>
      <c r="H226" s="8">
        <v>45261</v>
      </c>
      <c r="I226" t="s">
        <v>63</v>
      </c>
    </row>
    <row r="227" spans="1:9" x14ac:dyDescent="0.25">
      <c r="A227" t="s">
        <v>36</v>
      </c>
      <c r="B227" t="s">
        <v>45</v>
      </c>
      <c r="C227" t="s">
        <v>4</v>
      </c>
      <c r="D227" t="s">
        <v>56</v>
      </c>
      <c r="E227" t="s">
        <v>57</v>
      </c>
      <c r="F227">
        <v>46</v>
      </c>
      <c r="G227">
        <v>375053</v>
      </c>
      <c r="H227" s="8">
        <v>45261</v>
      </c>
      <c r="I227" t="s">
        <v>63</v>
      </c>
    </row>
    <row r="228" spans="1:9" x14ac:dyDescent="0.25">
      <c r="A228" t="s">
        <v>36</v>
      </c>
      <c r="B228" t="s">
        <v>45</v>
      </c>
      <c r="C228" t="s">
        <v>5</v>
      </c>
      <c r="D228" t="s">
        <v>56</v>
      </c>
      <c r="E228" t="s">
        <v>57</v>
      </c>
      <c r="F228">
        <v>47</v>
      </c>
      <c r="G228">
        <v>295334</v>
      </c>
      <c r="H228" s="8">
        <v>45261</v>
      </c>
      <c r="I228" t="s">
        <v>63</v>
      </c>
    </row>
    <row r="229" spans="1:9" x14ac:dyDescent="0.25">
      <c r="A229" t="s">
        <v>36</v>
      </c>
      <c r="B229" t="s">
        <v>45</v>
      </c>
      <c r="C229" t="s">
        <v>6</v>
      </c>
      <c r="D229" t="s">
        <v>56</v>
      </c>
      <c r="E229" t="s">
        <v>57</v>
      </c>
      <c r="F229">
        <v>56</v>
      </c>
      <c r="G229">
        <v>332029</v>
      </c>
      <c r="H229" s="8">
        <v>45261</v>
      </c>
      <c r="I229" t="s">
        <v>63</v>
      </c>
    </row>
    <row r="230" spans="1:9" x14ac:dyDescent="0.25">
      <c r="A230" t="s">
        <v>36</v>
      </c>
      <c r="B230" t="s">
        <v>45</v>
      </c>
      <c r="C230" t="s">
        <v>7</v>
      </c>
      <c r="D230" t="s">
        <v>56</v>
      </c>
      <c r="E230" t="s">
        <v>57</v>
      </c>
      <c r="F230">
        <v>43</v>
      </c>
      <c r="G230">
        <v>70590</v>
      </c>
      <c r="H230" s="8">
        <v>45261</v>
      </c>
      <c r="I230" t="s">
        <v>63</v>
      </c>
    </row>
    <row r="231" spans="1:9" x14ac:dyDescent="0.25">
      <c r="A231" t="s">
        <v>39</v>
      </c>
      <c r="B231" t="s">
        <v>45</v>
      </c>
      <c r="C231" t="s">
        <v>8</v>
      </c>
      <c r="D231" t="s">
        <v>56</v>
      </c>
      <c r="E231" t="s">
        <v>57</v>
      </c>
      <c r="F231">
        <v>47</v>
      </c>
      <c r="G231">
        <v>236196</v>
      </c>
      <c r="H231" s="8">
        <v>45261</v>
      </c>
      <c r="I231" t="s">
        <v>63</v>
      </c>
    </row>
    <row r="232" spans="1:9" x14ac:dyDescent="0.25">
      <c r="A232" t="s">
        <v>39</v>
      </c>
      <c r="B232" t="s">
        <v>45</v>
      </c>
      <c r="C232" t="s">
        <v>9</v>
      </c>
      <c r="D232" t="s">
        <v>56</v>
      </c>
      <c r="E232" t="s">
        <v>57</v>
      </c>
      <c r="F232">
        <v>57</v>
      </c>
      <c r="G232">
        <v>424584</v>
      </c>
      <c r="H232" s="8">
        <v>45261</v>
      </c>
      <c r="I232" t="s">
        <v>63</v>
      </c>
    </row>
    <row r="233" spans="1:9" x14ac:dyDescent="0.25">
      <c r="A233" t="s">
        <v>39</v>
      </c>
      <c r="B233" t="s">
        <v>45</v>
      </c>
      <c r="C233" t="s">
        <v>10</v>
      </c>
      <c r="D233" t="s">
        <v>56</v>
      </c>
      <c r="E233" t="s">
        <v>57</v>
      </c>
      <c r="F233">
        <v>40</v>
      </c>
      <c r="G233">
        <v>244038</v>
      </c>
      <c r="H233" s="8">
        <v>45261</v>
      </c>
      <c r="I233" t="s">
        <v>63</v>
      </c>
    </row>
    <row r="234" spans="1:9" x14ac:dyDescent="0.25">
      <c r="A234" t="s">
        <v>39</v>
      </c>
      <c r="B234" t="s">
        <v>45</v>
      </c>
      <c r="C234" t="s">
        <v>13</v>
      </c>
      <c r="D234" t="s">
        <v>56</v>
      </c>
      <c r="E234" t="s">
        <v>57</v>
      </c>
      <c r="F234">
        <v>42</v>
      </c>
      <c r="G234">
        <v>573117</v>
      </c>
      <c r="H234" s="8">
        <v>45261</v>
      </c>
      <c r="I234" t="s">
        <v>63</v>
      </c>
    </row>
    <row r="235" spans="1:9" x14ac:dyDescent="0.25">
      <c r="A235" t="s">
        <v>39</v>
      </c>
      <c r="B235" t="s">
        <v>45</v>
      </c>
      <c r="C235" t="s">
        <v>4</v>
      </c>
      <c r="D235" t="s">
        <v>56</v>
      </c>
      <c r="E235" t="s">
        <v>57</v>
      </c>
      <c r="F235">
        <v>51</v>
      </c>
      <c r="G235">
        <v>206631</v>
      </c>
      <c r="H235" s="8">
        <v>45261</v>
      </c>
      <c r="I235" t="s">
        <v>63</v>
      </c>
    </row>
    <row r="236" spans="1:9" x14ac:dyDescent="0.25">
      <c r="A236" t="s">
        <v>39</v>
      </c>
      <c r="B236" t="s">
        <v>45</v>
      </c>
      <c r="C236" t="s">
        <v>5</v>
      </c>
      <c r="D236" t="s">
        <v>56</v>
      </c>
      <c r="E236" t="s">
        <v>57</v>
      </c>
      <c r="F236">
        <v>56</v>
      </c>
      <c r="G236">
        <v>296805</v>
      </c>
      <c r="H236" s="8">
        <v>45261</v>
      </c>
      <c r="I236" t="s">
        <v>63</v>
      </c>
    </row>
    <row r="237" spans="1:9" x14ac:dyDescent="0.25">
      <c r="A237" t="s">
        <v>39</v>
      </c>
      <c r="B237" t="s">
        <v>45</v>
      </c>
      <c r="C237" t="s">
        <v>6</v>
      </c>
      <c r="D237" t="s">
        <v>56</v>
      </c>
      <c r="E237" t="s">
        <v>57</v>
      </c>
      <c r="F237">
        <v>51</v>
      </c>
      <c r="G237">
        <v>105080</v>
      </c>
      <c r="H237" s="8">
        <v>45261</v>
      </c>
      <c r="I237" t="s">
        <v>63</v>
      </c>
    </row>
    <row r="238" spans="1:9" x14ac:dyDescent="0.25">
      <c r="A238" t="s">
        <v>39</v>
      </c>
      <c r="B238" t="s">
        <v>45</v>
      </c>
      <c r="C238" t="s">
        <v>7</v>
      </c>
      <c r="D238" t="s">
        <v>56</v>
      </c>
      <c r="E238" t="s">
        <v>57</v>
      </c>
      <c r="F238">
        <v>44</v>
      </c>
      <c r="G238">
        <v>431919</v>
      </c>
      <c r="H238" s="8">
        <v>45261</v>
      </c>
      <c r="I238" t="s">
        <v>63</v>
      </c>
    </row>
    <row r="239" spans="1:9" x14ac:dyDescent="0.25">
      <c r="A239" t="s">
        <v>39</v>
      </c>
      <c r="B239" t="s">
        <v>45</v>
      </c>
      <c r="C239" t="s">
        <v>8</v>
      </c>
      <c r="D239" t="s">
        <v>56</v>
      </c>
      <c r="E239" t="s">
        <v>57</v>
      </c>
      <c r="F239">
        <v>55</v>
      </c>
      <c r="G239">
        <v>341859</v>
      </c>
      <c r="H239" s="8">
        <v>45261</v>
      </c>
      <c r="I239" t="s">
        <v>63</v>
      </c>
    </row>
    <row r="240" spans="1:9" x14ac:dyDescent="0.25">
      <c r="A240" t="s">
        <v>39</v>
      </c>
      <c r="B240" t="s">
        <v>45</v>
      </c>
      <c r="C240" t="s">
        <v>9</v>
      </c>
      <c r="D240" t="s">
        <v>56</v>
      </c>
      <c r="E240" t="s">
        <v>57</v>
      </c>
      <c r="F240">
        <v>53</v>
      </c>
      <c r="G240">
        <v>137121</v>
      </c>
      <c r="H240" s="8">
        <v>45261</v>
      </c>
      <c r="I240" t="s">
        <v>63</v>
      </c>
    </row>
    <row r="241" spans="1:9" x14ac:dyDescent="0.25">
      <c r="A241" t="s">
        <v>39</v>
      </c>
      <c r="B241" t="s">
        <v>45</v>
      </c>
      <c r="C241" t="s">
        <v>10</v>
      </c>
      <c r="D241" t="s">
        <v>56</v>
      </c>
      <c r="E241" t="s">
        <v>57</v>
      </c>
      <c r="F241">
        <v>57</v>
      </c>
      <c r="G241">
        <v>213897</v>
      </c>
      <c r="H241" s="8">
        <v>45261</v>
      </c>
      <c r="I241" t="s">
        <v>63</v>
      </c>
    </row>
    <row r="242" spans="1:9" x14ac:dyDescent="0.25">
      <c r="A242" t="s">
        <v>39</v>
      </c>
      <c r="B242" t="s">
        <v>45</v>
      </c>
      <c r="C242" t="s">
        <v>11</v>
      </c>
      <c r="D242" t="s">
        <v>56</v>
      </c>
      <c r="E242" t="s">
        <v>57</v>
      </c>
      <c r="F242">
        <v>47</v>
      </c>
      <c r="G242">
        <v>133802</v>
      </c>
      <c r="H242" s="8">
        <v>45261</v>
      </c>
      <c r="I242" t="s">
        <v>63</v>
      </c>
    </row>
    <row r="243" spans="1:9" x14ac:dyDescent="0.25">
      <c r="A243" t="s">
        <v>39</v>
      </c>
      <c r="B243" t="s">
        <v>45</v>
      </c>
      <c r="C243" t="s">
        <v>12</v>
      </c>
      <c r="D243" t="s">
        <v>55</v>
      </c>
      <c r="E243" t="s">
        <v>58</v>
      </c>
      <c r="F243">
        <v>53</v>
      </c>
      <c r="G243">
        <v>554100</v>
      </c>
      <c r="H243" s="8">
        <v>45261</v>
      </c>
      <c r="I243" t="s">
        <v>64</v>
      </c>
    </row>
    <row r="244" spans="1:9" x14ac:dyDescent="0.25">
      <c r="A244" t="s">
        <v>39</v>
      </c>
      <c r="B244" t="s">
        <v>45</v>
      </c>
      <c r="C244" t="s">
        <v>13</v>
      </c>
      <c r="D244" t="s">
        <v>55</v>
      </c>
      <c r="E244" t="s">
        <v>58</v>
      </c>
      <c r="F244">
        <v>49</v>
      </c>
      <c r="G244">
        <v>541951</v>
      </c>
      <c r="H244" s="8">
        <v>45261</v>
      </c>
      <c r="I244" t="s">
        <v>64</v>
      </c>
    </row>
    <row r="245" spans="1:9" x14ac:dyDescent="0.25">
      <c r="A245" t="s">
        <v>39</v>
      </c>
      <c r="B245" t="s">
        <v>45</v>
      </c>
      <c r="C245" t="s">
        <v>6</v>
      </c>
      <c r="D245" t="s">
        <v>55</v>
      </c>
      <c r="E245" t="s">
        <v>58</v>
      </c>
      <c r="F245">
        <v>58</v>
      </c>
      <c r="G245">
        <v>415820</v>
      </c>
      <c r="H245" s="8">
        <v>45261</v>
      </c>
      <c r="I245" t="s">
        <v>64</v>
      </c>
    </row>
    <row r="246" spans="1:9" x14ac:dyDescent="0.25">
      <c r="A246" t="s">
        <v>39</v>
      </c>
      <c r="B246" t="s">
        <v>45</v>
      </c>
      <c r="C246" t="s">
        <v>7</v>
      </c>
      <c r="D246" t="s">
        <v>55</v>
      </c>
      <c r="E246" t="s">
        <v>58</v>
      </c>
      <c r="F246">
        <v>47</v>
      </c>
      <c r="G246">
        <v>198115</v>
      </c>
      <c r="H246" s="8">
        <v>45261</v>
      </c>
      <c r="I246" t="s">
        <v>64</v>
      </c>
    </row>
    <row r="247" spans="1:9" x14ac:dyDescent="0.25">
      <c r="A247" t="s">
        <v>39</v>
      </c>
      <c r="B247" t="s">
        <v>45</v>
      </c>
      <c r="C247" t="s">
        <v>8</v>
      </c>
      <c r="D247" t="s">
        <v>55</v>
      </c>
      <c r="E247" t="s">
        <v>58</v>
      </c>
      <c r="F247">
        <v>51</v>
      </c>
      <c r="G247">
        <v>209712</v>
      </c>
      <c r="H247" s="8">
        <v>45261</v>
      </c>
      <c r="I247" t="s">
        <v>64</v>
      </c>
    </row>
    <row r="248" spans="1:9" x14ac:dyDescent="0.25">
      <c r="A248" t="s">
        <v>39</v>
      </c>
      <c r="B248" t="s">
        <v>45</v>
      </c>
      <c r="C248" t="s">
        <v>9</v>
      </c>
      <c r="D248" t="s">
        <v>55</v>
      </c>
      <c r="E248" t="s">
        <v>58</v>
      </c>
      <c r="F248">
        <v>49</v>
      </c>
      <c r="G248">
        <v>489360</v>
      </c>
      <c r="H248" s="8">
        <v>45261</v>
      </c>
      <c r="I248" t="s">
        <v>64</v>
      </c>
    </row>
    <row r="249" spans="1:9" x14ac:dyDescent="0.25">
      <c r="A249" t="s">
        <v>36</v>
      </c>
      <c r="B249" t="s">
        <v>45</v>
      </c>
      <c r="C249" t="s">
        <v>10</v>
      </c>
      <c r="D249" t="s">
        <v>55</v>
      </c>
      <c r="E249" t="s">
        <v>58</v>
      </c>
      <c r="F249">
        <v>44</v>
      </c>
      <c r="G249">
        <v>161079</v>
      </c>
      <c r="H249" s="8">
        <v>45261</v>
      </c>
      <c r="I249" t="s">
        <v>64</v>
      </c>
    </row>
    <row r="250" spans="1:9" x14ac:dyDescent="0.25">
      <c r="A250" t="s">
        <v>36</v>
      </c>
      <c r="B250" t="s">
        <v>45</v>
      </c>
      <c r="C250" t="s">
        <v>13</v>
      </c>
      <c r="D250" t="s">
        <v>55</v>
      </c>
      <c r="E250" t="s">
        <v>58</v>
      </c>
      <c r="F250">
        <v>40</v>
      </c>
      <c r="G250">
        <v>73754</v>
      </c>
      <c r="H250" s="8">
        <v>45261</v>
      </c>
      <c r="I250" t="s">
        <v>64</v>
      </c>
    </row>
    <row r="251" spans="1:9" x14ac:dyDescent="0.25">
      <c r="A251" t="s">
        <v>36</v>
      </c>
      <c r="B251" t="s">
        <v>45</v>
      </c>
      <c r="C251" t="s">
        <v>4</v>
      </c>
      <c r="D251" t="s">
        <v>55</v>
      </c>
      <c r="E251" t="s">
        <v>58</v>
      </c>
      <c r="F251">
        <v>53</v>
      </c>
      <c r="G251">
        <v>211959</v>
      </c>
      <c r="H251" s="8">
        <v>45261</v>
      </c>
      <c r="I251" t="s">
        <v>64</v>
      </c>
    </row>
    <row r="252" spans="1:9" x14ac:dyDescent="0.25">
      <c r="A252" t="s">
        <v>36</v>
      </c>
      <c r="B252" t="s">
        <v>45</v>
      </c>
      <c r="C252" t="s">
        <v>5</v>
      </c>
      <c r="D252" t="s">
        <v>55</v>
      </c>
      <c r="E252" t="s">
        <v>58</v>
      </c>
      <c r="F252">
        <v>54</v>
      </c>
      <c r="G252">
        <v>213470</v>
      </c>
      <c r="H252" s="8">
        <v>45261</v>
      </c>
      <c r="I252" t="s">
        <v>64</v>
      </c>
    </row>
    <row r="253" spans="1:9" x14ac:dyDescent="0.25">
      <c r="A253" t="s">
        <v>36</v>
      </c>
      <c r="B253" t="s">
        <v>45</v>
      </c>
      <c r="C253" t="s">
        <v>6</v>
      </c>
      <c r="D253" t="s">
        <v>55</v>
      </c>
      <c r="E253" t="s">
        <v>58</v>
      </c>
      <c r="F253">
        <v>54</v>
      </c>
      <c r="G253">
        <v>437651</v>
      </c>
      <c r="H253" s="8">
        <v>45261</v>
      </c>
      <c r="I253" t="s">
        <v>64</v>
      </c>
    </row>
    <row r="254" spans="1:9" x14ac:dyDescent="0.25">
      <c r="A254" t="s">
        <v>36</v>
      </c>
      <c r="B254" t="s">
        <v>45</v>
      </c>
      <c r="C254" t="s">
        <v>7</v>
      </c>
      <c r="D254" t="s">
        <v>55</v>
      </c>
      <c r="E254" t="s">
        <v>58</v>
      </c>
      <c r="F254">
        <v>44</v>
      </c>
      <c r="G254">
        <v>407203</v>
      </c>
      <c r="H254" s="8">
        <v>45261</v>
      </c>
      <c r="I254" t="s">
        <v>64</v>
      </c>
    </row>
    <row r="255" spans="1:9" x14ac:dyDescent="0.25">
      <c r="A255" t="s">
        <v>36</v>
      </c>
      <c r="B255" t="s">
        <v>45</v>
      </c>
      <c r="C255" t="s">
        <v>8</v>
      </c>
      <c r="D255" t="s">
        <v>56</v>
      </c>
      <c r="E255" t="s">
        <v>57</v>
      </c>
      <c r="F255">
        <v>41</v>
      </c>
      <c r="G255">
        <v>216765</v>
      </c>
      <c r="H255" s="8">
        <v>45261</v>
      </c>
      <c r="I255" t="s">
        <v>63</v>
      </c>
    </row>
    <row r="256" spans="1:9" x14ac:dyDescent="0.25">
      <c r="A256" t="s">
        <v>39</v>
      </c>
      <c r="B256" t="s">
        <v>45</v>
      </c>
      <c r="C256" t="s">
        <v>9</v>
      </c>
      <c r="D256" t="s">
        <v>56</v>
      </c>
      <c r="E256" t="s">
        <v>57</v>
      </c>
      <c r="F256">
        <v>53</v>
      </c>
      <c r="G256">
        <v>46737</v>
      </c>
      <c r="H256" s="8">
        <v>45261</v>
      </c>
      <c r="I256" t="s">
        <v>63</v>
      </c>
    </row>
    <row r="257" spans="1:9" x14ac:dyDescent="0.25">
      <c r="A257" t="s">
        <v>39</v>
      </c>
      <c r="B257" t="s">
        <v>45</v>
      </c>
      <c r="C257" t="s">
        <v>10</v>
      </c>
      <c r="D257" t="s">
        <v>56</v>
      </c>
      <c r="E257" t="s">
        <v>57</v>
      </c>
      <c r="F257">
        <v>54</v>
      </c>
      <c r="G257">
        <v>171177</v>
      </c>
      <c r="H257" s="8">
        <v>45261</v>
      </c>
      <c r="I257" t="s">
        <v>63</v>
      </c>
    </row>
    <row r="258" spans="1:9" x14ac:dyDescent="0.25">
      <c r="A258" t="s">
        <v>39</v>
      </c>
      <c r="B258" t="s">
        <v>45</v>
      </c>
      <c r="C258" t="s">
        <v>11</v>
      </c>
      <c r="D258" t="s">
        <v>56</v>
      </c>
      <c r="E258" t="s">
        <v>57</v>
      </c>
      <c r="F258">
        <v>40</v>
      </c>
      <c r="G258">
        <v>298474</v>
      </c>
      <c r="H258" s="8">
        <v>45261</v>
      </c>
      <c r="I258" t="s">
        <v>63</v>
      </c>
    </row>
    <row r="259" spans="1:9" x14ac:dyDescent="0.25">
      <c r="A259" t="s">
        <v>39</v>
      </c>
      <c r="B259" t="s">
        <v>45</v>
      </c>
      <c r="C259" t="s">
        <v>12</v>
      </c>
      <c r="D259" t="s">
        <v>56</v>
      </c>
      <c r="E259" t="s">
        <v>57</v>
      </c>
      <c r="F259">
        <v>42</v>
      </c>
      <c r="G259">
        <v>151454</v>
      </c>
      <c r="H259" s="8">
        <v>45261</v>
      </c>
      <c r="I259" t="s">
        <v>63</v>
      </c>
    </row>
    <row r="260" spans="1:9" x14ac:dyDescent="0.25">
      <c r="A260" t="s">
        <v>39</v>
      </c>
      <c r="B260" t="s">
        <v>45</v>
      </c>
      <c r="C260" t="s">
        <v>13</v>
      </c>
      <c r="D260" t="s">
        <v>56</v>
      </c>
      <c r="E260" t="s">
        <v>57</v>
      </c>
      <c r="F260">
        <v>58</v>
      </c>
      <c r="G260">
        <v>248217</v>
      </c>
      <c r="H260" s="8">
        <v>45261</v>
      </c>
      <c r="I260" t="s">
        <v>63</v>
      </c>
    </row>
    <row r="261" spans="1:9" x14ac:dyDescent="0.25">
      <c r="A261" t="s">
        <v>39</v>
      </c>
      <c r="B261" t="s">
        <v>45</v>
      </c>
      <c r="C261" t="s">
        <v>6</v>
      </c>
      <c r="D261" t="s">
        <v>56</v>
      </c>
      <c r="E261" t="s">
        <v>57</v>
      </c>
      <c r="F261">
        <v>43</v>
      </c>
      <c r="G261">
        <v>440388</v>
      </c>
      <c r="H261" s="8">
        <v>45261</v>
      </c>
      <c r="I261" t="s">
        <v>63</v>
      </c>
    </row>
    <row r="262" spans="1:9" x14ac:dyDescent="0.25">
      <c r="A262" t="s">
        <v>39</v>
      </c>
      <c r="B262" t="s">
        <v>45</v>
      </c>
      <c r="C262" t="s">
        <v>7</v>
      </c>
      <c r="D262" t="s">
        <v>56</v>
      </c>
      <c r="E262" t="s">
        <v>57</v>
      </c>
      <c r="F262">
        <v>53</v>
      </c>
      <c r="G262">
        <v>296394</v>
      </c>
      <c r="H262" s="8">
        <v>45261</v>
      </c>
      <c r="I262" t="s">
        <v>63</v>
      </c>
    </row>
    <row r="263" spans="1:9" x14ac:dyDescent="0.25">
      <c r="A263" t="s">
        <v>39</v>
      </c>
      <c r="B263" t="s">
        <v>45</v>
      </c>
      <c r="C263" t="s">
        <v>8</v>
      </c>
      <c r="D263" t="s">
        <v>56</v>
      </c>
      <c r="E263" t="s">
        <v>57</v>
      </c>
      <c r="F263">
        <v>54</v>
      </c>
      <c r="G263">
        <v>81917</v>
      </c>
      <c r="H263" s="8">
        <v>45261</v>
      </c>
      <c r="I263" t="s">
        <v>63</v>
      </c>
    </row>
    <row r="264" spans="1:9" x14ac:dyDescent="0.25">
      <c r="A264" t="s">
        <v>39</v>
      </c>
      <c r="B264" t="s">
        <v>45</v>
      </c>
      <c r="C264" t="s">
        <v>9</v>
      </c>
      <c r="D264" t="s">
        <v>56</v>
      </c>
      <c r="E264" t="s">
        <v>57</v>
      </c>
      <c r="F264">
        <v>44</v>
      </c>
      <c r="G264">
        <v>435160</v>
      </c>
      <c r="H264" s="8">
        <v>45261</v>
      </c>
      <c r="I264" t="s">
        <v>63</v>
      </c>
    </row>
    <row r="265" spans="1:9" x14ac:dyDescent="0.25">
      <c r="A265" t="s">
        <v>39</v>
      </c>
      <c r="B265" t="s">
        <v>45</v>
      </c>
      <c r="C265" t="s">
        <v>10</v>
      </c>
      <c r="D265" t="s">
        <v>56</v>
      </c>
      <c r="E265" t="s">
        <v>57</v>
      </c>
      <c r="F265">
        <v>46</v>
      </c>
      <c r="G265">
        <v>158673</v>
      </c>
      <c r="H265" s="8">
        <v>45261</v>
      </c>
      <c r="I265" t="s">
        <v>63</v>
      </c>
    </row>
    <row r="266" spans="1:9" x14ac:dyDescent="0.25">
      <c r="A266" t="s">
        <v>39</v>
      </c>
      <c r="B266" t="s">
        <v>45</v>
      </c>
      <c r="C266" t="s">
        <v>8</v>
      </c>
      <c r="D266" t="s">
        <v>56</v>
      </c>
      <c r="E266" t="s">
        <v>57</v>
      </c>
      <c r="F266">
        <v>43</v>
      </c>
      <c r="G266">
        <v>122027</v>
      </c>
      <c r="H266" s="8">
        <v>45261</v>
      </c>
      <c r="I266" t="s">
        <v>63</v>
      </c>
    </row>
    <row r="267" spans="1:9" x14ac:dyDescent="0.25">
      <c r="A267" t="s">
        <v>39</v>
      </c>
      <c r="B267" t="s">
        <v>45</v>
      </c>
      <c r="C267" t="s">
        <v>9</v>
      </c>
      <c r="D267" t="s">
        <v>56</v>
      </c>
      <c r="E267" t="s">
        <v>57</v>
      </c>
      <c r="F267">
        <v>40</v>
      </c>
      <c r="G267">
        <v>463952</v>
      </c>
      <c r="H267" s="8">
        <v>45261</v>
      </c>
      <c r="I267" t="s">
        <v>63</v>
      </c>
    </row>
    <row r="268" spans="1:9" x14ac:dyDescent="0.25">
      <c r="A268" t="s">
        <v>39</v>
      </c>
      <c r="B268" t="s">
        <v>45</v>
      </c>
      <c r="C268" t="s">
        <v>10</v>
      </c>
      <c r="D268" t="s">
        <v>56</v>
      </c>
      <c r="E268" t="s">
        <v>57</v>
      </c>
      <c r="F268">
        <v>51</v>
      </c>
      <c r="G268">
        <v>129803</v>
      </c>
      <c r="H268" s="8">
        <v>45261</v>
      </c>
      <c r="I268" t="s">
        <v>63</v>
      </c>
    </row>
    <row r="269" spans="1:9" x14ac:dyDescent="0.25">
      <c r="A269" t="s">
        <v>39</v>
      </c>
      <c r="B269" t="s">
        <v>45</v>
      </c>
      <c r="C269" t="s">
        <v>13</v>
      </c>
      <c r="D269" t="s">
        <v>56</v>
      </c>
      <c r="E269" t="s">
        <v>57</v>
      </c>
      <c r="F269">
        <v>50</v>
      </c>
      <c r="G269">
        <v>304345</v>
      </c>
      <c r="H269" s="8">
        <v>45261</v>
      </c>
      <c r="I269" t="s">
        <v>63</v>
      </c>
    </row>
    <row r="270" spans="1:9" x14ac:dyDescent="0.25">
      <c r="A270" t="s">
        <v>39</v>
      </c>
      <c r="B270" t="s">
        <v>45</v>
      </c>
      <c r="C270" t="s">
        <v>4</v>
      </c>
      <c r="D270" t="s">
        <v>56</v>
      </c>
      <c r="E270" t="s">
        <v>57</v>
      </c>
      <c r="F270">
        <v>56</v>
      </c>
      <c r="G270">
        <v>473274</v>
      </c>
      <c r="H270" s="8">
        <v>45261</v>
      </c>
      <c r="I270" t="s">
        <v>63</v>
      </c>
    </row>
    <row r="271" spans="1:9" x14ac:dyDescent="0.25">
      <c r="A271" t="s">
        <v>39</v>
      </c>
      <c r="B271" t="s">
        <v>45</v>
      </c>
      <c r="C271" t="s">
        <v>5</v>
      </c>
      <c r="D271" t="s">
        <v>56</v>
      </c>
      <c r="E271" t="s">
        <v>57</v>
      </c>
      <c r="F271">
        <v>40</v>
      </c>
      <c r="G271">
        <v>449810</v>
      </c>
      <c r="H271" s="8">
        <v>45261</v>
      </c>
      <c r="I271" t="s">
        <v>63</v>
      </c>
    </row>
    <row r="272" spans="1:9" x14ac:dyDescent="0.25">
      <c r="A272" t="s">
        <v>39</v>
      </c>
      <c r="B272" t="s">
        <v>45</v>
      </c>
      <c r="C272" t="s">
        <v>6</v>
      </c>
      <c r="D272" t="s">
        <v>56</v>
      </c>
      <c r="E272" t="s">
        <v>57</v>
      </c>
      <c r="F272">
        <v>44</v>
      </c>
      <c r="G272">
        <v>571183</v>
      </c>
      <c r="H272" s="8">
        <v>45261</v>
      </c>
      <c r="I272" t="s">
        <v>63</v>
      </c>
    </row>
    <row r="273" spans="1:9" x14ac:dyDescent="0.25">
      <c r="A273" t="s">
        <v>39</v>
      </c>
      <c r="B273" t="s">
        <v>45</v>
      </c>
      <c r="C273" t="s">
        <v>7</v>
      </c>
      <c r="D273" t="s">
        <v>56</v>
      </c>
      <c r="E273" t="s">
        <v>57</v>
      </c>
      <c r="F273">
        <v>51</v>
      </c>
      <c r="G273">
        <v>315002</v>
      </c>
      <c r="H273" s="8">
        <v>45261</v>
      </c>
      <c r="I273" t="s">
        <v>63</v>
      </c>
    </row>
    <row r="274" spans="1:9" x14ac:dyDescent="0.25">
      <c r="A274" t="s">
        <v>39</v>
      </c>
      <c r="B274" t="s">
        <v>45</v>
      </c>
      <c r="C274" t="s">
        <v>8</v>
      </c>
      <c r="D274" t="s">
        <v>56</v>
      </c>
      <c r="E274" t="s">
        <v>57</v>
      </c>
      <c r="F274">
        <v>42</v>
      </c>
      <c r="G274">
        <v>88874</v>
      </c>
      <c r="H274" s="8">
        <v>45261</v>
      </c>
      <c r="I274" t="s">
        <v>63</v>
      </c>
    </row>
    <row r="275" spans="1:9" x14ac:dyDescent="0.25">
      <c r="A275" t="s">
        <v>39</v>
      </c>
      <c r="B275" t="s">
        <v>45</v>
      </c>
      <c r="C275" t="s">
        <v>9</v>
      </c>
      <c r="D275" t="s">
        <v>56</v>
      </c>
      <c r="E275" t="s">
        <v>57</v>
      </c>
      <c r="F275">
        <v>58</v>
      </c>
      <c r="G275">
        <v>239507</v>
      </c>
      <c r="H275" s="8">
        <v>45261</v>
      </c>
      <c r="I275" t="s">
        <v>63</v>
      </c>
    </row>
    <row r="276" spans="1:9" x14ac:dyDescent="0.25">
      <c r="A276" t="s">
        <v>39</v>
      </c>
      <c r="B276" t="s">
        <v>45</v>
      </c>
      <c r="C276" t="s">
        <v>10</v>
      </c>
      <c r="D276" t="s">
        <v>55</v>
      </c>
      <c r="E276" t="s">
        <v>58</v>
      </c>
      <c r="F276">
        <v>52</v>
      </c>
      <c r="G276">
        <v>421788</v>
      </c>
      <c r="H276" s="8">
        <v>45261</v>
      </c>
      <c r="I276" t="s">
        <v>64</v>
      </c>
    </row>
    <row r="277" spans="1:9" x14ac:dyDescent="0.25">
      <c r="A277" t="s">
        <v>39</v>
      </c>
      <c r="B277" t="s">
        <v>45</v>
      </c>
      <c r="C277" t="s">
        <v>11</v>
      </c>
      <c r="D277" t="s">
        <v>55</v>
      </c>
      <c r="E277" t="s">
        <v>58</v>
      </c>
      <c r="F277">
        <v>46</v>
      </c>
      <c r="G277">
        <v>381643</v>
      </c>
      <c r="H277" s="8">
        <v>45261</v>
      </c>
      <c r="I277" t="s">
        <v>64</v>
      </c>
    </row>
    <row r="278" spans="1:9" x14ac:dyDescent="0.25">
      <c r="A278" t="s">
        <v>39</v>
      </c>
      <c r="B278" t="s">
        <v>45</v>
      </c>
      <c r="C278" t="s">
        <v>12</v>
      </c>
      <c r="D278" t="s">
        <v>55</v>
      </c>
      <c r="E278" t="s">
        <v>58</v>
      </c>
      <c r="F278">
        <v>43</v>
      </c>
      <c r="G278">
        <v>132620</v>
      </c>
      <c r="H278" s="8">
        <v>45261</v>
      </c>
      <c r="I278" t="s">
        <v>64</v>
      </c>
    </row>
    <row r="279" spans="1:9" x14ac:dyDescent="0.25">
      <c r="A279" t="s">
        <v>39</v>
      </c>
      <c r="B279" t="s">
        <v>45</v>
      </c>
      <c r="C279" t="s">
        <v>13</v>
      </c>
      <c r="D279" t="s">
        <v>55</v>
      </c>
      <c r="E279" t="s">
        <v>58</v>
      </c>
      <c r="F279">
        <v>53</v>
      </c>
      <c r="G279">
        <v>283847</v>
      </c>
      <c r="H279" s="8">
        <v>45261</v>
      </c>
      <c r="I279" t="s">
        <v>64</v>
      </c>
    </row>
    <row r="280" spans="1:9" x14ac:dyDescent="0.25">
      <c r="A280" t="s">
        <v>39</v>
      </c>
      <c r="B280" t="s">
        <v>45</v>
      </c>
      <c r="C280" t="s">
        <v>6</v>
      </c>
      <c r="D280" t="s">
        <v>55</v>
      </c>
      <c r="E280" t="s">
        <v>58</v>
      </c>
      <c r="F280">
        <v>51</v>
      </c>
      <c r="G280">
        <v>104113</v>
      </c>
      <c r="H280" s="8">
        <v>45261</v>
      </c>
      <c r="I280" t="s">
        <v>64</v>
      </c>
    </row>
    <row r="281" spans="1:9" x14ac:dyDescent="0.25">
      <c r="A281" t="s">
        <v>39</v>
      </c>
      <c r="B281" t="s">
        <v>45</v>
      </c>
      <c r="C281" t="s">
        <v>7</v>
      </c>
      <c r="D281" t="s">
        <v>55</v>
      </c>
      <c r="E281" t="s">
        <v>58</v>
      </c>
      <c r="F281">
        <v>41</v>
      </c>
      <c r="G281">
        <v>172438</v>
      </c>
      <c r="H281" s="8">
        <v>45261</v>
      </c>
      <c r="I281" t="s">
        <v>64</v>
      </c>
    </row>
    <row r="282" spans="1:9" x14ac:dyDescent="0.25">
      <c r="A282" t="s">
        <v>39</v>
      </c>
      <c r="B282" t="s">
        <v>46</v>
      </c>
      <c r="C282" t="s">
        <v>7</v>
      </c>
      <c r="D282" t="s">
        <v>55</v>
      </c>
      <c r="E282" t="s">
        <v>58</v>
      </c>
      <c r="F282">
        <v>55</v>
      </c>
      <c r="G282">
        <v>374098</v>
      </c>
      <c r="H282" s="8">
        <v>45292</v>
      </c>
      <c r="I282" t="s">
        <v>64</v>
      </c>
    </row>
    <row r="283" spans="1:9" x14ac:dyDescent="0.25">
      <c r="A283" t="s">
        <v>39</v>
      </c>
      <c r="B283" t="s">
        <v>46</v>
      </c>
      <c r="C283" t="s">
        <v>8</v>
      </c>
      <c r="D283" t="s">
        <v>55</v>
      </c>
      <c r="E283" t="s">
        <v>58</v>
      </c>
      <c r="F283">
        <v>46</v>
      </c>
      <c r="G283">
        <v>308493</v>
      </c>
      <c r="H283" s="8">
        <v>45292</v>
      </c>
      <c r="I283" t="s">
        <v>64</v>
      </c>
    </row>
    <row r="284" spans="1:9" x14ac:dyDescent="0.25">
      <c r="A284" t="s">
        <v>39</v>
      </c>
      <c r="B284" t="s">
        <v>46</v>
      </c>
      <c r="C284" t="s">
        <v>9</v>
      </c>
      <c r="D284" t="s">
        <v>55</v>
      </c>
      <c r="E284" t="s">
        <v>58</v>
      </c>
      <c r="F284">
        <v>47</v>
      </c>
      <c r="G284">
        <v>199881</v>
      </c>
      <c r="H284" s="8">
        <v>45292</v>
      </c>
      <c r="I284" t="s">
        <v>64</v>
      </c>
    </row>
    <row r="285" spans="1:9" x14ac:dyDescent="0.25">
      <c r="A285" t="s">
        <v>39</v>
      </c>
      <c r="B285" t="s">
        <v>46</v>
      </c>
      <c r="C285" t="s">
        <v>10</v>
      </c>
      <c r="D285" t="s">
        <v>55</v>
      </c>
      <c r="E285" t="s">
        <v>58</v>
      </c>
      <c r="F285">
        <v>40</v>
      </c>
      <c r="G285">
        <v>382707</v>
      </c>
      <c r="H285" s="8">
        <v>45292</v>
      </c>
      <c r="I285" t="s">
        <v>64</v>
      </c>
    </row>
    <row r="286" spans="1:9" x14ac:dyDescent="0.25">
      <c r="A286" t="s">
        <v>39</v>
      </c>
      <c r="B286" t="s">
        <v>46</v>
      </c>
      <c r="C286" t="s">
        <v>11</v>
      </c>
      <c r="D286" t="s">
        <v>55</v>
      </c>
      <c r="E286" t="s">
        <v>58</v>
      </c>
      <c r="F286">
        <v>50</v>
      </c>
      <c r="G286">
        <v>273624</v>
      </c>
      <c r="H286" s="8">
        <v>45292</v>
      </c>
      <c r="I286" t="s">
        <v>64</v>
      </c>
    </row>
    <row r="287" spans="1:9" x14ac:dyDescent="0.25">
      <c r="A287" t="s">
        <v>39</v>
      </c>
      <c r="B287" t="s">
        <v>46</v>
      </c>
      <c r="C287" t="s">
        <v>12</v>
      </c>
      <c r="D287" t="s">
        <v>55</v>
      </c>
      <c r="E287" t="s">
        <v>58</v>
      </c>
      <c r="F287">
        <v>52</v>
      </c>
      <c r="G287">
        <v>336155</v>
      </c>
      <c r="H287" s="8">
        <v>45292</v>
      </c>
      <c r="I287" t="s">
        <v>64</v>
      </c>
    </row>
    <row r="288" spans="1:9" x14ac:dyDescent="0.25">
      <c r="A288" t="s">
        <v>39</v>
      </c>
      <c r="B288" t="s">
        <v>46</v>
      </c>
      <c r="C288" t="s">
        <v>13</v>
      </c>
      <c r="D288" t="s">
        <v>55</v>
      </c>
      <c r="E288" t="s">
        <v>58</v>
      </c>
      <c r="F288">
        <v>55</v>
      </c>
      <c r="G288">
        <v>429636</v>
      </c>
      <c r="H288" s="8">
        <v>45292</v>
      </c>
      <c r="I288" t="s">
        <v>64</v>
      </c>
    </row>
    <row r="289" spans="1:9" x14ac:dyDescent="0.25">
      <c r="A289" t="s">
        <v>36</v>
      </c>
      <c r="B289" t="s">
        <v>46</v>
      </c>
      <c r="C289" t="s">
        <v>6</v>
      </c>
      <c r="D289" t="s">
        <v>55</v>
      </c>
      <c r="E289" t="s">
        <v>58</v>
      </c>
      <c r="F289">
        <v>50</v>
      </c>
      <c r="G289">
        <v>299056</v>
      </c>
      <c r="H289" s="8">
        <v>45292</v>
      </c>
      <c r="I289" t="s">
        <v>64</v>
      </c>
    </row>
    <row r="290" spans="1:9" x14ac:dyDescent="0.25">
      <c r="A290" t="s">
        <v>36</v>
      </c>
      <c r="B290" t="s">
        <v>46</v>
      </c>
      <c r="C290" t="s">
        <v>7</v>
      </c>
      <c r="D290" t="s">
        <v>55</v>
      </c>
      <c r="E290" t="s">
        <v>58</v>
      </c>
      <c r="F290">
        <v>47</v>
      </c>
      <c r="G290">
        <v>327941</v>
      </c>
      <c r="H290" s="8">
        <v>45292</v>
      </c>
      <c r="I290" t="s">
        <v>64</v>
      </c>
    </row>
    <row r="291" spans="1:9" x14ac:dyDescent="0.25">
      <c r="A291" t="s">
        <v>39</v>
      </c>
      <c r="B291" t="s">
        <v>46</v>
      </c>
      <c r="C291" t="s">
        <v>10</v>
      </c>
      <c r="D291" t="s">
        <v>55</v>
      </c>
      <c r="E291" t="s">
        <v>58</v>
      </c>
      <c r="F291">
        <v>49</v>
      </c>
      <c r="G291">
        <v>265636</v>
      </c>
      <c r="H291" s="8">
        <v>45292</v>
      </c>
      <c r="I291" t="s">
        <v>64</v>
      </c>
    </row>
    <row r="292" spans="1:9" x14ac:dyDescent="0.25">
      <c r="A292" t="s">
        <v>39</v>
      </c>
      <c r="B292" t="s">
        <v>46</v>
      </c>
      <c r="C292" t="s">
        <v>11</v>
      </c>
      <c r="D292" t="s">
        <v>55</v>
      </c>
      <c r="E292" t="s">
        <v>58</v>
      </c>
      <c r="F292">
        <v>40</v>
      </c>
      <c r="G292">
        <v>372456</v>
      </c>
      <c r="H292" s="8">
        <v>45292</v>
      </c>
      <c r="I292" t="s">
        <v>64</v>
      </c>
    </row>
    <row r="293" spans="1:9" x14ac:dyDescent="0.25">
      <c r="A293" t="s">
        <v>39</v>
      </c>
      <c r="B293" t="s">
        <v>46</v>
      </c>
      <c r="C293" t="s">
        <v>12</v>
      </c>
      <c r="D293" t="s">
        <v>55</v>
      </c>
      <c r="E293" t="s">
        <v>58</v>
      </c>
      <c r="F293">
        <v>58</v>
      </c>
      <c r="G293">
        <v>566252</v>
      </c>
      <c r="H293" s="8">
        <v>45292</v>
      </c>
      <c r="I293" t="s">
        <v>64</v>
      </c>
    </row>
    <row r="294" spans="1:9" x14ac:dyDescent="0.25">
      <c r="A294" t="s">
        <v>39</v>
      </c>
      <c r="B294" t="s">
        <v>46</v>
      </c>
      <c r="C294" t="s">
        <v>13</v>
      </c>
      <c r="D294" t="s">
        <v>55</v>
      </c>
      <c r="E294" t="s">
        <v>58</v>
      </c>
      <c r="F294">
        <v>40</v>
      </c>
      <c r="G294">
        <v>541703</v>
      </c>
      <c r="H294" s="8">
        <v>45292</v>
      </c>
      <c r="I294" t="s">
        <v>64</v>
      </c>
    </row>
    <row r="295" spans="1:9" x14ac:dyDescent="0.25">
      <c r="A295" t="s">
        <v>39</v>
      </c>
      <c r="B295" t="s">
        <v>46</v>
      </c>
      <c r="C295" t="s">
        <v>6</v>
      </c>
      <c r="D295" t="s">
        <v>55</v>
      </c>
      <c r="E295" t="s">
        <v>58</v>
      </c>
      <c r="F295">
        <v>50</v>
      </c>
      <c r="G295">
        <v>507700</v>
      </c>
      <c r="H295" s="8">
        <v>45292</v>
      </c>
      <c r="I295" t="s">
        <v>64</v>
      </c>
    </row>
    <row r="296" spans="1:9" x14ac:dyDescent="0.25">
      <c r="A296" t="s">
        <v>39</v>
      </c>
      <c r="B296" t="s">
        <v>46</v>
      </c>
      <c r="C296" t="s">
        <v>7</v>
      </c>
      <c r="D296" t="s">
        <v>55</v>
      </c>
      <c r="E296" t="s">
        <v>58</v>
      </c>
      <c r="F296">
        <v>46</v>
      </c>
      <c r="G296">
        <v>437521</v>
      </c>
      <c r="H296" s="8">
        <v>45292</v>
      </c>
      <c r="I296" t="s">
        <v>64</v>
      </c>
    </row>
    <row r="297" spans="1:9" x14ac:dyDescent="0.25">
      <c r="A297" t="s">
        <v>39</v>
      </c>
      <c r="B297" t="s">
        <v>46</v>
      </c>
      <c r="C297" t="s">
        <v>8</v>
      </c>
      <c r="D297" t="s">
        <v>55</v>
      </c>
      <c r="E297" t="s">
        <v>58</v>
      </c>
      <c r="F297">
        <v>49</v>
      </c>
      <c r="G297">
        <v>411350</v>
      </c>
      <c r="H297" s="8">
        <v>45292</v>
      </c>
      <c r="I297" t="s">
        <v>64</v>
      </c>
    </row>
    <row r="298" spans="1:9" x14ac:dyDescent="0.25">
      <c r="A298" t="s">
        <v>39</v>
      </c>
      <c r="B298" t="s">
        <v>46</v>
      </c>
      <c r="C298" t="s">
        <v>9</v>
      </c>
      <c r="D298" t="s">
        <v>55</v>
      </c>
      <c r="E298" t="s">
        <v>58</v>
      </c>
      <c r="F298">
        <v>54</v>
      </c>
      <c r="G298">
        <v>96997</v>
      </c>
      <c r="H298" s="8">
        <v>45292</v>
      </c>
      <c r="I298" t="s">
        <v>64</v>
      </c>
    </row>
    <row r="299" spans="1:9" x14ac:dyDescent="0.25">
      <c r="A299" t="s">
        <v>39</v>
      </c>
      <c r="B299" t="s">
        <v>46</v>
      </c>
      <c r="C299" t="s">
        <v>10</v>
      </c>
      <c r="D299" t="s">
        <v>55</v>
      </c>
      <c r="E299" t="s">
        <v>58</v>
      </c>
      <c r="F299">
        <v>40</v>
      </c>
      <c r="G299">
        <v>130951</v>
      </c>
      <c r="H299" s="8">
        <v>45292</v>
      </c>
      <c r="I299" t="s">
        <v>64</v>
      </c>
    </row>
    <row r="300" spans="1:9" x14ac:dyDescent="0.25">
      <c r="A300" t="s">
        <v>39</v>
      </c>
      <c r="B300" t="s">
        <v>46</v>
      </c>
      <c r="C300" t="s">
        <v>13</v>
      </c>
      <c r="D300" t="s">
        <v>55</v>
      </c>
      <c r="E300" t="s">
        <v>58</v>
      </c>
      <c r="F300">
        <v>48</v>
      </c>
      <c r="G300">
        <v>200647</v>
      </c>
      <c r="H300" s="8">
        <v>45292</v>
      </c>
      <c r="I300" t="s">
        <v>64</v>
      </c>
    </row>
    <row r="301" spans="1:9" x14ac:dyDescent="0.25">
      <c r="A301" t="s">
        <v>39</v>
      </c>
      <c r="B301" t="s">
        <v>46</v>
      </c>
      <c r="C301" t="s">
        <v>4</v>
      </c>
      <c r="D301" t="s">
        <v>56</v>
      </c>
      <c r="E301" t="s">
        <v>57</v>
      </c>
      <c r="F301">
        <v>40</v>
      </c>
      <c r="G301">
        <v>70401</v>
      </c>
      <c r="H301" s="8">
        <v>45292</v>
      </c>
      <c r="I301" t="s">
        <v>63</v>
      </c>
    </row>
    <row r="302" spans="1:9" x14ac:dyDescent="0.25">
      <c r="A302" t="s">
        <v>39</v>
      </c>
      <c r="B302" t="s">
        <v>46</v>
      </c>
      <c r="C302" t="s">
        <v>5</v>
      </c>
      <c r="D302" t="s">
        <v>56</v>
      </c>
      <c r="E302" t="s">
        <v>57</v>
      </c>
      <c r="F302">
        <v>55</v>
      </c>
      <c r="G302">
        <v>476331</v>
      </c>
      <c r="H302" s="8">
        <v>45292</v>
      </c>
      <c r="I302" t="s">
        <v>63</v>
      </c>
    </row>
    <row r="303" spans="1:9" x14ac:dyDescent="0.25">
      <c r="A303" t="s">
        <v>39</v>
      </c>
      <c r="B303" t="s">
        <v>46</v>
      </c>
      <c r="C303" t="s">
        <v>6</v>
      </c>
      <c r="D303" t="s">
        <v>56</v>
      </c>
      <c r="E303" t="s">
        <v>57</v>
      </c>
      <c r="F303">
        <v>52</v>
      </c>
      <c r="G303">
        <v>200856</v>
      </c>
      <c r="H303" s="8">
        <v>45292</v>
      </c>
      <c r="I303" t="s">
        <v>63</v>
      </c>
    </row>
    <row r="304" spans="1:9" x14ac:dyDescent="0.25">
      <c r="A304" t="s">
        <v>39</v>
      </c>
      <c r="B304" t="s">
        <v>46</v>
      </c>
      <c r="C304" t="s">
        <v>7</v>
      </c>
      <c r="D304" t="s">
        <v>56</v>
      </c>
      <c r="E304" t="s">
        <v>57</v>
      </c>
      <c r="F304">
        <v>57</v>
      </c>
      <c r="G304">
        <v>72805</v>
      </c>
      <c r="H304" s="8">
        <v>45292</v>
      </c>
      <c r="I304" t="s">
        <v>63</v>
      </c>
    </row>
    <row r="305" spans="1:9" x14ac:dyDescent="0.25">
      <c r="A305" t="s">
        <v>39</v>
      </c>
      <c r="B305" t="s">
        <v>46</v>
      </c>
      <c r="C305" t="s">
        <v>8</v>
      </c>
      <c r="D305" t="s">
        <v>56</v>
      </c>
      <c r="E305" t="s">
        <v>57</v>
      </c>
      <c r="F305">
        <v>57</v>
      </c>
      <c r="G305">
        <v>119001</v>
      </c>
      <c r="H305" s="8">
        <v>45292</v>
      </c>
      <c r="I305" t="s">
        <v>63</v>
      </c>
    </row>
    <row r="306" spans="1:9" x14ac:dyDescent="0.25">
      <c r="A306" t="s">
        <v>39</v>
      </c>
      <c r="B306" t="s">
        <v>46</v>
      </c>
      <c r="C306" t="s">
        <v>9</v>
      </c>
      <c r="D306" t="s">
        <v>56</v>
      </c>
      <c r="E306" t="s">
        <v>57</v>
      </c>
      <c r="F306">
        <v>41</v>
      </c>
      <c r="G306">
        <v>210874</v>
      </c>
      <c r="H306" s="8">
        <v>45292</v>
      </c>
      <c r="I306" t="s">
        <v>63</v>
      </c>
    </row>
    <row r="307" spans="1:9" x14ac:dyDescent="0.25">
      <c r="A307" t="s">
        <v>39</v>
      </c>
      <c r="B307" t="s">
        <v>46</v>
      </c>
      <c r="C307" t="s">
        <v>10</v>
      </c>
      <c r="D307" t="s">
        <v>56</v>
      </c>
      <c r="E307" t="s">
        <v>57</v>
      </c>
      <c r="F307">
        <v>44</v>
      </c>
      <c r="G307">
        <v>194777</v>
      </c>
      <c r="H307" s="8">
        <v>45292</v>
      </c>
      <c r="I307" t="s">
        <v>63</v>
      </c>
    </row>
    <row r="308" spans="1:9" x14ac:dyDescent="0.25">
      <c r="A308" t="s">
        <v>39</v>
      </c>
      <c r="B308" t="s">
        <v>46</v>
      </c>
      <c r="C308" t="s">
        <v>11</v>
      </c>
      <c r="D308" t="s">
        <v>56</v>
      </c>
      <c r="E308" t="s">
        <v>57</v>
      </c>
      <c r="F308">
        <v>49</v>
      </c>
      <c r="G308">
        <v>439507</v>
      </c>
      <c r="H308" s="8">
        <v>45292</v>
      </c>
      <c r="I308" t="s">
        <v>63</v>
      </c>
    </row>
    <row r="309" spans="1:9" x14ac:dyDescent="0.25">
      <c r="A309" t="s">
        <v>39</v>
      </c>
      <c r="B309" t="s">
        <v>46</v>
      </c>
      <c r="C309" t="s">
        <v>12</v>
      </c>
      <c r="D309" t="s">
        <v>56</v>
      </c>
      <c r="E309" t="s">
        <v>57</v>
      </c>
      <c r="F309">
        <v>53</v>
      </c>
      <c r="G309">
        <v>501495</v>
      </c>
      <c r="H309" s="8">
        <v>45292</v>
      </c>
      <c r="I309" t="s">
        <v>63</v>
      </c>
    </row>
    <row r="310" spans="1:9" x14ac:dyDescent="0.25">
      <c r="A310" t="s">
        <v>39</v>
      </c>
      <c r="B310" t="s">
        <v>46</v>
      </c>
      <c r="C310" t="s">
        <v>13</v>
      </c>
      <c r="D310" t="s">
        <v>56</v>
      </c>
      <c r="E310" t="s">
        <v>57</v>
      </c>
      <c r="F310">
        <v>54</v>
      </c>
      <c r="G310">
        <v>84758</v>
      </c>
      <c r="H310" s="8">
        <v>45292</v>
      </c>
      <c r="I310" t="s">
        <v>63</v>
      </c>
    </row>
    <row r="311" spans="1:9" x14ac:dyDescent="0.25">
      <c r="A311" t="s">
        <v>39</v>
      </c>
      <c r="B311" t="s">
        <v>46</v>
      </c>
      <c r="C311" t="s">
        <v>6</v>
      </c>
      <c r="D311" t="s">
        <v>56</v>
      </c>
      <c r="E311" t="s">
        <v>57</v>
      </c>
      <c r="F311">
        <v>56</v>
      </c>
      <c r="G311">
        <v>363820</v>
      </c>
      <c r="H311" s="8">
        <v>45292</v>
      </c>
      <c r="I311" t="s">
        <v>63</v>
      </c>
    </row>
    <row r="312" spans="1:9" x14ac:dyDescent="0.25">
      <c r="A312" t="s">
        <v>39</v>
      </c>
      <c r="B312" t="s">
        <v>46</v>
      </c>
      <c r="C312" t="s">
        <v>7</v>
      </c>
      <c r="D312" t="s">
        <v>56</v>
      </c>
      <c r="E312" t="s">
        <v>57</v>
      </c>
      <c r="F312">
        <v>49</v>
      </c>
      <c r="G312">
        <v>454640</v>
      </c>
      <c r="H312" s="8">
        <v>45292</v>
      </c>
      <c r="I312" t="s">
        <v>63</v>
      </c>
    </row>
    <row r="313" spans="1:9" x14ac:dyDescent="0.25">
      <c r="A313" t="s">
        <v>39</v>
      </c>
      <c r="B313" t="s">
        <v>46</v>
      </c>
      <c r="C313" t="s">
        <v>8</v>
      </c>
      <c r="D313" t="s">
        <v>56</v>
      </c>
      <c r="E313" t="s">
        <v>57</v>
      </c>
      <c r="F313">
        <v>45</v>
      </c>
      <c r="G313">
        <v>416211</v>
      </c>
      <c r="H313" s="8">
        <v>45292</v>
      </c>
      <c r="I313" t="s">
        <v>63</v>
      </c>
    </row>
    <row r="314" spans="1:9" x14ac:dyDescent="0.25">
      <c r="A314" t="s">
        <v>39</v>
      </c>
      <c r="B314" t="s">
        <v>46</v>
      </c>
      <c r="C314" t="s">
        <v>9</v>
      </c>
      <c r="D314" t="s">
        <v>56</v>
      </c>
      <c r="E314" t="s">
        <v>57</v>
      </c>
      <c r="F314">
        <v>55</v>
      </c>
      <c r="G314">
        <v>370110</v>
      </c>
      <c r="H314" s="8">
        <v>45292</v>
      </c>
      <c r="I314" t="s">
        <v>63</v>
      </c>
    </row>
    <row r="315" spans="1:9" x14ac:dyDescent="0.25">
      <c r="A315" t="s">
        <v>39</v>
      </c>
      <c r="B315" t="s">
        <v>46</v>
      </c>
      <c r="C315" t="s">
        <v>10</v>
      </c>
      <c r="D315" t="s">
        <v>56</v>
      </c>
      <c r="E315" t="s">
        <v>57</v>
      </c>
      <c r="F315">
        <v>58</v>
      </c>
      <c r="G315">
        <v>72176</v>
      </c>
      <c r="H315" s="8">
        <v>45292</v>
      </c>
      <c r="I315" t="s">
        <v>63</v>
      </c>
    </row>
    <row r="316" spans="1:9" x14ac:dyDescent="0.25">
      <c r="A316" t="s">
        <v>39</v>
      </c>
      <c r="B316" t="s">
        <v>46</v>
      </c>
      <c r="C316" t="s">
        <v>8</v>
      </c>
      <c r="D316" t="s">
        <v>56</v>
      </c>
      <c r="E316" t="s">
        <v>57</v>
      </c>
      <c r="F316">
        <v>43</v>
      </c>
      <c r="G316">
        <v>480225</v>
      </c>
      <c r="H316" s="8">
        <v>45292</v>
      </c>
      <c r="I316" t="s">
        <v>63</v>
      </c>
    </row>
    <row r="317" spans="1:9" x14ac:dyDescent="0.25">
      <c r="A317" t="s">
        <v>39</v>
      </c>
      <c r="B317" t="s">
        <v>46</v>
      </c>
      <c r="C317" t="s">
        <v>9</v>
      </c>
      <c r="D317" t="s">
        <v>56</v>
      </c>
      <c r="E317" t="s">
        <v>57</v>
      </c>
      <c r="F317">
        <v>48</v>
      </c>
      <c r="G317">
        <v>200129</v>
      </c>
      <c r="H317" s="8">
        <v>45292</v>
      </c>
      <c r="I317" t="s">
        <v>63</v>
      </c>
    </row>
    <row r="318" spans="1:9" x14ac:dyDescent="0.25">
      <c r="A318" t="s">
        <v>39</v>
      </c>
      <c r="B318" t="s">
        <v>46</v>
      </c>
      <c r="C318" t="s">
        <v>10</v>
      </c>
      <c r="D318" t="s">
        <v>56</v>
      </c>
      <c r="E318" t="s">
        <v>57</v>
      </c>
      <c r="F318">
        <v>57</v>
      </c>
      <c r="G318">
        <v>84000</v>
      </c>
      <c r="H318" s="8">
        <v>45292</v>
      </c>
      <c r="I318" t="s">
        <v>63</v>
      </c>
    </row>
    <row r="319" spans="1:9" x14ac:dyDescent="0.25">
      <c r="A319" t="s">
        <v>39</v>
      </c>
      <c r="B319" t="s">
        <v>46</v>
      </c>
      <c r="C319" t="s">
        <v>13</v>
      </c>
      <c r="D319" t="s">
        <v>56</v>
      </c>
      <c r="E319" t="s">
        <v>57</v>
      </c>
      <c r="F319">
        <v>53</v>
      </c>
      <c r="G319">
        <v>165524</v>
      </c>
      <c r="H319" s="8">
        <v>45292</v>
      </c>
      <c r="I319" t="s">
        <v>63</v>
      </c>
    </row>
    <row r="320" spans="1:9" x14ac:dyDescent="0.25">
      <c r="A320" t="s">
        <v>39</v>
      </c>
      <c r="B320" t="s">
        <v>46</v>
      </c>
      <c r="C320" t="s">
        <v>4</v>
      </c>
      <c r="D320" t="s">
        <v>55</v>
      </c>
      <c r="E320" t="s">
        <v>58</v>
      </c>
      <c r="F320">
        <v>51</v>
      </c>
      <c r="G320">
        <v>552991</v>
      </c>
      <c r="H320" s="8">
        <v>45292</v>
      </c>
      <c r="I320" t="s">
        <v>64</v>
      </c>
    </row>
    <row r="321" spans="1:9" x14ac:dyDescent="0.25">
      <c r="A321" t="s">
        <v>39</v>
      </c>
      <c r="B321" t="s">
        <v>46</v>
      </c>
      <c r="C321" t="s">
        <v>5</v>
      </c>
      <c r="D321" t="s">
        <v>55</v>
      </c>
      <c r="E321" t="s">
        <v>58</v>
      </c>
      <c r="F321">
        <v>43</v>
      </c>
      <c r="G321">
        <v>266738</v>
      </c>
      <c r="H321" s="8">
        <v>45292</v>
      </c>
      <c r="I321" t="s">
        <v>64</v>
      </c>
    </row>
    <row r="322" spans="1:9" x14ac:dyDescent="0.25">
      <c r="A322" t="s">
        <v>39</v>
      </c>
      <c r="B322" t="s">
        <v>46</v>
      </c>
      <c r="C322" t="s">
        <v>6</v>
      </c>
      <c r="D322" t="s">
        <v>55</v>
      </c>
      <c r="E322" t="s">
        <v>58</v>
      </c>
      <c r="F322">
        <v>45</v>
      </c>
      <c r="G322">
        <v>510487</v>
      </c>
      <c r="H322" s="8">
        <v>45292</v>
      </c>
      <c r="I322" t="s">
        <v>64</v>
      </c>
    </row>
    <row r="323" spans="1:9" x14ac:dyDescent="0.25">
      <c r="A323" t="s">
        <v>39</v>
      </c>
      <c r="B323" t="s">
        <v>46</v>
      </c>
      <c r="C323" t="s">
        <v>7</v>
      </c>
      <c r="D323" t="s">
        <v>55</v>
      </c>
      <c r="E323" t="s">
        <v>58</v>
      </c>
      <c r="F323">
        <v>42</v>
      </c>
      <c r="G323">
        <v>353040</v>
      </c>
      <c r="H323" s="8">
        <v>45292</v>
      </c>
      <c r="I323" t="s">
        <v>64</v>
      </c>
    </row>
    <row r="324" spans="1:9" x14ac:dyDescent="0.25">
      <c r="A324" t="s">
        <v>39</v>
      </c>
      <c r="B324" t="s">
        <v>46</v>
      </c>
      <c r="C324" t="s">
        <v>8</v>
      </c>
      <c r="D324" t="s">
        <v>55</v>
      </c>
      <c r="E324" t="s">
        <v>58</v>
      </c>
      <c r="F324">
        <v>56</v>
      </c>
      <c r="G324">
        <v>211222</v>
      </c>
      <c r="H324" s="8">
        <v>45292</v>
      </c>
      <c r="I324" t="s">
        <v>64</v>
      </c>
    </row>
    <row r="325" spans="1:9" x14ac:dyDescent="0.25">
      <c r="A325" t="s">
        <v>39</v>
      </c>
      <c r="B325" t="s">
        <v>46</v>
      </c>
      <c r="C325" t="s">
        <v>9</v>
      </c>
      <c r="D325" t="s">
        <v>55</v>
      </c>
      <c r="E325" t="s">
        <v>58</v>
      </c>
      <c r="F325">
        <v>40</v>
      </c>
      <c r="G325">
        <v>426828</v>
      </c>
      <c r="H325" s="8">
        <v>45292</v>
      </c>
      <c r="I325" t="s">
        <v>64</v>
      </c>
    </row>
    <row r="326" spans="1:9" x14ac:dyDescent="0.25">
      <c r="A326" t="s">
        <v>39</v>
      </c>
      <c r="B326" t="s">
        <v>46</v>
      </c>
      <c r="C326" t="s">
        <v>10</v>
      </c>
      <c r="D326" t="s">
        <v>55</v>
      </c>
      <c r="E326" t="s">
        <v>58</v>
      </c>
      <c r="F326">
        <v>57</v>
      </c>
      <c r="G326">
        <v>548233</v>
      </c>
      <c r="H326" s="8">
        <v>45292</v>
      </c>
      <c r="I326" t="s">
        <v>64</v>
      </c>
    </row>
    <row r="327" spans="1:9" x14ac:dyDescent="0.25">
      <c r="A327" t="s">
        <v>39</v>
      </c>
      <c r="B327" t="s">
        <v>46</v>
      </c>
      <c r="C327" t="s">
        <v>11</v>
      </c>
      <c r="D327" t="s">
        <v>55</v>
      </c>
      <c r="E327" t="s">
        <v>58</v>
      </c>
      <c r="F327">
        <v>44</v>
      </c>
      <c r="G327">
        <v>484399</v>
      </c>
      <c r="H327" s="8">
        <v>45292</v>
      </c>
      <c r="I327" t="s">
        <v>64</v>
      </c>
    </row>
    <row r="328" spans="1:9" x14ac:dyDescent="0.25">
      <c r="A328" t="s">
        <v>39</v>
      </c>
      <c r="B328" t="s">
        <v>46</v>
      </c>
      <c r="C328" t="s">
        <v>12</v>
      </c>
      <c r="D328" t="s">
        <v>54</v>
      </c>
      <c r="E328" t="s">
        <v>59</v>
      </c>
      <c r="F328">
        <v>58</v>
      </c>
      <c r="G328">
        <v>521008</v>
      </c>
      <c r="H328" s="8">
        <v>45292</v>
      </c>
      <c r="I328" t="s">
        <v>65</v>
      </c>
    </row>
    <row r="329" spans="1:9" x14ac:dyDescent="0.25">
      <c r="A329" t="s">
        <v>39</v>
      </c>
      <c r="B329" t="s">
        <v>46</v>
      </c>
      <c r="C329" t="s">
        <v>13</v>
      </c>
      <c r="D329" t="s">
        <v>54</v>
      </c>
      <c r="E329" t="s">
        <v>59</v>
      </c>
      <c r="F329">
        <v>46</v>
      </c>
      <c r="G329">
        <v>423782</v>
      </c>
      <c r="H329" s="8">
        <v>45292</v>
      </c>
      <c r="I329" t="s">
        <v>65</v>
      </c>
    </row>
    <row r="330" spans="1:9" x14ac:dyDescent="0.25">
      <c r="A330" t="s">
        <v>39</v>
      </c>
      <c r="B330" t="s">
        <v>46</v>
      </c>
      <c r="C330" t="s">
        <v>6</v>
      </c>
      <c r="D330" t="s">
        <v>54</v>
      </c>
      <c r="E330" t="s">
        <v>59</v>
      </c>
      <c r="F330">
        <v>44</v>
      </c>
      <c r="G330">
        <v>281922</v>
      </c>
      <c r="H330" s="8">
        <v>45292</v>
      </c>
      <c r="I330" t="s">
        <v>65</v>
      </c>
    </row>
    <row r="331" spans="1:9" x14ac:dyDescent="0.25">
      <c r="A331" t="s">
        <v>39</v>
      </c>
      <c r="B331" t="s">
        <v>46</v>
      </c>
      <c r="C331" t="s">
        <v>7</v>
      </c>
      <c r="D331" t="s">
        <v>54</v>
      </c>
      <c r="E331" t="s">
        <v>59</v>
      </c>
      <c r="F331">
        <v>42</v>
      </c>
      <c r="G331">
        <v>50850</v>
      </c>
      <c r="H331" s="8">
        <v>45292</v>
      </c>
      <c r="I331" t="s">
        <v>65</v>
      </c>
    </row>
    <row r="332" spans="1:9" x14ac:dyDescent="0.25">
      <c r="A332" t="s">
        <v>39</v>
      </c>
      <c r="B332" t="s">
        <v>46</v>
      </c>
      <c r="C332" t="s">
        <v>8</v>
      </c>
      <c r="D332" t="s">
        <v>54</v>
      </c>
      <c r="E332" t="s">
        <v>59</v>
      </c>
      <c r="F332">
        <v>57</v>
      </c>
      <c r="G332">
        <v>121493</v>
      </c>
      <c r="H332" s="8">
        <v>45292</v>
      </c>
      <c r="I332" t="s">
        <v>65</v>
      </c>
    </row>
    <row r="333" spans="1:9" x14ac:dyDescent="0.25">
      <c r="A333" t="s">
        <v>39</v>
      </c>
      <c r="B333" t="s">
        <v>46</v>
      </c>
      <c r="C333" t="s">
        <v>9</v>
      </c>
      <c r="D333" t="s">
        <v>54</v>
      </c>
      <c r="E333" t="s">
        <v>59</v>
      </c>
      <c r="F333">
        <v>47</v>
      </c>
      <c r="G333">
        <v>290946</v>
      </c>
      <c r="H333" s="8">
        <v>45292</v>
      </c>
      <c r="I333" t="s">
        <v>65</v>
      </c>
    </row>
    <row r="334" spans="1:9" x14ac:dyDescent="0.25">
      <c r="A334" t="s">
        <v>39</v>
      </c>
      <c r="B334" t="s">
        <v>46</v>
      </c>
      <c r="C334" t="s">
        <v>10</v>
      </c>
      <c r="D334" t="s">
        <v>54</v>
      </c>
      <c r="E334" t="s">
        <v>59</v>
      </c>
      <c r="F334">
        <v>54</v>
      </c>
      <c r="G334">
        <v>258829</v>
      </c>
      <c r="H334" s="8">
        <v>45292</v>
      </c>
      <c r="I334" t="s">
        <v>65</v>
      </c>
    </row>
    <row r="335" spans="1:9" x14ac:dyDescent="0.25">
      <c r="A335" t="s">
        <v>39</v>
      </c>
      <c r="B335" t="s">
        <v>46</v>
      </c>
      <c r="C335" t="s">
        <v>30</v>
      </c>
      <c r="D335" t="s">
        <v>54</v>
      </c>
      <c r="E335" t="s">
        <v>59</v>
      </c>
      <c r="F335">
        <v>40</v>
      </c>
      <c r="G335">
        <v>300553</v>
      </c>
      <c r="H335" s="8">
        <v>45292</v>
      </c>
      <c r="I335" t="s">
        <v>65</v>
      </c>
    </row>
    <row r="336" spans="1:9" x14ac:dyDescent="0.25">
      <c r="A336" t="s">
        <v>39</v>
      </c>
      <c r="B336" t="s">
        <v>46</v>
      </c>
      <c r="C336" t="s">
        <v>31</v>
      </c>
      <c r="D336" t="s">
        <v>54</v>
      </c>
      <c r="E336" t="s">
        <v>59</v>
      </c>
      <c r="F336">
        <v>49</v>
      </c>
      <c r="G336">
        <v>75653</v>
      </c>
      <c r="H336" s="8">
        <v>45292</v>
      </c>
      <c r="I336" t="s">
        <v>65</v>
      </c>
    </row>
    <row r="337" spans="1:9" x14ac:dyDescent="0.25">
      <c r="A337" t="s">
        <v>39</v>
      </c>
      <c r="B337" t="s">
        <v>46</v>
      </c>
      <c r="C337" t="s">
        <v>32</v>
      </c>
      <c r="D337" t="s">
        <v>54</v>
      </c>
      <c r="E337" t="s">
        <v>59</v>
      </c>
      <c r="F337">
        <v>46</v>
      </c>
      <c r="G337">
        <v>45672</v>
      </c>
      <c r="H337" s="8">
        <v>45292</v>
      </c>
      <c r="I337" t="s">
        <v>65</v>
      </c>
    </row>
    <row r="338" spans="1:9" x14ac:dyDescent="0.25">
      <c r="A338" t="s">
        <v>39</v>
      </c>
      <c r="B338" t="s">
        <v>46</v>
      </c>
      <c r="C338" t="s">
        <v>4</v>
      </c>
      <c r="D338" t="s">
        <v>54</v>
      </c>
      <c r="E338" t="s">
        <v>59</v>
      </c>
      <c r="F338">
        <v>46</v>
      </c>
      <c r="G338">
        <v>413847</v>
      </c>
      <c r="H338" s="8">
        <v>45292</v>
      </c>
      <c r="I338" t="s">
        <v>65</v>
      </c>
    </row>
    <row r="339" spans="1:9" x14ac:dyDescent="0.25">
      <c r="A339" t="s">
        <v>39</v>
      </c>
      <c r="B339" t="s">
        <v>46</v>
      </c>
      <c r="C339" t="s">
        <v>5</v>
      </c>
      <c r="D339" t="s">
        <v>56</v>
      </c>
      <c r="E339" t="s">
        <v>57</v>
      </c>
      <c r="F339">
        <v>49</v>
      </c>
      <c r="G339">
        <v>125316</v>
      </c>
      <c r="H339" s="8">
        <v>45292</v>
      </c>
      <c r="I339" t="s">
        <v>63</v>
      </c>
    </row>
    <row r="340" spans="1:9" x14ac:dyDescent="0.25">
      <c r="A340" t="s">
        <v>39</v>
      </c>
      <c r="B340" t="s">
        <v>46</v>
      </c>
      <c r="C340" t="s">
        <v>6</v>
      </c>
      <c r="D340" t="s">
        <v>56</v>
      </c>
      <c r="E340" t="s">
        <v>57</v>
      </c>
      <c r="F340">
        <v>58</v>
      </c>
      <c r="G340">
        <v>294355</v>
      </c>
      <c r="H340" s="8">
        <v>45292</v>
      </c>
      <c r="I340" t="s">
        <v>63</v>
      </c>
    </row>
    <row r="341" spans="1:9" x14ac:dyDescent="0.25">
      <c r="A341" t="s">
        <v>39</v>
      </c>
      <c r="B341" t="s">
        <v>46</v>
      </c>
      <c r="C341" t="s">
        <v>7</v>
      </c>
      <c r="D341" t="s">
        <v>56</v>
      </c>
      <c r="E341" t="s">
        <v>57</v>
      </c>
      <c r="F341">
        <v>49</v>
      </c>
      <c r="G341">
        <v>249967</v>
      </c>
      <c r="H341" s="8">
        <v>45292</v>
      </c>
      <c r="I341" t="s">
        <v>63</v>
      </c>
    </row>
    <row r="342" spans="1:9" x14ac:dyDescent="0.25">
      <c r="A342" t="s">
        <v>39</v>
      </c>
      <c r="B342" t="s">
        <v>46</v>
      </c>
      <c r="C342" t="s">
        <v>8</v>
      </c>
      <c r="D342" t="s">
        <v>56</v>
      </c>
      <c r="E342" t="s">
        <v>57</v>
      </c>
      <c r="F342">
        <v>41</v>
      </c>
      <c r="G342">
        <v>539742</v>
      </c>
      <c r="H342" s="8">
        <v>45292</v>
      </c>
      <c r="I342" t="s">
        <v>63</v>
      </c>
    </row>
    <row r="343" spans="1:9" x14ac:dyDescent="0.25">
      <c r="A343" t="s">
        <v>39</v>
      </c>
      <c r="B343" t="s">
        <v>46</v>
      </c>
      <c r="C343" t="s">
        <v>9</v>
      </c>
      <c r="D343" t="s">
        <v>56</v>
      </c>
      <c r="E343" t="s">
        <v>57</v>
      </c>
      <c r="F343">
        <v>57</v>
      </c>
      <c r="G343">
        <v>474100</v>
      </c>
      <c r="H343" s="8">
        <v>45292</v>
      </c>
      <c r="I343" t="s">
        <v>63</v>
      </c>
    </row>
    <row r="344" spans="1:9" x14ac:dyDescent="0.25">
      <c r="A344" t="s">
        <v>39</v>
      </c>
      <c r="B344" t="s">
        <v>47</v>
      </c>
      <c r="C344" t="s">
        <v>10</v>
      </c>
      <c r="D344" t="s">
        <v>56</v>
      </c>
      <c r="E344" t="s">
        <v>57</v>
      </c>
      <c r="F344">
        <v>45</v>
      </c>
      <c r="G344">
        <v>526674</v>
      </c>
      <c r="H344" s="8">
        <v>45323</v>
      </c>
      <c r="I344" t="s">
        <v>63</v>
      </c>
    </row>
    <row r="345" spans="1:9" x14ac:dyDescent="0.25">
      <c r="A345" t="s">
        <v>39</v>
      </c>
      <c r="B345" t="s">
        <v>47</v>
      </c>
      <c r="C345" t="s">
        <v>13</v>
      </c>
      <c r="D345" t="s">
        <v>56</v>
      </c>
      <c r="E345" t="s">
        <v>57</v>
      </c>
      <c r="F345">
        <v>57</v>
      </c>
      <c r="G345">
        <v>278466</v>
      </c>
      <c r="H345" s="8">
        <v>45323</v>
      </c>
      <c r="I345" t="s">
        <v>63</v>
      </c>
    </row>
    <row r="346" spans="1:9" x14ac:dyDescent="0.25">
      <c r="A346" t="s">
        <v>39</v>
      </c>
      <c r="B346" t="s">
        <v>47</v>
      </c>
      <c r="C346" t="s">
        <v>4</v>
      </c>
      <c r="D346" t="s">
        <v>56</v>
      </c>
      <c r="E346" t="s">
        <v>57</v>
      </c>
      <c r="F346">
        <v>56</v>
      </c>
      <c r="G346">
        <v>169599</v>
      </c>
      <c r="H346" s="8">
        <v>45323</v>
      </c>
      <c r="I346" t="s">
        <v>63</v>
      </c>
    </row>
    <row r="347" spans="1:9" x14ac:dyDescent="0.25">
      <c r="A347" t="s">
        <v>39</v>
      </c>
      <c r="B347" t="s">
        <v>47</v>
      </c>
      <c r="C347" t="s">
        <v>5</v>
      </c>
      <c r="D347" t="s">
        <v>56</v>
      </c>
      <c r="E347" t="s">
        <v>57</v>
      </c>
      <c r="F347">
        <v>40</v>
      </c>
      <c r="G347">
        <v>497108</v>
      </c>
      <c r="H347" s="8">
        <v>45323</v>
      </c>
      <c r="I347" t="s">
        <v>63</v>
      </c>
    </row>
    <row r="348" spans="1:9" x14ac:dyDescent="0.25">
      <c r="A348" t="s">
        <v>39</v>
      </c>
      <c r="B348" t="s">
        <v>47</v>
      </c>
      <c r="C348" t="s">
        <v>6</v>
      </c>
      <c r="D348" t="s">
        <v>56</v>
      </c>
      <c r="E348" t="s">
        <v>57</v>
      </c>
      <c r="F348">
        <v>45</v>
      </c>
      <c r="G348">
        <v>176038</v>
      </c>
      <c r="H348" s="8">
        <v>45323</v>
      </c>
      <c r="I348" t="s">
        <v>63</v>
      </c>
    </row>
    <row r="349" spans="1:9" x14ac:dyDescent="0.25">
      <c r="A349" t="s">
        <v>39</v>
      </c>
      <c r="B349" t="s">
        <v>47</v>
      </c>
      <c r="C349" t="s">
        <v>7</v>
      </c>
      <c r="D349" t="s">
        <v>54</v>
      </c>
      <c r="E349" t="s">
        <v>59</v>
      </c>
      <c r="F349">
        <v>46</v>
      </c>
      <c r="G349">
        <v>400088</v>
      </c>
      <c r="H349" s="8">
        <v>45323</v>
      </c>
      <c r="I349" t="s">
        <v>65</v>
      </c>
    </row>
    <row r="350" spans="1:9" x14ac:dyDescent="0.25">
      <c r="A350" t="s">
        <v>39</v>
      </c>
      <c r="B350" t="s">
        <v>47</v>
      </c>
      <c r="C350" t="s">
        <v>8</v>
      </c>
      <c r="D350" t="s">
        <v>54</v>
      </c>
      <c r="E350" t="s">
        <v>59</v>
      </c>
      <c r="F350">
        <v>51</v>
      </c>
      <c r="G350">
        <v>167217</v>
      </c>
      <c r="H350" s="8">
        <v>45323</v>
      </c>
      <c r="I350" t="s">
        <v>65</v>
      </c>
    </row>
    <row r="351" spans="1:9" x14ac:dyDescent="0.25">
      <c r="A351" t="s">
        <v>39</v>
      </c>
      <c r="B351" t="s">
        <v>47</v>
      </c>
      <c r="C351" t="s">
        <v>9</v>
      </c>
      <c r="D351" t="s">
        <v>54</v>
      </c>
      <c r="E351" t="s">
        <v>59</v>
      </c>
      <c r="F351">
        <v>47</v>
      </c>
      <c r="G351">
        <v>386788</v>
      </c>
      <c r="H351" s="8">
        <v>45323</v>
      </c>
      <c r="I351" t="s">
        <v>65</v>
      </c>
    </row>
    <row r="352" spans="1:9" x14ac:dyDescent="0.25">
      <c r="A352" t="s">
        <v>39</v>
      </c>
      <c r="B352" t="s">
        <v>47</v>
      </c>
      <c r="C352" t="s">
        <v>10</v>
      </c>
      <c r="D352" t="s">
        <v>54</v>
      </c>
      <c r="E352" t="s">
        <v>59</v>
      </c>
      <c r="F352">
        <v>47</v>
      </c>
      <c r="G352">
        <v>481685</v>
      </c>
      <c r="H352" s="8">
        <v>45323</v>
      </c>
      <c r="I352" t="s">
        <v>65</v>
      </c>
    </row>
    <row r="353" spans="1:9" x14ac:dyDescent="0.25">
      <c r="A353" t="s">
        <v>39</v>
      </c>
      <c r="B353" t="s">
        <v>47</v>
      </c>
      <c r="C353" t="s">
        <v>11</v>
      </c>
      <c r="D353" t="s">
        <v>54</v>
      </c>
      <c r="E353" t="s">
        <v>59</v>
      </c>
      <c r="F353">
        <v>45</v>
      </c>
      <c r="G353">
        <v>541744</v>
      </c>
      <c r="H353" s="8">
        <v>45323</v>
      </c>
      <c r="I353" t="s">
        <v>65</v>
      </c>
    </row>
    <row r="354" spans="1:9" x14ac:dyDescent="0.25">
      <c r="A354" t="s">
        <v>39</v>
      </c>
      <c r="B354" t="s">
        <v>47</v>
      </c>
      <c r="C354" t="s">
        <v>12</v>
      </c>
      <c r="D354" t="s">
        <v>56</v>
      </c>
      <c r="E354" t="s">
        <v>57</v>
      </c>
      <c r="F354">
        <v>58</v>
      </c>
      <c r="G354">
        <v>499979</v>
      </c>
      <c r="H354" s="8">
        <v>45323</v>
      </c>
      <c r="I354" t="s">
        <v>63</v>
      </c>
    </row>
    <row r="355" spans="1:9" x14ac:dyDescent="0.25">
      <c r="A355" t="s">
        <v>39</v>
      </c>
      <c r="B355" t="s">
        <v>47</v>
      </c>
      <c r="C355" t="s">
        <v>13</v>
      </c>
      <c r="D355" t="s">
        <v>55</v>
      </c>
      <c r="E355" t="s">
        <v>58</v>
      </c>
      <c r="F355">
        <v>44</v>
      </c>
      <c r="G355">
        <v>488458</v>
      </c>
      <c r="H355" s="8">
        <v>45323</v>
      </c>
      <c r="I355" t="s">
        <v>64</v>
      </c>
    </row>
    <row r="356" spans="1:9" x14ac:dyDescent="0.25">
      <c r="A356" t="s">
        <v>39</v>
      </c>
      <c r="B356" t="s">
        <v>47</v>
      </c>
      <c r="C356" t="s">
        <v>6</v>
      </c>
      <c r="D356" t="s">
        <v>55</v>
      </c>
      <c r="E356" t="s">
        <v>58</v>
      </c>
      <c r="F356">
        <v>58</v>
      </c>
      <c r="G356">
        <v>118935</v>
      </c>
      <c r="H356" s="8">
        <v>45323</v>
      </c>
      <c r="I356" t="s">
        <v>64</v>
      </c>
    </row>
    <row r="357" spans="1:9" x14ac:dyDescent="0.25">
      <c r="A357" t="s">
        <v>39</v>
      </c>
      <c r="B357" t="s">
        <v>47</v>
      </c>
      <c r="C357" t="s">
        <v>7</v>
      </c>
      <c r="D357" t="s">
        <v>55</v>
      </c>
      <c r="E357" t="s">
        <v>58</v>
      </c>
      <c r="F357">
        <v>45</v>
      </c>
      <c r="G357">
        <v>186049</v>
      </c>
      <c r="H357" s="8">
        <v>45323</v>
      </c>
      <c r="I357" t="s">
        <v>64</v>
      </c>
    </row>
    <row r="358" spans="1:9" x14ac:dyDescent="0.25">
      <c r="A358" t="s">
        <v>39</v>
      </c>
      <c r="B358" t="s">
        <v>47</v>
      </c>
      <c r="C358" t="s">
        <v>8</v>
      </c>
      <c r="D358" t="s">
        <v>55</v>
      </c>
      <c r="E358" t="s">
        <v>58</v>
      </c>
      <c r="F358">
        <v>55</v>
      </c>
      <c r="G358">
        <v>343885</v>
      </c>
      <c r="H358" s="8">
        <v>45323</v>
      </c>
      <c r="I358" t="s">
        <v>64</v>
      </c>
    </row>
    <row r="359" spans="1:9" x14ac:dyDescent="0.25">
      <c r="A359" t="s">
        <v>39</v>
      </c>
      <c r="B359" t="s">
        <v>47</v>
      </c>
      <c r="C359" t="s">
        <v>9</v>
      </c>
      <c r="D359" t="s">
        <v>55</v>
      </c>
      <c r="E359" t="s">
        <v>58</v>
      </c>
      <c r="F359">
        <v>58</v>
      </c>
      <c r="G359">
        <v>513199</v>
      </c>
      <c r="H359" s="8">
        <v>45323</v>
      </c>
      <c r="I359" t="s">
        <v>64</v>
      </c>
    </row>
    <row r="360" spans="1:9" x14ac:dyDescent="0.25">
      <c r="A360" t="s">
        <v>39</v>
      </c>
      <c r="B360" t="s">
        <v>47</v>
      </c>
      <c r="C360" t="s">
        <v>10</v>
      </c>
      <c r="D360" t="s">
        <v>55</v>
      </c>
      <c r="E360" t="s">
        <v>58</v>
      </c>
      <c r="F360">
        <v>51</v>
      </c>
      <c r="G360">
        <v>201713</v>
      </c>
      <c r="H360" s="8">
        <v>45323</v>
      </c>
      <c r="I360" t="s">
        <v>64</v>
      </c>
    </row>
    <row r="361" spans="1:9" x14ac:dyDescent="0.25">
      <c r="A361" t="s">
        <v>39</v>
      </c>
      <c r="B361" t="s">
        <v>47</v>
      </c>
      <c r="C361" t="s">
        <v>13</v>
      </c>
      <c r="D361" t="s">
        <v>55</v>
      </c>
      <c r="E361" t="s">
        <v>58</v>
      </c>
      <c r="F361">
        <v>49</v>
      </c>
      <c r="G361">
        <v>568829</v>
      </c>
      <c r="H361" s="8">
        <v>45323</v>
      </c>
      <c r="I361" t="s">
        <v>64</v>
      </c>
    </row>
    <row r="362" spans="1:9" x14ac:dyDescent="0.25">
      <c r="A362" t="s">
        <v>39</v>
      </c>
      <c r="B362" t="s">
        <v>47</v>
      </c>
      <c r="C362" t="s">
        <v>4</v>
      </c>
      <c r="D362" t="s">
        <v>55</v>
      </c>
      <c r="E362" t="s">
        <v>58</v>
      </c>
      <c r="F362">
        <v>49</v>
      </c>
      <c r="G362">
        <v>182040</v>
      </c>
      <c r="H362" s="8">
        <v>45323</v>
      </c>
      <c r="I362" t="s">
        <v>64</v>
      </c>
    </row>
    <row r="363" spans="1:9" x14ac:dyDescent="0.25">
      <c r="A363" t="s">
        <v>39</v>
      </c>
      <c r="B363" t="s">
        <v>47</v>
      </c>
      <c r="C363" t="s">
        <v>5</v>
      </c>
      <c r="D363" t="s">
        <v>54</v>
      </c>
      <c r="E363" t="s">
        <v>59</v>
      </c>
      <c r="F363">
        <v>54</v>
      </c>
      <c r="G363">
        <v>499532</v>
      </c>
      <c r="H363" s="8">
        <v>45323</v>
      </c>
      <c r="I363" t="s">
        <v>65</v>
      </c>
    </row>
    <row r="364" spans="1:9" x14ac:dyDescent="0.25">
      <c r="A364" t="s">
        <v>39</v>
      </c>
      <c r="B364" t="s">
        <v>47</v>
      </c>
      <c r="C364" t="s">
        <v>6</v>
      </c>
      <c r="D364" t="s">
        <v>54</v>
      </c>
      <c r="E364" t="s">
        <v>59</v>
      </c>
      <c r="F364">
        <v>40</v>
      </c>
      <c r="G364">
        <v>117069</v>
      </c>
      <c r="H364" s="8">
        <v>45323</v>
      </c>
      <c r="I364" t="s">
        <v>65</v>
      </c>
    </row>
    <row r="365" spans="1:9" x14ac:dyDescent="0.25">
      <c r="A365" t="s">
        <v>39</v>
      </c>
      <c r="B365" t="s">
        <v>47</v>
      </c>
      <c r="C365" t="s">
        <v>7</v>
      </c>
      <c r="D365" t="s">
        <v>54</v>
      </c>
      <c r="E365" t="s">
        <v>59</v>
      </c>
      <c r="F365">
        <v>58</v>
      </c>
      <c r="G365">
        <v>91204</v>
      </c>
      <c r="H365" s="8">
        <v>45323</v>
      </c>
      <c r="I365" t="s">
        <v>65</v>
      </c>
    </row>
    <row r="366" spans="1:9" x14ac:dyDescent="0.25">
      <c r="A366" t="s">
        <v>39</v>
      </c>
      <c r="B366" t="s">
        <v>47</v>
      </c>
      <c r="C366" t="s">
        <v>8</v>
      </c>
      <c r="D366" t="s">
        <v>54</v>
      </c>
      <c r="E366" t="s">
        <v>59</v>
      </c>
      <c r="F366">
        <v>53</v>
      </c>
      <c r="G366">
        <v>54629</v>
      </c>
      <c r="H366" s="8">
        <v>45323</v>
      </c>
      <c r="I366" t="s">
        <v>65</v>
      </c>
    </row>
    <row r="367" spans="1:9" x14ac:dyDescent="0.25">
      <c r="A367" t="s">
        <v>39</v>
      </c>
      <c r="B367" t="s">
        <v>47</v>
      </c>
      <c r="C367" t="s">
        <v>9</v>
      </c>
      <c r="D367" t="s">
        <v>54</v>
      </c>
      <c r="E367" t="s">
        <v>59</v>
      </c>
      <c r="F367">
        <v>43</v>
      </c>
      <c r="G367">
        <v>505872</v>
      </c>
      <c r="H367" s="8">
        <v>45323</v>
      </c>
      <c r="I367" t="s">
        <v>65</v>
      </c>
    </row>
    <row r="368" spans="1:9" x14ac:dyDescent="0.25">
      <c r="A368" t="s">
        <v>39</v>
      </c>
      <c r="B368" t="s">
        <v>47</v>
      </c>
      <c r="C368" t="s">
        <v>10</v>
      </c>
      <c r="D368" t="s">
        <v>54</v>
      </c>
      <c r="E368" t="s">
        <v>59</v>
      </c>
      <c r="F368">
        <v>52</v>
      </c>
      <c r="G368">
        <v>244896</v>
      </c>
      <c r="H368" s="8">
        <v>45323</v>
      </c>
      <c r="I368" t="s">
        <v>65</v>
      </c>
    </row>
    <row r="369" spans="1:9" x14ac:dyDescent="0.25">
      <c r="A369" t="s">
        <v>39</v>
      </c>
      <c r="B369" t="s">
        <v>47</v>
      </c>
      <c r="C369" t="s">
        <v>11</v>
      </c>
      <c r="D369" t="s">
        <v>54</v>
      </c>
      <c r="E369" t="s">
        <v>59</v>
      </c>
      <c r="F369">
        <v>54</v>
      </c>
      <c r="G369">
        <v>175652</v>
      </c>
      <c r="H369" s="8">
        <v>45323</v>
      </c>
      <c r="I369" t="s">
        <v>65</v>
      </c>
    </row>
    <row r="370" spans="1:9" x14ac:dyDescent="0.25">
      <c r="A370" t="s">
        <v>39</v>
      </c>
      <c r="B370" t="s">
        <v>47</v>
      </c>
      <c r="C370" t="s">
        <v>12</v>
      </c>
      <c r="D370" t="s">
        <v>56</v>
      </c>
      <c r="E370" t="s">
        <v>57</v>
      </c>
      <c r="F370">
        <v>52</v>
      </c>
      <c r="G370">
        <v>273112</v>
      </c>
      <c r="H370" s="8">
        <v>45323</v>
      </c>
      <c r="I370" t="s">
        <v>63</v>
      </c>
    </row>
    <row r="371" spans="1:9" x14ac:dyDescent="0.25">
      <c r="A371" t="s">
        <v>39</v>
      </c>
      <c r="B371" t="s">
        <v>47</v>
      </c>
      <c r="C371" t="s">
        <v>13</v>
      </c>
      <c r="D371" t="s">
        <v>56</v>
      </c>
      <c r="E371" t="s">
        <v>57</v>
      </c>
      <c r="F371">
        <v>45</v>
      </c>
      <c r="G371">
        <v>265506</v>
      </c>
      <c r="H371" s="8">
        <v>45323</v>
      </c>
      <c r="I371" t="s">
        <v>63</v>
      </c>
    </row>
    <row r="372" spans="1:9" x14ac:dyDescent="0.25">
      <c r="A372" t="s">
        <v>39</v>
      </c>
      <c r="B372" t="s">
        <v>47</v>
      </c>
      <c r="C372" t="s">
        <v>6</v>
      </c>
      <c r="D372" t="s">
        <v>56</v>
      </c>
      <c r="E372" t="s">
        <v>57</v>
      </c>
      <c r="F372">
        <v>40</v>
      </c>
      <c r="G372">
        <v>251091</v>
      </c>
      <c r="H372" s="8">
        <v>45323</v>
      </c>
      <c r="I372" t="s">
        <v>63</v>
      </c>
    </row>
    <row r="373" spans="1:9" x14ac:dyDescent="0.25">
      <c r="A373" t="s">
        <v>39</v>
      </c>
      <c r="B373" t="s">
        <v>47</v>
      </c>
      <c r="C373" t="s">
        <v>7</v>
      </c>
      <c r="D373" t="s">
        <v>56</v>
      </c>
      <c r="E373" t="s">
        <v>57</v>
      </c>
      <c r="F373">
        <v>50</v>
      </c>
      <c r="G373">
        <v>173465</v>
      </c>
      <c r="H373" s="8">
        <v>45323</v>
      </c>
      <c r="I373" t="s">
        <v>63</v>
      </c>
    </row>
    <row r="374" spans="1:9" x14ac:dyDescent="0.25">
      <c r="A374" t="s">
        <v>39</v>
      </c>
      <c r="B374" t="s">
        <v>47</v>
      </c>
      <c r="C374" t="s">
        <v>8</v>
      </c>
      <c r="D374" t="s">
        <v>56</v>
      </c>
      <c r="E374" t="s">
        <v>57</v>
      </c>
      <c r="F374">
        <v>44</v>
      </c>
      <c r="G374">
        <v>557871</v>
      </c>
      <c r="H374" s="8">
        <v>45323</v>
      </c>
      <c r="I374" t="s">
        <v>63</v>
      </c>
    </row>
    <row r="375" spans="1:9" x14ac:dyDescent="0.25">
      <c r="A375" t="s">
        <v>39</v>
      </c>
      <c r="B375" t="s">
        <v>47</v>
      </c>
      <c r="C375" t="s">
        <v>9</v>
      </c>
      <c r="D375" t="s">
        <v>56</v>
      </c>
      <c r="E375" t="s">
        <v>57</v>
      </c>
      <c r="F375">
        <v>45</v>
      </c>
      <c r="G375">
        <v>185329</v>
      </c>
      <c r="H375" s="8">
        <v>45323</v>
      </c>
      <c r="I375" t="s">
        <v>63</v>
      </c>
    </row>
    <row r="376" spans="1:9" x14ac:dyDescent="0.25">
      <c r="A376" t="s">
        <v>39</v>
      </c>
      <c r="B376" t="s">
        <v>47</v>
      </c>
      <c r="C376" t="s">
        <v>10</v>
      </c>
      <c r="D376" t="s">
        <v>56</v>
      </c>
      <c r="E376" t="s">
        <v>57</v>
      </c>
      <c r="F376">
        <v>52</v>
      </c>
      <c r="G376">
        <v>145398</v>
      </c>
      <c r="H376" s="8">
        <v>45323</v>
      </c>
      <c r="I376" t="s">
        <v>63</v>
      </c>
    </row>
    <row r="377" spans="1:9" x14ac:dyDescent="0.25">
      <c r="A377" t="s">
        <v>39</v>
      </c>
      <c r="B377" t="s">
        <v>47</v>
      </c>
      <c r="C377" t="s">
        <v>8</v>
      </c>
      <c r="D377" t="s">
        <v>54</v>
      </c>
      <c r="E377" t="s">
        <v>59</v>
      </c>
      <c r="F377">
        <v>43</v>
      </c>
      <c r="G377">
        <v>349605</v>
      </c>
      <c r="H377" s="8">
        <v>45323</v>
      </c>
      <c r="I377" t="s">
        <v>65</v>
      </c>
    </row>
    <row r="378" spans="1:9" x14ac:dyDescent="0.25">
      <c r="A378" t="s">
        <v>39</v>
      </c>
      <c r="B378" t="s">
        <v>47</v>
      </c>
      <c r="C378" t="s">
        <v>9</v>
      </c>
      <c r="D378" t="s">
        <v>54</v>
      </c>
      <c r="E378" t="s">
        <v>59</v>
      </c>
      <c r="F378">
        <v>57</v>
      </c>
      <c r="G378">
        <v>290149</v>
      </c>
      <c r="H378" s="8">
        <v>45323</v>
      </c>
      <c r="I378" t="s">
        <v>65</v>
      </c>
    </row>
    <row r="379" spans="1:9" x14ac:dyDescent="0.25">
      <c r="A379" t="s">
        <v>39</v>
      </c>
      <c r="B379" t="s">
        <v>47</v>
      </c>
      <c r="C379" t="s">
        <v>10</v>
      </c>
      <c r="D379" t="s">
        <v>54</v>
      </c>
      <c r="E379" t="s">
        <v>59</v>
      </c>
      <c r="F379">
        <v>53</v>
      </c>
      <c r="G379">
        <v>157398</v>
      </c>
      <c r="H379" s="8">
        <v>45323</v>
      </c>
      <c r="I379" t="s">
        <v>65</v>
      </c>
    </row>
    <row r="380" spans="1:9" x14ac:dyDescent="0.25">
      <c r="A380" t="s">
        <v>39</v>
      </c>
      <c r="B380" t="s">
        <v>47</v>
      </c>
      <c r="C380" t="s">
        <v>13</v>
      </c>
      <c r="D380" t="s">
        <v>54</v>
      </c>
      <c r="E380" t="s">
        <v>59</v>
      </c>
      <c r="F380">
        <v>56</v>
      </c>
      <c r="G380">
        <v>202899</v>
      </c>
      <c r="H380" s="8">
        <v>45323</v>
      </c>
      <c r="I380" t="s">
        <v>65</v>
      </c>
    </row>
    <row r="381" spans="1:9" x14ac:dyDescent="0.25">
      <c r="A381" t="s">
        <v>39</v>
      </c>
      <c r="B381" t="s">
        <v>47</v>
      </c>
      <c r="C381" t="s">
        <v>4</v>
      </c>
      <c r="D381" t="s">
        <v>54</v>
      </c>
      <c r="E381" t="s">
        <v>59</v>
      </c>
      <c r="F381">
        <v>56</v>
      </c>
      <c r="G381">
        <v>171583</v>
      </c>
      <c r="H381" s="8">
        <v>45323</v>
      </c>
      <c r="I381" t="s">
        <v>65</v>
      </c>
    </row>
    <row r="382" spans="1:9" x14ac:dyDescent="0.25">
      <c r="A382" t="s">
        <v>39</v>
      </c>
      <c r="B382" t="s">
        <v>47</v>
      </c>
      <c r="C382" t="s">
        <v>5</v>
      </c>
      <c r="D382" t="s">
        <v>56</v>
      </c>
      <c r="E382" t="s">
        <v>57</v>
      </c>
      <c r="F382">
        <v>48</v>
      </c>
      <c r="G382">
        <v>318749</v>
      </c>
      <c r="H382" s="8">
        <v>45323</v>
      </c>
      <c r="I382" t="s">
        <v>63</v>
      </c>
    </row>
    <row r="383" spans="1:9" x14ac:dyDescent="0.25">
      <c r="A383" t="s">
        <v>39</v>
      </c>
      <c r="B383" t="s">
        <v>47</v>
      </c>
      <c r="C383" t="s">
        <v>6</v>
      </c>
      <c r="D383" t="s">
        <v>56</v>
      </c>
      <c r="E383" t="s">
        <v>57</v>
      </c>
      <c r="F383">
        <v>40</v>
      </c>
      <c r="G383">
        <v>173647</v>
      </c>
      <c r="H383" s="8">
        <v>45323</v>
      </c>
      <c r="I383" t="s">
        <v>63</v>
      </c>
    </row>
    <row r="384" spans="1:9" x14ac:dyDescent="0.25">
      <c r="A384" t="s">
        <v>39</v>
      </c>
      <c r="B384" t="s">
        <v>47</v>
      </c>
      <c r="C384" t="s">
        <v>7</v>
      </c>
      <c r="D384" t="s">
        <v>56</v>
      </c>
      <c r="E384" t="s">
        <v>57</v>
      </c>
      <c r="F384">
        <v>41</v>
      </c>
      <c r="G384">
        <v>50712</v>
      </c>
      <c r="H384" s="8">
        <v>45323</v>
      </c>
      <c r="I384" t="s">
        <v>63</v>
      </c>
    </row>
    <row r="385" spans="1:9" x14ac:dyDescent="0.25">
      <c r="A385" t="s">
        <v>39</v>
      </c>
      <c r="B385" t="s">
        <v>47</v>
      </c>
      <c r="C385" t="s">
        <v>8</v>
      </c>
      <c r="D385" t="s">
        <v>56</v>
      </c>
      <c r="E385" t="s">
        <v>57</v>
      </c>
      <c r="F385">
        <v>40</v>
      </c>
      <c r="G385">
        <v>124065</v>
      </c>
      <c r="H385" s="8">
        <v>45323</v>
      </c>
      <c r="I385" t="s">
        <v>63</v>
      </c>
    </row>
    <row r="386" spans="1:9" x14ac:dyDescent="0.25">
      <c r="A386" t="s">
        <v>39</v>
      </c>
      <c r="B386" t="s">
        <v>47</v>
      </c>
      <c r="C386" t="s">
        <v>9</v>
      </c>
      <c r="D386" t="s">
        <v>56</v>
      </c>
      <c r="E386" t="s">
        <v>57</v>
      </c>
      <c r="F386">
        <v>47</v>
      </c>
      <c r="G386">
        <v>526572</v>
      </c>
      <c r="H386" s="8">
        <v>45323</v>
      </c>
      <c r="I386" t="s">
        <v>63</v>
      </c>
    </row>
    <row r="387" spans="1:9" x14ac:dyDescent="0.25">
      <c r="A387" t="s">
        <v>39</v>
      </c>
      <c r="B387" t="s">
        <v>47</v>
      </c>
      <c r="C387" t="s">
        <v>10</v>
      </c>
      <c r="D387" t="s">
        <v>56</v>
      </c>
      <c r="E387" t="s">
        <v>57</v>
      </c>
      <c r="F387">
        <v>43</v>
      </c>
      <c r="G387">
        <v>170858</v>
      </c>
      <c r="H387" s="8">
        <v>45323</v>
      </c>
      <c r="I387" t="s">
        <v>63</v>
      </c>
    </row>
    <row r="388" spans="1:9" x14ac:dyDescent="0.25">
      <c r="A388" t="s">
        <v>39</v>
      </c>
      <c r="B388" t="s">
        <v>48</v>
      </c>
      <c r="C388" t="s">
        <v>11</v>
      </c>
      <c r="D388" t="s">
        <v>56</v>
      </c>
      <c r="E388" t="s">
        <v>57</v>
      </c>
      <c r="F388">
        <v>56</v>
      </c>
      <c r="G388">
        <v>57423</v>
      </c>
      <c r="H388" s="8">
        <v>45352</v>
      </c>
      <c r="I388" t="s">
        <v>63</v>
      </c>
    </row>
    <row r="389" spans="1:9" x14ac:dyDescent="0.25">
      <c r="A389" t="s">
        <v>39</v>
      </c>
      <c r="B389" t="s">
        <v>48</v>
      </c>
      <c r="C389" t="s">
        <v>12</v>
      </c>
      <c r="D389" t="s">
        <v>56</v>
      </c>
      <c r="E389" t="s">
        <v>57</v>
      </c>
      <c r="F389">
        <v>41</v>
      </c>
      <c r="G389">
        <v>491180</v>
      </c>
      <c r="H389" s="8">
        <v>45352</v>
      </c>
      <c r="I389" t="s">
        <v>63</v>
      </c>
    </row>
    <row r="390" spans="1:9" x14ac:dyDescent="0.25">
      <c r="A390" t="s">
        <v>39</v>
      </c>
      <c r="B390" t="s">
        <v>48</v>
      </c>
      <c r="C390" t="s">
        <v>13</v>
      </c>
      <c r="D390" t="s">
        <v>56</v>
      </c>
      <c r="E390" t="s">
        <v>57</v>
      </c>
      <c r="F390">
        <v>52</v>
      </c>
      <c r="G390">
        <v>329723</v>
      </c>
      <c r="H390" s="8">
        <v>45352</v>
      </c>
      <c r="I390" t="s">
        <v>63</v>
      </c>
    </row>
    <row r="391" spans="1:9" x14ac:dyDescent="0.25">
      <c r="A391" t="s">
        <v>39</v>
      </c>
      <c r="B391" t="s">
        <v>48</v>
      </c>
      <c r="C391" t="s">
        <v>6</v>
      </c>
      <c r="D391" t="s">
        <v>56</v>
      </c>
      <c r="E391" t="s">
        <v>57</v>
      </c>
      <c r="F391">
        <v>56</v>
      </c>
      <c r="G391">
        <v>548536</v>
      </c>
      <c r="H391" s="8">
        <v>45352</v>
      </c>
      <c r="I391" t="s">
        <v>63</v>
      </c>
    </row>
    <row r="392" spans="1:9" x14ac:dyDescent="0.25">
      <c r="A392" t="s">
        <v>39</v>
      </c>
      <c r="B392" t="s">
        <v>48</v>
      </c>
      <c r="C392" t="s">
        <v>7</v>
      </c>
      <c r="D392" t="s">
        <v>56</v>
      </c>
      <c r="E392" t="s">
        <v>57</v>
      </c>
      <c r="F392">
        <v>45</v>
      </c>
      <c r="G392">
        <v>576633</v>
      </c>
      <c r="H392" s="8">
        <v>45352</v>
      </c>
      <c r="I392" t="s">
        <v>63</v>
      </c>
    </row>
    <row r="393" spans="1:9" x14ac:dyDescent="0.25">
      <c r="A393" t="s">
        <v>39</v>
      </c>
      <c r="B393" t="s">
        <v>48</v>
      </c>
      <c r="C393" t="s">
        <v>7</v>
      </c>
      <c r="D393" t="s">
        <v>56</v>
      </c>
      <c r="E393" t="s">
        <v>57</v>
      </c>
      <c r="F393">
        <v>47</v>
      </c>
      <c r="G393">
        <v>65848</v>
      </c>
      <c r="H393" s="8">
        <v>45352</v>
      </c>
      <c r="I393" t="s">
        <v>63</v>
      </c>
    </row>
    <row r="394" spans="1:9" x14ac:dyDescent="0.25">
      <c r="A394" t="s">
        <v>39</v>
      </c>
      <c r="B394" t="s">
        <v>48</v>
      </c>
      <c r="C394" t="s">
        <v>8</v>
      </c>
      <c r="D394" t="s">
        <v>56</v>
      </c>
      <c r="E394" t="s">
        <v>57</v>
      </c>
      <c r="F394">
        <v>54</v>
      </c>
      <c r="G394">
        <v>288386</v>
      </c>
      <c r="H394" s="8">
        <v>45352</v>
      </c>
      <c r="I394" t="s">
        <v>63</v>
      </c>
    </row>
    <row r="395" spans="1:9" x14ac:dyDescent="0.25">
      <c r="A395" t="s">
        <v>39</v>
      </c>
      <c r="B395" t="s">
        <v>48</v>
      </c>
      <c r="C395" t="s">
        <v>9</v>
      </c>
      <c r="D395" t="s">
        <v>56</v>
      </c>
      <c r="E395" t="s">
        <v>57</v>
      </c>
      <c r="F395">
        <v>52</v>
      </c>
      <c r="G395">
        <v>94560</v>
      </c>
      <c r="H395" s="8">
        <v>45352</v>
      </c>
      <c r="I395" t="s">
        <v>63</v>
      </c>
    </row>
    <row r="396" spans="1:9" x14ac:dyDescent="0.25">
      <c r="A396" t="s">
        <v>39</v>
      </c>
      <c r="B396" t="s">
        <v>48</v>
      </c>
      <c r="C396" t="s">
        <v>10</v>
      </c>
      <c r="D396" t="s">
        <v>55</v>
      </c>
      <c r="E396" t="s">
        <v>58</v>
      </c>
      <c r="F396">
        <v>58</v>
      </c>
      <c r="G396">
        <v>542624</v>
      </c>
      <c r="H396" s="8">
        <v>45352</v>
      </c>
      <c r="I396" t="s">
        <v>64</v>
      </c>
    </row>
    <row r="397" spans="1:9" x14ac:dyDescent="0.25">
      <c r="A397" t="s">
        <v>39</v>
      </c>
      <c r="B397" t="s">
        <v>48</v>
      </c>
      <c r="C397" t="s">
        <v>11</v>
      </c>
      <c r="D397" t="s">
        <v>55</v>
      </c>
      <c r="E397" t="s">
        <v>58</v>
      </c>
      <c r="F397">
        <v>49</v>
      </c>
      <c r="G397">
        <v>166795</v>
      </c>
      <c r="H397" s="8">
        <v>45352</v>
      </c>
      <c r="I397" t="s">
        <v>64</v>
      </c>
    </row>
    <row r="398" spans="1:9" x14ac:dyDescent="0.25">
      <c r="A398" t="s">
        <v>39</v>
      </c>
      <c r="B398" t="s">
        <v>48</v>
      </c>
      <c r="C398" t="s">
        <v>12</v>
      </c>
      <c r="D398" t="s">
        <v>55</v>
      </c>
      <c r="E398" t="s">
        <v>58</v>
      </c>
      <c r="F398">
        <v>47</v>
      </c>
      <c r="G398">
        <v>103830</v>
      </c>
      <c r="H398" s="8">
        <v>45352</v>
      </c>
      <c r="I398" t="s">
        <v>64</v>
      </c>
    </row>
    <row r="399" spans="1:9" x14ac:dyDescent="0.25">
      <c r="A399" t="s">
        <v>39</v>
      </c>
      <c r="B399" t="s">
        <v>48</v>
      </c>
      <c r="C399" t="s">
        <v>13</v>
      </c>
      <c r="D399" t="s">
        <v>55</v>
      </c>
      <c r="E399" t="s">
        <v>58</v>
      </c>
      <c r="F399">
        <v>48</v>
      </c>
      <c r="G399">
        <v>520125</v>
      </c>
      <c r="H399" s="8">
        <v>45352</v>
      </c>
      <c r="I399" t="s">
        <v>64</v>
      </c>
    </row>
    <row r="400" spans="1:9" x14ac:dyDescent="0.25">
      <c r="A400" t="s">
        <v>39</v>
      </c>
      <c r="B400" t="s">
        <v>48</v>
      </c>
      <c r="C400" t="s">
        <v>6</v>
      </c>
      <c r="D400" t="s">
        <v>55</v>
      </c>
      <c r="E400" t="s">
        <v>58</v>
      </c>
      <c r="F400">
        <v>49</v>
      </c>
      <c r="G400">
        <v>395357</v>
      </c>
      <c r="H400" s="8">
        <v>45352</v>
      </c>
      <c r="I400" t="s">
        <v>64</v>
      </c>
    </row>
    <row r="401" spans="1:9" x14ac:dyDescent="0.25">
      <c r="A401" t="s">
        <v>39</v>
      </c>
      <c r="B401" t="s">
        <v>49</v>
      </c>
      <c r="C401" t="s">
        <v>7</v>
      </c>
      <c r="D401" t="s">
        <v>55</v>
      </c>
      <c r="E401" t="s">
        <v>58</v>
      </c>
      <c r="F401">
        <v>55</v>
      </c>
      <c r="G401">
        <v>136218</v>
      </c>
      <c r="H401" s="8">
        <v>45383</v>
      </c>
      <c r="I401" t="s">
        <v>64</v>
      </c>
    </row>
    <row r="402" spans="1:9" x14ac:dyDescent="0.25">
      <c r="A402" t="s">
        <v>39</v>
      </c>
      <c r="B402" t="s">
        <v>49</v>
      </c>
      <c r="C402" t="s">
        <v>10</v>
      </c>
      <c r="D402" t="s">
        <v>55</v>
      </c>
      <c r="E402" t="s">
        <v>58</v>
      </c>
      <c r="F402">
        <v>55</v>
      </c>
      <c r="G402">
        <v>505283</v>
      </c>
      <c r="H402" s="8">
        <v>45383</v>
      </c>
      <c r="I402" t="s">
        <v>64</v>
      </c>
    </row>
    <row r="403" spans="1:9" x14ac:dyDescent="0.25">
      <c r="A403" t="s">
        <v>39</v>
      </c>
      <c r="B403" t="s">
        <v>49</v>
      </c>
      <c r="C403" t="s">
        <v>11</v>
      </c>
      <c r="D403" t="s">
        <v>55</v>
      </c>
      <c r="E403" t="s">
        <v>58</v>
      </c>
      <c r="F403">
        <v>52</v>
      </c>
      <c r="G403">
        <v>427642</v>
      </c>
      <c r="H403" s="8">
        <v>45383</v>
      </c>
      <c r="I403" t="s">
        <v>64</v>
      </c>
    </row>
    <row r="404" spans="1:9" x14ac:dyDescent="0.25">
      <c r="A404" t="s">
        <v>39</v>
      </c>
      <c r="B404" t="s">
        <v>49</v>
      </c>
      <c r="C404" t="s">
        <v>12</v>
      </c>
      <c r="D404" t="s">
        <v>55</v>
      </c>
      <c r="E404" t="s">
        <v>58</v>
      </c>
      <c r="F404">
        <v>44</v>
      </c>
      <c r="G404">
        <v>271893</v>
      </c>
      <c r="H404" s="8">
        <v>45383</v>
      </c>
      <c r="I404" t="s">
        <v>64</v>
      </c>
    </row>
    <row r="405" spans="1:9" x14ac:dyDescent="0.25">
      <c r="A405" t="s">
        <v>39</v>
      </c>
      <c r="B405" t="s">
        <v>49</v>
      </c>
      <c r="C405" t="s">
        <v>13</v>
      </c>
      <c r="D405" t="s">
        <v>55</v>
      </c>
      <c r="E405" t="s">
        <v>58</v>
      </c>
      <c r="F405">
        <v>44</v>
      </c>
      <c r="G405">
        <v>508865</v>
      </c>
      <c r="H405" s="8">
        <v>45383</v>
      </c>
      <c r="I405" t="s">
        <v>64</v>
      </c>
    </row>
    <row r="406" spans="1:9" x14ac:dyDescent="0.25">
      <c r="A406" t="s">
        <v>39</v>
      </c>
      <c r="B406" t="s">
        <v>49</v>
      </c>
      <c r="C406" t="s">
        <v>6</v>
      </c>
      <c r="D406" t="s">
        <v>55</v>
      </c>
      <c r="E406" t="s">
        <v>58</v>
      </c>
      <c r="F406">
        <v>54</v>
      </c>
      <c r="G406">
        <v>111341</v>
      </c>
      <c r="H406" s="8">
        <v>45383</v>
      </c>
      <c r="I406" t="s">
        <v>64</v>
      </c>
    </row>
    <row r="407" spans="1:9" x14ac:dyDescent="0.25">
      <c r="A407" t="s">
        <v>39</v>
      </c>
      <c r="B407" t="s">
        <v>49</v>
      </c>
      <c r="C407" t="s">
        <v>7</v>
      </c>
      <c r="D407" t="s">
        <v>55</v>
      </c>
      <c r="E407" t="s">
        <v>58</v>
      </c>
      <c r="F407">
        <v>44</v>
      </c>
      <c r="G407">
        <v>52927</v>
      </c>
      <c r="H407" s="8">
        <v>45383</v>
      </c>
      <c r="I407" t="s">
        <v>64</v>
      </c>
    </row>
    <row r="408" spans="1:9" x14ac:dyDescent="0.25">
      <c r="A408" t="s">
        <v>39</v>
      </c>
      <c r="B408" t="s">
        <v>49</v>
      </c>
      <c r="C408" t="s">
        <v>8</v>
      </c>
      <c r="D408" t="s">
        <v>55</v>
      </c>
      <c r="E408" t="s">
        <v>58</v>
      </c>
      <c r="F408">
        <v>54</v>
      </c>
      <c r="G408">
        <v>571098</v>
      </c>
      <c r="H408" s="8">
        <v>45383</v>
      </c>
      <c r="I408" t="s">
        <v>64</v>
      </c>
    </row>
    <row r="409" spans="1:9" x14ac:dyDescent="0.25">
      <c r="A409" t="s">
        <v>39</v>
      </c>
      <c r="B409" t="s">
        <v>50</v>
      </c>
      <c r="C409" t="s">
        <v>9</v>
      </c>
      <c r="D409" t="s">
        <v>55</v>
      </c>
      <c r="E409" t="s">
        <v>58</v>
      </c>
      <c r="F409">
        <v>45</v>
      </c>
      <c r="G409">
        <v>60492</v>
      </c>
      <c r="H409" s="8">
        <v>45413</v>
      </c>
      <c r="I409" t="s">
        <v>64</v>
      </c>
    </row>
    <row r="410" spans="1:9" x14ac:dyDescent="0.25">
      <c r="A410" t="s">
        <v>39</v>
      </c>
      <c r="B410" t="s">
        <v>50</v>
      </c>
      <c r="C410" t="s">
        <v>10</v>
      </c>
      <c r="D410" t="s">
        <v>55</v>
      </c>
      <c r="E410" t="s">
        <v>58</v>
      </c>
      <c r="F410">
        <v>45</v>
      </c>
      <c r="G410">
        <v>181220</v>
      </c>
      <c r="H410" s="8">
        <v>45413</v>
      </c>
      <c r="I410" t="s">
        <v>64</v>
      </c>
    </row>
    <row r="411" spans="1:9" x14ac:dyDescent="0.25">
      <c r="A411" t="s">
        <v>39</v>
      </c>
      <c r="B411" t="s">
        <v>50</v>
      </c>
      <c r="C411" t="s">
        <v>13</v>
      </c>
      <c r="D411" t="s">
        <v>55</v>
      </c>
      <c r="E411" t="s">
        <v>58</v>
      </c>
      <c r="F411">
        <v>50</v>
      </c>
      <c r="G411">
        <v>152981</v>
      </c>
      <c r="H411" s="8">
        <v>45413</v>
      </c>
      <c r="I411" t="s">
        <v>64</v>
      </c>
    </row>
    <row r="412" spans="1:9" x14ac:dyDescent="0.25">
      <c r="A412" t="s">
        <v>39</v>
      </c>
      <c r="B412" t="s">
        <v>50</v>
      </c>
      <c r="C412" t="s">
        <v>4</v>
      </c>
      <c r="D412" t="s">
        <v>56</v>
      </c>
      <c r="E412" t="s">
        <v>57</v>
      </c>
      <c r="F412">
        <v>42</v>
      </c>
      <c r="G412">
        <v>281037</v>
      </c>
      <c r="H412" s="8">
        <v>45413</v>
      </c>
      <c r="I412" t="s">
        <v>63</v>
      </c>
    </row>
    <row r="413" spans="1:9" x14ac:dyDescent="0.25">
      <c r="A413" t="s">
        <v>39</v>
      </c>
      <c r="B413" t="s">
        <v>50</v>
      </c>
      <c r="C413" t="s">
        <v>5</v>
      </c>
      <c r="D413" t="s">
        <v>56</v>
      </c>
      <c r="E413" t="s">
        <v>57</v>
      </c>
      <c r="F413">
        <v>49</v>
      </c>
      <c r="G413">
        <v>363010</v>
      </c>
      <c r="H413" s="8">
        <v>45413</v>
      </c>
      <c r="I413" t="s">
        <v>63</v>
      </c>
    </row>
    <row r="414" spans="1:9" x14ac:dyDescent="0.25">
      <c r="A414" t="s">
        <v>39</v>
      </c>
      <c r="B414" t="s">
        <v>50</v>
      </c>
      <c r="C414" t="s">
        <v>6</v>
      </c>
      <c r="D414" t="s">
        <v>56</v>
      </c>
      <c r="E414" t="s">
        <v>57</v>
      </c>
      <c r="F414">
        <v>54</v>
      </c>
      <c r="G414">
        <v>387494</v>
      </c>
      <c r="H414" s="8">
        <v>45413</v>
      </c>
      <c r="I414" t="s">
        <v>63</v>
      </c>
    </row>
    <row r="415" spans="1:9" x14ac:dyDescent="0.25">
      <c r="A415" t="s">
        <v>39</v>
      </c>
      <c r="B415" t="s">
        <v>51</v>
      </c>
      <c r="C415" t="s">
        <v>7</v>
      </c>
      <c r="D415" t="s">
        <v>56</v>
      </c>
      <c r="E415" t="s">
        <v>57</v>
      </c>
      <c r="F415">
        <v>54</v>
      </c>
      <c r="G415">
        <v>164389</v>
      </c>
      <c r="H415" s="8">
        <v>45444</v>
      </c>
      <c r="I415" t="s">
        <v>63</v>
      </c>
    </row>
    <row r="416" spans="1:9" x14ac:dyDescent="0.25">
      <c r="A416" t="s">
        <v>39</v>
      </c>
      <c r="B416" t="s">
        <v>51</v>
      </c>
      <c r="C416" t="s">
        <v>8</v>
      </c>
      <c r="D416" t="s">
        <v>54</v>
      </c>
      <c r="E416" t="s">
        <v>59</v>
      </c>
      <c r="F416">
        <v>50</v>
      </c>
      <c r="G416">
        <v>270043</v>
      </c>
      <c r="H416" s="8">
        <v>45444</v>
      </c>
      <c r="I416" t="s">
        <v>65</v>
      </c>
    </row>
    <row r="417" spans="1:9" x14ac:dyDescent="0.25">
      <c r="A417" t="s">
        <v>39</v>
      </c>
      <c r="B417" t="s">
        <v>51</v>
      </c>
      <c r="C417" t="s">
        <v>9</v>
      </c>
      <c r="D417" t="s">
        <v>54</v>
      </c>
      <c r="E417" t="s">
        <v>59</v>
      </c>
      <c r="F417">
        <v>50</v>
      </c>
      <c r="G417">
        <v>304738</v>
      </c>
      <c r="H417" s="8">
        <v>45444</v>
      </c>
      <c r="I417" t="s">
        <v>65</v>
      </c>
    </row>
    <row r="418" spans="1:9" x14ac:dyDescent="0.25">
      <c r="A418" t="s">
        <v>39</v>
      </c>
      <c r="B418" t="s">
        <v>51</v>
      </c>
      <c r="C418" t="s">
        <v>10</v>
      </c>
      <c r="D418" t="s">
        <v>54</v>
      </c>
      <c r="E418" t="s">
        <v>59</v>
      </c>
      <c r="F418">
        <v>45</v>
      </c>
      <c r="G418">
        <v>498711</v>
      </c>
      <c r="H418" s="8">
        <v>45444</v>
      </c>
      <c r="I418" t="s">
        <v>65</v>
      </c>
    </row>
    <row r="419" spans="1:9" x14ac:dyDescent="0.25">
      <c r="A419" t="s">
        <v>39</v>
      </c>
      <c r="B419" t="s">
        <v>51</v>
      </c>
      <c r="C419" t="s">
        <v>11</v>
      </c>
      <c r="D419" t="s">
        <v>54</v>
      </c>
      <c r="E419" t="s">
        <v>59</v>
      </c>
      <c r="F419">
        <v>56</v>
      </c>
      <c r="G419">
        <v>196552</v>
      </c>
      <c r="H419" s="8">
        <v>45444</v>
      </c>
      <c r="I419" t="s">
        <v>65</v>
      </c>
    </row>
    <row r="420" spans="1:9" x14ac:dyDescent="0.25">
      <c r="A420" t="s">
        <v>39</v>
      </c>
      <c r="B420" t="s">
        <v>51</v>
      </c>
      <c r="C420" t="s">
        <v>12</v>
      </c>
      <c r="D420" t="s">
        <v>54</v>
      </c>
      <c r="E420" t="s">
        <v>59</v>
      </c>
      <c r="F420">
        <v>50</v>
      </c>
      <c r="G420">
        <v>471432</v>
      </c>
      <c r="H420" s="8">
        <v>45444</v>
      </c>
      <c r="I420" t="s">
        <v>65</v>
      </c>
    </row>
    <row r="421" spans="1:9" x14ac:dyDescent="0.25">
      <c r="A421" t="s">
        <v>39</v>
      </c>
      <c r="B421" t="s">
        <v>51</v>
      </c>
      <c r="C421" t="s">
        <v>13</v>
      </c>
      <c r="D421" t="s">
        <v>56</v>
      </c>
      <c r="E421" t="s">
        <v>57</v>
      </c>
      <c r="F421">
        <v>56</v>
      </c>
      <c r="G421">
        <v>531415</v>
      </c>
      <c r="H421" s="8">
        <v>45444</v>
      </c>
      <c r="I421" t="s">
        <v>63</v>
      </c>
    </row>
    <row r="422" spans="1:9" x14ac:dyDescent="0.25">
      <c r="A422" t="s">
        <v>39</v>
      </c>
      <c r="B422" t="s">
        <v>51</v>
      </c>
      <c r="C422" t="s">
        <v>6</v>
      </c>
      <c r="D422" t="s">
        <v>56</v>
      </c>
      <c r="E422" t="s">
        <v>57</v>
      </c>
      <c r="F422">
        <v>48</v>
      </c>
      <c r="G422">
        <v>435143</v>
      </c>
      <c r="H422" s="8">
        <v>45444</v>
      </c>
      <c r="I422" t="s">
        <v>63</v>
      </c>
    </row>
    <row r="423" spans="1:9" x14ac:dyDescent="0.25">
      <c r="A423" t="s">
        <v>39</v>
      </c>
      <c r="B423" t="s">
        <v>51</v>
      </c>
      <c r="C423" t="s">
        <v>7</v>
      </c>
      <c r="D423" t="s">
        <v>56</v>
      </c>
      <c r="E423" t="s">
        <v>57</v>
      </c>
      <c r="F423">
        <v>45</v>
      </c>
      <c r="G423">
        <v>445196</v>
      </c>
      <c r="H423" s="8">
        <v>45444</v>
      </c>
      <c r="I423" t="s">
        <v>63</v>
      </c>
    </row>
    <row r="424" spans="1:9" x14ac:dyDescent="0.25">
      <c r="A424" t="s">
        <v>39</v>
      </c>
      <c r="B424" t="s">
        <v>51</v>
      </c>
      <c r="C424" t="s">
        <v>8</v>
      </c>
      <c r="D424" t="s">
        <v>56</v>
      </c>
      <c r="E424" t="s">
        <v>57</v>
      </c>
      <c r="F424">
        <v>42</v>
      </c>
      <c r="G424">
        <v>348851</v>
      </c>
      <c r="H424" s="8">
        <v>45444</v>
      </c>
      <c r="I424" t="s">
        <v>63</v>
      </c>
    </row>
    <row r="425" spans="1:9" x14ac:dyDescent="0.25">
      <c r="A425" t="s">
        <v>39</v>
      </c>
      <c r="B425" t="s">
        <v>51</v>
      </c>
      <c r="C425" t="s">
        <v>9</v>
      </c>
      <c r="D425" t="s">
        <v>56</v>
      </c>
      <c r="E425" t="s">
        <v>57</v>
      </c>
      <c r="F425">
        <v>47</v>
      </c>
      <c r="G425">
        <v>289345</v>
      </c>
      <c r="H425" s="8">
        <v>45444</v>
      </c>
      <c r="I425" t="s">
        <v>63</v>
      </c>
    </row>
    <row r="426" spans="1:9" x14ac:dyDescent="0.25">
      <c r="A426" t="s">
        <v>39</v>
      </c>
      <c r="B426" t="s">
        <v>51</v>
      </c>
      <c r="C426" t="s">
        <v>10</v>
      </c>
      <c r="D426" t="s">
        <v>56</v>
      </c>
      <c r="E426" t="s">
        <v>57</v>
      </c>
      <c r="F426">
        <v>52</v>
      </c>
      <c r="G426">
        <v>248509</v>
      </c>
      <c r="H426" s="8">
        <v>45444</v>
      </c>
      <c r="I426" t="s">
        <v>63</v>
      </c>
    </row>
    <row r="427" spans="1:9" x14ac:dyDescent="0.25">
      <c r="A427" t="s">
        <v>39</v>
      </c>
      <c r="B427" t="s">
        <v>51</v>
      </c>
      <c r="C427" t="s">
        <v>8</v>
      </c>
      <c r="D427" t="s">
        <v>56</v>
      </c>
      <c r="E427" t="s">
        <v>57</v>
      </c>
      <c r="F427">
        <v>55</v>
      </c>
      <c r="G427">
        <v>570155</v>
      </c>
      <c r="H427" s="8">
        <v>45444</v>
      </c>
      <c r="I427" t="s">
        <v>63</v>
      </c>
    </row>
    <row r="428" spans="1:9" x14ac:dyDescent="0.25">
      <c r="A428" t="s">
        <v>39</v>
      </c>
      <c r="B428" t="s">
        <v>51</v>
      </c>
      <c r="C428" t="s">
        <v>9</v>
      </c>
      <c r="D428" t="s">
        <v>55</v>
      </c>
      <c r="E428" t="s">
        <v>58</v>
      </c>
      <c r="F428">
        <v>51</v>
      </c>
      <c r="G428">
        <v>127487</v>
      </c>
      <c r="H428" s="8">
        <v>45444</v>
      </c>
      <c r="I428" t="s">
        <v>64</v>
      </c>
    </row>
    <row r="429" spans="1:9" x14ac:dyDescent="0.25">
      <c r="A429" t="s">
        <v>39</v>
      </c>
      <c r="B429" t="s">
        <v>51</v>
      </c>
      <c r="C429" t="s">
        <v>10</v>
      </c>
      <c r="D429" t="s">
        <v>54</v>
      </c>
      <c r="E429" t="s">
        <v>59</v>
      </c>
      <c r="F429">
        <v>43</v>
      </c>
      <c r="G429">
        <v>148754</v>
      </c>
      <c r="H429" s="8">
        <v>45444</v>
      </c>
      <c r="I429" t="s">
        <v>65</v>
      </c>
    </row>
    <row r="430" spans="1:9" x14ac:dyDescent="0.25">
      <c r="A430" t="s">
        <v>39</v>
      </c>
      <c r="B430" t="s">
        <v>51</v>
      </c>
      <c r="C430" t="s">
        <v>13</v>
      </c>
      <c r="D430" t="s">
        <v>54</v>
      </c>
      <c r="E430" t="s">
        <v>59</v>
      </c>
      <c r="F430">
        <v>47</v>
      </c>
      <c r="G430">
        <v>79510</v>
      </c>
      <c r="H430" s="8">
        <v>45444</v>
      </c>
      <c r="I430" t="s">
        <v>65</v>
      </c>
    </row>
    <row r="431" spans="1:9" x14ac:dyDescent="0.25">
      <c r="A431" t="s">
        <v>39</v>
      </c>
      <c r="B431" t="s">
        <v>51</v>
      </c>
      <c r="C431" t="s">
        <v>4</v>
      </c>
      <c r="D431" t="s">
        <v>54</v>
      </c>
      <c r="E431" t="s">
        <v>59</v>
      </c>
      <c r="F431">
        <v>41</v>
      </c>
      <c r="G431">
        <v>132780</v>
      </c>
      <c r="H431" s="8">
        <v>45444</v>
      </c>
      <c r="I431" t="s">
        <v>65</v>
      </c>
    </row>
    <row r="432" spans="1:9" x14ac:dyDescent="0.25">
      <c r="A432" t="s">
        <v>39</v>
      </c>
      <c r="B432" t="s">
        <v>51</v>
      </c>
      <c r="C432" t="s">
        <v>5</v>
      </c>
      <c r="D432" t="s">
        <v>54</v>
      </c>
      <c r="E432" t="s">
        <v>59</v>
      </c>
      <c r="F432">
        <v>45</v>
      </c>
      <c r="G432">
        <v>553255</v>
      </c>
      <c r="H432" s="8">
        <v>45444</v>
      </c>
      <c r="I432" t="s">
        <v>65</v>
      </c>
    </row>
    <row r="433" spans="1:9" x14ac:dyDescent="0.25">
      <c r="A433" t="s">
        <v>39</v>
      </c>
      <c r="B433" t="s">
        <v>51</v>
      </c>
      <c r="C433" t="s">
        <v>6</v>
      </c>
      <c r="D433" t="s">
        <v>56</v>
      </c>
      <c r="E433" t="s">
        <v>57</v>
      </c>
      <c r="F433">
        <v>48</v>
      </c>
      <c r="G433">
        <v>507745</v>
      </c>
      <c r="H433" s="8">
        <v>45444</v>
      </c>
      <c r="I433" t="s">
        <v>63</v>
      </c>
    </row>
    <row r="434" spans="1:9" x14ac:dyDescent="0.25">
      <c r="A434" t="s">
        <v>39</v>
      </c>
      <c r="B434" t="s">
        <v>51</v>
      </c>
      <c r="C434" t="s">
        <v>7</v>
      </c>
      <c r="D434" t="s">
        <v>56</v>
      </c>
      <c r="E434" t="s">
        <v>57</v>
      </c>
      <c r="F434">
        <v>46</v>
      </c>
      <c r="G434">
        <v>218584</v>
      </c>
      <c r="H434" s="8">
        <v>45444</v>
      </c>
      <c r="I434" t="s">
        <v>63</v>
      </c>
    </row>
    <row r="435" spans="1:9" x14ac:dyDescent="0.25">
      <c r="A435" t="s">
        <v>39</v>
      </c>
      <c r="B435" t="s">
        <v>51</v>
      </c>
      <c r="C435" t="s">
        <v>8</v>
      </c>
      <c r="D435" t="s">
        <v>56</v>
      </c>
      <c r="E435" t="s">
        <v>57</v>
      </c>
      <c r="F435">
        <v>41</v>
      </c>
      <c r="G435">
        <v>354945</v>
      </c>
      <c r="H435" s="8">
        <v>45444</v>
      </c>
      <c r="I435" t="s">
        <v>63</v>
      </c>
    </row>
    <row r="436" spans="1:9" x14ac:dyDescent="0.25">
      <c r="A436" t="s">
        <v>39</v>
      </c>
      <c r="B436" t="s">
        <v>51</v>
      </c>
      <c r="C436" t="s">
        <v>9</v>
      </c>
      <c r="D436" t="s">
        <v>56</v>
      </c>
      <c r="E436" t="s">
        <v>57</v>
      </c>
      <c r="F436">
        <v>57</v>
      </c>
      <c r="G436">
        <v>508012</v>
      </c>
      <c r="H436" s="8">
        <v>45444</v>
      </c>
      <c r="I436" t="s">
        <v>63</v>
      </c>
    </row>
    <row r="437" spans="1:9" x14ac:dyDescent="0.25">
      <c r="A437" t="s">
        <v>39</v>
      </c>
      <c r="B437" t="s">
        <v>51</v>
      </c>
      <c r="C437" t="s">
        <v>10</v>
      </c>
      <c r="D437" t="s">
        <v>56</v>
      </c>
      <c r="E437" t="s">
        <v>57</v>
      </c>
      <c r="F437">
        <v>46</v>
      </c>
      <c r="G437">
        <v>300082</v>
      </c>
      <c r="H437" s="8">
        <v>45444</v>
      </c>
      <c r="I437" t="s">
        <v>63</v>
      </c>
    </row>
    <row r="438" spans="1:9" x14ac:dyDescent="0.25">
      <c r="A438" t="s">
        <v>39</v>
      </c>
      <c r="B438" t="s">
        <v>51</v>
      </c>
      <c r="C438" t="s">
        <v>11</v>
      </c>
      <c r="D438" t="s">
        <v>55</v>
      </c>
      <c r="E438" t="s">
        <v>58</v>
      </c>
      <c r="F438">
        <v>56</v>
      </c>
      <c r="G438">
        <v>239087</v>
      </c>
      <c r="H438" s="8">
        <v>45444</v>
      </c>
      <c r="I438" t="s">
        <v>64</v>
      </c>
    </row>
    <row r="439" spans="1:9" x14ac:dyDescent="0.25">
      <c r="A439" t="s">
        <v>39</v>
      </c>
      <c r="B439" t="s">
        <v>51</v>
      </c>
      <c r="C439" t="s">
        <v>12</v>
      </c>
      <c r="D439" t="s">
        <v>55</v>
      </c>
      <c r="E439" t="s">
        <v>58</v>
      </c>
      <c r="F439">
        <v>43</v>
      </c>
      <c r="G439">
        <v>395086</v>
      </c>
      <c r="H439" s="8">
        <v>45444</v>
      </c>
      <c r="I439" t="s">
        <v>64</v>
      </c>
    </row>
    <row r="440" spans="1:9" x14ac:dyDescent="0.25">
      <c r="A440" t="s">
        <v>39</v>
      </c>
      <c r="B440" t="s">
        <v>51</v>
      </c>
      <c r="C440" t="s">
        <v>13</v>
      </c>
      <c r="D440" t="s">
        <v>55</v>
      </c>
      <c r="E440" t="s">
        <v>58</v>
      </c>
      <c r="F440">
        <v>48</v>
      </c>
      <c r="G440">
        <v>425177</v>
      </c>
      <c r="H440" s="8">
        <v>45444</v>
      </c>
      <c r="I440" t="s">
        <v>64</v>
      </c>
    </row>
    <row r="441" spans="1:9" x14ac:dyDescent="0.25">
      <c r="A441" t="s">
        <v>39</v>
      </c>
      <c r="B441" t="s">
        <v>51</v>
      </c>
      <c r="C441" t="s">
        <v>6</v>
      </c>
      <c r="D441" t="s">
        <v>55</v>
      </c>
      <c r="E441" t="s">
        <v>58</v>
      </c>
      <c r="F441">
        <v>58</v>
      </c>
      <c r="G441">
        <v>182770</v>
      </c>
      <c r="H441" s="8">
        <v>45444</v>
      </c>
      <c r="I441" t="s">
        <v>64</v>
      </c>
    </row>
    <row r="442" spans="1:9" x14ac:dyDescent="0.25">
      <c r="A442" t="s">
        <v>39</v>
      </c>
      <c r="B442" t="s">
        <v>51</v>
      </c>
      <c r="C442" t="s">
        <v>7</v>
      </c>
      <c r="D442" t="s">
        <v>55</v>
      </c>
      <c r="E442" t="s">
        <v>58</v>
      </c>
      <c r="F442">
        <v>44</v>
      </c>
      <c r="G442">
        <v>573930</v>
      </c>
      <c r="H442" s="8">
        <v>45444</v>
      </c>
      <c r="I442" t="s">
        <v>64</v>
      </c>
    </row>
    <row r="443" spans="1:9" x14ac:dyDescent="0.25">
      <c r="A443" t="s">
        <v>39</v>
      </c>
      <c r="B443" t="s">
        <v>51</v>
      </c>
      <c r="C443" t="s">
        <v>8</v>
      </c>
      <c r="D443" t="s">
        <v>56</v>
      </c>
      <c r="E443" t="s">
        <v>57</v>
      </c>
      <c r="F443">
        <v>43</v>
      </c>
      <c r="G443">
        <v>478855</v>
      </c>
      <c r="H443" s="8">
        <v>45444</v>
      </c>
      <c r="I443" t="s">
        <v>63</v>
      </c>
    </row>
    <row r="444" spans="1:9" x14ac:dyDescent="0.25">
      <c r="A444" t="s">
        <v>39</v>
      </c>
      <c r="B444" t="s">
        <v>51</v>
      </c>
      <c r="C444" t="s">
        <v>9</v>
      </c>
      <c r="D444" t="s">
        <v>56</v>
      </c>
      <c r="E444" t="s">
        <v>57</v>
      </c>
      <c r="F444">
        <v>57</v>
      </c>
      <c r="G444">
        <v>345791</v>
      </c>
      <c r="H444" s="8">
        <v>45444</v>
      </c>
      <c r="I444" t="s">
        <v>63</v>
      </c>
    </row>
    <row r="445" spans="1:9" x14ac:dyDescent="0.25">
      <c r="A445" t="s">
        <v>39</v>
      </c>
      <c r="B445" t="s">
        <v>51</v>
      </c>
      <c r="C445" t="s">
        <v>10</v>
      </c>
      <c r="D445" t="s">
        <v>56</v>
      </c>
      <c r="E445" t="s">
        <v>57</v>
      </c>
      <c r="F445">
        <v>41</v>
      </c>
      <c r="G445">
        <v>402995</v>
      </c>
      <c r="H445" s="8">
        <v>45444</v>
      </c>
      <c r="I445" t="s">
        <v>63</v>
      </c>
    </row>
    <row r="446" spans="1:9" x14ac:dyDescent="0.25">
      <c r="A446" t="s">
        <v>39</v>
      </c>
      <c r="B446" t="s">
        <v>51</v>
      </c>
      <c r="C446" t="s">
        <v>30</v>
      </c>
      <c r="D446" t="s">
        <v>56</v>
      </c>
      <c r="E446" t="s">
        <v>57</v>
      </c>
      <c r="F446">
        <v>44</v>
      </c>
      <c r="G446">
        <v>367075</v>
      </c>
      <c r="H446" s="8">
        <v>45444</v>
      </c>
      <c r="I446" t="s">
        <v>63</v>
      </c>
    </row>
    <row r="447" spans="1:9" x14ac:dyDescent="0.25">
      <c r="A447" t="s">
        <v>39</v>
      </c>
      <c r="B447" t="s">
        <v>51</v>
      </c>
      <c r="C447" t="s">
        <v>31</v>
      </c>
      <c r="D447" t="s">
        <v>56</v>
      </c>
      <c r="E447" t="s">
        <v>57</v>
      </c>
      <c r="F447">
        <v>46</v>
      </c>
      <c r="G447">
        <v>203755</v>
      </c>
      <c r="H447" s="8">
        <v>45444</v>
      </c>
      <c r="I447" t="s">
        <v>63</v>
      </c>
    </row>
    <row r="448" spans="1:9" x14ac:dyDescent="0.25">
      <c r="A448" t="s">
        <v>39</v>
      </c>
      <c r="B448" t="s">
        <v>51</v>
      </c>
      <c r="C448" t="s">
        <v>32</v>
      </c>
      <c r="D448" t="s">
        <v>56</v>
      </c>
      <c r="E448" t="s">
        <v>57</v>
      </c>
      <c r="F448">
        <v>51</v>
      </c>
      <c r="G448">
        <v>413926</v>
      </c>
      <c r="H448" s="8">
        <v>45444</v>
      </c>
      <c r="I448" t="s">
        <v>63</v>
      </c>
    </row>
    <row r="449" spans="1:9" x14ac:dyDescent="0.25">
      <c r="A449" t="s">
        <v>39</v>
      </c>
      <c r="B449" t="s">
        <v>51</v>
      </c>
      <c r="C449" t="s">
        <v>4</v>
      </c>
      <c r="D449" t="s">
        <v>56</v>
      </c>
      <c r="E449" t="s">
        <v>57</v>
      </c>
      <c r="F449">
        <v>54</v>
      </c>
      <c r="G449">
        <v>173119</v>
      </c>
      <c r="H449" s="8">
        <v>45444</v>
      </c>
      <c r="I449" t="s">
        <v>63</v>
      </c>
    </row>
    <row r="450" spans="1:9" x14ac:dyDescent="0.25">
      <c r="A450" t="s">
        <v>39</v>
      </c>
      <c r="B450" t="s">
        <v>51</v>
      </c>
      <c r="C450" t="s">
        <v>5</v>
      </c>
      <c r="D450" t="s">
        <v>56</v>
      </c>
      <c r="E450" t="s">
        <v>57</v>
      </c>
      <c r="F450">
        <v>57</v>
      </c>
      <c r="G450">
        <v>299384</v>
      </c>
      <c r="H450" s="8">
        <v>45444</v>
      </c>
      <c r="I450" t="s">
        <v>63</v>
      </c>
    </row>
    <row r="451" spans="1:9" x14ac:dyDescent="0.25">
      <c r="A451" t="s">
        <v>39</v>
      </c>
      <c r="B451" t="s">
        <v>51</v>
      </c>
      <c r="C451" t="s">
        <v>6</v>
      </c>
      <c r="D451" t="s">
        <v>56</v>
      </c>
      <c r="E451" t="s">
        <v>57</v>
      </c>
      <c r="F451">
        <v>42</v>
      </c>
      <c r="G451">
        <v>48117</v>
      </c>
      <c r="H451" s="8">
        <v>45444</v>
      </c>
      <c r="I451" t="s">
        <v>63</v>
      </c>
    </row>
    <row r="452" spans="1:9" x14ac:dyDescent="0.25">
      <c r="A452" t="s">
        <v>39</v>
      </c>
      <c r="B452" t="s">
        <v>51</v>
      </c>
      <c r="C452" t="s">
        <v>7</v>
      </c>
      <c r="D452" t="s">
        <v>56</v>
      </c>
      <c r="E452" t="s">
        <v>57</v>
      </c>
      <c r="F452">
        <v>42</v>
      </c>
      <c r="G452">
        <v>174688</v>
      </c>
      <c r="H452" s="8">
        <v>45444</v>
      </c>
      <c r="I452" t="s">
        <v>63</v>
      </c>
    </row>
    <row r="453" spans="1:9" x14ac:dyDescent="0.25">
      <c r="A453" t="s">
        <v>39</v>
      </c>
      <c r="B453" t="s">
        <v>51</v>
      </c>
      <c r="C453" t="s">
        <v>8</v>
      </c>
      <c r="D453" t="s">
        <v>56</v>
      </c>
      <c r="E453" t="s">
        <v>57</v>
      </c>
      <c r="F453">
        <v>46</v>
      </c>
      <c r="G453">
        <v>337317</v>
      </c>
      <c r="H453" s="8">
        <v>45444</v>
      </c>
      <c r="I453" t="s">
        <v>63</v>
      </c>
    </row>
    <row r="454" spans="1:9" x14ac:dyDescent="0.25">
      <c r="A454" t="s">
        <v>39</v>
      </c>
      <c r="B454" t="s">
        <v>51</v>
      </c>
      <c r="C454" t="s">
        <v>9</v>
      </c>
      <c r="D454" t="s">
        <v>56</v>
      </c>
      <c r="E454" t="s">
        <v>57</v>
      </c>
      <c r="F454">
        <v>50</v>
      </c>
      <c r="G454">
        <v>296389</v>
      </c>
      <c r="H454" s="8">
        <v>45444</v>
      </c>
      <c r="I454" t="s">
        <v>63</v>
      </c>
    </row>
    <row r="455" spans="1:9" x14ac:dyDescent="0.25">
      <c r="A455" t="s">
        <v>39</v>
      </c>
      <c r="B455" t="s">
        <v>51</v>
      </c>
      <c r="C455" t="s">
        <v>10</v>
      </c>
      <c r="D455" t="s">
        <v>56</v>
      </c>
      <c r="E455" t="s">
        <v>57</v>
      </c>
      <c r="F455">
        <v>58</v>
      </c>
      <c r="G455">
        <v>343717</v>
      </c>
      <c r="H455" s="8">
        <v>45444</v>
      </c>
      <c r="I455" t="s">
        <v>63</v>
      </c>
    </row>
    <row r="456" spans="1:9" x14ac:dyDescent="0.25">
      <c r="A456" t="s">
        <v>39</v>
      </c>
      <c r="B456" t="s">
        <v>51</v>
      </c>
      <c r="C456" t="s">
        <v>13</v>
      </c>
      <c r="D456" t="s">
        <v>56</v>
      </c>
      <c r="E456" t="s">
        <v>57</v>
      </c>
      <c r="F456">
        <v>40</v>
      </c>
      <c r="G456">
        <v>71178</v>
      </c>
      <c r="H456" s="8">
        <v>45444</v>
      </c>
      <c r="I456" t="s">
        <v>63</v>
      </c>
    </row>
    <row r="457" spans="1:9" x14ac:dyDescent="0.25">
      <c r="A457" t="s">
        <v>39</v>
      </c>
      <c r="B457" t="s">
        <v>51</v>
      </c>
      <c r="C457" t="s">
        <v>4</v>
      </c>
      <c r="D457" t="s">
        <v>56</v>
      </c>
      <c r="E457" t="s">
        <v>57</v>
      </c>
      <c r="F457">
        <v>48</v>
      </c>
      <c r="G457">
        <v>448253</v>
      </c>
      <c r="H457" s="8">
        <v>45444</v>
      </c>
      <c r="I457" t="s">
        <v>63</v>
      </c>
    </row>
    <row r="458" spans="1:9" x14ac:dyDescent="0.25">
      <c r="A458" t="s">
        <v>39</v>
      </c>
      <c r="B458" t="s">
        <v>51</v>
      </c>
      <c r="C458" t="s">
        <v>5</v>
      </c>
      <c r="D458" t="s">
        <v>56</v>
      </c>
      <c r="E458" t="s">
        <v>57</v>
      </c>
      <c r="F458">
        <v>51</v>
      </c>
      <c r="G458">
        <v>57491</v>
      </c>
      <c r="H458" s="8">
        <v>45444</v>
      </c>
      <c r="I458" t="s">
        <v>63</v>
      </c>
    </row>
    <row r="459" spans="1:9" x14ac:dyDescent="0.25">
      <c r="A459" t="s">
        <v>39</v>
      </c>
      <c r="B459" t="s">
        <v>51</v>
      </c>
      <c r="C459" t="s">
        <v>6</v>
      </c>
      <c r="D459" t="s">
        <v>56</v>
      </c>
      <c r="E459" t="s">
        <v>57</v>
      </c>
      <c r="F459">
        <v>47</v>
      </c>
      <c r="G459">
        <v>453615</v>
      </c>
      <c r="H459" s="8">
        <v>45444</v>
      </c>
      <c r="I459" t="s">
        <v>63</v>
      </c>
    </row>
    <row r="460" spans="1:9" x14ac:dyDescent="0.25">
      <c r="A460" t="s">
        <v>39</v>
      </c>
      <c r="B460" t="s">
        <v>51</v>
      </c>
      <c r="C460" t="s">
        <v>7</v>
      </c>
      <c r="D460" t="s">
        <v>56</v>
      </c>
      <c r="E460" t="s">
        <v>57</v>
      </c>
      <c r="F460">
        <v>47</v>
      </c>
      <c r="G460">
        <v>226588</v>
      </c>
      <c r="H460" s="8">
        <v>45444</v>
      </c>
      <c r="I460" t="s">
        <v>63</v>
      </c>
    </row>
    <row r="461" spans="1:9" x14ac:dyDescent="0.25">
      <c r="A461" t="s">
        <v>39</v>
      </c>
      <c r="B461" t="s">
        <v>51</v>
      </c>
      <c r="C461" t="s">
        <v>8</v>
      </c>
      <c r="D461" t="s">
        <v>56</v>
      </c>
      <c r="E461" t="s">
        <v>57</v>
      </c>
      <c r="F461">
        <v>58</v>
      </c>
      <c r="G461">
        <v>540549</v>
      </c>
      <c r="H461" s="8">
        <v>45444</v>
      </c>
      <c r="I461" t="s">
        <v>63</v>
      </c>
    </row>
    <row r="462" spans="1:9" x14ac:dyDescent="0.25">
      <c r="A462" t="s">
        <v>39</v>
      </c>
      <c r="B462" t="s">
        <v>51</v>
      </c>
      <c r="C462" t="s">
        <v>9</v>
      </c>
      <c r="D462" t="s">
        <v>56</v>
      </c>
      <c r="E462" t="s">
        <v>57</v>
      </c>
      <c r="F462">
        <v>52</v>
      </c>
      <c r="G462">
        <v>86842</v>
      </c>
      <c r="H462" s="8">
        <v>45444</v>
      </c>
      <c r="I462" t="s">
        <v>63</v>
      </c>
    </row>
    <row r="463" spans="1:9" x14ac:dyDescent="0.25">
      <c r="A463" t="s">
        <v>39</v>
      </c>
      <c r="B463" t="s">
        <v>51</v>
      </c>
      <c r="C463" t="s">
        <v>10</v>
      </c>
      <c r="D463" t="s">
        <v>56</v>
      </c>
      <c r="E463" t="s">
        <v>57</v>
      </c>
      <c r="F463">
        <v>49</v>
      </c>
      <c r="G463">
        <v>527536</v>
      </c>
      <c r="H463" s="8">
        <v>45444</v>
      </c>
      <c r="I463" t="s">
        <v>63</v>
      </c>
    </row>
    <row r="464" spans="1:9" x14ac:dyDescent="0.25">
      <c r="A464" t="s">
        <v>39</v>
      </c>
      <c r="B464" t="s">
        <v>51</v>
      </c>
      <c r="C464" t="s">
        <v>11</v>
      </c>
      <c r="D464" t="s">
        <v>56</v>
      </c>
      <c r="E464" t="s">
        <v>57</v>
      </c>
      <c r="F464">
        <v>47</v>
      </c>
      <c r="G464">
        <v>290554</v>
      </c>
      <c r="H464" s="8">
        <v>45444</v>
      </c>
      <c r="I464" t="s">
        <v>63</v>
      </c>
    </row>
    <row r="465" spans="1:9" x14ac:dyDescent="0.25">
      <c r="A465" t="s">
        <v>39</v>
      </c>
      <c r="B465" t="s">
        <v>51</v>
      </c>
      <c r="C465" t="s">
        <v>12</v>
      </c>
      <c r="D465" t="s">
        <v>56</v>
      </c>
      <c r="E465" t="s">
        <v>57</v>
      </c>
      <c r="F465">
        <v>53</v>
      </c>
      <c r="G465">
        <v>196734</v>
      </c>
      <c r="H465" s="8">
        <v>45444</v>
      </c>
      <c r="I465" t="s">
        <v>63</v>
      </c>
    </row>
    <row r="466" spans="1:9" x14ac:dyDescent="0.25">
      <c r="A466" t="s">
        <v>39</v>
      </c>
      <c r="B466" t="s">
        <v>51</v>
      </c>
      <c r="C466" t="s">
        <v>13</v>
      </c>
      <c r="D466" t="s">
        <v>56</v>
      </c>
      <c r="E466" t="s">
        <v>57</v>
      </c>
      <c r="F466">
        <v>45</v>
      </c>
      <c r="G466">
        <v>133287</v>
      </c>
      <c r="H466" s="8">
        <v>45444</v>
      </c>
      <c r="I466" t="s">
        <v>63</v>
      </c>
    </row>
    <row r="467" spans="1:9" x14ac:dyDescent="0.25">
      <c r="A467" t="s">
        <v>39</v>
      </c>
      <c r="B467" t="s">
        <v>51</v>
      </c>
      <c r="C467" t="s">
        <v>6</v>
      </c>
      <c r="D467" t="s">
        <v>56</v>
      </c>
      <c r="E467" t="s">
        <v>57</v>
      </c>
      <c r="F467">
        <v>42</v>
      </c>
      <c r="G467">
        <v>389940</v>
      </c>
      <c r="H467" s="8">
        <v>45444</v>
      </c>
      <c r="I467" t="s">
        <v>63</v>
      </c>
    </row>
    <row r="468" spans="1:9" x14ac:dyDescent="0.25">
      <c r="A468" t="s">
        <v>39</v>
      </c>
      <c r="B468" t="s">
        <v>51</v>
      </c>
      <c r="C468" t="s">
        <v>7</v>
      </c>
      <c r="D468" t="s">
        <v>56</v>
      </c>
      <c r="E468" t="s">
        <v>57</v>
      </c>
      <c r="F468">
        <v>58</v>
      </c>
      <c r="G468">
        <v>238375</v>
      </c>
      <c r="H468" s="8">
        <v>45444</v>
      </c>
      <c r="I468" t="s">
        <v>63</v>
      </c>
    </row>
    <row r="469" spans="1:9" x14ac:dyDescent="0.25">
      <c r="A469" t="s">
        <v>39</v>
      </c>
      <c r="B469" t="s">
        <v>51</v>
      </c>
      <c r="C469" t="s">
        <v>8</v>
      </c>
      <c r="D469" t="s">
        <v>56</v>
      </c>
      <c r="E469" t="s">
        <v>57</v>
      </c>
      <c r="F469">
        <v>56</v>
      </c>
      <c r="G469">
        <v>513332</v>
      </c>
      <c r="H469" s="8">
        <v>45444</v>
      </c>
      <c r="I469" t="s">
        <v>63</v>
      </c>
    </row>
    <row r="470" spans="1:9" x14ac:dyDescent="0.25">
      <c r="A470" t="s">
        <v>39</v>
      </c>
      <c r="B470" t="s">
        <v>51</v>
      </c>
      <c r="C470" t="s">
        <v>9</v>
      </c>
      <c r="D470" t="s">
        <v>56</v>
      </c>
      <c r="E470" t="s">
        <v>57</v>
      </c>
      <c r="F470">
        <v>40</v>
      </c>
      <c r="G470">
        <v>159175</v>
      </c>
      <c r="H470" s="8">
        <v>45444</v>
      </c>
      <c r="I470" t="s">
        <v>63</v>
      </c>
    </row>
    <row r="471" spans="1:9" x14ac:dyDescent="0.25">
      <c r="A471" t="s">
        <v>39</v>
      </c>
      <c r="B471" t="s">
        <v>51</v>
      </c>
      <c r="C471" t="s">
        <v>10</v>
      </c>
      <c r="D471" t="s">
        <v>56</v>
      </c>
      <c r="E471" t="s">
        <v>57</v>
      </c>
      <c r="F471">
        <v>41</v>
      </c>
      <c r="G471">
        <v>128914</v>
      </c>
      <c r="H471" s="8">
        <v>45444</v>
      </c>
      <c r="I471" t="s">
        <v>63</v>
      </c>
    </row>
    <row r="472" spans="1:9" x14ac:dyDescent="0.25">
      <c r="A472" t="s">
        <v>39</v>
      </c>
      <c r="B472" t="s">
        <v>51</v>
      </c>
      <c r="C472" t="s">
        <v>13</v>
      </c>
      <c r="D472" t="s">
        <v>56</v>
      </c>
      <c r="E472" t="s">
        <v>57</v>
      </c>
      <c r="F472">
        <v>42</v>
      </c>
      <c r="G472">
        <v>221670</v>
      </c>
      <c r="H472" s="8">
        <v>45444</v>
      </c>
      <c r="I472" t="s">
        <v>63</v>
      </c>
    </row>
    <row r="473" spans="1:9" x14ac:dyDescent="0.25">
      <c r="A473" t="s">
        <v>39</v>
      </c>
      <c r="B473" t="s">
        <v>51</v>
      </c>
      <c r="C473" t="s">
        <v>4</v>
      </c>
      <c r="D473" t="s">
        <v>56</v>
      </c>
      <c r="E473" t="s">
        <v>57</v>
      </c>
      <c r="F473">
        <v>40</v>
      </c>
      <c r="G473">
        <v>257811</v>
      </c>
      <c r="H473" s="8">
        <v>45444</v>
      </c>
      <c r="I473" t="s">
        <v>63</v>
      </c>
    </row>
    <row r="474" spans="1:9" x14ac:dyDescent="0.25">
      <c r="A474" t="s">
        <v>39</v>
      </c>
      <c r="B474" t="s">
        <v>51</v>
      </c>
      <c r="C474" t="s">
        <v>5</v>
      </c>
      <c r="D474" t="s">
        <v>56</v>
      </c>
      <c r="E474" t="s">
        <v>57</v>
      </c>
      <c r="F474">
        <v>51</v>
      </c>
      <c r="G474">
        <v>503747</v>
      </c>
      <c r="H474" s="8">
        <v>45444</v>
      </c>
      <c r="I474" t="s">
        <v>63</v>
      </c>
    </row>
    <row r="475" spans="1:9" x14ac:dyDescent="0.25">
      <c r="A475" t="s">
        <v>39</v>
      </c>
      <c r="B475" t="s">
        <v>51</v>
      </c>
      <c r="C475" t="s">
        <v>6</v>
      </c>
      <c r="D475" t="s">
        <v>56</v>
      </c>
      <c r="E475" t="s">
        <v>57</v>
      </c>
      <c r="F475">
        <v>45</v>
      </c>
      <c r="G475">
        <v>428715</v>
      </c>
      <c r="H475" s="8">
        <v>45444</v>
      </c>
      <c r="I475" t="s">
        <v>63</v>
      </c>
    </row>
    <row r="476" spans="1:9" x14ac:dyDescent="0.25">
      <c r="A476" t="s">
        <v>39</v>
      </c>
      <c r="B476" t="s">
        <v>51</v>
      </c>
      <c r="C476" t="s">
        <v>7</v>
      </c>
      <c r="D476" t="s">
        <v>56</v>
      </c>
      <c r="E476" t="s">
        <v>57</v>
      </c>
      <c r="F476">
        <v>50</v>
      </c>
      <c r="G476">
        <v>215224</v>
      </c>
      <c r="H476" s="8">
        <v>45444</v>
      </c>
      <c r="I476" t="s">
        <v>63</v>
      </c>
    </row>
    <row r="477" spans="1:9" x14ac:dyDescent="0.25">
      <c r="A477" t="s">
        <v>39</v>
      </c>
      <c r="B477" t="s">
        <v>51</v>
      </c>
      <c r="C477" t="s">
        <v>8</v>
      </c>
      <c r="D477" t="s">
        <v>56</v>
      </c>
      <c r="E477" t="s">
        <v>57</v>
      </c>
      <c r="F477">
        <v>48</v>
      </c>
      <c r="G477">
        <v>503440</v>
      </c>
      <c r="H477" s="8">
        <v>45444</v>
      </c>
      <c r="I477" t="s">
        <v>63</v>
      </c>
    </row>
    <row r="478" spans="1:9" x14ac:dyDescent="0.25">
      <c r="A478" t="s">
        <v>39</v>
      </c>
      <c r="B478" t="s">
        <v>51</v>
      </c>
      <c r="C478" t="s">
        <v>9</v>
      </c>
      <c r="D478" t="s">
        <v>56</v>
      </c>
      <c r="E478" t="s">
        <v>57</v>
      </c>
      <c r="F478">
        <v>51</v>
      </c>
      <c r="G478">
        <v>175731</v>
      </c>
      <c r="H478" s="8">
        <v>45444</v>
      </c>
      <c r="I478" t="s">
        <v>63</v>
      </c>
    </row>
    <row r="479" spans="1:9" x14ac:dyDescent="0.25">
      <c r="A479" t="s">
        <v>39</v>
      </c>
      <c r="B479" t="s">
        <v>51</v>
      </c>
      <c r="C479" t="s">
        <v>10</v>
      </c>
      <c r="D479" t="s">
        <v>56</v>
      </c>
      <c r="E479" t="s">
        <v>57</v>
      </c>
      <c r="F479">
        <v>54</v>
      </c>
      <c r="G479">
        <v>293824</v>
      </c>
      <c r="H479" s="8">
        <v>45444</v>
      </c>
      <c r="I479" t="s">
        <v>63</v>
      </c>
    </row>
    <row r="480" spans="1:9" x14ac:dyDescent="0.25">
      <c r="A480" t="s">
        <v>39</v>
      </c>
      <c r="B480" t="s">
        <v>51</v>
      </c>
      <c r="C480" t="s">
        <v>11</v>
      </c>
      <c r="D480" t="s">
        <v>56</v>
      </c>
      <c r="E480" t="s">
        <v>57</v>
      </c>
      <c r="F480">
        <v>52</v>
      </c>
      <c r="G480">
        <v>504532</v>
      </c>
      <c r="H480" s="8">
        <v>45444</v>
      </c>
      <c r="I480" t="s">
        <v>63</v>
      </c>
    </row>
    <row r="481" spans="1:9" x14ac:dyDescent="0.25">
      <c r="A481" t="s">
        <v>39</v>
      </c>
      <c r="B481" t="s">
        <v>51</v>
      </c>
      <c r="C481" t="s">
        <v>12</v>
      </c>
      <c r="D481" t="s">
        <v>56</v>
      </c>
      <c r="E481" t="s">
        <v>57</v>
      </c>
      <c r="F481">
        <v>49</v>
      </c>
      <c r="G481">
        <v>160154</v>
      </c>
      <c r="H481" s="8">
        <v>45444</v>
      </c>
      <c r="I481" t="s">
        <v>63</v>
      </c>
    </row>
    <row r="482" spans="1:9" x14ac:dyDescent="0.25">
      <c r="A482" t="s">
        <v>39</v>
      </c>
      <c r="B482" t="s">
        <v>51</v>
      </c>
      <c r="C482" t="s">
        <v>13</v>
      </c>
      <c r="D482" t="s">
        <v>56</v>
      </c>
      <c r="E482" t="s">
        <v>57</v>
      </c>
      <c r="F482">
        <v>53</v>
      </c>
      <c r="G482">
        <v>152496</v>
      </c>
      <c r="H482" s="8">
        <v>45444</v>
      </c>
      <c r="I482" t="s">
        <v>63</v>
      </c>
    </row>
    <row r="483" spans="1:9" x14ac:dyDescent="0.25">
      <c r="A483" t="s">
        <v>39</v>
      </c>
      <c r="B483" t="s">
        <v>51</v>
      </c>
      <c r="C483" t="s">
        <v>6</v>
      </c>
      <c r="D483" t="s">
        <v>56</v>
      </c>
      <c r="E483" t="s">
        <v>57</v>
      </c>
      <c r="F483">
        <v>49</v>
      </c>
      <c r="G483">
        <v>400067</v>
      </c>
      <c r="H483" s="8">
        <v>45444</v>
      </c>
      <c r="I483" t="s">
        <v>63</v>
      </c>
    </row>
    <row r="484" spans="1:9" x14ac:dyDescent="0.25">
      <c r="A484" t="s">
        <v>39</v>
      </c>
      <c r="B484" t="s">
        <v>51</v>
      </c>
      <c r="C484" t="s">
        <v>7</v>
      </c>
      <c r="D484" t="s">
        <v>56</v>
      </c>
      <c r="E484" t="s">
        <v>57</v>
      </c>
      <c r="F484">
        <v>56</v>
      </c>
      <c r="G484">
        <v>494636</v>
      </c>
      <c r="H484" s="8">
        <v>45444</v>
      </c>
      <c r="I484" t="s">
        <v>63</v>
      </c>
    </row>
    <row r="485" spans="1:9" x14ac:dyDescent="0.25">
      <c r="A485" t="s">
        <v>39</v>
      </c>
      <c r="B485" t="s">
        <v>51</v>
      </c>
      <c r="C485" t="s">
        <v>8</v>
      </c>
      <c r="D485" t="s">
        <v>56</v>
      </c>
      <c r="E485" t="s">
        <v>57</v>
      </c>
      <c r="F485">
        <v>51</v>
      </c>
      <c r="G485">
        <v>199329</v>
      </c>
      <c r="H485" s="8">
        <v>45444</v>
      </c>
      <c r="I485" t="s">
        <v>63</v>
      </c>
    </row>
    <row r="486" spans="1:9" x14ac:dyDescent="0.25">
      <c r="A486" t="s">
        <v>39</v>
      </c>
      <c r="B486" t="s">
        <v>51</v>
      </c>
      <c r="C486" t="s">
        <v>9</v>
      </c>
      <c r="D486" t="s">
        <v>56</v>
      </c>
      <c r="E486" t="s">
        <v>57</v>
      </c>
      <c r="F486">
        <v>51</v>
      </c>
      <c r="G486">
        <v>253374</v>
      </c>
      <c r="H486" s="8">
        <v>45444</v>
      </c>
      <c r="I486" t="s">
        <v>63</v>
      </c>
    </row>
    <row r="487" spans="1:9" x14ac:dyDescent="0.25">
      <c r="A487" t="s">
        <v>39</v>
      </c>
      <c r="B487" t="s">
        <v>51</v>
      </c>
      <c r="C487" t="s">
        <v>10</v>
      </c>
      <c r="D487" t="s">
        <v>56</v>
      </c>
      <c r="E487" t="s">
        <v>57</v>
      </c>
      <c r="F487">
        <v>53</v>
      </c>
      <c r="G487">
        <v>66242</v>
      </c>
      <c r="H487" s="8">
        <v>45444</v>
      </c>
      <c r="I487" t="s">
        <v>63</v>
      </c>
    </row>
    <row r="488" spans="1:9" x14ac:dyDescent="0.25">
      <c r="A488" t="s">
        <v>39</v>
      </c>
      <c r="B488" t="s">
        <v>51</v>
      </c>
      <c r="C488" t="s">
        <v>8</v>
      </c>
      <c r="D488" t="s">
        <v>56</v>
      </c>
      <c r="E488" t="s">
        <v>57</v>
      </c>
      <c r="F488">
        <v>57</v>
      </c>
      <c r="G488">
        <v>420103</v>
      </c>
      <c r="H488" s="8">
        <v>45444</v>
      </c>
      <c r="I488" t="s">
        <v>63</v>
      </c>
    </row>
    <row r="489" spans="1:9" x14ac:dyDescent="0.25">
      <c r="A489" t="s">
        <v>39</v>
      </c>
      <c r="B489" t="s">
        <v>51</v>
      </c>
      <c r="C489" t="s">
        <v>9</v>
      </c>
      <c r="D489" t="s">
        <v>56</v>
      </c>
      <c r="E489" t="s">
        <v>57</v>
      </c>
      <c r="F489">
        <v>54</v>
      </c>
      <c r="G489">
        <v>84002</v>
      </c>
      <c r="H489" s="8">
        <v>45444</v>
      </c>
      <c r="I489" t="s">
        <v>63</v>
      </c>
    </row>
    <row r="490" spans="1:9" x14ac:dyDescent="0.25">
      <c r="A490" t="s">
        <v>39</v>
      </c>
      <c r="B490" t="s">
        <v>51</v>
      </c>
      <c r="C490" t="s">
        <v>10</v>
      </c>
      <c r="D490" t="s">
        <v>56</v>
      </c>
      <c r="E490" t="s">
        <v>57</v>
      </c>
      <c r="F490">
        <v>41</v>
      </c>
      <c r="G490">
        <v>156567</v>
      </c>
      <c r="H490" s="8">
        <v>45444</v>
      </c>
      <c r="I490" t="s">
        <v>63</v>
      </c>
    </row>
    <row r="491" spans="1:9" x14ac:dyDescent="0.25">
      <c r="A491" t="s">
        <v>39</v>
      </c>
      <c r="B491" t="s">
        <v>51</v>
      </c>
      <c r="C491" t="s">
        <v>13</v>
      </c>
      <c r="D491" t="s">
        <v>56</v>
      </c>
      <c r="E491" t="s">
        <v>57</v>
      </c>
      <c r="F491">
        <v>45</v>
      </c>
      <c r="G491">
        <v>266663</v>
      </c>
      <c r="H491" s="8">
        <v>45444</v>
      </c>
      <c r="I491" t="s">
        <v>63</v>
      </c>
    </row>
    <row r="492" spans="1:9" x14ac:dyDescent="0.25">
      <c r="A492" t="s">
        <v>39</v>
      </c>
      <c r="B492" t="s">
        <v>51</v>
      </c>
      <c r="C492" t="s">
        <v>4</v>
      </c>
      <c r="D492" t="s">
        <v>56</v>
      </c>
      <c r="E492" t="s">
        <v>57</v>
      </c>
      <c r="F492">
        <v>42</v>
      </c>
      <c r="G492">
        <v>254733</v>
      </c>
      <c r="H492" s="8">
        <v>45444</v>
      </c>
      <c r="I492" t="s">
        <v>63</v>
      </c>
    </row>
    <row r="493" spans="1:9" x14ac:dyDescent="0.25">
      <c r="A493" t="s">
        <v>39</v>
      </c>
      <c r="B493" t="s">
        <v>51</v>
      </c>
      <c r="C493" t="s">
        <v>5</v>
      </c>
      <c r="D493" t="s">
        <v>56</v>
      </c>
      <c r="E493" t="s">
        <v>57</v>
      </c>
      <c r="F493">
        <v>55</v>
      </c>
      <c r="G493">
        <v>57298</v>
      </c>
      <c r="H493" s="8">
        <v>45444</v>
      </c>
      <c r="I493" t="s">
        <v>63</v>
      </c>
    </row>
    <row r="494" spans="1:9" x14ac:dyDescent="0.25">
      <c r="A494" t="s">
        <v>39</v>
      </c>
      <c r="B494" t="s">
        <v>51</v>
      </c>
      <c r="C494" t="s">
        <v>6</v>
      </c>
      <c r="D494" t="s">
        <v>56</v>
      </c>
      <c r="E494" t="s">
        <v>57</v>
      </c>
      <c r="F494">
        <v>47</v>
      </c>
      <c r="G494">
        <v>362571</v>
      </c>
      <c r="H494" s="8">
        <v>45444</v>
      </c>
      <c r="I494" t="s">
        <v>63</v>
      </c>
    </row>
    <row r="495" spans="1:9" x14ac:dyDescent="0.25">
      <c r="A495" t="s">
        <v>39</v>
      </c>
      <c r="B495" t="s">
        <v>51</v>
      </c>
      <c r="C495" t="s">
        <v>7</v>
      </c>
      <c r="D495" t="s">
        <v>56</v>
      </c>
      <c r="E495" t="s">
        <v>57</v>
      </c>
      <c r="F495">
        <v>54</v>
      </c>
      <c r="G495">
        <v>282046</v>
      </c>
      <c r="H495" s="8">
        <v>45444</v>
      </c>
      <c r="I495" t="s">
        <v>63</v>
      </c>
    </row>
    <row r="496" spans="1:9" x14ac:dyDescent="0.25">
      <c r="A496" t="s">
        <v>39</v>
      </c>
      <c r="B496" t="s">
        <v>51</v>
      </c>
      <c r="C496" t="s">
        <v>8</v>
      </c>
      <c r="D496" t="s">
        <v>56</v>
      </c>
      <c r="E496" t="s">
        <v>57</v>
      </c>
      <c r="F496">
        <v>50</v>
      </c>
      <c r="G496">
        <v>236067</v>
      </c>
      <c r="H496" s="8">
        <v>45444</v>
      </c>
      <c r="I496" t="s">
        <v>63</v>
      </c>
    </row>
    <row r="497" spans="1:9" x14ac:dyDescent="0.25">
      <c r="A497" t="s">
        <v>39</v>
      </c>
      <c r="B497" t="s">
        <v>51</v>
      </c>
      <c r="C497" t="s">
        <v>9</v>
      </c>
      <c r="D497" t="s">
        <v>56</v>
      </c>
      <c r="E497" t="s">
        <v>57</v>
      </c>
      <c r="F497">
        <v>52</v>
      </c>
      <c r="G497">
        <v>333973</v>
      </c>
      <c r="H497" s="8">
        <v>45444</v>
      </c>
      <c r="I497" t="s">
        <v>63</v>
      </c>
    </row>
    <row r="498" spans="1:9" x14ac:dyDescent="0.25">
      <c r="A498" t="s">
        <v>39</v>
      </c>
      <c r="B498" t="s">
        <v>51</v>
      </c>
      <c r="C498" t="s">
        <v>10</v>
      </c>
      <c r="D498" t="s">
        <v>56</v>
      </c>
      <c r="E498" t="s">
        <v>57</v>
      </c>
      <c r="F498">
        <v>57</v>
      </c>
      <c r="G498">
        <v>284467</v>
      </c>
      <c r="H498" s="8">
        <v>45444</v>
      </c>
      <c r="I498" t="s">
        <v>63</v>
      </c>
    </row>
    <row r="499" spans="1:9" x14ac:dyDescent="0.25">
      <c r="A499" t="s">
        <v>39</v>
      </c>
      <c r="B499" t="s">
        <v>51</v>
      </c>
      <c r="C499" t="s">
        <v>11</v>
      </c>
      <c r="D499" t="s">
        <v>56</v>
      </c>
      <c r="E499" t="s">
        <v>57</v>
      </c>
      <c r="F499">
        <v>57</v>
      </c>
      <c r="G499">
        <v>423505</v>
      </c>
      <c r="H499" s="8">
        <v>45444</v>
      </c>
      <c r="I499" t="s">
        <v>63</v>
      </c>
    </row>
    <row r="500" spans="1:9" x14ac:dyDescent="0.25">
      <c r="A500" t="s">
        <v>36</v>
      </c>
      <c r="B500" t="s">
        <v>51</v>
      </c>
      <c r="C500" t="s">
        <v>12</v>
      </c>
      <c r="D500" t="s">
        <v>56</v>
      </c>
      <c r="E500" t="s">
        <v>57</v>
      </c>
      <c r="F500">
        <v>58</v>
      </c>
      <c r="G500">
        <v>391132</v>
      </c>
      <c r="H500" s="8">
        <v>45444</v>
      </c>
      <c r="I500" t="s">
        <v>63</v>
      </c>
    </row>
    <row r="501" spans="1:9" x14ac:dyDescent="0.25">
      <c r="A501" t="s">
        <v>36</v>
      </c>
      <c r="B501" t="s">
        <v>51</v>
      </c>
      <c r="C501" t="s">
        <v>13</v>
      </c>
      <c r="D501" t="s">
        <v>56</v>
      </c>
      <c r="E501" t="s">
        <v>57</v>
      </c>
      <c r="F501">
        <v>54</v>
      </c>
      <c r="G501">
        <v>68246</v>
      </c>
      <c r="H501" s="8">
        <v>45444</v>
      </c>
      <c r="I501" t="s">
        <v>63</v>
      </c>
    </row>
    <row r="502" spans="1:9" x14ac:dyDescent="0.25">
      <c r="A502" t="s">
        <v>36</v>
      </c>
      <c r="B502" t="s">
        <v>51</v>
      </c>
      <c r="C502" t="s">
        <v>6</v>
      </c>
      <c r="D502" t="s">
        <v>56</v>
      </c>
      <c r="E502" t="s">
        <v>57</v>
      </c>
      <c r="F502">
        <v>57</v>
      </c>
      <c r="G502">
        <v>505082</v>
      </c>
      <c r="H502" s="8">
        <v>45444</v>
      </c>
      <c r="I502" t="s">
        <v>63</v>
      </c>
    </row>
    <row r="503" spans="1:9" x14ac:dyDescent="0.25">
      <c r="A503" t="s">
        <v>36</v>
      </c>
      <c r="B503" t="s">
        <v>51</v>
      </c>
      <c r="C503" t="s">
        <v>7</v>
      </c>
      <c r="D503" t="s">
        <v>56</v>
      </c>
      <c r="E503" t="s">
        <v>57</v>
      </c>
      <c r="F503">
        <v>43</v>
      </c>
      <c r="G503">
        <v>229117</v>
      </c>
      <c r="H503" s="8">
        <v>45444</v>
      </c>
      <c r="I503" t="s">
        <v>63</v>
      </c>
    </row>
    <row r="504" spans="1:9" x14ac:dyDescent="0.25">
      <c r="A504" t="s">
        <v>36</v>
      </c>
      <c r="B504" t="s">
        <v>51</v>
      </c>
      <c r="C504" t="s">
        <v>7</v>
      </c>
      <c r="D504" t="s">
        <v>56</v>
      </c>
      <c r="E504" t="s">
        <v>57</v>
      </c>
      <c r="F504">
        <v>56</v>
      </c>
      <c r="G504">
        <v>139837</v>
      </c>
      <c r="H504" s="8">
        <v>45444</v>
      </c>
      <c r="I504" t="s">
        <v>63</v>
      </c>
    </row>
    <row r="505" spans="1:9" x14ac:dyDescent="0.25">
      <c r="A505" t="s">
        <v>39</v>
      </c>
      <c r="B505" t="s">
        <v>51</v>
      </c>
      <c r="C505" t="s">
        <v>8</v>
      </c>
      <c r="D505" t="s">
        <v>56</v>
      </c>
      <c r="E505" t="s">
        <v>57</v>
      </c>
      <c r="F505">
        <v>48</v>
      </c>
      <c r="G505">
        <v>444941</v>
      </c>
      <c r="H505" s="8">
        <v>45444</v>
      </c>
      <c r="I505" t="s">
        <v>63</v>
      </c>
    </row>
    <row r="506" spans="1:9" x14ac:dyDescent="0.25">
      <c r="A506" t="s">
        <v>39</v>
      </c>
      <c r="B506" t="s">
        <v>51</v>
      </c>
      <c r="C506" t="s">
        <v>9</v>
      </c>
      <c r="D506" t="s">
        <v>56</v>
      </c>
      <c r="E506" t="s">
        <v>57</v>
      </c>
      <c r="F506">
        <v>50</v>
      </c>
      <c r="G506">
        <v>343039</v>
      </c>
      <c r="H506" s="8">
        <v>45444</v>
      </c>
      <c r="I506" t="s">
        <v>63</v>
      </c>
    </row>
    <row r="507" spans="1:9" x14ac:dyDescent="0.25">
      <c r="A507" t="s">
        <v>39</v>
      </c>
      <c r="B507" t="s">
        <v>51</v>
      </c>
      <c r="C507" t="s">
        <v>10</v>
      </c>
      <c r="D507" t="s">
        <v>56</v>
      </c>
      <c r="E507" t="s">
        <v>57</v>
      </c>
      <c r="F507">
        <v>40</v>
      </c>
      <c r="G507">
        <v>466957</v>
      </c>
      <c r="H507" s="8">
        <v>45444</v>
      </c>
      <c r="I507" t="s">
        <v>63</v>
      </c>
    </row>
    <row r="508" spans="1:9" x14ac:dyDescent="0.25">
      <c r="A508" t="s">
        <v>39</v>
      </c>
      <c r="B508" t="s">
        <v>51</v>
      </c>
      <c r="C508" t="s">
        <v>11</v>
      </c>
      <c r="D508" t="s">
        <v>56</v>
      </c>
      <c r="E508" t="s">
        <v>57</v>
      </c>
      <c r="F508">
        <v>48</v>
      </c>
      <c r="G508">
        <v>206794</v>
      </c>
      <c r="H508" s="8">
        <v>45444</v>
      </c>
      <c r="I508" t="s">
        <v>63</v>
      </c>
    </row>
    <row r="509" spans="1:9" x14ac:dyDescent="0.25">
      <c r="A509" t="s">
        <v>39</v>
      </c>
      <c r="B509" t="s">
        <v>51</v>
      </c>
      <c r="C509" t="s">
        <v>12</v>
      </c>
      <c r="D509" t="s">
        <v>56</v>
      </c>
      <c r="E509" t="s">
        <v>57</v>
      </c>
      <c r="F509">
        <v>47</v>
      </c>
      <c r="G509">
        <v>136973</v>
      </c>
      <c r="H509" s="8">
        <v>45444</v>
      </c>
      <c r="I509" t="s">
        <v>63</v>
      </c>
    </row>
    <row r="510" spans="1:9" x14ac:dyDescent="0.25">
      <c r="A510" t="s">
        <v>39</v>
      </c>
      <c r="B510" t="s">
        <v>51</v>
      </c>
      <c r="C510" t="s">
        <v>13</v>
      </c>
      <c r="D510" t="s">
        <v>56</v>
      </c>
      <c r="E510" t="s">
        <v>57</v>
      </c>
      <c r="F510">
        <v>45</v>
      </c>
      <c r="G510">
        <v>412730</v>
      </c>
      <c r="H510" s="8">
        <v>45444</v>
      </c>
      <c r="I510" t="s">
        <v>63</v>
      </c>
    </row>
    <row r="511" spans="1:9" x14ac:dyDescent="0.25">
      <c r="A511" t="s">
        <v>39</v>
      </c>
      <c r="B511" t="s">
        <v>51</v>
      </c>
      <c r="C511" t="s">
        <v>6</v>
      </c>
      <c r="D511" t="s">
        <v>56</v>
      </c>
      <c r="E511" t="s">
        <v>57</v>
      </c>
      <c r="F511">
        <v>47</v>
      </c>
      <c r="G511">
        <v>443109</v>
      </c>
      <c r="H511" s="8">
        <v>45444</v>
      </c>
      <c r="I511" t="s">
        <v>63</v>
      </c>
    </row>
    <row r="512" spans="1:9" x14ac:dyDescent="0.25">
      <c r="A512" t="s">
        <v>39</v>
      </c>
      <c r="B512" t="s">
        <v>51</v>
      </c>
      <c r="C512" t="s">
        <v>7</v>
      </c>
      <c r="D512" t="s">
        <v>56</v>
      </c>
      <c r="E512" t="s">
        <v>57</v>
      </c>
      <c r="F512">
        <v>56</v>
      </c>
      <c r="G512">
        <v>310844</v>
      </c>
      <c r="H512" s="8">
        <v>45444</v>
      </c>
      <c r="I512" t="s">
        <v>63</v>
      </c>
    </row>
    <row r="513" spans="1:9" x14ac:dyDescent="0.25">
      <c r="A513" t="s">
        <v>39</v>
      </c>
      <c r="B513" t="s">
        <v>51</v>
      </c>
      <c r="C513" t="s">
        <v>10</v>
      </c>
      <c r="D513" t="s">
        <v>56</v>
      </c>
      <c r="E513" t="s">
        <v>57</v>
      </c>
      <c r="F513">
        <v>53</v>
      </c>
      <c r="G513">
        <v>395670</v>
      </c>
      <c r="H513" s="8">
        <v>45444</v>
      </c>
      <c r="I513" t="s">
        <v>63</v>
      </c>
    </row>
    <row r="514" spans="1:9" x14ac:dyDescent="0.25">
      <c r="A514" t="s">
        <v>39</v>
      </c>
      <c r="B514" t="s">
        <v>51</v>
      </c>
      <c r="C514" t="s">
        <v>11</v>
      </c>
      <c r="D514" t="s">
        <v>56</v>
      </c>
      <c r="E514" t="s">
        <v>57</v>
      </c>
      <c r="F514">
        <v>49</v>
      </c>
      <c r="G514">
        <v>192139</v>
      </c>
      <c r="H514" s="8">
        <v>45444</v>
      </c>
      <c r="I514" t="s">
        <v>63</v>
      </c>
    </row>
    <row r="515" spans="1:9" x14ac:dyDescent="0.25">
      <c r="A515" t="s">
        <v>39</v>
      </c>
      <c r="B515" t="s">
        <v>51</v>
      </c>
      <c r="C515" t="s">
        <v>12</v>
      </c>
      <c r="D515" t="s">
        <v>56</v>
      </c>
      <c r="E515" t="s">
        <v>57</v>
      </c>
      <c r="F515">
        <v>52</v>
      </c>
      <c r="G515">
        <v>345032</v>
      </c>
      <c r="H515" s="8">
        <v>45444</v>
      </c>
      <c r="I515" t="s">
        <v>63</v>
      </c>
    </row>
    <row r="516" spans="1:9" x14ac:dyDescent="0.25">
      <c r="A516" t="s">
        <v>39</v>
      </c>
      <c r="B516" t="s">
        <v>51</v>
      </c>
      <c r="C516" t="s">
        <v>13</v>
      </c>
      <c r="D516" t="s">
        <v>56</v>
      </c>
      <c r="E516" t="s">
        <v>57</v>
      </c>
      <c r="F516">
        <v>44</v>
      </c>
      <c r="G516">
        <v>414112</v>
      </c>
      <c r="H516" s="8">
        <v>45444</v>
      </c>
      <c r="I516" t="s">
        <v>63</v>
      </c>
    </row>
    <row r="517" spans="1:9" x14ac:dyDescent="0.25">
      <c r="A517" t="s">
        <v>39</v>
      </c>
      <c r="B517" t="s">
        <v>51</v>
      </c>
      <c r="C517" t="s">
        <v>6</v>
      </c>
      <c r="D517" t="s">
        <v>56</v>
      </c>
      <c r="E517" t="s">
        <v>57</v>
      </c>
      <c r="F517">
        <v>55</v>
      </c>
      <c r="G517">
        <v>423335</v>
      </c>
      <c r="H517" s="8">
        <v>45444</v>
      </c>
      <c r="I517" t="s">
        <v>63</v>
      </c>
    </row>
    <row r="518" spans="1:9" x14ac:dyDescent="0.25">
      <c r="A518" t="s">
        <v>39</v>
      </c>
      <c r="B518" t="s">
        <v>51</v>
      </c>
      <c r="C518" t="s">
        <v>7</v>
      </c>
      <c r="D518" t="s">
        <v>56</v>
      </c>
      <c r="E518" t="s">
        <v>57</v>
      </c>
      <c r="F518">
        <v>54</v>
      </c>
      <c r="G518">
        <v>75840</v>
      </c>
      <c r="H518" s="8">
        <v>45444</v>
      </c>
      <c r="I518" t="s">
        <v>63</v>
      </c>
    </row>
    <row r="519" spans="1:9" x14ac:dyDescent="0.25">
      <c r="A519" t="s">
        <v>39</v>
      </c>
      <c r="B519" t="s">
        <v>51</v>
      </c>
      <c r="C519" t="s">
        <v>8</v>
      </c>
      <c r="D519" t="s">
        <v>56</v>
      </c>
      <c r="E519" t="s">
        <v>57</v>
      </c>
      <c r="F519">
        <v>56</v>
      </c>
      <c r="G519">
        <v>272592</v>
      </c>
      <c r="H519" s="8">
        <v>45444</v>
      </c>
      <c r="I519" t="s">
        <v>63</v>
      </c>
    </row>
    <row r="520" spans="1:9" x14ac:dyDescent="0.25">
      <c r="A520" t="s">
        <v>39</v>
      </c>
      <c r="B520" t="s">
        <v>51</v>
      </c>
      <c r="C520" t="s">
        <v>9</v>
      </c>
      <c r="D520" t="s">
        <v>56</v>
      </c>
      <c r="E520" t="s">
        <v>57</v>
      </c>
      <c r="F520">
        <v>54</v>
      </c>
      <c r="G520">
        <v>315792</v>
      </c>
      <c r="H520" s="8">
        <v>45444</v>
      </c>
      <c r="I520" t="s">
        <v>63</v>
      </c>
    </row>
    <row r="521" spans="1:9" x14ac:dyDescent="0.25">
      <c r="A521" t="s">
        <v>39</v>
      </c>
      <c r="B521" t="s">
        <v>51</v>
      </c>
      <c r="C521" t="s">
        <v>10</v>
      </c>
      <c r="D521" t="s">
        <v>56</v>
      </c>
      <c r="E521" t="s">
        <v>57</v>
      </c>
      <c r="F521">
        <v>53</v>
      </c>
      <c r="G521">
        <v>206370</v>
      </c>
      <c r="H521" s="8">
        <v>45444</v>
      </c>
      <c r="I521" t="s">
        <v>63</v>
      </c>
    </row>
    <row r="522" spans="1:9" x14ac:dyDescent="0.25">
      <c r="A522" t="s">
        <v>39</v>
      </c>
      <c r="B522" t="s">
        <v>51</v>
      </c>
      <c r="C522" t="s">
        <v>13</v>
      </c>
      <c r="D522" t="s">
        <v>56</v>
      </c>
      <c r="E522" t="s">
        <v>57</v>
      </c>
      <c r="F522">
        <v>50</v>
      </c>
      <c r="G522">
        <v>556474</v>
      </c>
      <c r="H522" s="8">
        <v>45444</v>
      </c>
      <c r="I522" t="s">
        <v>63</v>
      </c>
    </row>
    <row r="523" spans="1:9" x14ac:dyDescent="0.25">
      <c r="A523" t="s">
        <v>39</v>
      </c>
      <c r="B523" t="s">
        <v>51</v>
      </c>
      <c r="C523" t="s">
        <v>4</v>
      </c>
      <c r="D523" t="s">
        <v>56</v>
      </c>
      <c r="E523" t="s">
        <v>57</v>
      </c>
      <c r="F523">
        <v>47</v>
      </c>
      <c r="G523">
        <v>500487</v>
      </c>
      <c r="H523" s="8">
        <v>45444</v>
      </c>
      <c r="I523" t="s">
        <v>63</v>
      </c>
    </row>
    <row r="524" spans="1:9" x14ac:dyDescent="0.25">
      <c r="A524" t="s">
        <v>39</v>
      </c>
      <c r="B524" t="s">
        <v>51</v>
      </c>
      <c r="C524" t="s">
        <v>5</v>
      </c>
      <c r="D524" t="s">
        <v>56</v>
      </c>
      <c r="E524" t="s">
        <v>57</v>
      </c>
      <c r="F524">
        <v>51</v>
      </c>
      <c r="G524">
        <v>501985</v>
      </c>
      <c r="H524" s="8">
        <v>45444</v>
      </c>
      <c r="I524" t="s">
        <v>63</v>
      </c>
    </row>
    <row r="525" spans="1:9" x14ac:dyDescent="0.25">
      <c r="A525" t="s">
        <v>39</v>
      </c>
      <c r="B525" t="s">
        <v>51</v>
      </c>
      <c r="C525" t="s">
        <v>6</v>
      </c>
      <c r="D525" t="s">
        <v>56</v>
      </c>
      <c r="E525" t="s">
        <v>57</v>
      </c>
      <c r="F525">
        <v>56</v>
      </c>
      <c r="G525">
        <v>576960</v>
      </c>
      <c r="H525" s="8">
        <v>45444</v>
      </c>
      <c r="I525" t="s">
        <v>63</v>
      </c>
    </row>
    <row r="526" spans="1:9" x14ac:dyDescent="0.25">
      <c r="A526" t="s">
        <v>39</v>
      </c>
      <c r="B526" t="s">
        <v>51</v>
      </c>
      <c r="C526" t="s">
        <v>7</v>
      </c>
      <c r="D526" t="s">
        <v>56</v>
      </c>
      <c r="E526" t="s">
        <v>57</v>
      </c>
      <c r="F526">
        <v>45</v>
      </c>
      <c r="G526">
        <v>258405</v>
      </c>
      <c r="H526" s="8">
        <v>45444</v>
      </c>
      <c r="I526" t="s">
        <v>63</v>
      </c>
    </row>
    <row r="527" spans="1:9" x14ac:dyDescent="0.25">
      <c r="A527" t="s">
        <v>39</v>
      </c>
      <c r="B527" t="s">
        <v>51</v>
      </c>
      <c r="C527" t="s">
        <v>8</v>
      </c>
      <c r="D527" t="s">
        <v>56</v>
      </c>
      <c r="E527" t="s">
        <v>57</v>
      </c>
      <c r="F527">
        <v>47</v>
      </c>
      <c r="G527">
        <v>566756</v>
      </c>
      <c r="H527" s="8">
        <v>45444</v>
      </c>
      <c r="I527" t="s">
        <v>63</v>
      </c>
    </row>
    <row r="528" spans="1:9" x14ac:dyDescent="0.25">
      <c r="A528" t="s">
        <v>39</v>
      </c>
      <c r="B528" t="s">
        <v>51</v>
      </c>
      <c r="C528" t="s">
        <v>9</v>
      </c>
      <c r="D528" t="s">
        <v>56</v>
      </c>
      <c r="E528" t="s">
        <v>57</v>
      </c>
      <c r="F528">
        <v>40</v>
      </c>
      <c r="G528">
        <v>477405</v>
      </c>
      <c r="H528" s="8">
        <v>45444</v>
      </c>
      <c r="I528" t="s">
        <v>63</v>
      </c>
    </row>
    <row r="529" spans="1:9" x14ac:dyDescent="0.25">
      <c r="A529" t="s">
        <v>39</v>
      </c>
      <c r="B529" t="s">
        <v>51</v>
      </c>
      <c r="C529" t="s">
        <v>10</v>
      </c>
      <c r="D529" t="s">
        <v>56</v>
      </c>
      <c r="E529" t="s">
        <v>57</v>
      </c>
      <c r="F529">
        <v>49</v>
      </c>
      <c r="G529">
        <v>295712</v>
      </c>
      <c r="H529" s="8">
        <v>45444</v>
      </c>
      <c r="I529" t="s">
        <v>63</v>
      </c>
    </row>
    <row r="530" spans="1:9" x14ac:dyDescent="0.25">
      <c r="A530" t="s">
        <v>36</v>
      </c>
      <c r="B530" t="s">
        <v>51</v>
      </c>
      <c r="C530" t="s">
        <v>11</v>
      </c>
      <c r="D530" t="s">
        <v>56</v>
      </c>
      <c r="E530" t="s">
        <v>57</v>
      </c>
      <c r="F530">
        <v>47</v>
      </c>
      <c r="G530">
        <v>132931</v>
      </c>
      <c r="H530" s="8">
        <v>45444</v>
      </c>
      <c r="I530" t="s">
        <v>63</v>
      </c>
    </row>
    <row r="531" spans="1:9" x14ac:dyDescent="0.25">
      <c r="A531" t="s">
        <v>36</v>
      </c>
      <c r="B531" t="s">
        <v>51</v>
      </c>
      <c r="C531" t="s">
        <v>12</v>
      </c>
      <c r="D531" t="s">
        <v>56</v>
      </c>
      <c r="E531" t="s">
        <v>57</v>
      </c>
      <c r="F531">
        <v>57</v>
      </c>
      <c r="G531">
        <v>551479</v>
      </c>
      <c r="H531" s="8">
        <v>45444</v>
      </c>
      <c r="I531" t="s">
        <v>63</v>
      </c>
    </row>
    <row r="532" spans="1:9" x14ac:dyDescent="0.25">
      <c r="A532" t="s">
        <v>36</v>
      </c>
      <c r="B532" t="s">
        <v>51</v>
      </c>
      <c r="C532" t="s">
        <v>13</v>
      </c>
      <c r="D532" t="s">
        <v>56</v>
      </c>
      <c r="E532" t="s">
        <v>57</v>
      </c>
      <c r="F532">
        <v>44</v>
      </c>
      <c r="G532">
        <v>504194</v>
      </c>
      <c r="H532" s="8">
        <v>45444</v>
      </c>
      <c r="I532" t="s">
        <v>63</v>
      </c>
    </row>
    <row r="533" spans="1:9" x14ac:dyDescent="0.25">
      <c r="A533" t="s">
        <v>36</v>
      </c>
      <c r="B533" t="s">
        <v>51</v>
      </c>
      <c r="C533" t="s">
        <v>6</v>
      </c>
      <c r="D533" t="s">
        <v>56</v>
      </c>
      <c r="E533" t="s">
        <v>57</v>
      </c>
      <c r="F533">
        <v>53</v>
      </c>
      <c r="G533">
        <v>339261</v>
      </c>
      <c r="H533" s="8">
        <v>45444</v>
      </c>
      <c r="I533" t="s">
        <v>63</v>
      </c>
    </row>
    <row r="534" spans="1:9" x14ac:dyDescent="0.25">
      <c r="A534" t="s">
        <v>36</v>
      </c>
      <c r="B534" t="s">
        <v>51</v>
      </c>
      <c r="C534" t="s">
        <v>7</v>
      </c>
      <c r="D534" t="s">
        <v>56</v>
      </c>
      <c r="E534" t="s">
        <v>57</v>
      </c>
      <c r="F534">
        <v>55</v>
      </c>
      <c r="G534">
        <v>228857</v>
      </c>
      <c r="H534" s="8">
        <v>45444</v>
      </c>
      <c r="I534" t="s">
        <v>63</v>
      </c>
    </row>
    <row r="535" spans="1:9" x14ac:dyDescent="0.25">
      <c r="A535" t="s">
        <v>36</v>
      </c>
      <c r="B535" t="s">
        <v>51</v>
      </c>
      <c r="C535" t="s">
        <v>8</v>
      </c>
      <c r="D535" t="s">
        <v>56</v>
      </c>
      <c r="E535" t="s">
        <v>57</v>
      </c>
      <c r="F535">
        <v>54</v>
      </c>
      <c r="G535">
        <v>161232</v>
      </c>
      <c r="H535" s="8">
        <v>45444</v>
      </c>
      <c r="I535" t="s">
        <v>63</v>
      </c>
    </row>
    <row r="536" spans="1:9" x14ac:dyDescent="0.25">
      <c r="A536" t="s">
        <v>36</v>
      </c>
      <c r="B536" t="s">
        <v>51</v>
      </c>
      <c r="C536" t="s">
        <v>9</v>
      </c>
      <c r="D536" t="s">
        <v>56</v>
      </c>
      <c r="E536" t="s">
        <v>57</v>
      </c>
      <c r="F536">
        <v>48</v>
      </c>
      <c r="G536">
        <v>547408</v>
      </c>
      <c r="H536" s="8">
        <v>45444</v>
      </c>
      <c r="I536" t="s">
        <v>63</v>
      </c>
    </row>
    <row r="537" spans="1:9" x14ac:dyDescent="0.25">
      <c r="A537" t="s">
        <v>36</v>
      </c>
      <c r="B537" t="s">
        <v>51</v>
      </c>
      <c r="C537" t="s">
        <v>10</v>
      </c>
      <c r="D537" t="s">
        <v>56</v>
      </c>
      <c r="E537" t="s">
        <v>57</v>
      </c>
      <c r="F537">
        <v>58</v>
      </c>
      <c r="G537">
        <v>304978</v>
      </c>
      <c r="H537" s="8">
        <v>45444</v>
      </c>
      <c r="I537" t="s">
        <v>63</v>
      </c>
    </row>
    <row r="538" spans="1:9" x14ac:dyDescent="0.25">
      <c r="A538" t="s">
        <v>36</v>
      </c>
      <c r="B538" t="s">
        <v>51</v>
      </c>
      <c r="C538" t="s">
        <v>8</v>
      </c>
      <c r="D538" t="s">
        <v>56</v>
      </c>
      <c r="E538" t="s">
        <v>57</v>
      </c>
      <c r="F538">
        <v>54</v>
      </c>
      <c r="G538">
        <v>223245</v>
      </c>
      <c r="H538" s="8">
        <v>45444</v>
      </c>
      <c r="I538" t="s">
        <v>63</v>
      </c>
    </row>
    <row r="539" spans="1:9" x14ac:dyDescent="0.25">
      <c r="A539" t="s">
        <v>36</v>
      </c>
      <c r="B539" t="s">
        <v>51</v>
      </c>
      <c r="C539" t="s">
        <v>9</v>
      </c>
      <c r="D539" t="s">
        <v>56</v>
      </c>
      <c r="E539" t="s">
        <v>57</v>
      </c>
      <c r="F539">
        <v>57</v>
      </c>
      <c r="G539">
        <v>72870</v>
      </c>
      <c r="H539" s="8">
        <v>45444</v>
      </c>
      <c r="I539" t="s">
        <v>63</v>
      </c>
    </row>
    <row r="540" spans="1:9" x14ac:dyDescent="0.25">
      <c r="A540" t="s">
        <v>36</v>
      </c>
      <c r="B540" t="s">
        <v>51</v>
      </c>
      <c r="C540" t="s">
        <v>10</v>
      </c>
      <c r="D540" t="s">
        <v>56</v>
      </c>
      <c r="E540" t="s">
        <v>57</v>
      </c>
      <c r="F540">
        <v>55</v>
      </c>
      <c r="G540">
        <v>89326</v>
      </c>
      <c r="H540" s="8">
        <v>45444</v>
      </c>
      <c r="I540" t="s">
        <v>63</v>
      </c>
    </row>
    <row r="541" spans="1:9" x14ac:dyDescent="0.25">
      <c r="A541" t="s">
        <v>39</v>
      </c>
      <c r="B541" t="s">
        <v>51</v>
      </c>
      <c r="C541" t="s">
        <v>13</v>
      </c>
      <c r="D541" t="s">
        <v>56</v>
      </c>
      <c r="E541" t="s">
        <v>57</v>
      </c>
      <c r="F541">
        <v>51</v>
      </c>
      <c r="G541">
        <v>98213</v>
      </c>
      <c r="H541" s="8">
        <v>45444</v>
      </c>
      <c r="I541" t="s">
        <v>63</v>
      </c>
    </row>
    <row r="542" spans="1:9" x14ac:dyDescent="0.25">
      <c r="A542" t="s">
        <v>39</v>
      </c>
      <c r="B542" t="s">
        <v>51</v>
      </c>
      <c r="C542" t="s">
        <v>4</v>
      </c>
      <c r="D542" t="s">
        <v>56</v>
      </c>
      <c r="E542" t="s">
        <v>57</v>
      </c>
      <c r="F542">
        <v>47</v>
      </c>
      <c r="G542">
        <v>513736</v>
      </c>
      <c r="H542" s="8">
        <v>45444</v>
      </c>
      <c r="I542" t="s">
        <v>63</v>
      </c>
    </row>
    <row r="543" spans="1:9" x14ac:dyDescent="0.25">
      <c r="A543" t="s">
        <v>39</v>
      </c>
      <c r="B543" t="s">
        <v>51</v>
      </c>
      <c r="C543" t="s">
        <v>5</v>
      </c>
      <c r="D543" t="s">
        <v>56</v>
      </c>
      <c r="E543" t="s">
        <v>57</v>
      </c>
      <c r="F543">
        <v>54</v>
      </c>
      <c r="G543">
        <v>556609</v>
      </c>
      <c r="H543" s="8">
        <v>45444</v>
      </c>
      <c r="I543" t="s">
        <v>63</v>
      </c>
    </row>
    <row r="544" spans="1:9" x14ac:dyDescent="0.25">
      <c r="A544" t="s">
        <v>39</v>
      </c>
      <c r="B544" t="s">
        <v>51</v>
      </c>
      <c r="C544" t="s">
        <v>6</v>
      </c>
      <c r="D544" t="s">
        <v>56</v>
      </c>
      <c r="E544" t="s">
        <v>57</v>
      </c>
      <c r="F544">
        <v>43</v>
      </c>
      <c r="G544">
        <v>384682</v>
      </c>
      <c r="H544" s="8">
        <v>45444</v>
      </c>
      <c r="I544" t="s">
        <v>63</v>
      </c>
    </row>
    <row r="545" spans="1:9" x14ac:dyDescent="0.25">
      <c r="A545" t="s">
        <v>39</v>
      </c>
      <c r="B545" t="s">
        <v>51</v>
      </c>
      <c r="C545" t="s">
        <v>7</v>
      </c>
      <c r="D545" t="s">
        <v>56</v>
      </c>
      <c r="E545" t="s">
        <v>57</v>
      </c>
      <c r="F545">
        <v>50</v>
      </c>
      <c r="G545">
        <v>179877</v>
      </c>
      <c r="H545" s="8">
        <v>45444</v>
      </c>
      <c r="I545" t="s">
        <v>63</v>
      </c>
    </row>
    <row r="546" spans="1:9" x14ac:dyDescent="0.25">
      <c r="A546" t="s">
        <v>39</v>
      </c>
      <c r="B546" t="s">
        <v>51</v>
      </c>
      <c r="C546" t="s">
        <v>8</v>
      </c>
      <c r="D546" t="s">
        <v>56</v>
      </c>
      <c r="E546" t="s">
        <v>57</v>
      </c>
      <c r="F546">
        <v>56</v>
      </c>
      <c r="G546">
        <v>575558</v>
      </c>
      <c r="H546" s="8">
        <v>45444</v>
      </c>
      <c r="I546" t="s">
        <v>63</v>
      </c>
    </row>
    <row r="547" spans="1:9" x14ac:dyDescent="0.25">
      <c r="A547" t="s">
        <v>39</v>
      </c>
      <c r="B547" t="s">
        <v>51</v>
      </c>
      <c r="C547" t="s">
        <v>9</v>
      </c>
      <c r="D547" t="s">
        <v>56</v>
      </c>
      <c r="E547" t="s">
        <v>57</v>
      </c>
      <c r="F547">
        <v>49</v>
      </c>
      <c r="G547">
        <v>131353</v>
      </c>
      <c r="H547" s="8">
        <v>45444</v>
      </c>
      <c r="I547" t="s">
        <v>63</v>
      </c>
    </row>
    <row r="548" spans="1:9" x14ac:dyDescent="0.25">
      <c r="A548" t="s">
        <v>39</v>
      </c>
      <c r="B548" t="s">
        <v>51</v>
      </c>
      <c r="C548" t="s">
        <v>10</v>
      </c>
      <c r="D548" t="s">
        <v>56</v>
      </c>
      <c r="E548" t="s">
        <v>57</v>
      </c>
      <c r="F548">
        <v>52</v>
      </c>
      <c r="G548">
        <v>275132</v>
      </c>
      <c r="H548" s="8">
        <v>45444</v>
      </c>
      <c r="I548" t="s">
        <v>63</v>
      </c>
    </row>
    <row r="549" spans="1:9" x14ac:dyDescent="0.25">
      <c r="A549" t="s">
        <v>39</v>
      </c>
      <c r="B549" t="s">
        <v>51</v>
      </c>
      <c r="C549" t="s">
        <v>11</v>
      </c>
      <c r="D549" t="s">
        <v>56</v>
      </c>
      <c r="E549" t="s">
        <v>57</v>
      </c>
      <c r="F549">
        <v>46</v>
      </c>
      <c r="G549">
        <v>143229</v>
      </c>
      <c r="H549" s="8">
        <v>45444</v>
      </c>
      <c r="I549" t="s">
        <v>63</v>
      </c>
    </row>
    <row r="550" spans="1:9" x14ac:dyDescent="0.25">
      <c r="A550" t="s">
        <v>39</v>
      </c>
      <c r="B550" t="s">
        <v>51</v>
      </c>
      <c r="C550" t="s">
        <v>12</v>
      </c>
      <c r="D550" t="s">
        <v>56</v>
      </c>
      <c r="E550" t="s">
        <v>57</v>
      </c>
      <c r="F550">
        <v>51</v>
      </c>
      <c r="G550">
        <v>516987</v>
      </c>
      <c r="H550" s="8">
        <v>45444</v>
      </c>
      <c r="I550" t="s">
        <v>63</v>
      </c>
    </row>
    <row r="551" spans="1:9" x14ac:dyDescent="0.25">
      <c r="A551" t="s">
        <v>39</v>
      </c>
      <c r="B551" t="s">
        <v>51</v>
      </c>
      <c r="C551" t="s">
        <v>13</v>
      </c>
      <c r="D551" t="s">
        <v>56</v>
      </c>
      <c r="E551" t="s">
        <v>57</v>
      </c>
      <c r="F551">
        <v>57</v>
      </c>
      <c r="G551">
        <v>66914</v>
      </c>
      <c r="H551" s="8">
        <v>45444</v>
      </c>
      <c r="I551" t="s">
        <v>63</v>
      </c>
    </row>
    <row r="552" spans="1:9" x14ac:dyDescent="0.25">
      <c r="A552" t="s">
        <v>39</v>
      </c>
      <c r="B552" t="s">
        <v>51</v>
      </c>
      <c r="C552" t="s">
        <v>6</v>
      </c>
      <c r="D552" t="s">
        <v>56</v>
      </c>
      <c r="E552" t="s">
        <v>57</v>
      </c>
      <c r="F552">
        <v>54</v>
      </c>
      <c r="G552">
        <v>261987</v>
      </c>
      <c r="H552" s="8">
        <v>45444</v>
      </c>
      <c r="I552" t="s">
        <v>63</v>
      </c>
    </row>
    <row r="553" spans="1:9" x14ac:dyDescent="0.25">
      <c r="A553" t="s">
        <v>39</v>
      </c>
      <c r="B553" t="s">
        <v>51</v>
      </c>
      <c r="C553" t="s">
        <v>7</v>
      </c>
      <c r="D553" t="s">
        <v>56</v>
      </c>
      <c r="E553" t="s">
        <v>57</v>
      </c>
      <c r="F553">
        <v>47</v>
      </c>
      <c r="G553">
        <v>560190</v>
      </c>
      <c r="H553" s="8">
        <v>45444</v>
      </c>
      <c r="I553" t="s">
        <v>63</v>
      </c>
    </row>
    <row r="554" spans="1:9" x14ac:dyDescent="0.25">
      <c r="A554" t="s">
        <v>39</v>
      </c>
      <c r="B554" t="s">
        <v>51</v>
      </c>
      <c r="C554" t="s">
        <v>8</v>
      </c>
      <c r="D554" t="s">
        <v>56</v>
      </c>
      <c r="E554" t="s">
        <v>57</v>
      </c>
      <c r="F554">
        <v>49</v>
      </c>
      <c r="G554">
        <v>184289</v>
      </c>
      <c r="H554" s="8">
        <v>45444</v>
      </c>
      <c r="I554" t="s">
        <v>63</v>
      </c>
    </row>
    <row r="555" spans="1:9" x14ac:dyDescent="0.25">
      <c r="A555" t="s">
        <v>39</v>
      </c>
      <c r="B555" t="s">
        <v>51</v>
      </c>
      <c r="C555" t="s">
        <v>9</v>
      </c>
      <c r="D555" t="s">
        <v>56</v>
      </c>
      <c r="E555" t="s">
        <v>57</v>
      </c>
      <c r="F555">
        <v>50</v>
      </c>
      <c r="G555">
        <v>490392</v>
      </c>
      <c r="H555" s="8">
        <v>45444</v>
      </c>
      <c r="I555" t="s">
        <v>63</v>
      </c>
    </row>
    <row r="556" spans="1:9" x14ac:dyDescent="0.25">
      <c r="A556" t="s">
        <v>39</v>
      </c>
      <c r="B556" t="s">
        <v>51</v>
      </c>
      <c r="C556" t="s">
        <v>10</v>
      </c>
      <c r="D556" t="s">
        <v>56</v>
      </c>
      <c r="E556" t="s">
        <v>57</v>
      </c>
      <c r="F556">
        <v>58</v>
      </c>
      <c r="G556">
        <v>312179</v>
      </c>
      <c r="H556" s="8">
        <v>45444</v>
      </c>
      <c r="I556" t="s">
        <v>63</v>
      </c>
    </row>
    <row r="557" spans="1:9" x14ac:dyDescent="0.25">
      <c r="A557" t="s">
        <v>39</v>
      </c>
      <c r="B557" t="s">
        <v>51</v>
      </c>
      <c r="C557" t="s">
        <v>30</v>
      </c>
      <c r="D557" t="s">
        <v>56</v>
      </c>
      <c r="E557" t="s">
        <v>57</v>
      </c>
      <c r="F557">
        <v>54</v>
      </c>
      <c r="G557">
        <v>76160</v>
      </c>
      <c r="H557" s="8">
        <v>45444</v>
      </c>
      <c r="I557" t="s">
        <v>63</v>
      </c>
    </row>
    <row r="558" spans="1:9" x14ac:dyDescent="0.25">
      <c r="A558" t="s">
        <v>39</v>
      </c>
      <c r="B558" t="s">
        <v>51</v>
      </c>
      <c r="C558" t="s">
        <v>31</v>
      </c>
      <c r="D558" t="s">
        <v>56</v>
      </c>
      <c r="E558" t="s">
        <v>57</v>
      </c>
      <c r="F558">
        <v>47</v>
      </c>
      <c r="G558">
        <v>321127</v>
      </c>
      <c r="H558" s="8">
        <v>45444</v>
      </c>
      <c r="I558" t="s">
        <v>63</v>
      </c>
    </row>
    <row r="559" spans="1:9" x14ac:dyDescent="0.25">
      <c r="A559" t="s">
        <v>39</v>
      </c>
      <c r="B559" t="s">
        <v>51</v>
      </c>
      <c r="C559" t="s">
        <v>32</v>
      </c>
      <c r="D559" t="s">
        <v>56</v>
      </c>
      <c r="E559" t="s">
        <v>57</v>
      </c>
      <c r="F559">
        <v>43</v>
      </c>
      <c r="G559">
        <v>175100</v>
      </c>
      <c r="H559" s="8">
        <v>45444</v>
      </c>
      <c r="I559" t="s">
        <v>63</v>
      </c>
    </row>
    <row r="560" spans="1:9" x14ac:dyDescent="0.25">
      <c r="A560" t="s">
        <v>39</v>
      </c>
      <c r="B560" t="s">
        <v>51</v>
      </c>
      <c r="C560" t="s">
        <v>4</v>
      </c>
      <c r="D560" t="s">
        <v>56</v>
      </c>
      <c r="E560" t="s">
        <v>57</v>
      </c>
      <c r="F560">
        <v>40</v>
      </c>
      <c r="G560">
        <v>534887</v>
      </c>
      <c r="H560" s="8">
        <v>45444</v>
      </c>
      <c r="I560" t="s">
        <v>63</v>
      </c>
    </row>
    <row r="561" spans="1:9" x14ac:dyDescent="0.25">
      <c r="A561" t="s">
        <v>39</v>
      </c>
      <c r="B561" t="s">
        <v>51</v>
      </c>
      <c r="C561" t="s">
        <v>5</v>
      </c>
      <c r="D561" t="s">
        <v>56</v>
      </c>
      <c r="E561" t="s">
        <v>57</v>
      </c>
      <c r="F561">
        <v>45</v>
      </c>
      <c r="G561">
        <v>96864</v>
      </c>
      <c r="H561" s="8">
        <v>45444</v>
      </c>
      <c r="I561" t="s">
        <v>63</v>
      </c>
    </row>
    <row r="562" spans="1:9" x14ac:dyDescent="0.25">
      <c r="A562" t="s">
        <v>39</v>
      </c>
      <c r="B562" t="s">
        <v>51</v>
      </c>
      <c r="C562" t="s">
        <v>6</v>
      </c>
      <c r="D562" t="s">
        <v>56</v>
      </c>
      <c r="E562" t="s">
        <v>57</v>
      </c>
      <c r="F562">
        <v>43</v>
      </c>
      <c r="G562">
        <v>143884</v>
      </c>
      <c r="H562" s="8">
        <v>45444</v>
      </c>
      <c r="I562" t="s">
        <v>63</v>
      </c>
    </row>
    <row r="563" spans="1:9" x14ac:dyDescent="0.25">
      <c r="A563" t="s">
        <v>39</v>
      </c>
      <c r="B563" t="s">
        <v>51</v>
      </c>
      <c r="C563" t="s">
        <v>7</v>
      </c>
      <c r="D563" t="s">
        <v>56</v>
      </c>
      <c r="E563" t="s">
        <v>57</v>
      </c>
      <c r="F563">
        <v>49</v>
      </c>
      <c r="G563">
        <v>493459</v>
      </c>
      <c r="H563" s="8">
        <v>45444</v>
      </c>
      <c r="I563" t="s">
        <v>63</v>
      </c>
    </row>
    <row r="564" spans="1:9" x14ac:dyDescent="0.25">
      <c r="A564" t="s">
        <v>39</v>
      </c>
      <c r="B564" t="s">
        <v>51</v>
      </c>
      <c r="C564" t="s">
        <v>8</v>
      </c>
      <c r="D564" t="s">
        <v>56</v>
      </c>
      <c r="E564" t="s">
        <v>57</v>
      </c>
      <c r="F564">
        <v>50</v>
      </c>
      <c r="G564">
        <v>483400</v>
      </c>
      <c r="H564" s="8">
        <v>45444</v>
      </c>
      <c r="I564" t="s">
        <v>63</v>
      </c>
    </row>
    <row r="565" spans="1:9" x14ac:dyDescent="0.25">
      <c r="A565" t="s">
        <v>39</v>
      </c>
      <c r="B565" t="s">
        <v>51</v>
      </c>
      <c r="C565" t="s">
        <v>9</v>
      </c>
      <c r="D565" t="s">
        <v>56</v>
      </c>
      <c r="E565" t="s">
        <v>57</v>
      </c>
      <c r="F565">
        <v>41</v>
      </c>
      <c r="G565">
        <v>300744</v>
      </c>
      <c r="H565" s="8">
        <v>45444</v>
      </c>
      <c r="I565" t="s">
        <v>63</v>
      </c>
    </row>
    <row r="566" spans="1:9" x14ac:dyDescent="0.25">
      <c r="A566" t="s">
        <v>39</v>
      </c>
      <c r="B566" t="s">
        <v>51</v>
      </c>
      <c r="C566" t="s">
        <v>10</v>
      </c>
      <c r="D566" t="s">
        <v>56</v>
      </c>
      <c r="E566" t="s">
        <v>57</v>
      </c>
      <c r="F566">
        <v>55</v>
      </c>
      <c r="G566">
        <v>489973</v>
      </c>
      <c r="H566" s="8">
        <v>45444</v>
      </c>
      <c r="I566" t="s">
        <v>63</v>
      </c>
    </row>
    <row r="567" spans="1:9" x14ac:dyDescent="0.25">
      <c r="A567" t="s">
        <v>39</v>
      </c>
      <c r="B567" t="s">
        <v>51</v>
      </c>
      <c r="C567" t="s">
        <v>13</v>
      </c>
      <c r="D567" t="s">
        <v>56</v>
      </c>
      <c r="E567" t="s">
        <v>57</v>
      </c>
      <c r="F567">
        <v>53</v>
      </c>
      <c r="G567">
        <v>87365</v>
      </c>
      <c r="H567" s="8">
        <v>45444</v>
      </c>
      <c r="I567" t="s">
        <v>63</v>
      </c>
    </row>
    <row r="568" spans="1:9" x14ac:dyDescent="0.25">
      <c r="A568" t="s">
        <v>39</v>
      </c>
      <c r="B568" t="s">
        <v>51</v>
      </c>
      <c r="C568" t="s">
        <v>4</v>
      </c>
      <c r="D568" t="s">
        <v>56</v>
      </c>
      <c r="E568" t="s">
        <v>57</v>
      </c>
      <c r="F568">
        <v>53</v>
      </c>
      <c r="G568">
        <v>213388</v>
      </c>
      <c r="H568" s="8">
        <v>45444</v>
      </c>
      <c r="I568" t="s">
        <v>63</v>
      </c>
    </row>
    <row r="569" spans="1:9" x14ac:dyDescent="0.25">
      <c r="A569" t="s">
        <v>39</v>
      </c>
      <c r="B569" t="s">
        <v>51</v>
      </c>
      <c r="C569" t="s">
        <v>5</v>
      </c>
      <c r="D569" t="s">
        <v>56</v>
      </c>
      <c r="E569" t="s">
        <v>57</v>
      </c>
      <c r="F569">
        <v>41</v>
      </c>
      <c r="G569">
        <v>345455</v>
      </c>
      <c r="H569" s="8">
        <v>45444</v>
      </c>
      <c r="I569" t="s">
        <v>63</v>
      </c>
    </row>
    <row r="570" spans="1:9" x14ac:dyDescent="0.25">
      <c r="A570" t="s">
        <v>39</v>
      </c>
      <c r="B570" t="s">
        <v>51</v>
      </c>
      <c r="C570" t="s">
        <v>6</v>
      </c>
      <c r="D570" t="s">
        <v>56</v>
      </c>
      <c r="E570" t="s">
        <v>57</v>
      </c>
      <c r="F570">
        <v>40</v>
      </c>
      <c r="G570">
        <v>516769</v>
      </c>
      <c r="H570" s="8">
        <v>45444</v>
      </c>
      <c r="I570" t="s">
        <v>63</v>
      </c>
    </row>
    <row r="571" spans="1:9" x14ac:dyDescent="0.25">
      <c r="A571" t="s">
        <v>39</v>
      </c>
      <c r="B571" t="s">
        <v>51</v>
      </c>
      <c r="C571" t="s">
        <v>7</v>
      </c>
      <c r="D571" t="s">
        <v>56</v>
      </c>
      <c r="E571" t="s">
        <v>57</v>
      </c>
      <c r="F571">
        <v>43</v>
      </c>
      <c r="G571">
        <v>70567</v>
      </c>
      <c r="H571" s="8">
        <v>45444</v>
      </c>
      <c r="I571" t="s">
        <v>63</v>
      </c>
    </row>
    <row r="572" spans="1:9" x14ac:dyDescent="0.25">
      <c r="A572" t="s">
        <v>39</v>
      </c>
      <c r="B572" t="s">
        <v>51</v>
      </c>
      <c r="C572" t="s">
        <v>8</v>
      </c>
      <c r="D572" t="s">
        <v>56</v>
      </c>
      <c r="E572" t="s">
        <v>57</v>
      </c>
      <c r="F572">
        <v>52</v>
      </c>
      <c r="G572">
        <v>343513</v>
      </c>
      <c r="H572" s="8">
        <v>45444</v>
      </c>
      <c r="I572" t="s">
        <v>63</v>
      </c>
    </row>
    <row r="573" spans="1:9" x14ac:dyDescent="0.25">
      <c r="A573" t="s">
        <v>39</v>
      </c>
      <c r="B573" t="s">
        <v>51</v>
      </c>
      <c r="C573" t="s">
        <v>9</v>
      </c>
      <c r="D573" t="s">
        <v>56</v>
      </c>
      <c r="E573" t="s">
        <v>57</v>
      </c>
      <c r="F573">
        <v>57</v>
      </c>
      <c r="G573">
        <v>287463</v>
      </c>
      <c r="H573" s="8">
        <v>45444</v>
      </c>
      <c r="I573" t="s">
        <v>63</v>
      </c>
    </row>
    <row r="574" spans="1:9" x14ac:dyDescent="0.25">
      <c r="A574" t="s">
        <v>39</v>
      </c>
      <c r="B574" t="s">
        <v>51</v>
      </c>
      <c r="C574" t="s">
        <v>10</v>
      </c>
      <c r="D574" t="s">
        <v>56</v>
      </c>
      <c r="E574" t="s">
        <v>57</v>
      </c>
      <c r="F574">
        <v>58</v>
      </c>
      <c r="G574">
        <v>66058</v>
      </c>
      <c r="H574" s="8">
        <v>45444</v>
      </c>
      <c r="I574" t="s">
        <v>63</v>
      </c>
    </row>
    <row r="575" spans="1:9" x14ac:dyDescent="0.25">
      <c r="A575" t="s">
        <v>39</v>
      </c>
      <c r="B575" t="s">
        <v>51</v>
      </c>
      <c r="C575" t="s">
        <v>11</v>
      </c>
      <c r="D575" t="s">
        <v>56</v>
      </c>
      <c r="E575" t="s">
        <v>57</v>
      </c>
      <c r="F575">
        <v>56</v>
      </c>
      <c r="G575">
        <v>372307</v>
      </c>
      <c r="H575" s="8">
        <v>45444</v>
      </c>
      <c r="I575" t="s">
        <v>63</v>
      </c>
    </row>
    <row r="576" spans="1:9" x14ac:dyDescent="0.25">
      <c r="A576" t="s">
        <v>39</v>
      </c>
      <c r="B576" t="s">
        <v>51</v>
      </c>
      <c r="C576" t="s">
        <v>12</v>
      </c>
      <c r="D576" t="s">
        <v>56</v>
      </c>
      <c r="E576" t="s">
        <v>57</v>
      </c>
      <c r="F576">
        <v>50</v>
      </c>
      <c r="G576">
        <v>279329</v>
      </c>
      <c r="H576" s="8">
        <v>45444</v>
      </c>
      <c r="I576" t="s">
        <v>63</v>
      </c>
    </row>
    <row r="577" spans="1:9" x14ac:dyDescent="0.25">
      <c r="A577" t="s">
        <v>39</v>
      </c>
      <c r="B577" t="s">
        <v>51</v>
      </c>
      <c r="C577" t="s">
        <v>13</v>
      </c>
      <c r="D577" t="s">
        <v>56</v>
      </c>
      <c r="E577" t="s">
        <v>57</v>
      </c>
      <c r="F577">
        <v>42</v>
      </c>
      <c r="G577">
        <v>230124</v>
      </c>
      <c r="H577" s="8">
        <v>45444</v>
      </c>
      <c r="I577" t="s">
        <v>63</v>
      </c>
    </row>
    <row r="578" spans="1:9" x14ac:dyDescent="0.25">
      <c r="A578" t="s">
        <v>39</v>
      </c>
      <c r="B578" t="s">
        <v>51</v>
      </c>
      <c r="C578" t="s">
        <v>6</v>
      </c>
      <c r="D578" t="s">
        <v>56</v>
      </c>
      <c r="E578" t="s">
        <v>57</v>
      </c>
      <c r="F578">
        <v>58</v>
      </c>
      <c r="G578">
        <v>498094</v>
      </c>
      <c r="H578" s="8">
        <v>45444</v>
      </c>
      <c r="I578" t="s">
        <v>63</v>
      </c>
    </row>
    <row r="579" spans="1:9" x14ac:dyDescent="0.25">
      <c r="A579" t="s">
        <v>39</v>
      </c>
      <c r="B579" t="s">
        <v>51</v>
      </c>
      <c r="C579" t="s">
        <v>7</v>
      </c>
      <c r="D579" t="s">
        <v>56</v>
      </c>
      <c r="E579" t="s">
        <v>57</v>
      </c>
      <c r="F579">
        <v>56</v>
      </c>
      <c r="G579">
        <v>424134</v>
      </c>
      <c r="H579" s="8">
        <v>45444</v>
      </c>
      <c r="I579" t="s">
        <v>63</v>
      </c>
    </row>
    <row r="580" spans="1:9" x14ac:dyDescent="0.25">
      <c r="A580" t="s">
        <v>36</v>
      </c>
      <c r="B580" t="s">
        <v>51</v>
      </c>
      <c r="C580" t="s">
        <v>8</v>
      </c>
      <c r="D580" t="s">
        <v>56</v>
      </c>
      <c r="E580" t="s">
        <v>57</v>
      </c>
      <c r="F580">
        <v>57</v>
      </c>
      <c r="G580">
        <v>381488</v>
      </c>
      <c r="H580" s="8">
        <v>45444</v>
      </c>
      <c r="I580" t="s">
        <v>63</v>
      </c>
    </row>
    <row r="581" spans="1:9" x14ac:dyDescent="0.25">
      <c r="A581" t="s">
        <v>36</v>
      </c>
      <c r="B581" t="s">
        <v>51</v>
      </c>
      <c r="C581" t="s">
        <v>9</v>
      </c>
      <c r="D581" t="s">
        <v>56</v>
      </c>
      <c r="E581" t="s">
        <v>57</v>
      </c>
      <c r="F581">
        <v>57</v>
      </c>
      <c r="G581">
        <v>271772</v>
      </c>
      <c r="H581" s="8">
        <v>45444</v>
      </c>
      <c r="I581" t="s">
        <v>63</v>
      </c>
    </row>
    <row r="582" spans="1:9" x14ac:dyDescent="0.25">
      <c r="A582" t="s">
        <v>36</v>
      </c>
      <c r="B582" t="s">
        <v>51</v>
      </c>
      <c r="C582" t="s">
        <v>10</v>
      </c>
      <c r="D582" t="s">
        <v>56</v>
      </c>
      <c r="E582" t="s">
        <v>57</v>
      </c>
      <c r="F582">
        <v>49</v>
      </c>
      <c r="G582">
        <v>357066</v>
      </c>
      <c r="H582" s="8">
        <v>45444</v>
      </c>
      <c r="I582" t="s">
        <v>63</v>
      </c>
    </row>
    <row r="583" spans="1:9" x14ac:dyDescent="0.25">
      <c r="A583" t="s">
        <v>36</v>
      </c>
      <c r="B583" t="s">
        <v>51</v>
      </c>
      <c r="C583" t="s">
        <v>13</v>
      </c>
      <c r="D583" t="s">
        <v>56</v>
      </c>
      <c r="E583" t="s">
        <v>57</v>
      </c>
      <c r="F583">
        <v>53</v>
      </c>
      <c r="G583">
        <v>410151</v>
      </c>
      <c r="H583" s="8">
        <v>45444</v>
      </c>
      <c r="I583" t="s">
        <v>63</v>
      </c>
    </row>
    <row r="584" spans="1:9" x14ac:dyDescent="0.25">
      <c r="A584" t="s">
        <v>36</v>
      </c>
      <c r="B584" t="s">
        <v>51</v>
      </c>
      <c r="C584" t="s">
        <v>4</v>
      </c>
      <c r="D584" t="s">
        <v>56</v>
      </c>
      <c r="E584" t="s">
        <v>57</v>
      </c>
      <c r="F584">
        <v>47</v>
      </c>
      <c r="G584">
        <v>482150</v>
      </c>
      <c r="H584" s="8">
        <v>45444</v>
      </c>
      <c r="I584" t="s">
        <v>63</v>
      </c>
    </row>
    <row r="585" spans="1:9" x14ac:dyDescent="0.25">
      <c r="A585" t="s">
        <v>36</v>
      </c>
      <c r="B585" t="s">
        <v>51</v>
      </c>
      <c r="C585" t="s">
        <v>5</v>
      </c>
      <c r="D585" t="s">
        <v>56</v>
      </c>
      <c r="E585" t="s">
        <v>57</v>
      </c>
      <c r="F585">
        <v>47</v>
      </c>
      <c r="G585">
        <v>192119</v>
      </c>
      <c r="H585" s="8">
        <v>45444</v>
      </c>
      <c r="I585" t="s">
        <v>63</v>
      </c>
    </row>
    <row r="586" spans="1:9" x14ac:dyDescent="0.25">
      <c r="A586" t="s">
        <v>36</v>
      </c>
      <c r="B586" t="s">
        <v>51</v>
      </c>
      <c r="C586" t="s">
        <v>6</v>
      </c>
      <c r="D586" t="s">
        <v>56</v>
      </c>
      <c r="E586" t="s">
        <v>57</v>
      </c>
      <c r="F586">
        <v>56</v>
      </c>
      <c r="G586">
        <v>91230</v>
      </c>
      <c r="H586" s="8">
        <v>45444</v>
      </c>
      <c r="I586" t="s">
        <v>63</v>
      </c>
    </row>
    <row r="587" spans="1:9" x14ac:dyDescent="0.25">
      <c r="A587" t="s">
        <v>36</v>
      </c>
      <c r="B587" t="s">
        <v>51</v>
      </c>
      <c r="C587" t="s">
        <v>7</v>
      </c>
      <c r="D587" t="s">
        <v>56</v>
      </c>
      <c r="E587" t="s">
        <v>57</v>
      </c>
      <c r="F587">
        <v>47</v>
      </c>
      <c r="G587">
        <v>77678</v>
      </c>
      <c r="H587" s="8">
        <v>45444</v>
      </c>
      <c r="I587" t="s">
        <v>63</v>
      </c>
    </row>
    <row r="588" spans="1:9" x14ac:dyDescent="0.25">
      <c r="A588" t="s">
        <v>36</v>
      </c>
      <c r="B588" t="s">
        <v>51</v>
      </c>
      <c r="C588" t="s">
        <v>8</v>
      </c>
      <c r="D588" t="s">
        <v>56</v>
      </c>
      <c r="E588" t="s">
        <v>57</v>
      </c>
      <c r="F588">
        <v>43</v>
      </c>
      <c r="G588">
        <v>405469</v>
      </c>
      <c r="H588" s="8">
        <v>45444</v>
      </c>
      <c r="I588" t="s">
        <v>63</v>
      </c>
    </row>
    <row r="589" spans="1:9" x14ac:dyDescent="0.25">
      <c r="A589" t="s">
        <v>36</v>
      </c>
      <c r="B589" t="s">
        <v>51</v>
      </c>
      <c r="C589" t="s">
        <v>9</v>
      </c>
      <c r="D589" t="s">
        <v>56</v>
      </c>
      <c r="E589" t="s">
        <v>57</v>
      </c>
      <c r="F589">
        <v>58</v>
      </c>
      <c r="G589">
        <v>567944</v>
      </c>
      <c r="H589" s="8">
        <v>45444</v>
      </c>
      <c r="I589" t="s">
        <v>63</v>
      </c>
    </row>
    <row r="590" spans="1:9" x14ac:dyDescent="0.25">
      <c r="A590" t="s">
        <v>36</v>
      </c>
      <c r="B590" t="s">
        <v>51</v>
      </c>
      <c r="C590" t="s">
        <v>10</v>
      </c>
      <c r="D590" t="s">
        <v>56</v>
      </c>
      <c r="E590" t="s">
        <v>57</v>
      </c>
      <c r="F590">
        <v>52</v>
      </c>
      <c r="G590">
        <v>201807</v>
      </c>
      <c r="H590" s="8">
        <v>45444</v>
      </c>
      <c r="I590" t="s">
        <v>63</v>
      </c>
    </row>
    <row r="591" spans="1:9" x14ac:dyDescent="0.25">
      <c r="A591" t="s">
        <v>36</v>
      </c>
      <c r="B591" t="s">
        <v>51</v>
      </c>
      <c r="C591" t="s">
        <v>11</v>
      </c>
      <c r="D591" t="s">
        <v>56</v>
      </c>
      <c r="E591" t="s">
        <v>57</v>
      </c>
      <c r="F591">
        <v>40</v>
      </c>
      <c r="G591">
        <v>460491</v>
      </c>
      <c r="H591" s="8">
        <v>45444</v>
      </c>
      <c r="I591" t="s">
        <v>63</v>
      </c>
    </row>
    <row r="592" spans="1:9" x14ac:dyDescent="0.25">
      <c r="A592" t="s">
        <v>36</v>
      </c>
      <c r="B592" t="s">
        <v>51</v>
      </c>
      <c r="C592" t="s">
        <v>12</v>
      </c>
      <c r="D592" t="s">
        <v>56</v>
      </c>
      <c r="E592" t="s">
        <v>57</v>
      </c>
      <c r="F592">
        <v>42</v>
      </c>
      <c r="G592">
        <v>299953</v>
      </c>
      <c r="H592" s="8">
        <v>45444</v>
      </c>
      <c r="I592" t="s">
        <v>63</v>
      </c>
    </row>
    <row r="593" spans="1:9" x14ac:dyDescent="0.25">
      <c r="A593" t="s">
        <v>36</v>
      </c>
      <c r="B593" t="s">
        <v>51</v>
      </c>
      <c r="C593" t="s">
        <v>13</v>
      </c>
      <c r="D593" t="s">
        <v>56</v>
      </c>
      <c r="E593" t="s">
        <v>57</v>
      </c>
      <c r="F593">
        <v>51</v>
      </c>
      <c r="G593">
        <v>533415</v>
      </c>
      <c r="H593" s="8">
        <v>45444</v>
      </c>
      <c r="I593" t="s">
        <v>63</v>
      </c>
    </row>
    <row r="594" spans="1:9" x14ac:dyDescent="0.25">
      <c r="A594" t="s">
        <v>36</v>
      </c>
      <c r="B594" t="s">
        <v>51</v>
      </c>
      <c r="C594" t="s">
        <v>6</v>
      </c>
      <c r="D594" t="s">
        <v>56</v>
      </c>
      <c r="E594" t="s">
        <v>57</v>
      </c>
      <c r="F594">
        <v>54</v>
      </c>
      <c r="G594">
        <v>251426</v>
      </c>
      <c r="H594" s="8">
        <v>45444</v>
      </c>
      <c r="I594" t="s">
        <v>63</v>
      </c>
    </row>
    <row r="595" spans="1:9" x14ac:dyDescent="0.25">
      <c r="A595" t="s">
        <v>36</v>
      </c>
      <c r="B595" t="s">
        <v>51</v>
      </c>
      <c r="C595" t="s">
        <v>7</v>
      </c>
      <c r="D595" t="s">
        <v>56</v>
      </c>
      <c r="E595" t="s">
        <v>57</v>
      </c>
      <c r="F595">
        <v>52</v>
      </c>
      <c r="G595">
        <v>560385</v>
      </c>
      <c r="H595" s="8">
        <v>45444</v>
      </c>
      <c r="I595" t="s">
        <v>63</v>
      </c>
    </row>
    <row r="596" spans="1:9" x14ac:dyDescent="0.25">
      <c r="A596" t="s">
        <v>39</v>
      </c>
      <c r="B596" t="s">
        <v>51</v>
      </c>
      <c r="C596" t="s">
        <v>8</v>
      </c>
      <c r="D596" t="s">
        <v>56</v>
      </c>
      <c r="E596" t="s">
        <v>57</v>
      </c>
      <c r="F596">
        <v>50</v>
      </c>
      <c r="G596">
        <v>258748</v>
      </c>
      <c r="H596" s="8">
        <v>45444</v>
      </c>
      <c r="I596" t="s">
        <v>63</v>
      </c>
    </row>
    <row r="597" spans="1:9" x14ac:dyDescent="0.25">
      <c r="A597" t="s">
        <v>39</v>
      </c>
      <c r="B597" t="s">
        <v>51</v>
      </c>
      <c r="C597" t="s">
        <v>9</v>
      </c>
      <c r="D597" t="s">
        <v>56</v>
      </c>
      <c r="E597" t="s">
        <v>57</v>
      </c>
      <c r="F597">
        <v>52</v>
      </c>
      <c r="G597">
        <v>444681</v>
      </c>
      <c r="H597" s="8">
        <v>45444</v>
      </c>
      <c r="I597" t="s">
        <v>63</v>
      </c>
    </row>
    <row r="598" spans="1:9" x14ac:dyDescent="0.25">
      <c r="A598" t="s">
        <v>39</v>
      </c>
      <c r="B598" t="s">
        <v>51</v>
      </c>
      <c r="C598" t="s">
        <v>10</v>
      </c>
      <c r="D598" t="s">
        <v>56</v>
      </c>
      <c r="E598" t="s">
        <v>57</v>
      </c>
      <c r="F598">
        <v>44</v>
      </c>
      <c r="G598">
        <v>150132</v>
      </c>
      <c r="H598" s="8">
        <v>45444</v>
      </c>
      <c r="I598" t="s">
        <v>63</v>
      </c>
    </row>
    <row r="599" spans="1:9" x14ac:dyDescent="0.25">
      <c r="A599" t="s">
        <v>39</v>
      </c>
      <c r="B599" t="s">
        <v>51</v>
      </c>
      <c r="C599" t="s">
        <v>8</v>
      </c>
      <c r="D599" t="s">
        <v>56</v>
      </c>
      <c r="E599" t="s">
        <v>57</v>
      </c>
      <c r="F599">
        <v>52</v>
      </c>
      <c r="G599">
        <v>143055</v>
      </c>
      <c r="H599" s="8">
        <v>45444</v>
      </c>
      <c r="I599" t="s">
        <v>63</v>
      </c>
    </row>
    <row r="600" spans="1:9" x14ac:dyDescent="0.25">
      <c r="A600" t="s">
        <v>39</v>
      </c>
      <c r="B600" t="s">
        <v>51</v>
      </c>
      <c r="C600" t="s">
        <v>9</v>
      </c>
      <c r="D600" t="s">
        <v>56</v>
      </c>
      <c r="E600" t="s">
        <v>57</v>
      </c>
      <c r="F600">
        <v>43</v>
      </c>
      <c r="G600">
        <v>100076</v>
      </c>
      <c r="H600" s="8">
        <v>45444</v>
      </c>
      <c r="I600" t="s">
        <v>63</v>
      </c>
    </row>
    <row r="601" spans="1:9" x14ac:dyDescent="0.25">
      <c r="A601" t="s">
        <v>39</v>
      </c>
      <c r="B601" t="s">
        <v>51</v>
      </c>
      <c r="C601" t="s">
        <v>10</v>
      </c>
      <c r="D601" t="s">
        <v>56</v>
      </c>
      <c r="E601" t="s">
        <v>57</v>
      </c>
      <c r="F601">
        <v>49</v>
      </c>
      <c r="G601">
        <v>513256</v>
      </c>
      <c r="H601" s="8">
        <v>45444</v>
      </c>
      <c r="I601" t="s">
        <v>63</v>
      </c>
    </row>
    <row r="602" spans="1:9" x14ac:dyDescent="0.25">
      <c r="A602" t="s">
        <v>39</v>
      </c>
      <c r="B602" t="s">
        <v>51</v>
      </c>
      <c r="C602" t="s">
        <v>13</v>
      </c>
      <c r="D602" t="s">
        <v>56</v>
      </c>
      <c r="E602" t="s">
        <v>57</v>
      </c>
      <c r="F602">
        <v>51</v>
      </c>
      <c r="G602">
        <v>468528</v>
      </c>
      <c r="H602" s="8">
        <v>45444</v>
      </c>
      <c r="I602" t="s">
        <v>63</v>
      </c>
    </row>
    <row r="603" spans="1:9" x14ac:dyDescent="0.25">
      <c r="A603" t="s">
        <v>39</v>
      </c>
      <c r="B603" t="s">
        <v>51</v>
      </c>
      <c r="C603" t="s">
        <v>4</v>
      </c>
      <c r="D603" t="s">
        <v>56</v>
      </c>
      <c r="E603" t="s">
        <v>57</v>
      </c>
      <c r="F603">
        <v>49</v>
      </c>
      <c r="G603">
        <v>441618</v>
      </c>
      <c r="H603" s="8">
        <v>45444</v>
      </c>
      <c r="I603" t="s">
        <v>63</v>
      </c>
    </row>
    <row r="604" spans="1:9" x14ac:dyDescent="0.25">
      <c r="A604" t="s">
        <v>39</v>
      </c>
      <c r="B604" t="s">
        <v>51</v>
      </c>
      <c r="C604" t="s">
        <v>5</v>
      </c>
      <c r="D604" t="s">
        <v>56</v>
      </c>
      <c r="E604" t="s">
        <v>57</v>
      </c>
      <c r="F604">
        <v>57</v>
      </c>
      <c r="G604">
        <v>69268</v>
      </c>
      <c r="H604" s="8">
        <v>45444</v>
      </c>
      <c r="I604" t="s">
        <v>63</v>
      </c>
    </row>
    <row r="605" spans="1:9" x14ac:dyDescent="0.25">
      <c r="A605" t="s">
        <v>39</v>
      </c>
      <c r="B605" t="s">
        <v>51</v>
      </c>
      <c r="C605" t="s">
        <v>6</v>
      </c>
      <c r="D605" t="s">
        <v>56</v>
      </c>
      <c r="E605" t="s">
        <v>57</v>
      </c>
      <c r="F605">
        <v>55</v>
      </c>
      <c r="G605">
        <v>88333</v>
      </c>
      <c r="H605" s="8">
        <v>45444</v>
      </c>
      <c r="I605" t="s">
        <v>63</v>
      </c>
    </row>
    <row r="606" spans="1:9" x14ac:dyDescent="0.25">
      <c r="A606" t="s">
        <v>39</v>
      </c>
      <c r="B606" t="s">
        <v>51</v>
      </c>
      <c r="C606" t="s">
        <v>7</v>
      </c>
      <c r="D606" t="s">
        <v>56</v>
      </c>
      <c r="E606" t="s">
        <v>57</v>
      </c>
      <c r="F606">
        <v>41</v>
      </c>
      <c r="G606">
        <v>550888</v>
      </c>
      <c r="H606" s="8">
        <v>45444</v>
      </c>
      <c r="I606" t="s">
        <v>63</v>
      </c>
    </row>
    <row r="607" spans="1:9" x14ac:dyDescent="0.25">
      <c r="A607" t="s">
        <v>39</v>
      </c>
      <c r="B607" t="s">
        <v>51</v>
      </c>
      <c r="C607" t="s">
        <v>8</v>
      </c>
      <c r="D607" t="s">
        <v>56</v>
      </c>
      <c r="E607" t="s">
        <v>57</v>
      </c>
      <c r="F607">
        <v>58</v>
      </c>
      <c r="G607">
        <v>356825</v>
      </c>
      <c r="H607" s="8">
        <v>45444</v>
      </c>
      <c r="I607" t="s">
        <v>63</v>
      </c>
    </row>
    <row r="608" spans="1:9" x14ac:dyDescent="0.25">
      <c r="A608" t="s">
        <v>39</v>
      </c>
      <c r="B608" t="s">
        <v>51</v>
      </c>
      <c r="C608" t="s">
        <v>9</v>
      </c>
      <c r="D608" t="s">
        <v>56</v>
      </c>
      <c r="E608" t="s">
        <v>57</v>
      </c>
      <c r="F608">
        <v>42</v>
      </c>
      <c r="G608">
        <v>424936</v>
      </c>
      <c r="H608" s="8">
        <v>45444</v>
      </c>
      <c r="I608" t="s">
        <v>63</v>
      </c>
    </row>
    <row r="609" spans="1:9" x14ac:dyDescent="0.25">
      <c r="A609" t="s">
        <v>39</v>
      </c>
      <c r="B609" t="s">
        <v>51</v>
      </c>
      <c r="C609" t="s">
        <v>10</v>
      </c>
      <c r="D609" t="s">
        <v>56</v>
      </c>
      <c r="E609" t="s">
        <v>57</v>
      </c>
      <c r="F609">
        <v>52</v>
      </c>
      <c r="G609">
        <v>59235</v>
      </c>
      <c r="H609" s="8">
        <v>45444</v>
      </c>
      <c r="I609" t="s">
        <v>63</v>
      </c>
    </row>
    <row r="610" spans="1:9" x14ac:dyDescent="0.25">
      <c r="A610" t="s">
        <v>39</v>
      </c>
      <c r="B610" t="s">
        <v>51</v>
      </c>
      <c r="C610" t="s">
        <v>11</v>
      </c>
      <c r="D610" t="s">
        <v>56</v>
      </c>
      <c r="E610" t="s">
        <v>57</v>
      </c>
      <c r="F610">
        <v>47</v>
      </c>
      <c r="G610">
        <v>445195</v>
      </c>
      <c r="H610" s="8">
        <v>45444</v>
      </c>
      <c r="I610" t="s">
        <v>63</v>
      </c>
    </row>
    <row r="611" spans="1:9" x14ac:dyDescent="0.25">
      <c r="A611" t="s">
        <v>39</v>
      </c>
      <c r="B611" t="s">
        <v>51</v>
      </c>
      <c r="C611" t="s">
        <v>12</v>
      </c>
      <c r="D611" t="s">
        <v>56</v>
      </c>
      <c r="E611" t="s">
        <v>57</v>
      </c>
      <c r="F611">
        <v>56</v>
      </c>
      <c r="G611">
        <v>308530</v>
      </c>
      <c r="H611" s="8">
        <v>45444</v>
      </c>
      <c r="I611" t="s">
        <v>63</v>
      </c>
    </row>
    <row r="612" spans="1:9" x14ac:dyDescent="0.25">
      <c r="A612" t="s">
        <v>39</v>
      </c>
      <c r="B612" t="s">
        <v>51</v>
      </c>
      <c r="C612" t="s">
        <v>13</v>
      </c>
      <c r="D612" t="s">
        <v>56</v>
      </c>
      <c r="E612" t="s">
        <v>57</v>
      </c>
      <c r="F612">
        <v>47</v>
      </c>
      <c r="G612">
        <v>134322</v>
      </c>
      <c r="H612" s="8">
        <v>45444</v>
      </c>
      <c r="I612" t="s">
        <v>63</v>
      </c>
    </row>
    <row r="613" spans="1:9" x14ac:dyDescent="0.25">
      <c r="A613" t="s">
        <v>39</v>
      </c>
      <c r="B613" t="s">
        <v>51</v>
      </c>
      <c r="C613" t="s">
        <v>6</v>
      </c>
      <c r="D613" t="s">
        <v>56</v>
      </c>
      <c r="E613" t="s">
        <v>57</v>
      </c>
      <c r="F613">
        <v>51</v>
      </c>
      <c r="G613">
        <v>532041</v>
      </c>
      <c r="H613" s="8">
        <v>45444</v>
      </c>
      <c r="I613" t="s">
        <v>63</v>
      </c>
    </row>
    <row r="614" spans="1:9" x14ac:dyDescent="0.25">
      <c r="A614" t="s">
        <v>39</v>
      </c>
      <c r="B614" t="s">
        <v>51</v>
      </c>
      <c r="C614" t="s">
        <v>7</v>
      </c>
      <c r="D614" t="s">
        <v>56</v>
      </c>
      <c r="E614" t="s">
        <v>57</v>
      </c>
      <c r="F614">
        <v>43</v>
      </c>
      <c r="G614">
        <v>548934</v>
      </c>
      <c r="H614" s="8">
        <v>45444</v>
      </c>
      <c r="I614"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F7E1-437E-4C6F-96DA-0DF850C03749}">
  <dimension ref="A3:I614"/>
  <sheetViews>
    <sheetView workbookViewId="0">
      <selection activeCell="K13" sqref="K13"/>
    </sheetView>
  </sheetViews>
  <sheetFormatPr defaultRowHeight="15" x14ac:dyDescent="0.25"/>
  <cols>
    <col min="1" max="1" width="18.42578125" bestFit="1" customWidth="1"/>
    <col min="2" max="2" width="19.140625" customWidth="1"/>
    <col min="3" max="3" width="19.28515625" bestFit="1" customWidth="1"/>
    <col min="4" max="4" width="19.28515625" customWidth="1"/>
    <col min="5" max="5" width="17.85546875" customWidth="1"/>
    <col min="8" max="8" width="14.140625" customWidth="1"/>
    <col min="9" max="9" width="26.42578125" customWidth="1"/>
  </cols>
  <sheetData>
    <row r="3" spans="1:9" x14ac:dyDescent="0.25">
      <c r="A3" s="1" t="s">
        <v>35</v>
      </c>
      <c r="B3" s="1" t="s">
        <v>33</v>
      </c>
      <c r="C3" s="1" t="s">
        <v>34</v>
      </c>
      <c r="D3" s="1" t="s">
        <v>53</v>
      </c>
      <c r="E3" s="1" t="s">
        <v>37</v>
      </c>
      <c r="F3" s="1" t="s">
        <v>38</v>
      </c>
      <c r="G3" s="1" t="s">
        <v>82</v>
      </c>
      <c r="H3" s="1" t="s">
        <v>52</v>
      </c>
      <c r="I3" s="1" t="s">
        <v>62</v>
      </c>
    </row>
    <row r="4" spans="1:9" x14ac:dyDescent="0.25">
      <c r="A4" t="s">
        <v>36</v>
      </c>
      <c r="B4" t="s">
        <v>41</v>
      </c>
      <c r="C4" t="s">
        <v>4</v>
      </c>
      <c r="D4" t="s">
        <v>54</v>
      </c>
      <c r="E4" t="s">
        <v>59</v>
      </c>
      <c r="F4">
        <f ca="1">RANDBETWEEN(40,58)</f>
        <v>52</v>
      </c>
      <c r="G4">
        <v>303111</v>
      </c>
      <c r="H4" s="3">
        <f>VLOOKUP(B4,Summary[[#All],[Date Codes]:[Month]],2,0)</f>
        <v>45108</v>
      </c>
      <c r="I4" t="str">
        <f t="shared" ref="I4:I67" si="0">VLOOKUP(D4,Codedesc,2,FALSE)</f>
        <v>BentCoContractors</v>
      </c>
    </row>
    <row r="5" spans="1:9" x14ac:dyDescent="0.25">
      <c r="A5" t="s">
        <v>36</v>
      </c>
      <c r="B5" t="s">
        <v>41</v>
      </c>
      <c r="C5" t="s">
        <v>5</v>
      </c>
      <c r="D5" t="s">
        <v>55</v>
      </c>
      <c r="E5" t="s">
        <v>58</v>
      </c>
      <c r="F5">
        <f t="shared" ref="F5:F68" ca="1" si="1">RANDBETWEEN(40,58)</f>
        <v>40</v>
      </c>
      <c r="G5">
        <v>339952</v>
      </c>
      <c r="H5" s="3">
        <f>VLOOKUP(B5,Summary[[#All],[Date Codes]:[Month]],2,0)</f>
        <v>45108</v>
      </c>
      <c r="I5" t="str">
        <f t="shared" si="0"/>
        <v>BentCoDistribution</v>
      </c>
    </row>
    <row r="6" spans="1:9" x14ac:dyDescent="0.25">
      <c r="A6" t="s">
        <v>36</v>
      </c>
      <c r="B6" t="s">
        <v>41</v>
      </c>
      <c r="C6" t="s">
        <v>6</v>
      </c>
      <c r="D6" t="s">
        <v>55</v>
      </c>
      <c r="E6" t="s">
        <v>58</v>
      </c>
      <c r="F6">
        <f t="shared" ca="1" si="1"/>
        <v>52</v>
      </c>
      <c r="G6">
        <v>539874</v>
      </c>
      <c r="H6" s="3">
        <f>VLOOKUP(B6,Summary[[#All],[Date Codes]:[Month]],2,0)</f>
        <v>45108</v>
      </c>
      <c r="I6" t="str">
        <f t="shared" si="0"/>
        <v>BentCoDistribution</v>
      </c>
    </row>
    <row r="7" spans="1:9" x14ac:dyDescent="0.25">
      <c r="A7" t="s">
        <v>36</v>
      </c>
      <c r="B7" t="s">
        <v>41</v>
      </c>
      <c r="C7" t="s">
        <v>7</v>
      </c>
      <c r="D7" t="s">
        <v>55</v>
      </c>
      <c r="E7" t="s">
        <v>58</v>
      </c>
      <c r="F7">
        <f t="shared" ca="1" si="1"/>
        <v>54</v>
      </c>
      <c r="G7">
        <v>542449</v>
      </c>
      <c r="H7" s="3">
        <f>VLOOKUP(B7,Summary[[#All],[Date Codes]:[Month]],2,0)</f>
        <v>45108</v>
      </c>
      <c r="I7" t="str">
        <f t="shared" si="0"/>
        <v>BentCoDistribution</v>
      </c>
    </row>
    <row r="8" spans="1:9" x14ac:dyDescent="0.25">
      <c r="A8" t="s">
        <v>36</v>
      </c>
      <c r="B8" t="s">
        <v>41</v>
      </c>
      <c r="C8" t="s">
        <v>8</v>
      </c>
      <c r="D8" t="s">
        <v>54</v>
      </c>
      <c r="E8" t="s">
        <v>59</v>
      </c>
      <c r="F8">
        <f t="shared" ca="1" si="1"/>
        <v>58</v>
      </c>
      <c r="G8">
        <v>494507</v>
      </c>
      <c r="H8" s="3">
        <f>VLOOKUP(B8,Summary[[#All],[Date Codes]:[Month]],2,0)</f>
        <v>45108</v>
      </c>
      <c r="I8" t="str">
        <f t="shared" si="0"/>
        <v>BentCoContractors</v>
      </c>
    </row>
    <row r="9" spans="1:9" x14ac:dyDescent="0.25">
      <c r="A9" t="s">
        <v>36</v>
      </c>
      <c r="B9" t="s">
        <v>41</v>
      </c>
      <c r="C9" t="s">
        <v>9</v>
      </c>
      <c r="D9" t="s">
        <v>54</v>
      </c>
      <c r="E9" t="s">
        <v>59</v>
      </c>
      <c r="F9">
        <f t="shared" ca="1" si="1"/>
        <v>55</v>
      </c>
      <c r="G9">
        <v>423300</v>
      </c>
      <c r="H9" s="3">
        <f>VLOOKUP(B9,Summary[[#All],[Date Codes]:[Month]],2,0)</f>
        <v>45108</v>
      </c>
      <c r="I9" t="str">
        <f t="shared" si="0"/>
        <v>BentCoContractors</v>
      </c>
    </row>
    <row r="10" spans="1:9" x14ac:dyDescent="0.25">
      <c r="A10" t="s">
        <v>36</v>
      </c>
      <c r="B10" t="s">
        <v>41</v>
      </c>
      <c r="C10" t="s">
        <v>10</v>
      </c>
      <c r="D10" t="s">
        <v>54</v>
      </c>
      <c r="E10" t="s">
        <v>59</v>
      </c>
      <c r="F10">
        <f t="shared" ca="1" si="1"/>
        <v>49</v>
      </c>
      <c r="G10">
        <v>436520</v>
      </c>
      <c r="H10" s="3">
        <f>VLOOKUP(B10,Summary[[#All],[Date Codes]:[Month]],2,0)</f>
        <v>45108</v>
      </c>
      <c r="I10" t="str">
        <f t="shared" si="0"/>
        <v>BentCoContractors</v>
      </c>
    </row>
    <row r="11" spans="1:9" x14ac:dyDescent="0.25">
      <c r="A11" t="s">
        <v>39</v>
      </c>
      <c r="B11" t="s">
        <v>41</v>
      </c>
      <c r="C11" t="s">
        <v>11</v>
      </c>
      <c r="D11" t="s">
        <v>54</v>
      </c>
      <c r="E11" t="s">
        <v>59</v>
      </c>
      <c r="F11">
        <f t="shared" ca="1" si="1"/>
        <v>43</v>
      </c>
      <c r="G11">
        <v>410193</v>
      </c>
      <c r="H11" s="3">
        <f>VLOOKUP(B11,Summary[[#All],[Date Codes]:[Month]],2,0)</f>
        <v>45108</v>
      </c>
      <c r="I11" t="str">
        <f t="shared" si="0"/>
        <v>BentCoContractors</v>
      </c>
    </row>
    <row r="12" spans="1:9" x14ac:dyDescent="0.25">
      <c r="A12" t="s">
        <v>39</v>
      </c>
      <c r="B12" t="s">
        <v>41</v>
      </c>
      <c r="C12" t="s">
        <v>12</v>
      </c>
      <c r="D12" t="s">
        <v>54</v>
      </c>
      <c r="E12" t="s">
        <v>59</v>
      </c>
      <c r="F12">
        <f t="shared" ca="1" si="1"/>
        <v>42</v>
      </c>
      <c r="G12">
        <v>83221</v>
      </c>
      <c r="H12" s="3">
        <f>VLOOKUP(B12,Summary[[#All],[Date Codes]:[Month]],2,0)</f>
        <v>45108</v>
      </c>
      <c r="I12" t="str">
        <f t="shared" si="0"/>
        <v>BentCoContractors</v>
      </c>
    </row>
    <row r="13" spans="1:9" x14ac:dyDescent="0.25">
      <c r="A13" t="s">
        <v>39</v>
      </c>
      <c r="B13" t="s">
        <v>41</v>
      </c>
      <c r="C13" t="s">
        <v>13</v>
      </c>
      <c r="D13" t="s">
        <v>54</v>
      </c>
      <c r="E13" t="s">
        <v>59</v>
      </c>
      <c r="F13">
        <f t="shared" ca="1" si="1"/>
        <v>42</v>
      </c>
      <c r="G13">
        <v>291876</v>
      </c>
      <c r="H13" s="3">
        <f>VLOOKUP(B13,Summary[[#All],[Date Codes]:[Month]],2,0)</f>
        <v>45108</v>
      </c>
      <c r="I13" t="str">
        <f t="shared" si="0"/>
        <v>BentCoContractors</v>
      </c>
    </row>
    <row r="14" spans="1:9" x14ac:dyDescent="0.25">
      <c r="A14" t="s">
        <v>39</v>
      </c>
      <c r="B14" t="s">
        <v>41</v>
      </c>
      <c r="C14" t="s">
        <v>14</v>
      </c>
      <c r="D14" t="s">
        <v>54</v>
      </c>
      <c r="E14" t="s">
        <v>59</v>
      </c>
      <c r="F14">
        <f t="shared" ca="1" si="1"/>
        <v>57</v>
      </c>
      <c r="G14">
        <v>476225</v>
      </c>
      <c r="H14" s="3">
        <f>VLOOKUP(B14,Summary[[#All],[Date Codes]:[Month]],2,0)</f>
        <v>45108</v>
      </c>
      <c r="I14" t="str">
        <f t="shared" si="0"/>
        <v>BentCoContractors</v>
      </c>
    </row>
    <row r="15" spans="1:9" x14ac:dyDescent="0.25">
      <c r="A15" t="s">
        <v>39</v>
      </c>
      <c r="B15" t="s">
        <v>41</v>
      </c>
      <c r="C15" t="s">
        <v>15</v>
      </c>
      <c r="D15" t="s">
        <v>54</v>
      </c>
      <c r="E15" t="s">
        <v>59</v>
      </c>
      <c r="F15">
        <f t="shared" ca="1" si="1"/>
        <v>58</v>
      </c>
      <c r="G15">
        <v>236253</v>
      </c>
      <c r="H15" s="3">
        <f>VLOOKUP(B15,Summary[[#All],[Date Codes]:[Month]],2,0)</f>
        <v>45108</v>
      </c>
      <c r="I15" t="str">
        <f t="shared" si="0"/>
        <v>BentCoContractors</v>
      </c>
    </row>
    <row r="16" spans="1:9" x14ac:dyDescent="0.25">
      <c r="A16" t="s">
        <v>39</v>
      </c>
      <c r="B16" t="s">
        <v>41</v>
      </c>
      <c r="C16" t="s">
        <v>16</v>
      </c>
      <c r="D16" t="s">
        <v>54</v>
      </c>
      <c r="E16" t="s">
        <v>59</v>
      </c>
      <c r="F16">
        <f t="shared" ca="1" si="1"/>
        <v>56</v>
      </c>
      <c r="G16">
        <v>452924</v>
      </c>
      <c r="H16" s="3">
        <f>VLOOKUP(B16,Summary[[#All],[Date Codes]:[Month]],2,0)</f>
        <v>45108</v>
      </c>
      <c r="I16" t="str">
        <f t="shared" si="0"/>
        <v>BentCoContractors</v>
      </c>
    </row>
    <row r="17" spans="1:9" x14ac:dyDescent="0.25">
      <c r="A17" t="s">
        <v>39</v>
      </c>
      <c r="B17" t="s">
        <v>41</v>
      </c>
      <c r="C17" t="s">
        <v>21</v>
      </c>
      <c r="D17" t="s">
        <v>54</v>
      </c>
      <c r="E17" t="s">
        <v>59</v>
      </c>
      <c r="F17">
        <f t="shared" ca="1" si="1"/>
        <v>45</v>
      </c>
      <c r="G17">
        <v>158485</v>
      </c>
      <c r="H17" s="3">
        <f>VLOOKUP(B17,Summary[[#All],[Date Codes]:[Month]],2,0)</f>
        <v>45108</v>
      </c>
      <c r="I17" t="str">
        <f t="shared" si="0"/>
        <v>BentCoContractors</v>
      </c>
    </row>
    <row r="18" spans="1:9" x14ac:dyDescent="0.25">
      <c r="A18" t="s">
        <v>39</v>
      </c>
      <c r="B18" t="s">
        <v>41</v>
      </c>
      <c r="C18" t="s">
        <v>22</v>
      </c>
      <c r="D18" t="s">
        <v>54</v>
      </c>
      <c r="E18" t="s">
        <v>59</v>
      </c>
      <c r="F18">
        <f t="shared" ca="1" si="1"/>
        <v>47</v>
      </c>
      <c r="G18">
        <v>121948</v>
      </c>
      <c r="H18" s="3">
        <f>VLOOKUP(B18,Summary[[#All],[Date Codes]:[Month]],2,0)</f>
        <v>45108</v>
      </c>
      <c r="I18" t="str">
        <f t="shared" si="0"/>
        <v>BentCoContractors</v>
      </c>
    </row>
    <row r="19" spans="1:9" x14ac:dyDescent="0.25">
      <c r="A19" t="s">
        <v>39</v>
      </c>
      <c r="B19" t="s">
        <v>41</v>
      </c>
      <c r="C19" t="s">
        <v>23</v>
      </c>
      <c r="D19" t="s">
        <v>54</v>
      </c>
      <c r="E19" t="s">
        <v>59</v>
      </c>
      <c r="F19">
        <f t="shared" ca="1" si="1"/>
        <v>45</v>
      </c>
      <c r="G19">
        <v>179349</v>
      </c>
      <c r="H19" s="3">
        <f>VLOOKUP(B19,Summary[[#All],[Date Codes]:[Month]],2,0)</f>
        <v>45108</v>
      </c>
      <c r="I19" t="str">
        <f t="shared" si="0"/>
        <v>BentCoContractors</v>
      </c>
    </row>
    <row r="20" spans="1:9" x14ac:dyDescent="0.25">
      <c r="A20" t="s">
        <v>39</v>
      </c>
      <c r="B20" t="s">
        <v>40</v>
      </c>
      <c r="C20" t="s">
        <v>24</v>
      </c>
      <c r="D20" t="s">
        <v>54</v>
      </c>
      <c r="E20" t="s">
        <v>59</v>
      </c>
      <c r="F20">
        <f t="shared" ca="1" si="1"/>
        <v>52</v>
      </c>
      <c r="G20">
        <v>461228</v>
      </c>
      <c r="H20" s="3">
        <f>VLOOKUP(B20,Summary[[#All],[Date Codes]:[Month]],2,0)</f>
        <v>45139</v>
      </c>
      <c r="I20" t="str">
        <f t="shared" si="0"/>
        <v>BentCoContractors</v>
      </c>
    </row>
    <row r="21" spans="1:9" x14ac:dyDescent="0.25">
      <c r="A21" t="s">
        <v>39</v>
      </c>
      <c r="B21" t="s">
        <v>40</v>
      </c>
      <c r="C21" t="s">
        <v>25</v>
      </c>
      <c r="D21" t="s">
        <v>54</v>
      </c>
      <c r="E21" t="s">
        <v>59</v>
      </c>
      <c r="F21">
        <f t="shared" ca="1" si="1"/>
        <v>54</v>
      </c>
      <c r="G21">
        <v>353813</v>
      </c>
      <c r="H21" s="3">
        <f>VLOOKUP(B21,Summary[[#All],[Date Codes]:[Month]],2,0)</f>
        <v>45139</v>
      </c>
      <c r="I21" t="str">
        <f t="shared" si="0"/>
        <v>BentCoContractors</v>
      </c>
    </row>
    <row r="22" spans="1:9" x14ac:dyDescent="0.25">
      <c r="A22" t="s">
        <v>39</v>
      </c>
      <c r="B22" t="s">
        <v>40</v>
      </c>
      <c r="C22" t="s">
        <v>26</v>
      </c>
      <c r="D22" t="s">
        <v>54</v>
      </c>
      <c r="E22" t="s">
        <v>59</v>
      </c>
      <c r="F22">
        <f t="shared" ca="1" si="1"/>
        <v>42</v>
      </c>
      <c r="G22">
        <v>205046</v>
      </c>
      <c r="H22" s="3">
        <f>VLOOKUP(B22,Summary[[#All],[Date Codes]:[Month]],2,0)</f>
        <v>45139</v>
      </c>
      <c r="I22" t="str">
        <f t="shared" si="0"/>
        <v>BentCoContractors</v>
      </c>
    </row>
    <row r="23" spans="1:9" x14ac:dyDescent="0.25">
      <c r="A23" t="s">
        <v>39</v>
      </c>
      <c r="B23" t="s">
        <v>40</v>
      </c>
      <c r="C23" t="s">
        <v>27</v>
      </c>
      <c r="D23" t="s">
        <v>54</v>
      </c>
      <c r="E23" t="s">
        <v>59</v>
      </c>
      <c r="F23">
        <f t="shared" ca="1" si="1"/>
        <v>53</v>
      </c>
      <c r="G23">
        <v>460018</v>
      </c>
      <c r="H23" s="3">
        <f>VLOOKUP(B23,Summary[[#All],[Date Codes]:[Month]],2,0)</f>
        <v>45139</v>
      </c>
      <c r="I23" t="str">
        <f t="shared" si="0"/>
        <v>BentCoContractors</v>
      </c>
    </row>
    <row r="24" spans="1:9" x14ac:dyDescent="0.25">
      <c r="A24" t="s">
        <v>39</v>
      </c>
      <c r="B24" t="s">
        <v>40</v>
      </c>
      <c r="C24" t="s">
        <v>28</v>
      </c>
      <c r="D24" t="s">
        <v>54</v>
      </c>
      <c r="E24" t="s">
        <v>59</v>
      </c>
      <c r="F24">
        <f t="shared" ca="1" si="1"/>
        <v>42</v>
      </c>
      <c r="G24">
        <v>426782</v>
      </c>
      <c r="H24" s="3">
        <f>VLOOKUP(B24,Summary[[#All],[Date Codes]:[Month]],2,0)</f>
        <v>45139</v>
      </c>
      <c r="I24" t="str">
        <f t="shared" si="0"/>
        <v>BentCoContractors</v>
      </c>
    </row>
    <row r="25" spans="1:9" x14ac:dyDescent="0.25">
      <c r="A25" t="s">
        <v>39</v>
      </c>
      <c r="B25" t="s">
        <v>40</v>
      </c>
      <c r="C25" t="s">
        <v>29</v>
      </c>
      <c r="D25" t="s">
        <v>54</v>
      </c>
      <c r="E25" t="s">
        <v>59</v>
      </c>
      <c r="F25">
        <f t="shared" ca="1" si="1"/>
        <v>41</v>
      </c>
      <c r="G25">
        <v>449754</v>
      </c>
      <c r="H25" s="3">
        <f>VLOOKUP(B25,Summary[[#All],[Date Codes]:[Month]],2,0)</f>
        <v>45139</v>
      </c>
      <c r="I25" t="str">
        <f t="shared" si="0"/>
        <v>BentCoContractors</v>
      </c>
    </row>
    <row r="26" spans="1:9" x14ac:dyDescent="0.25">
      <c r="A26" t="s">
        <v>39</v>
      </c>
      <c r="B26" t="s">
        <v>40</v>
      </c>
      <c r="C26" t="s">
        <v>30</v>
      </c>
      <c r="D26" t="s">
        <v>54</v>
      </c>
      <c r="E26" t="s">
        <v>59</v>
      </c>
      <c r="F26">
        <f t="shared" ca="1" si="1"/>
        <v>40</v>
      </c>
      <c r="G26">
        <v>200261</v>
      </c>
      <c r="H26" s="3">
        <f>VLOOKUP(B26,Summary[[#All],[Date Codes]:[Month]],2,0)</f>
        <v>45139</v>
      </c>
      <c r="I26" t="str">
        <f t="shared" si="0"/>
        <v>BentCoContractors</v>
      </c>
    </row>
    <row r="27" spans="1:9" x14ac:dyDescent="0.25">
      <c r="A27" t="s">
        <v>39</v>
      </c>
      <c r="B27" t="s">
        <v>40</v>
      </c>
      <c r="C27" t="s">
        <v>31</v>
      </c>
      <c r="D27" t="s">
        <v>55</v>
      </c>
      <c r="E27" t="s">
        <v>58</v>
      </c>
      <c r="F27">
        <f t="shared" ca="1" si="1"/>
        <v>57</v>
      </c>
      <c r="G27">
        <v>505763</v>
      </c>
      <c r="H27" s="3">
        <f>VLOOKUP(B27,Summary[[#All],[Date Codes]:[Month]],2,0)</f>
        <v>45139</v>
      </c>
      <c r="I27" t="str">
        <f t="shared" si="0"/>
        <v>BentCoDistribution</v>
      </c>
    </row>
    <row r="28" spans="1:9" x14ac:dyDescent="0.25">
      <c r="A28" t="s">
        <v>39</v>
      </c>
      <c r="B28" t="s">
        <v>40</v>
      </c>
      <c r="C28" t="s">
        <v>32</v>
      </c>
      <c r="D28" t="s">
        <v>55</v>
      </c>
      <c r="E28" t="s">
        <v>58</v>
      </c>
      <c r="F28">
        <f t="shared" ca="1" si="1"/>
        <v>46</v>
      </c>
      <c r="G28">
        <v>491942</v>
      </c>
      <c r="H28" s="3">
        <f>VLOOKUP(B28,Summary[[#All],[Date Codes]:[Month]],2,0)</f>
        <v>45139</v>
      </c>
      <c r="I28" t="str">
        <f t="shared" si="0"/>
        <v>BentCoDistribution</v>
      </c>
    </row>
    <row r="29" spans="1:9" x14ac:dyDescent="0.25">
      <c r="A29" t="s">
        <v>39</v>
      </c>
      <c r="B29" t="s">
        <v>40</v>
      </c>
      <c r="C29" t="s">
        <v>4</v>
      </c>
      <c r="D29" t="s">
        <v>55</v>
      </c>
      <c r="E29" t="s">
        <v>58</v>
      </c>
      <c r="F29">
        <f t="shared" ca="1" si="1"/>
        <v>45</v>
      </c>
      <c r="G29">
        <v>510299</v>
      </c>
      <c r="H29" s="3">
        <f>VLOOKUP(B29,Summary[[#All],[Date Codes]:[Month]],2,0)</f>
        <v>45139</v>
      </c>
      <c r="I29" t="str">
        <f t="shared" si="0"/>
        <v>BentCoDistribution</v>
      </c>
    </row>
    <row r="30" spans="1:9" x14ac:dyDescent="0.25">
      <c r="A30" t="s">
        <v>39</v>
      </c>
      <c r="B30" t="s">
        <v>40</v>
      </c>
      <c r="C30" t="s">
        <v>5</v>
      </c>
      <c r="D30" t="s">
        <v>55</v>
      </c>
      <c r="E30" t="s">
        <v>58</v>
      </c>
      <c r="F30">
        <f t="shared" ca="1" si="1"/>
        <v>42</v>
      </c>
      <c r="G30">
        <v>290244</v>
      </c>
      <c r="H30" s="3">
        <f>VLOOKUP(B30,Summary[[#All],[Date Codes]:[Month]],2,0)</f>
        <v>45139</v>
      </c>
      <c r="I30" t="str">
        <f t="shared" si="0"/>
        <v>BentCoDistribution</v>
      </c>
    </row>
    <row r="31" spans="1:9" x14ac:dyDescent="0.25">
      <c r="A31" t="s">
        <v>36</v>
      </c>
      <c r="B31" t="s">
        <v>40</v>
      </c>
      <c r="C31" t="s">
        <v>6</v>
      </c>
      <c r="D31" t="s">
        <v>55</v>
      </c>
      <c r="E31" t="s">
        <v>58</v>
      </c>
      <c r="F31">
        <f t="shared" ca="1" si="1"/>
        <v>40</v>
      </c>
      <c r="G31">
        <v>217326</v>
      </c>
      <c r="H31" s="3">
        <f>VLOOKUP(B31,Summary[[#All],[Date Codes]:[Month]],2,0)</f>
        <v>45139</v>
      </c>
      <c r="I31" t="str">
        <f t="shared" si="0"/>
        <v>BentCoDistribution</v>
      </c>
    </row>
    <row r="32" spans="1:9" x14ac:dyDescent="0.25">
      <c r="A32" t="s">
        <v>36</v>
      </c>
      <c r="B32" t="s">
        <v>40</v>
      </c>
      <c r="C32" t="s">
        <v>7</v>
      </c>
      <c r="D32" t="s">
        <v>55</v>
      </c>
      <c r="E32" t="s">
        <v>58</v>
      </c>
      <c r="F32">
        <f t="shared" ca="1" si="1"/>
        <v>58</v>
      </c>
      <c r="G32">
        <v>472630</v>
      </c>
      <c r="H32" s="3">
        <f>VLOOKUP(B32,Summary[[#All],[Date Codes]:[Month]],2,0)</f>
        <v>45139</v>
      </c>
      <c r="I32" t="str">
        <f t="shared" si="0"/>
        <v>BentCoDistribution</v>
      </c>
    </row>
    <row r="33" spans="1:9" x14ac:dyDescent="0.25">
      <c r="A33" t="s">
        <v>39</v>
      </c>
      <c r="B33" t="s">
        <v>40</v>
      </c>
      <c r="C33" t="s">
        <v>8</v>
      </c>
      <c r="D33" t="s">
        <v>55</v>
      </c>
      <c r="E33" t="s">
        <v>58</v>
      </c>
      <c r="F33">
        <f t="shared" ca="1" si="1"/>
        <v>51</v>
      </c>
      <c r="G33">
        <v>319205</v>
      </c>
      <c r="H33" s="3">
        <f>VLOOKUP(B33,Summary[[#All],[Date Codes]:[Month]],2,0)</f>
        <v>45139</v>
      </c>
      <c r="I33" t="str">
        <f t="shared" si="0"/>
        <v>BentCoDistribution</v>
      </c>
    </row>
    <row r="34" spans="1:9" x14ac:dyDescent="0.25">
      <c r="A34" t="s">
        <v>39</v>
      </c>
      <c r="B34" t="s">
        <v>40</v>
      </c>
      <c r="C34" t="s">
        <v>9</v>
      </c>
      <c r="D34" t="s">
        <v>55</v>
      </c>
      <c r="E34" t="s">
        <v>58</v>
      </c>
      <c r="F34">
        <f t="shared" ca="1" si="1"/>
        <v>49</v>
      </c>
      <c r="G34">
        <v>553027</v>
      </c>
      <c r="H34" s="3">
        <f>VLOOKUP(B34,Summary[[#All],[Date Codes]:[Month]],2,0)</f>
        <v>45139</v>
      </c>
      <c r="I34" t="str">
        <f t="shared" si="0"/>
        <v>BentCoDistribution</v>
      </c>
    </row>
    <row r="35" spans="1:9" x14ac:dyDescent="0.25">
      <c r="A35" t="s">
        <v>39</v>
      </c>
      <c r="B35" t="s">
        <v>40</v>
      </c>
      <c r="C35" t="s">
        <v>10</v>
      </c>
      <c r="D35" t="s">
        <v>55</v>
      </c>
      <c r="E35" t="s">
        <v>58</v>
      </c>
      <c r="F35">
        <f t="shared" ca="1" si="1"/>
        <v>52</v>
      </c>
      <c r="G35">
        <v>133945</v>
      </c>
      <c r="H35" s="3">
        <f>VLOOKUP(B35,Summary[[#All],[Date Codes]:[Month]],2,0)</f>
        <v>45139</v>
      </c>
      <c r="I35" t="str">
        <f t="shared" si="0"/>
        <v>BentCoDistribution</v>
      </c>
    </row>
    <row r="36" spans="1:9" x14ac:dyDescent="0.25">
      <c r="A36" t="s">
        <v>39</v>
      </c>
      <c r="B36" t="s">
        <v>40</v>
      </c>
      <c r="C36" t="s">
        <v>11</v>
      </c>
      <c r="D36" t="s">
        <v>55</v>
      </c>
      <c r="E36" t="s">
        <v>58</v>
      </c>
      <c r="F36">
        <f t="shared" ca="1" si="1"/>
        <v>52</v>
      </c>
      <c r="G36">
        <v>296965</v>
      </c>
      <c r="H36" s="3">
        <f>VLOOKUP(B36,Summary[[#All],[Date Codes]:[Month]],2,0)</f>
        <v>45139</v>
      </c>
      <c r="I36" t="str">
        <f t="shared" si="0"/>
        <v>BentCoDistribution</v>
      </c>
    </row>
    <row r="37" spans="1:9" x14ac:dyDescent="0.25">
      <c r="A37" t="s">
        <v>39</v>
      </c>
      <c r="B37" t="s">
        <v>40</v>
      </c>
      <c r="C37" t="s">
        <v>12</v>
      </c>
      <c r="D37" t="s">
        <v>54</v>
      </c>
      <c r="E37" t="s">
        <v>59</v>
      </c>
      <c r="F37">
        <f t="shared" ca="1" si="1"/>
        <v>52</v>
      </c>
      <c r="G37">
        <v>207459</v>
      </c>
      <c r="H37" s="3">
        <f>VLOOKUP(B37,Summary[[#All],[Date Codes]:[Month]],2,0)</f>
        <v>45139</v>
      </c>
      <c r="I37" t="str">
        <f t="shared" si="0"/>
        <v>BentCoContractors</v>
      </c>
    </row>
    <row r="38" spans="1:9" x14ac:dyDescent="0.25">
      <c r="A38" t="s">
        <v>39</v>
      </c>
      <c r="B38" t="s">
        <v>40</v>
      </c>
      <c r="C38" t="s">
        <v>13</v>
      </c>
      <c r="D38" t="s">
        <v>54</v>
      </c>
      <c r="E38" t="s">
        <v>59</v>
      </c>
      <c r="F38">
        <f t="shared" ca="1" si="1"/>
        <v>45</v>
      </c>
      <c r="G38">
        <v>285551</v>
      </c>
      <c r="H38" s="3">
        <f>VLOOKUP(B38,Summary[[#All],[Date Codes]:[Month]],2,0)</f>
        <v>45139</v>
      </c>
      <c r="I38" t="str">
        <f t="shared" si="0"/>
        <v>BentCoContractors</v>
      </c>
    </row>
    <row r="39" spans="1:9" x14ac:dyDescent="0.25">
      <c r="A39" t="s">
        <v>39</v>
      </c>
      <c r="B39" t="s">
        <v>40</v>
      </c>
      <c r="C39" t="s">
        <v>4</v>
      </c>
      <c r="D39" t="s">
        <v>54</v>
      </c>
      <c r="E39" t="s">
        <v>59</v>
      </c>
      <c r="F39">
        <f t="shared" ca="1" si="1"/>
        <v>50</v>
      </c>
      <c r="G39">
        <v>283057</v>
      </c>
      <c r="H39" s="3">
        <f>VLOOKUP(B39,Summary[[#All],[Date Codes]:[Month]],2,0)</f>
        <v>45139</v>
      </c>
      <c r="I39" t="str">
        <f t="shared" si="0"/>
        <v>BentCoContractors</v>
      </c>
    </row>
    <row r="40" spans="1:9" x14ac:dyDescent="0.25">
      <c r="A40" t="s">
        <v>39</v>
      </c>
      <c r="B40" t="s">
        <v>40</v>
      </c>
      <c r="C40" t="s">
        <v>5</v>
      </c>
      <c r="D40" t="s">
        <v>54</v>
      </c>
      <c r="E40" t="s">
        <v>59</v>
      </c>
      <c r="F40">
        <f t="shared" ca="1" si="1"/>
        <v>49</v>
      </c>
      <c r="G40">
        <v>462851</v>
      </c>
      <c r="H40" s="3">
        <f>VLOOKUP(B40,Summary[[#All],[Date Codes]:[Month]],2,0)</f>
        <v>45139</v>
      </c>
      <c r="I40" t="str">
        <f t="shared" si="0"/>
        <v>BentCoContractors</v>
      </c>
    </row>
    <row r="41" spans="1:9" x14ac:dyDescent="0.25">
      <c r="A41" t="s">
        <v>39</v>
      </c>
      <c r="B41" t="s">
        <v>40</v>
      </c>
      <c r="C41" t="s">
        <v>6</v>
      </c>
      <c r="D41" t="s">
        <v>54</v>
      </c>
      <c r="E41" t="s">
        <v>59</v>
      </c>
      <c r="F41">
        <f t="shared" ca="1" si="1"/>
        <v>53</v>
      </c>
      <c r="G41">
        <v>462029</v>
      </c>
      <c r="H41" s="3">
        <f>VLOOKUP(B41,Summary[[#All],[Date Codes]:[Month]],2,0)</f>
        <v>45139</v>
      </c>
      <c r="I41" t="str">
        <f t="shared" si="0"/>
        <v>BentCoContractors</v>
      </c>
    </row>
    <row r="42" spans="1:9" x14ac:dyDescent="0.25">
      <c r="A42" t="s">
        <v>39</v>
      </c>
      <c r="B42" t="s">
        <v>40</v>
      </c>
      <c r="C42" t="s">
        <v>7</v>
      </c>
      <c r="D42" t="s">
        <v>54</v>
      </c>
      <c r="E42" t="s">
        <v>59</v>
      </c>
      <c r="F42">
        <f t="shared" ca="1" si="1"/>
        <v>53</v>
      </c>
      <c r="G42">
        <v>473669</v>
      </c>
      <c r="H42" s="3">
        <f>VLOOKUP(B42,Summary[[#All],[Date Codes]:[Month]],2,0)</f>
        <v>45139</v>
      </c>
      <c r="I42" t="str">
        <f t="shared" si="0"/>
        <v>BentCoContractors</v>
      </c>
    </row>
    <row r="43" spans="1:9" x14ac:dyDescent="0.25">
      <c r="A43" t="s">
        <v>39</v>
      </c>
      <c r="B43" t="s">
        <v>40</v>
      </c>
      <c r="C43" t="s">
        <v>8</v>
      </c>
      <c r="D43" t="s">
        <v>54</v>
      </c>
      <c r="E43" t="s">
        <v>59</v>
      </c>
      <c r="F43">
        <f t="shared" ca="1" si="1"/>
        <v>58</v>
      </c>
      <c r="G43">
        <v>346309</v>
      </c>
      <c r="H43" s="3">
        <f>VLOOKUP(B43,Summary[[#All],[Date Codes]:[Month]],2,0)</f>
        <v>45139</v>
      </c>
      <c r="I43" t="str">
        <f t="shared" si="0"/>
        <v>BentCoContractors</v>
      </c>
    </row>
    <row r="44" spans="1:9" x14ac:dyDescent="0.25">
      <c r="A44" t="s">
        <v>39</v>
      </c>
      <c r="B44" t="s">
        <v>40</v>
      </c>
      <c r="C44" t="s">
        <v>9</v>
      </c>
      <c r="D44" t="s">
        <v>55</v>
      </c>
      <c r="E44" t="s">
        <v>58</v>
      </c>
      <c r="F44">
        <f t="shared" ca="1" si="1"/>
        <v>48</v>
      </c>
      <c r="G44">
        <v>212443</v>
      </c>
      <c r="H44" s="3">
        <f>VLOOKUP(B44,Summary[[#All],[Date Codes]:[Month]],2,0)</f>
        <v>45139</v>
      </c>
      <c r="I44" t="str">
        <f t="shared" si="0"/>
        <v>BentCoDistribution</v>
      </c>
    </row>
    <row r="45" spans="1:9" x14ac:dyDescent="0.25">
      <c r="A45" t="s">
        <v>39</v>
      </c>
      <c r="B45" t="s">
        <v>40</v>
      </c>
      <c r="C45" t="s">
        <v>10</v>
      </c>
      <c r="D45" t="s">
        <v>55</v>
      </c>
      <c r="E45" t="s">
        <v>58</v>
      </c>
      <c r="F45">
        <f t="shared" ca="1" si="1"/>
        <v>50</v>
      </c>
      <c r="G45">
        <v>579098</v>
      </c>
      <c r="H45" s="3">
        <f>VLOOKUP(B45,Summary[[#All],[Date Codes]:[Month]],2,0)</f>
        <v>45139</v>
      </c>
      <c r="I45" t="str">
        <f t="shared" si="0"/>
        <v>BentCoDistribution</v>
      </c>
    </row>
    <row r="46" spans="1:9" x14ac:dyDescent="0.25">
      <c r="A46" t="s">
        <v>39</v>
      </c>
      <c r="B46" t="s">
        <v>40</v>
      </c>
      <c r="C46" t="s">
        <v>11</v>
      </c>
      <c r="D46" t="s">
        <v>55</v>
      </c>
      <c r="E46" t="s">
        <v>58</v>
      </c>
      <c r="F46">
        <f t="shared" ca="1" si="1"/>
        <v>55</v>
      </c>
      <c r="G46">
        <v>178811</v>
      </c>
      <c r="H46" s="3">
        <f>VLOOKUP(B46,Summary[[#All],[Date Codes]:[Month]],2,0)</f>
        <v>45139</v>
      </c>
      <c r="I46" t="str">
        <f t="shared" si="0"/>
        <v>BentCoDistribution</v>
      </c>
    </row>
    <row r="47" spans="1:9" x14ac:dyDescent="0.25">
      <c r="A47" t="s">
        <v>39</v>
      </c>
      <c r="B47" t="s">
        <v>40</v>
      </c>
      <c r="C47" t="s">
        <v>12</v>
      </c>
      <c r="D47" t="s">
        <v>55</v>
      </c>
      <c r="E47" t="s">
        <v>58</v>
      </c>
      <c r="F47">
        <f t="shared" ca="1" si="1"/>
        <v>48</v>
      </c>
      <c r="G47">
        <v>506952</v>
      </c>
      <c r="H47" s="3">
        <f>VLOOKUP(B47,Summary[[#All],[Date Codes]:[Month]],2,0)</f>
        <v>45139</v>
      </c>
      <c r="I47" t="str">
        <f t="shared" si="0"/>
        <v>BentCoDistribution</v>
      </c>
    </row>
    <row r="48" spans="1:9" x14ac:dyDescent="0.25">
      <c r="A48" t="s">
        <v>39</v>
      </c>
      <c r="B48" t="s">
        <v>40</v>
      </c>
      <c r="C48" t="s">
        <v>13</v>
      </c>
      <c r="D48" t="s">
        <v>55</v>
      </c>
      <c r="E48" t="s">
        <v>58</v>
      </c>
      <c r="F48">
        <f t="shared" ca="1" si="1"/>
        <v>48</v>
      </c>
      <c r="G48">
        <v>534625</v>
      </c>
      <c r="H48" s="3">
        <f>VLOOKUP(B48,Summary[[#All],[Date Codes]:[Month]],2,0)</f>
        <v>45139</v>
      </c>
      <c r="I48" t="str">
        <f t="shared" si="0"/>
        <v>BentCoDistribution</v>
      </c>
    </row>
    <row r="49" spans="1:9" x14ac:dyDescent="0.25">
      <c r="A49" t="s">
        <v>39</v>
      </c>
      <c r="B49" t="s">
        <v>40</v>
      </c>
      <c r="C49" t="s">
        <v>14</v>
      </c>
      <c r="D49" t="s">
        <v>55</v>
      </c>
      <c r="E49" t="s">
        <v>58</v>
      </c>
      <c r="F49">
        <f t="shared" ca="1" si="1"/>
        <v>51</v>
      </c>
      <c r="G49">
        <v>228300</v>
      </c>
      <c r="H49" s="3">
        <f>VLOOKUP(B49,Summary[[#All],[Date Codes]:[Month]],2,0)</f>
        <v>45139</v>
      </c>
      <c r="I49" t="str">
        <f t="shared" si="0"/>
        <v>BentCoDistribution</v>
      </c>
    </row>
    <row r="50" spans="1:9" x14ac:dyDescent="0.25">
      <c r="A50" t="s">
        <v>39</v>
      </c>
      <c r="B50" t="s">
        <v>40</v>
      </c>
      <c r="C50" t="s">
        <v>15</v>
      </c>
      <c r="D50" t="s">
        <v>55</v>
      </c>
      <c r="E50" t="s">
        <v>58</v>
      </c>
      <c r="F50">
        <f t="shared" ca="1" si="1"/>
        <v>52</v>
      </c>
      <c r="G50">
        <v>159525</v>
      </c>
      <c r="H50" s="3">
        <f>VLOOKUP(B50,Summary[[#All],[Date Codes]:[Month]],2,0)</f>
        <v>45139</v>
      </c>
      <c r="I50" t="str">
        <f t="shared" si="0"/>
        <v>BentCoDistribution</v>
      </c>
    </row>
    <row r="51" spans="1:9" x14ac:dyDescent="0.25">
      <c r="A51" t="s">
        <v>39</v>
      </c>
      <c r="B51" t="s">
        <v>40</v>
      </c>
      <c r="C51" t="s">
        <v>16</v>
      </c>
      <c r="D51" t="s">
        <v>55</v>
      </c>
      <c r="E51" t="s">
        <v>58</v>
      </c>
      <c r="F51">
        <f t="shared" ca="1" si="1"/>
        <v>54</v>
      </c>
      <c r="G51">
        <v>489385</v>
      </c>
      <c r="H51" s="3">
        <f>VLOOKUP(B51,Summary[[#All],[Date Codes]:[Month]],2,0)</f>
        <v>45139</v>
      </c>
      <c r="I51" t="str">
        <f t="shared" si="0"/>
        <v>BentCoDistribution</v>
      </c>
    </row>
    <row r="52" spans="1:9" x14ac:dyDescent="0.25">
      <c r="A52" t="s">
        <v>39</v>
      </c>
      <c r="B52" t="s">
        <v>40</v>
      </c>
      <c r="C52" t="s">
        <v>21</v>
      </c>
      <c r="D52" t="s">
        <v>55</v>
      </c>
      <c r="E52" t="s">
        <v>58</v>
      </c>
      <c r="F52">
        <f t="shared" ca="1" si="1"/>
        <v>58</v>
      </c>
      <c r="G52">
        <v>568016</v>
      </c>
      <c r="H52" s="3">
        <f>VLOOKUP(B52,Summary[[#All],[Date Codes]:[Month]],2,0)</f>
        <v>45139</v>
      </c>
      <c r="I52" t="str">
        <f t="shared" si="0"/>
        <v>BentCoDistribution</v>
      </c>
    </row>
    <row r="53" spans="1:9" x14ac:dyDescent="0.25">
      <c r="A53" t="s">
        <v>39</v>
      </c>
      <c r="B53" t="s">
        <v>40</v>
      </c>
      <c r="C53" t="s">
        <v>22</v>
      </c>
      <c r="D53" t="s">
        <v>55</v>
      </c>
      <c r="E53" t="s">
        <v>58</v>
      </c>
      <c r="F53">
        <f t="shared" ca="1" si="1"/>
        <v>40</v>
      </c>
      <c r="G53">
        <v>97048</v>
      </c>
      <c r="H53" s="3">
        <f>VLOOKUP(B53,Summary[[#All],[Date Codes]:[Month]],2,0)</f>
        <v>45139</v>
      </c>
      <c r="I53" t="str">
        <f t="shared" si="0"/>
        <v>BentCoDistribution</v>
      </c>
    </row>
    <row r="54" spans="1:9" x14ac:dyDescent="0.25">
      <c r="A54" t="s">
        <v>39</v>
      </c>
      <c r="B54" t="s">
        <v>40</v>
      </c>
      <c r="C54" t="s">
        <v>23</v>
      </c>
      <c r="D54" t="s">
        <v>55</v>
      </c>
      <c r="E54" t="s">
        <v>58</v>
      </c>
      <c r="F54">
        <f t="shared" ca="1" si="1"/>
        <v>49</v>
      </c>
      <c r="G54">
        <v>168932</v>
      </c>
      <c r="H54" s="3">
        <f>VLOOKUP(B54,Summary[[#All],[Date Codes]:[Month]],2,0)</f>
        <v>45139</v>
      </c>
      <c r="I54" t="str">
        <f t="shared" si="0"/>
        <v>BentCoDistribution</v>
      </c>
    </row>
    <row r="55" spans="1:9" x14ac:dyDescent="0.25">
      <c r="A55" t="s">
        <v>39</v>
      </c>
      <c r="B55" t="s">
        <v>40</v>
      </c>
      <c r="C55" t="s">
        <v>24</v>
      </c>
      <c r="D55" t="s">
        <v>55</v>
      </c>
      <c r="E55" t="s">
        <v>58</v>
      </c>
      <c r="F55">
        <f t="shared" ca="1" si="1"/>
        <v>50</v>
      </c>
      <c r="G55">
        <v>132855</v>
      </c>
      <c r="H55" s="3">
        <f>VLOOKUP(B55,Summary[[#All],[Date Codes]:[Month]],2,0)</f>
        <v>45139</v>
      </c>
      <c r="I55" t="str">
        <f t="shared" si="0"/>
        <v>BentCoDistribution</v>
      </c>
    </row>
    <row r="56" spans="1:9" x14ac:dyDescent="0.25">
      <c r="A56" t="s">
        <v>39</v>
      </c>
      <c r="B56" t="s">
        <v>40</v>
      </c>
      <c r="C56" t="s">
        <v>25</v>
      </c>
      <c r="D56" t="s">
        <v>55</v>
      </c>
      <c r="E56" t="s">
        <v>58</v>
      </c>
      <c r="F56">
        <f t="shared" ca="1" si="1"/>
        <v>43</v>
      </c>
      <c r="G56">
        <v>290664</v>
      </c>
      <c r="H56" s="3">
        <f>VLOOKUP(B56,Summary[[#All],[Date Codes]:[Month]],2,0)</f>
        <v>45139</v>
      </c>
      <c r="I56" t="str">
        <f t="shared" si="0"/>
        <v>BentCoDistribution</v>
      </c>
    </row>
    <row r="57" spans="1:9" x14ac:dyDescent="0.25">
      <c r="A57" t="s">
        <v>39</v>
      </c>
      <c r="B57" t="s">
        <v>40</v>
      </c>
      <c r="C57" t="s">
        <v>26</v>
      </c>
      <c r="D57" t="s">
        <v>55</v>
      </c>
      <c r="E57" t="s">
        <v>58</v>
      </c>
      <c r="F57">
        <f t="shared" ca="1" si="1"/>
        <v>43</v>
      </c>
      <c r="G57">
        <v>349264</v>
      </c>
      <c r="H57" s="3">
        <f>VLOOKUP(B57,Summary[[#All],[Date Codes]:[Month]],2,0)</f>
        <v>45139</v>
      </c>
      <c r="I57" t="str">
        <f t="shared" si="0"/>
        <v>BentCoDistribution</v>
      </c>
    </row>
    <row r="58" spans="1:9" x14ac:dyDescent="0.25">
      <c r="A58" t="s">
        <v>39</v>
      </c>
      <c r="B58" t="s">
        <v>40</v>
      </c>
      <c r="C58" t="s">
        <v>27</v>
      </c>
      <c r="D58" t="s">
        <v>55</v>
      </c>
      <c r="E58" t="s">
        <v>58</v>
      </c>
      <c r="F58">
        <f t="shared" ca="1" si="1"/>
        <v>52</v>
      </c>
      <c r="G58">
        <v>525756</v>
      </c>
      <c r="H58" s="3">
        <f>VLOOKUP(B58,Summary[[#All],[Date Codes]:[Month]],2,0)</f>
        <v>45139</v>
      </c>
      <c r="I58" t="str">
        <f t="shared" si="0"/>
        <v>BentCoDistribution</v>
      </c>
    </row>
    <row r="59" spans="1:9" x14ac:dyDescent="0.25">
      <c r="A59" t="s">
        <v>39</v>
      </c>
      <c r="B59" t="s">
        <v>40</v>
      </c>
      <c r="C59" t="s">
        <v>28</v>
      </c>
      <c r="D59" t="s">
        <v>55</v>
      </c>
      <c r="E59" t="s">
        <v>58</v>
      </c>
      <c r="F59">
        <f t="shared" ca="1" si="1"/>
        <v>54</v>
      </c>
      <c r="G59">
        <v>73374</v>
      </c>
      <c r="H59" s="3">
        <f>VLOOKUP(B59,Summary[[#All],[Date Codes]:[Month]],2,0)</f>
        <v>45139</v>
      </c>
      <c r="I59" t="str">
        <f t="shared" si="0"/>
        <v>BentCoDistribution</v>
      </c>
    </row>
    <row r="60" spans="1:9" x14ac:dyDescent="0.25">
      <c r="A60" t="s">
        <v>39</v>
      </c>
      <c r="B60" t="s">
        <v>40</v>
      </c>
      <c r="C60" t="s">
        <v>29</v>
      </c>
      <c r="D60" t="s">
        <v>55</v>
      </c>
      <c r="E60" t="s">
        <v>58</v>
      </c>
      <c r="F60">
        <f t="shared" ca="1" si="1"/>
        <v>47</v>
      </c>
      <c r="G60">
        <v>174727</v>
      </c>
      <c r="H60" s="3">
        <f>VLOOKUP(B60,Summary[[#All],[Date Codes]:[Month]],2,0)</f>
        <v>45139</v>
      </c>
      <c r="I60" t="str">
        <f t="shared" si="0"/>
        <v>BentCoDistribution</v>
      </c>
    </row>
    <row r="61" spans="1:9" x14ac:dyDescent="0.25">
      <c r="A61" t="s">
        <v>39</v>
      </c>
      <c r="B61" t="s">
        <v>42</v>
      </c>
      <c r="C61" t="s">
        <v>30</v>
      </c>
      <c r="D61" t="s">
        <v>55</v>
      </c>
      <c r="E61" t="s">
        <v>58</v>
      </c>
      <c r="F61">
        <f t="shared" ca="1" si="1"/>
        <v>52</v>
      </c>
      <c r="G61">
        <v>116827</v>
      </c>
      <c r="H61" s="3">
        <f>VLOOKUP(B61,Summary[[#All],[Date Codes]:[Month]],2,0)</f>
        <v>45170</v>
      </c>
      <c r="I61" t="str">
        <f t="shared" si="0"/>
        <v>BentCoDistribution</v>
      </c>
    </row>
    <row r="62" spans="1:9" x14ac:dyDescent="0.25">
      <c r="A62" t="s">
        <v>39</v>
      </c>
      <c r="B62" t="s">
        <v>42</v>
      </c>
      <c r="C62" t="s">
        <v>31</v>
      </c>
      <c r="D62" t="s">
        <v>55</v>
      </c>
      <c r="E62" t="s">
        <v>58</v>
      </c>
      <c r="F62">
        <f t="shared" ca="1" si="1"/>
        <v>53</v>
      </c>
      <c r="G62">
        <v>253224</v>
      </c>
      <c r="H62" s="3">
        <f>VLOOKUP(B62,Summary[[#All],[Date Codes]:[Month]],2,0)</f>
        <v>45170</v>
      </c>
      <c r="I62" t="str">
        <f t="shared" si="0"/>
        <v>BentCoDistribution</v>
      </c>
    </row>
    <row r="63" spans="1:9" x14ac:dyDescent="0.25">
      <c r="A63" t="s">
        <v>39</v>
      </c>
      <c r="B63" t="s">
        <v>42</v>
      </c>
      <c r="C63" t="s">
        <v>32</v>
      </c>
      <c r="D63" t="s">
        <v>55</v>
      </c>
      <c r="E63" t="s">
        <v>58</v>
      </c>
      <c r="F63">
        <f t="shared" ca="1" si="1"/>
        <v>49</v>
      </c>
      <c r="G63">
        <v>322254</v>
      </c>
      <c r="H63" s="3">
        <f>VLOOKUP(B63,Summary[[#All],[Date Codes]:[Month]],2,0)</f>
        <v>45170</v>
      </c>
      <c r="I63" t="str">
        <f t="shared" si="0"/>
        <v>BentCoDistribution</v>
      </c>
    </row>
    <row r="64" spans="1:9" x14ac:dyDescent="0.25">
      <c r="A64" t="s">
        <v>36</v>
      </c>
      <c r="B64" t="s">
        <v>42</v>
      </c>
      <c r="C64" t="s">
        <v>4</v>
      </c>
      <c r="D64" t="s">
        <v>55</v>
      </c>
      <c r="E64" t="s">
        <v>58</v>
      </c>
      <c r="F64">
        <f t="shared" ca="1" si="1"/>
        <v>53</v>
      </c>
      <c r="G64">
        <v>434835</v>
      </c>
      <c r="H64" s="3">
        <f>VLOOKUP(B64,Summary[[#All],[Date Codes]:[Month]],2,0)</f>
        <v>45170</v>
      </c>
      <c r="I64" t="str">
        <f t="shared" si="0"/>
        <v>BentCoDistribution</v>
      </c>
    </row>
    <row r="65" spans="1:9" x14ac:dyDescent="0.25">
      <c r="A65" t="s">
        <v>39</v>
      </c>
      <c r="B65" t="s">
        <v>42</v>
      </c>
      <c r="C65" t="s">
        <v>5</v>
      </c>
      <c r="D65" t="s">
        <v>54</v>
      </c>
      <c r="E65" t="s">
        <v>59</v>
      </c>
      <c r="F65">
        <f t="shared" ca="1" si="1"/>
        <v>47</v>
      </c>
      <c r="G65">
        <v>365660</v>
      </c>
      <c r="H65" s="3">
        <f>VLOOKUP(B65,Summary[[#All],[Date Codes]:[Month]],2,0)</f>
        <v>45170</v>
      </c>
      <c r="I65" t="str">
        <f t="shared" si="0"/>
        <v>BentCoContractors</v>
      </c>
    </row>
    <row r="66" spans="1:9" x14ac:dyDescent="0.25">
      <c r="A66" t="s">
        <v>39</v>
      </c>
      <c r="B66" t="s">
        <v>42</v>
      </c>
      <c r="C66" t="s">
        <v>6</v>
      </c>
      <c r="D66" t="s">
        <v>54</v>
      </c>
      <c r="E66" t="s">
        <v>59</v>
      </c>
      <c r="F66">
        <f t="shared" ca="1" si="1"/>
        <v>55</v>
      </c>
      <c r="G66">
        <v>202608</v>
      </c>
      <c r="H66" s="3">
        <f>VLOOKUP(B66,Summary[[#All],[Date Codes]:[Month]],2,0)</f>
        <v>45170</v>
      </c>
      <c r="I66" t="str">
        <f t="shared" si="0"/>
        <v>BentCoContractors</v>
      </c>
    </row>
    <row r="67" spans="1:9" x14ac:dyDescent="0.25">
      <c r="A67" t="s">
        <v>39</v>
      </c>
      <c r="B67" t="s">
        <v>42</v>
      </c>
      <c r="C67" t="s">
        <v>7</v>
      </c>
      <c r="D67" t="s">
        <v>54</v>
      </c>
      <c r="E67" t="s">
        <v>59</v>
      </c>
      <c r="F67">
        <f t="shared" ca="1" si="1"/>
        <v>57</v>
      </c>
      <c r="G67">
        <v>284553</v>
      </c>
      <c r="H67" s="3">
        <f>VLOOKUP(B67,Summary[[#All],[Date Codes]:[Month]],2,0)</f>
        <v>45170</v>
      </c>
      <c r="I67" t="str">
        <f t="shared" si="0"/>
        <v>BentCoContractors</v>
      </c>
    </row>
    <row r="68" spans="1:9" x14ac:dyDescent="0.25">
      <c r="A68" t="s">
        <v>39</v>
      </c>
      <c r="B68" t="s">
        <v>42</v>
      </c>
      <c r="C68" t="s">
        <v>8</v>
      </c>
      <c r="D68" t="s">
        <v>54</v>
      </c>
      <c r="E68" t="s">
        <v>59</v>
      </c>
      <c r="F68">
        <f t="shared" ca="1" si="1"/>
        <v>44</v>
      </c>
      <c r="G68">
        <v>303436</v>
      </c>
      <c r="H68" s="3">
        <f>VLOOKUP(B68,Summary[[#All],[Date Codes]:[Month]],2,0)</f>
        <v>45170</v>
      </c>
      <c r="I68" t="str">
        <f t="shared" ref="I68:I131" si="2">VLOOKUP(D68,Codedesc,2,FALSE)</f>
        <v>BentCoContractors</v>
      </c>
    </row>
    <row r="69" spans="1:9" x14ac:dyDescent="0.25">
      <c r="A69" t="s">
        <v>39</v>
      </c>
      <c r="B69" t="s">
        <v>42</v>
      </c>
      <c r="C69" t="s">
        <v>9</v>
      </c>
      <c r="D69" t="s">
        <v>54</v>
      </c>
      <c r="E69" t="s">
        <v>59</v>
      </c>
      <c r="F69">
        <f t="shared" ref="F69:F132" ca="1" si="3">RANDBETWEEN(40,58)</f>
        <v>50</v>
      </c>
      <c r="G69">
        <v>364593</v>
      </c>
      <c r="H69" s="3">
        <f>VLOOKUP(B69,Summary[[#All],[Date Codes]:[Month]],2,0)</f>
        <v>45170</v>
      </c>
      <c r="I69" t="str">
        <f t="shared" si="2"/>
        <v>BentCoContractors</v>
      </c>
    </row>
    <row r="70" spans="1:9" ht="13.5" customHeight="1" x14ac:dyDescent="0.25">
      <c r="A70" t="s">
        <v>39</v>
      </c>
      <c r="B70" t="s">
        <v>42</v>
      </c>
      <c r="C70" t="s">
        <v>10</v>
      </c>
      <c r="D70" t="s">
        <v>55</v>
      </c>
      <c r="E70" t="s">
        <v>58</v>
      </c>
      <c r="F70">
        <f t="shared" ca="1" si="3"/>
        <v>46</v>
      </c>
      <c r="G70">
        <v>407206</v>
      </c>
      <c r="H70" s="3">
        <f>VLOOKUP(B70,Summary[[#All],[Date Codes]:[Month]],2,0)</f>
        <v>45170</v>
      </c>
      <c r="I70" t="str">
        <f t="shared" si="2"/>
        <v>BentCoDistribution</v>
      </c>
    </row>
    <row r="71" spans="1:9" x14ac:dyDescent="0.25">
      <c r="A71" t="s">
        <v>39</v>
      </c>
      <c r="B71" t="s">
        <v>42</v>
      </c>
      <c r="C71" t="s">
        <v>13</v>
      </c>
      <c r="D71" t="s">
        <v>55</v>
      </c>
      <c r="E71" t="s">
        <v>58</v>
      </c>
      <c r="F71">
        <f t="shared" ca="1" si="3"/>
        <v>50</v>
      </c>
      <c r="G71">
        <v>438784</v>
      </c>
      <c r="H71" s="3">
        <f>VLOOKUP(B71,Summary[[#All],[Date Codes]:[Month]],2,0)</f>
        <v>45170</v>
      </c>
      <c r="I71" t="str">
        <f t="shared" si="2"/>
        <v>BentCoDistribution</v>
      </c>
    </row>
    <row r="72" spans="1:9" x14ac:dyDescent="0.25">
      <c r="A72" t="s">
        <v>39</v>
      </c>
      <c r="B72" t="s">
        <v>42</v>
      </c>
      <c r="C72" t="s">
        <v>4</v>
      </c>
      <c r="D72" t="s">
        <v>55</v>
      </c>
      <c r="E72" t="s">
        <v>58</v>
      </c>
      <c r="F72">
        <f t="shared" ca="1" si="3"/>
        <v>58</v>
      </c>
      <c r="G72">
        <v>553023</v>
      </c>
      <c r="H72" s="3">
        <f>VLOOKUP(B72,Summary[[#All],[Date Codes]:[Month]],2,0)</f>
        <v>45170</v>
      </c>
      <c r="I72" t="str">
        <f t="shared" si="2"/>
        <v>BentCoDistribution</v>
      </c>
    </row>
    <row r="73" spans="1:9" x14ac:dyDescent="0.25">
      <c r="A73" t="s">
        <v>39</v>
      </c>
      <c r="B73" t="s">
        <v>42</v>
      </c>
      <c r="C73" t="s">
        <v>5</v>
      </c>
      <c r="D73" t="s">
        <v>55</v>
      </c>
      <c r="E73" t="s">
        <v>58</v>
      </c>
      <c r="F73">
        <f t="shared" ca="1" si="3"/>
        <v>46</v>
      </c>
      <c r="G73">
        <v>255142</v>
      </c>
      <c r="H73" s="3">
        <f>VLOOKUP(B73,Summary[[#All],[Date Codes]:[Month]],2,0)</f>
        <v>45170</v>
      </c>
      <c r="I73" t="str">
        <f t="shared" si="2"/>
        <v>BentCoDistribution</v>
      </c>
    </row>
    <row r="74" spans="1:9" x14ac:dyDescent="0.25">
      <c r="A74" t="s">
        <v>39</v>
      </c>
      <c r="B74" t="s">
        <v>42</v>
      </c>
      <c r="C74" t="s">
        <v>6</v>
      </c>
      <c r="D74" t="s">
        <v>55</v>
      </c>
      <c r="E74" t="s">
        <v>58</v>
      </c>
      <c r="F74">
        <f t="shared" ca="1" si="3"/>
        <v>54</v>
      </c>
      <c r="G74">
        <v>491702</v>
      </c>
      <c r="H74" s="3">
        <f>VLOOKUP(B74,Summary[[#All],[Date Codes]:[Month]],2,0)</f>
        <v>45170</v>
      </c>
      <c r="I74" t="str">
        <f t="shared" si="2"/>
        <v>BentCoDistribution</v>
      </c>
    </row>
    <row r="75" spans="1:9" x14ac:dyDescent="0.25">
      <c r="A75" t="s">
        <v>39</v>
      </c>
      <c r="B75" t="s">
        <v>42</v>
      </c>
      <c r="C75" t="s">
        <v>7</v>
      </c>
      <c r="D75" t="s">
        <v>55</v>
      </c>
      <c r="E75" t="s">
        <v>58</v>
      </c>
      <c r="F75">
        <f t="shared" ca="1" si="3"/>
        <v>55</v>
      </c>
      <c r="G75">
        <v>149162</v>
      </c>
      <c r="H75" s="3">
        <f>VLOOKUP(B75,Summary[[#All],[Date Codes]:[Month]],2,0)</f>
        <v>45170</v>
      </c>
      <c r="I75" t="str">
        <f t="shared" si="2"/>
        <v>BentCoDistribution</v>
      </c>
    </row>
    <row r="76" spans="1:9" x14ac:dyDescent="0.25">
      <c r="A76" t="s">
        <v>39</v>
      </c>
      <c r="B76" t="s">
        <v>42</v>
      </c>
      <c r="C76" t="s">
        <v>8</v>
      </c>
      <c r="D76" t="s">
        <v>55</v>
      </c>
      <c r="E76" t="s">
        <v>58</v>
      </c>
      <c r="F76">
        <f t="shared" ca="1" si="3"/>
        <v>56</v>
      </c>
      <c r="G76">
        <v>238553</v>
      </c>
      <c r="H76" s="3">
        <f>VLOOKUP(B76,Summary[[#All],[Date Codes]:[Month]],2,0)</f>
        <v>45170</v>
      </c>
      <c r="I76" t="str">
        <f t="shared" si="2"/>
        <v>BentCoDistribution</v>
      </c>
    </row>
    <row r="77" spans="1:9" x14ac:dyDescent="0.25">
      <c r="A77" t="s">
        <v>39</v>
      </c>
      <c r="B77" t="s">
        <v>42</v>
      </c>
      <c r="C77" t="s">
        <v>9</v>
      </c>
      <c r="D77" t="s">
        <v>55</v>
      </c>
      <c r="E77" t="s">
        <v>58</v>
      </c>
      <c r="F77">
        <f t="shared" ca="1" si="3"/>
        <v>57</v>
      </c>
      <c r="G77">
        <v>212706</v>
      </c>
      <c r="H77" s="3">
        <f>VLOOKUP(B77,Summary[[#All],[Date Codes]:[Month]],2,0)</f>
        <v>45170</v>
      </c>
      <c r="I77" t="str">
        <f t="shared" si="2"/>
        <v>BentCoDistribution</v>
      </c>
    </row>
    <row r="78" spans="1:9" x14ac:dyDescent="0.25">
      <c r="A78" t="s">
        <v>39</v>
      </c>
      <c r="B78" t="s">
        <v>42</v>
      </c>
      <c r="C78" t="s">
        <v>10</v>
      </c>
      <c r="D78" t="s">
        <v>55</v>
      </c>
      <c r="E78" t="s">
        <v>58</v>
      </c>
      <c r="F78">
        <f t="shared" ca="1" si="3"/>
        <v>48</v>
      </c>
      <c r="G78">
        <v>57645</v>
      </c>
      <c r="H78" s="3">
        <f>VLOOKUP(B78,Summary[[#All],[Date Codes]:[Month]],2,0)</f>
        <v>45170</v>
      </c>
      <c r="I78" t="str">
        <f t="shared" si="2"/>
        <v>BentCoDistribution</v>
      </c>
    </row>
    <row r="79" spans="1:9" x14ac:dyDescent="0.25">
      <c r="A79" t="s">
        <v>39</v>
      </c>
      <c r="B79" t="s">
        <v>42</v>
      </c>
      <c r="C79" t="s">
        <v>11</v>
      </c>
      <c r="D79" t="s">
        <v>56</v>
      </c>
      <c r="E79" t="s">
        <v>57</v>
      </c>
      <c r="F79">
        <f t="shared" ca="1" si="3"/>
        <v>56</v>
      </c>
      <c r="G79">
        <v>550311</v>
      </c>
      <c r="H79" s="3">
        <f>VLOOKUP(B79,Summary[[#All],[Date Codes]:[Month]],2,0)</f>
        <v>45170</v>
      </c>
      <c r="I79" t="str">
        <f t="shared" si="2"/>
        <v>BentCoInvestment</v>
      </c>
    </row>
    <row r="80" spans="1:9" x14ac:dyDescent="0.25">
      <c r="A80" t="s">
        <v>39</v>
      </c>
      <c r="B80" t="s">
        <v>42</v>
      </c>
      <c r="C80" t="s">
        <v>12</v>
      </c>
      <c r="D80" t="s">
        <v>56</v>
      </c>
      <c r="E80" t="s">
        <v>57</v>
      </c>
      <c r="F80">
        <f t="shared" ca="1" si="3"/>
        <v>43</v>
      </c>
      <c r="G80">
        <v>379380</v>
      </c>
      <c r="H80" s="3">
        <f>VLOOKUP(B80,Summary[[#All],[Date Codes]:[Month]],2,0)</f>
        <v>45170</v>
      </c>
      <c r="I80" t="str">
        <f t="shared" si="2"/>
        <v>BentCoInvestment</v>
      </c>
    </row>
    <row r="81" spans="1:9" x14ac:dyDescent="0.25">
      <c r="A81" t="s">
        <v>39</v>
      </c>
      <c r="B81" t="s">
        <v>42</v>
      </c>
      <c r="C81" t="s">
        <v>13</v>
      </c>
      <c r="D81" t="s">
        <v>54</v>
      </c>
      <c r="E81" t="s">
        <v>59</v>
      </c>
      <c r="F81">
        <f t="shared" ca="1" si="3"/>
        <v>56</v>
      </c>
      <c r="G81">
        <v>522192</v>
      </c>
      <c r="H81" s="3">
        <f>VLOOKUP(B81,Summary[[#All],[Date Codes]:[Month]],2,0)</f>
        <v>45170</v>
      </c>
      <c r="I81" t="str">
        <f t="shared" si="2"/>
        <v>BentCoContractors</v>
      </c>
    </row>
    <row r="82" spans="1:9" x14ac:dyDescent="0.25">
      <c r="A82" t="s">
        <v>39</v>
      </c>
      <c r="B82" t="s">
        <v>42</v>
      </c>
      <c r="C82" t="s">
        <v>6</v>
      </c>
      <c r="D82" t="s">
        <v>54</v>
      </c>
      <c r="E82" t="s">
        <v>59</v>
      </c>
      <c r="F82">
        <f t="shared" ca="1" si="3"/>
        <v>53</v>
      </c>
      <c r="G82">
        <v>489341</v>
      </c>
      <c r="H82" s="3">
        <f>VLOOKUP(B82,Summary[[#All],[Date Codes]:[Month]],2,0)</f>
        <v>45170</v>
      </c>
      <c r="I82" t="str">
        <f t="shared" si="2"/>
        <v>BentCoContractors</v>
      </c>
    </row>
    <row r="83" spans="1:9" x14ac:dyDescent="0.25">
      <c r="A83" t="s">
        <v>39</v>
      </c>
      <c r="B83" t="s">
        <v>42</v>
      </c>
      <c r="C83" t="s">
        <v>7</v>
      </c>
      <c r="D83" t="s">
        <v>54</v>
      </c>
      <c r="E83" t="s">
        <v>59</v>
      </c>
      <c r="F83">
        <f t="shared" ca="1" si="3"/>
        <v>56</v>
      </c>
      <c r="G83">
        <v>428479</v>
      </c>
      <c r="H83" s="3">
        <f>VLOOKUP(B83,Summary[[#All],[Date Codes]:[Month]],2,0)</f>
        <v>45170</v>
      </c>
      <c r="I83" t="str">
        <f t="shared" si="2"/>
        <v>BentCoContractors</v>
      </c>
    </row>
    <row r="84" spans="1:9" x14ac:dyDescent="0.25">
      <c r="A84" t="s">
        <v>39</v>
      </c>
      <c r="B84" t="s">
        <v>42</v>
      </c>
      <c r="C84" t="s">
        <v>8</v>
      </c>
      <c r="D84" t="s">
        <v>54</v>
      </c>
      <c r="E84" t="s">
        <v>59</v>
      </c>
      <c r="F84">
        <f t="shared" ca="1" si="3"/>
        <v>54</v>
      </c>
      <c r="G84">
        <v>208867</v>
      </c>
      <c r="H84" s="3">
        <f>VLOOKUP(B84,Summary[[#All],[Date Codes]:[Month]],2,0)</f>
        <v>45170</v>
      </c>
      <c r="I84" t="str">
        <f t="shared" si="2"/>
        <v>BentCoContractors</v>
      </c>
    </row>
    <row r="85" spans="1:9" x14ac:dyDescent="0.25">
      <c r="A85" t="s">
        <v>39</v>
      </c>
      <c r="B85" t="s">
        <v>42</v>
      </c>
      <c r="C85" t="s">
        <v>9</v>
      </c>
      <c r="D85" t="s">
        <v>54</v>
      </c>
      <c r="E85" t="s">
        <v>59</v>
      </c>
      <c r="F85">
        <f t="shared" ca="1" si="3"/>
        <v>56</v>
      </c>
      <c r="G85">
        <v>54947</v>
      </c>
      <c r="H85" s="3">
        <f>VLOOKUP(B85,Summary[[#All],[Date Codes]:[Month]],2,0)</f>
        <v>45170</v>
      </c>
      <c r="I85" t="str">
        <f t="shared" si="2"/>
        <v>BentCoContractors</v>
      </c>
    </row>
    <row r="86" spans="1:9" x14ac:dyDescent="0.25">
      <c r="A86" t="s">
        <v>39</v>
      </c>
      <c r="B86" t="s">
        <v>42</v>
      </c>
      <c r="C86" t="s">
        <v>10</v>
      </c>
      <c r="D86" t="s">
        <v>54</v>
      </c>
      <c r="E86" t="s">
        <v>59</v>
      </c>
      <c r="F86">
        <f t="shared" ca="1" si="3"/>
        <v>45</v>
      </c>
      <c r="G86">
        <v>178550</v>
      </c>
      <c r="H86" s="3">
        <f>VLOOKUP(B86,Summary[[#All],[Date Codes]:[Month]],2,0)</f>
        <v>45170</v>
      </c>
      <c r="I86" t="str">
        <f t="shared" si="2"/>
        <v>BentCoContractors</v>
      </c>
    </row>
    <row r="87" spans="1:9" x14ac:dyDescent="0.25">
      <c r="A87" t="s">
        <v>39</v>
      </c>
      <c r="B87" t="s">
        <v>42</v>
      </c>
      <c r="C87" t="s">
        <v>13</v>
      </c>
      <c r="D87" t="s">
        <v>54</v>
      </c>
      <c r="E87" t="s">
        <v>59</v>
      </c>
      <c r="F87">
        <f t="shared" ca="1" si="3"/>
        <v>57</v>
      </c>
      <c r="G87">
        <v>529525</v>
      </c>
      <c r="H87" s="3">
        <f>VLOOKUP(B87,Summary[[#All],[Date Codes]:[Month]],2,0)</f>
        <v>45170</v>
      </c>
      <c r="I87" t="str">
        <f t="shared" si="2"/>
        <v>BentCoContractors</v>
      </c>
    </row>
    <row r="88" spans="1:9" x14ac:dyDescent="0.25">
      <c r="A88" t="s">
        <v>39</v>
      </c>
      <c r="B88" t="s">
        <v>43</v>
      </c>
      <c r="C88" t="s">
        <v>4</v>
      </c>
      <c r="D88" t="s">
        <v>54</v>
      </c>
      <c r="E88" t="s">
        <v>59</v>
      </c>
      <c r="F88">
        <f t="shared" ca="1" si="3"/>
        <v>57</v>
      </c>
      <c r="G88">
        <v>559854</v>
      </c>
      <c r="H88" s="3">
        <f>VLOOKUP(B88,Summary[[#All],[Date Codes]:[Month]],2,0)</f>
        <v>45200</v>
      </c>
      <c r="I88" t="str">
        <f t="shared" si="2"/>
        <v>BentCoContractors</v>
      </c>
    </row>
    <row r="89" spans="1:9" x14ac:dyDescent="0.25">
      <c r="A89" t="s">
        <v>39</v>
      </c>
      <c r="B89" t="s">
        <v>43</v>
      </c>
      <c r="C89" t="s">
        <v>5</v>
      </c>
      <c r="D89" t="s">
        <v>54</v>
      </c>
      <c r="E89" t="s">
        <v>59</v>
      </c>
      <c r="F89">
        <f t="shared" ca="1" si="3"/>
        <v>44</v>
      </c>
      <c r="G89">
        <v>550272</v>
      </c>
      <c r="H89" s="3">
        <f>VLOOKUP(B89,Summary[[#All],[Date Codes]:[Month]],2,0)</f>
        <v>45200</v>
      </c>
      <c r="I89" t="str">
        <f t="shared" si="2"/>
        <v>BentCoContractors</v>
      </c>
    </row>
    <row r="90" spans="1:9" x14ac:dyDescent="0.25">
      <c r="A90" t="s">
        <v>39</v>
      </c>
      <c r="B90" t="s">
        <v>43</v>
      </c>
      <c r="C90" t="s">
        <v>6</v>
      </c>
      <c r="D90" t="s">
        <v>55</v>
      </c>
      <c r="E90" t="s">
        <v>58</v>
      </c>
      <c r="F90">
        <f t="shared" ca="1" si="3"/>
        <v>50</v>
      </c>
      <c r="G90">
        <v>457632</v>
      </c>
      <c r="H90" s="3">
        <f>VLOOKUP(B90,Summary[[#All],[Date Codes]:[Month]],2,0)</f>
        <v>45200</v>
      </c>
      <c r="I90" t="str">
        <f t="shared" si="2"/>
        <v>BentCoDistribution</v>
      </c>
    </row>
    <row r="91" spans="1:9" x14ac:dyDescent="0.25">
      <c r="A91" t="s">
        <v>39</v>
      </c>
      <c r="B91" t="s">
        <v>43</v>
      </c>
      <c r="C91" t="s">
        <v>7</v>
      </c>
      <c r="D91" t="s">
        <v>55</v>
      </c>
      <c r="E91" t="s">
        <v>58</v>
      </c>
      <c r="F91">
        <f t="shared" ca="1" si="3"/>
        <v>57</v>
      </c>
      <c r="G91">
        <v>172248</v>
      </c>
      <c r="H91" s="3">
        <f>VLOOKUP(B91,Summary[[#All],[Date Codes]:[Month]],2,0)</f>
        <v>45200</v>
      </c>
      <c r="I91" t="str">
        <f t="shared" si="2"/>
        <v>BentCoDistribution</v>
      </c>
    </row>
    <row r="92" spans="1:9" x14ac:dyDescent="0.25">
      <c r="A92" t="s">
        <v>39</v>
      </c>
      <c r="B92" t="s">
        <v>43</v>
      </c>
      <c r="C92" t="s">
        <v>8</v>
      </c>
      <c r="D92" t="s">
        <v>55</v>
      </c>
      <c r="E92" t="s">
        <v>58</v>
      </c>
      <c r="F92">
        <f t="shared" ca="1" si="3"/>
        <v>58</v>
      </c>
      <c r="G92">
        <v>151828</v>
      </c>
      <c r="H92" s="3">
        <f>VLOOKUP(B92,Summary[[#All],[Date Codes]:[Month]],2,0)</f>
        <v>45200</v>
      </c>
      <c r="I92" t="str">
        <f t="shared" si="2"/>
        <v>BentCoDistribution</v>
      </c>
    </row>
    <row r="93" spans="1:9" x14ac:dyDescent="0.25">
      <c r="A93" t="s">
        <v>39</v>
      </c>
      <c r="B93" t="s">
        <v>43</v>
      </c>
      <c r="C93" t="s">
        <v>9</v>
      </c>
      <c r="D93" t="s">
        <v>55</v>
      </c>
      <c r="E93" t="s">
        <v>58</v>
      </c>
      <c r="F93">
        <f t="shared" ca="1" si="3"/>
        <v>46</v>
      </c>
      <c r="G93">
        <v>250416</v>
      </c>
      <c r="H93" s="3">
        <f>VLOOKUP(B93,Summary[[#All],[Date Codes]:[Month]],2,0)</f>
        <v>45200</v>
      </c>
      <c r="I93" t="str">
        <f t="shared" si="2"/>
        <v>BentCoDistribution</v>
      </c>
    </row>
    <row r="94" spans="1:9" x14ac:dyDescent="0.25">
      <c r="A94" t="s">
        <v>39</v>
      </c>
      <c r="B94" t="s">
        <v>43</v>
      </c>
      <c r="C94" t="s">
        <v>10</v>
      </c>
      <c r="D94" t="s">
        <v>55</v>
      </c>
      <c r="E94" t="s">
        <v>58</v>
      </c>
      <c r="F94">
        <f t="shared" ca="1" si="3"/>
        <v>50</v>
      </c>
      <c r="G94">
        <v>529656</v>
      </c>
      <c r="H94" s="3">
        <f>VLOOKUP(B94,Summary[[#All],[Date Codes]:[Month]],2,0)</f>
        <v>45200</v>
      </c>
      <c r="I94" t="str">
        <f t="shared" si="2"/>
        <v>BentCoDistribution</v>
      </c>
    </row>
    <row r="95" spans="1:9" x14ac:dyDescent="0.25">
      <c r="A95" t="s">
        <v>39</v>
      </c>
      <c r="B95" t="s">
        <v>43</v>
      </c>
      <c r="C95" t="s">
        <v>11</v>
      </c>
      <c r="D95" t="s">
        <v>55</v>
      </c>
      <c r="E95" t="s">
        <v>58</v>
      </c>
      <c r="F95">
        <f t="shared" ca="1" si="3"/>
        <v>56</v>
      </c>
      <c r="G95">
        <v>80356</v>
      </c>
      <c r="H95" s="3">
        <f>VLOOKUP(B95,Summary[[#All],[Date Codes]:[Month]],2,0)</f>
        <v>45200</v>
      </c>
      <c r="I95" t="str">
        <f t="shared" si="2"/>
        <v>BentCoDistribution</v>
      </c>
    </row>
    <row r="96" spans="1:9" x14ac:dyDescent="0.25">
      <c r="A96" t="s">
        <v>39</v>
      </c>
      <c r="B96" t="s">
        <v>43</v>
      </c>
      <c r="C96" t="s">
        <v>12</v>
      </c>
      <c r="D96" t="s">
        <v>56</v>
      </c>
      <c r="E96" t="s">
        <v>57</v>
      </c>
      <c r="F96">
        <f t="shared" ca="1" si="3"/>
        <v>52</v>
      </c>
      <c r="G96">
        <v>565610</v>
      </c>
      <c r="H96" s="3">
        <f>VLOOKUP(B96,Summary[[#All],[Date Codes]:[Month]],2,0)</f>
        <v>45200</v>
      </c>
      <c r="I96" t="str">
        <f t="shared" si="2"/>
        <v>BentCoInvestment</v>
      </c>
    </row>
    <row r="97" spans="1:9" x14ac:dyDescent="0.25">
      <c r="A97" t="s">
        <v>39</v>
      </c>
      <c r="B97" t="s">
        <v>43</v>
      </c>
      <c r="C97" t="s">
        <v>13</v>
      </c>
      <c r="D97" t="s">
        <v>56</v>
      </c>
      <c r="E97" t="s">
        <v>57</v>
      </c>
      <c r="F97">
        <f t="shared" ca="1" si="3"/>
        <v>43</v>
      </c>
      <c r="G97">
        <v>506918</v>
      </c>
      <c r="H97" s="3">
        <f>VLOOKUP(B97,Summary[[#All],[Date Codes]:[Month]],2,0)</f>
        <v>45200</v>
      </c>
      <c r="I97" t="str">
        <f t="shared" si="2"/>
        <v>BentCoInvestment</v>
      </c>
    </row>
    <row r="98" spans="1:9" x14ac:dyDescent="0.25">
      <c r="A98" t="s">
        <v>39</v>
      </c>
      <c r="B98" t="s">
        <v>43</v>
      </c>
      <c r="C98" t="s">
        <v>6</v>
      </c>
      <c r="D98" t="s">
        <v>56</v>
      </c>
      <c r="E98" t="s">
        <v>57</v>
      </c>
      <c r="F98">
        <f t="shared" ca="1" si="3"/>
        <v>53</v>
      </c>
      <c r="G98">
        <v>575662</v>
      </c>
      <c r="H98" s="3">
        <f>VLOOKUP(B98,Summary[[#All],[Date Codes]:[Month]],2,0)</f>
        <v>45200</v>
      </c>
      <c r="I98" t="str">
        <f t="shared" si="2"/>
        <v>BentCoInvestment</v>
      </c>
    </row>
    <row r="99" spans="1:9" x14ac:dyDescent="0.25">
      <c r="A99" t="s">
        <v>39</v>
      </c>
      <c r="B99" t="s">
        <v>43</v>
      </c>
      <c r="C99" t="s">
        <v>7</v>
      </c>
      <c r="D99" t="s">
        <v>56</v>
      </c>
      <c r="E99" t="s">
        <v>57</v>
      </c>
      <c r="F99">
        <f t="shared" ca="1" si="3"/>
        <v>41</v>
      </c>
      <c r="G99">
        <v>533351</v>
      </c>
      <c r="H99" s="3">
        <f>VLOOKUP(B99,Summary[[#All],[Date Codes]:[Month]],2,0)</f>
        <v>45200</v>
      </c>
      <c r="I99" t="str">
        <f t="shared" si="2"/>
        <v>BentCoInvestment</v>
      </c>
    </row>
    <row r="100" spans="1:9" x14ac:dyDescent="0.25">
      <c r="A100" t="s">
        <v>36</v>
      </c>
      <c r="B100" t="s">
        <v>43</v>
      </c>
      <c r="C100" t="s">
        <v>8</v>
      </c>
      <c r="D100" t="s">
        <v>56</v>
      </c>
      <c r="E100" t="s">
        <v>57</v>
      </c>
      <c r="F100">
        <f t="shared" ca="1" si="3"/>
        <v>58</v>
      </c>
      <c r="G100">
        <v>98112</v>
      </c>
      <c r="H100" s="3">
        <f>VLOOKUP(B100,Summary[[#All],[Date Codes]:[Month]],2,0)</f>
        <v>45200</v>
      </c>
      <c r="I100" t="str">
        <f t="shared" si="2"/>
        <v>BentCoInvestment</v>
      </c>
    </row>
    <row r="101" spans="1:9" x14ac:dyDescent="0.25">
      <c r="A101" t="s">
        <v>36</v>
      </c>
      <c r="B101" t="s">
        <v>43</v>
      </c>
      <c r="C101" t="s">
        <v>9</v>
      </c>
      <c r="D101" t="s">
        <v>56</v>
      </c>
      <c r="E101" t="s">
        <v>57</v>
      </c>
      <c r="F101">
        <f t="shared" ca="1" si="3"/>
        <v>52</v>
      </c>
      <c r="G101">
        <v>107646</v>
      </c>
      <c r="H101" s="3">
        <f>VLOOKUP(B101,Summary[[#All],[Date Codes]:[Month]],2,0)</f>
        <v>45200</v>
      </c>
      <c r="I101" t="str">
        <f t="shared" si="2"/>
        <v>BentCoInvestment</v>
      </c>
    </row>
    <row r="102" spans="1:9" x14ac:dyDescent="0.25">
      <c r="A102" t="s">
        <v>36</v>
      </c>
      <c r="B102" t="s">
        <v>43</v>
      </c>
      <c r="C102" t="s">
        <v>10</v>
      </c>
      <c r="D102" t="s">
        <v>56</v>
      </c>
      <c r="E102" t="s">
        <v>57</v>
      </c>
      <c r="F102">
        <f t="shared" ca="1" si="3"/>
        <v>48</v>
      </c>
      <c r="G102">
        <v>76649</v>
      </c>
      <c r="H102" s="3">
        <f>VLOOKUP(B102,Summary[[#All],[Date Codes]:[Month]],2,0)</f>
        <v>45200</v>
      </c>
      <c r="I102" t="str">
        <f t="shared" si="2"/>
        <v>BentCoInvestment</v>
      </c>
    </row>
    <row r="103" spans="1:9" x14ac:dyDescent="0.25">
      <c r="A103" t="s">
        <v>36</v>
      </c>
      <c r="B103" t="s">
        <v>43</v>
      </c>
      <c r="C103" t="s">
        <v>8</v>
      </c>
      <c r="D103" t="s">
        <v>56</v>
      </c>
      <c r="E103" t="s">
        <v>57</v>
      </c>
      <c r="F103">
        <f t="shared" ca="1" si="3"/>
        <v>47</v>
      </c>
      <c r="G103">
        <v>207713</v>
      </c>
      <c r="H103" s="3">
        <f>VLOOKUP(B103,Summary[[#All],[Date Codes]:[Month]],2,0)</f>
        <v>45200</v>
      </c>
      <c r="I103" t="str">
        <f t="shared" si="2"/>
        <v>BentCoInvestment</v>
      </c>
    </row>
    <row r="104" spans="1:9" x14ac:dyDescent="0.25">
      <c r="A104" t="s">
        <v>36</v>
      </c>
      <c r="B104" t="s">
        <v>43</v>
      </c>
      <c r="C104" t="s">
        <v>9</v>
      </c>
      <c r="D104" t="s">
        <v>56</v>
      </c>
      <c r="E104" t="s">
        <v>57</v>
      </c>
      <c r="F104">
        <f t="shared" ca="1" si="3"/>
        <v>44</v>
      </c>
      <c r="G104">
        <v>386178</v>
      </c>
      <c r="H104" s="3">
        <f>VLOOKUP(B104,Summary[[#All],[Date Codes]:[Month]],2,0)</f>
        <v>45200</v>
      </c>
      <c r="I104" t="str">
        <f t="shared" si="2"/>
        <v>BentCoInvestment</v>
      </c>
    </row>
    <row r="105" spans="1:9" x14ac:dyDescent="0.25">
      <c r="A105" t="s">
        <v>36</v>
      </c>
      <c r="B105" t="s">
        <v>43</v>
      </c>
      <c r="C105" t="s">
        <v>10</v>
      </c>
      <c r="D105" t="s">
        <v>54</v>
      </c>
      <c r="E105" t="s">
        <v>59</v>
      </c>
      <c r="F105">
        <f t="shared" ca="1" si="3"/>
        <v>43</v>
      </c>
      <c r="G105">
        <v>165802</v>
      </c>
      <c r="H105" s="3">
        <f>VLOOKUP(B105,Summary[[#All],[Date Codes]:[Month]],2,0)</f>
        <v>45200</v>
      </c>
      <c r="I105" t="str">
        <f t="shared" si="2"/>
        <v>BentCoContractors</v>
      </c>
    </row>
    <row r="106" spans="1:9" x14ac:dyDescent="0.25">
      <c r="A106" t="s">
        <v>36</v>
      </c>
      <c r="B106" t="s">
        <v>43</v>
      </c>
      <c r="C106" t="s">
        <v>13</v>
      </c>
      <c r="D106" t="s">
        <v>54</v>
      </c>
      <c r="E106" t="s">
        <v>59</v>
      </c>
      <c r="F106">
        <f t="shared" ca="1" si="3"/>
        <v>53</v>
      </c>
      <c r="G106">
        <v>134334</v>
      </c>
      <c r="H106" s="3">
        <f>VLOOKUP(B106,Summary[[#All],[Date Codes]:[Month]],2,0)</f>
        <v>45200</v>
      </c>
      <c r="I106" t="str">
        <f t="shared" si="2"/>
        <v>BentCoContractors</v>
      </c>
    </row>
    <row r="107" spans="1:9" x14ac:dyDescent="0.25">
      <c r="A107" t="s">
        <v>36</v>
      </c>
      <c r="B107" t="s">
        <v>43</v>
      </c>
      <c r="C107" t="s">
        <v>4</v>
      </c>
      <c r="D107" t="s">
        <v>54</v>
      </c>
      <c r="E107" t="s">
        <v>59</v>
      </c>
      <c r="F107">
        <f t="shared" ca="1" si="3"/>
        <v>53</v>
      </c>
      <c r="G107">
        <v>193123</v>
      </c>
      <c r="H107" s="3">
        <f>VLOOKUP(B107,Summary[[#All],[Date Codes]:[Month]],2,0)</f>
        <v>45200</v>
      </c>
      <c r="I107" t="str">
        <f t="shared" si="2"/>
        <v>BentCoContractors</v>
      </c>
    </row>
    <row r="108" spans="1:9" x14ac:dyDescent="0.25">
      <c r="A108" t="s">
        <v>36</v>
      </c>
      <c r="B108" t="s">
        <v>43</v>
      </c>
      <c r="C108" t="s">
        <v>5</v>
      </c>
      <c r="D108" t="s">
        <v>54</v>
      </c>
      <c r="E108" t="s">
        <v>59</v>
      </c>
      <c r="F108">
        <f t="shared" ca="1" si="3"/>
        <v>49</v>
      </c>
      <c r="G108">
        <v>487415</v>
      </c>
      <c r="H108" s="3">
        <f>VLOOKUP(B108,Summary[[#All],[Date Codes]:[Month]],2,0)</f>
        <v>45200</v>
      </c>
      <c r="I108" t="str">
        <f t="shared" si="2"/>
        <v>BentCoContractors</v>
      </c>
    </row>
    <row r="109" spans="1:9" x14ac:dyDescent="0.25">
      <c r="A109" t="s">
        <v>36</v>
      </c>
      <c r="B109" t="s">
        <v>43</v>
      </c>
      <c r="C109" t="s">
        <v>6</v>
      </c>
      <c r="D109" t="s">
        <v>55</v>
      </c>
      <c r="E109" t="s">
        <v>58</v>
      </c>
      <c r="F109">
        <f t="shared" ca="1" si="3"/>
        <v>58</v>
      </c>
      <c r="G109">
        <v>257674</v>
      </c>
      <c r="H109" s="3">
        <f>VLOOKUP(B109,Summary[[#All],[Date Codes]:[Month]],2,0)</f>
        <v>45200</v>
      </c>
      <c r="I109" t="str">
        <f t="shared" si="2"/>
        <v>BentCoDistribution</v>
      </c>
    </row>
    <row r="110" spans="1:9" x14ac:dyDescent="0.25">
      <c r="A110" t="s">
        <v>36</v>
      </c>
      <c r="B110" t="s">
        <v>43</v>
      </c>
      <c r="C110" t="s">
        <v>7</v>
      </c>
      <c r="D110" t="s">
        <v>55</v>
      </c>
      <c r="E110" t="s">
        <v>58</v>
      </c>
      <c r="F110">
        <f t="shared" ca="1" si="3"/>
        <v>45</v>
      </c>
      <c r="G110">
        <v>269293</v>
      </c>
      <c r="H110" s="3">
        <f>VLOOKUP(B110,Summary[[#All],[Date Codes]:[Month]],2,0)</f>
        <v>45200</v>
      </c>
      <c r="I110" t="str">
        <f t="shared" si="2"/>
        <v>BentCoDistribution</v>
      </c>
    </row>
    <row r="111" spans="1:9" x14ac:dyDescent="0.25">
      <c r="A111" t="s">
        <v>36</v>
      </c>
      <c r="B111" t="s">
        <v>43</v>
      </c>
      <c r="C111" t="s">
        <v>8</v>
      </c>
      <c r="D111" t="s">
        <v>55</v>
      </c>
      <c r="E111" t="s">
        <v>58</v>
      </c>
      <c r="F111">
        <f t="shared" ca="1" si="3"/>
        <v>58</v>
      </c>
      <c r="G111">
        <v>551598</v>
      </c>
      <c r="H111" s="3">
        <f>VLOOKUP(B111,Summary[[#All],[Date Codes]:[Month]],2,0)</f>
        <v>45200</v>
      </c>
      <c r="I111" t="str">
        <f t="shared" si="2"/>
        <v>BentCoDistribution</v>
      </c>
    </row>
    <row r="112" spans="1:9" x14ac:dyDescent="0.25">
      <c r="A112" t="s">
        <v>36</v>
      </c>
      <c r="B112" t="s">
        <v>43</v>
      </c>
      <c r="C112" t="s">
        <v>9</v>
      </c>
      <c r="D112" t="s">
        <v>55</v>
      </c>
      <c r="E112" t="s">
        <v>58</v>
      </c>
      <c r="F112">
        <f t="shared" ca="1" si="3"/>
        <v>58</v>
      </c>
      <c r="G112">
        <v>152548</v>
      </c>
      <c r="H112" s="3">
        <f>VLOOKUP(B112,Summary[[#All],[Date Codes]:[Month]],2,0)</f>
        <v>45200</v>
      </c>
      <c r="I112" t="str">
        <f t="shared" si="2"/>
        <v>BentCoDistribution</v>
      </c>
    </row>
    <row r="113" spans="1:9" x14ac:dyDescent="0.25">
      <c r="A113" t="s">
        <v>39</v>
      </c>
      <c r="B113" t="s">
        <v>43</v>
      </c>
      <c r="C113" t="s">
        <v>10</v>
      </c>
      <c r="D113" t="s">
        <v>55</v>
      </c>
      <c r="E113" t="s">
        <v>58</v>
      </c>
      <c r="F113">
        <f t="shared" ca="1" si="3"/>
        <v>54</v>
      </c>
      <c r="G113">
        <v>59143</v>
      </c>
      <c r="H113" s="3">
        <f>VLOOKUP(B113,Summary[[#All],[Date Codes]:[Month]],2,0)</f>
        <v>45200</v>
      </c>
      <c r="I113" t="str">
        <f t="shared" si="2"/>
        <v>BentCoDistribution</v>
      </c>
    </row>
    <row r="114" spans="1:9" x14ac:dyDescent="0.25">
      <c r="A114" t="s">
        <v>39</v>
      </c>
      <c r="B114" t="s">
        <v>43</v>
      </c>
      <c r="C114" t="s">
        <v>11</v>
      </c>
      <c r="D114" t="s">
        <v>55</v>
      </c>
      <c r="E114" t="s">
        <v>58</v>
      </c>
      <c r="F114">
        <f t="shared" ca="1" si="3"/>
        <v>56</v>
      </c>
      <c r="G114">
        <v>50874</v>
      </c>
      <c r="H114" s="3">
        <f>VLOOKUP(B114,Summary[[#All],[Date Codes]:[Month]],2,0)</f>
        <v>45200</v>
      </c>
      <c r="I114" t="str">
        <f t="shared" si="2"/>
        <v>BentCoDistribution</v>
      </c>
    </row>
    <row r="115" spans="1:9" x14ac:dyDescent="0.25">
      <c r="A115" t="s">
        <v>39</v>
      </c>
      <c r="B115" t="s">
        <v>43</v>
      </c>
      <c r="C115" t="s">
        <v>12</v>
      </c>
      <c r="D115" t="s">
        <v>55</v>
      </c>
      <c r="E115" t="s">
        <v>58</v>
      </c>
      <c r="F115">
        <f t="shared" ca="1" si="3"/>
        <v>57</v>
      </c>
      <c r="G115">
        <v>199593</v>
      </c>
      <c r="H115" s="3">
        <f>VLOOKUP(B115,Summary[[#All],[Date Codes]:[Month]],2,0)</f>
        <v>45200</v>
      </c>
      <c r="I115" t="str">
        <f t="shared" si="2"/>
        <v>BentCoDistribution</v>
      </c>
    </row>
    <row r="116" spans="1:9" x14ac:dyDescent="0.25">
      <c r="A116" t="s">
        <v>39</v>
      </c>
      <c r="B116" t="s">
        <v>43</v>
      </c>
      <c r="C116" t="s">
        <v>13</v>
      </c>
      <c r="D116" t="s">
        <v>55</v>
      </c>
      <c r="E116" t="s">
        <v>58</v>
      </c>
      <c r="F116">
        <f t="shared" ca="1" si="3"/>
        <v>56</v>
      </c>
      <c r="G116">
        <v>392603</v>
      </c>
      <c r="H116" s="3">
        <f>VLOOKUP(B116,Summary[[#All],[Date Codes]:[Month]],2,0)</f>
        <v>45200</v>
      </c>
      <c r="I116" t="str">
        <f t="shared" si="2"/>
        <v>BentCoDistribution</v>
      </c>
    </row>
    <row r="117" spans="1:9" x14ac:dyDescent="0.25">
      <c r="A117" t="s">
        <v>39</v>
      </c>
      <c r="B117" t="s">
        <v>43</v>
      </c>
      <c r="C117" t="s">
        <v>6</v>
      </c>
      <c r="D117" t="s">
        <v>55</v>
      </c>
      <c r="E117" t="s">
        <v>58</v>
      </c>
      <c r="F117">
        <f t="shared" ca="1" si="3"/>
        <v>55</v>
      </c>
      <c r="G117">
        <v>120514</v>
      </c>
      <c r="H117" s="3">
        <f>VLOOKUP(B117,Summary[[#All],[Date Codes]:[Month]],2,0)</f>
        <v>45200</v>
      </c>
      <c r="I117" t="str">
        <f t="shared" si="2"/>
        <v>BentCoDistribution</v>
      </c>
    </row>
    <row r="118" spans="1:9" x14ac:dyDescent="0.25">
      <c r="A118" t="s">
        <v>39</v>
      </c>
      <c r="B118" t="s">
        <v>43</v>
      </c>
      <c r="C118" t="s">
        <v>7</v>
      </c>
      <c r="D118" t="s">
        <v>55</v>
      </c>
      <c r="E118" t="s">
        <v>58</v>
      </c>
      <c r="F118">
        <f t="shared" ca="1" si="3"/>
        <v>58</v>
      </c>
      <c r="G118">
        <v>63134</v>
      </c>
      <c r="H118" s="3">
        <f>VLOOKUP(B118,Summary[[#All],[Date Codes]:[Month]],2,0)</f>
        <v>45200</v>
      </c>
      <c r="I118" t="str">
        <f t="shared" si="2"/>
        <v>BentCoDistribution</v>
      </c>
    </row>
    <row r="119" spans="1:9" x14ac:dyDescent="0.25">
      <c r="A119" t="s">
        <v>39</v>
      </c>
      <c r="B119" t="s">
        <v>43</v>
      </c>
      <c r="C119" t="s">
        <v>8</v>
      </c>
      <c r="D119" t="s">
        <v>56</v>
      </c>
      <c r="E119" t="s">
        <v>57</v>
      </c>
      <c r="F119">
        <f t="shared" ca="1" si="3"/>
        <v>54</v>
      </c>
      <c r="G119">
        <v>576758</v>
      </c>
      <c r="H119" s="3">
        <f>VLOOKUP(B119,Summary[[#All],[Date Codes]:[Month]],2,0)</f>
        <v>45200</v>
      </c>
      <c r="I119" t="str">
        <f t="shared" si="2"/>
        <v>BentCoInvestment</v>
      </c>
    </row>
    <row r="120" spans="1:9" x14ac:dyDescent="0.25">
      <c r="A120" t="s">
        <v>39</v>
      </c>
      <c r="B120" t="s">
        <v>43</v>
      </c>
      <c r="C120" t="s">
        <v>9</v>
      </c>
      <c r="D120" t="s">
        <v>56</v>
      </c>
      <c r="E120" t="s">
        <v>57</v>
      </c>
      <c r="F120">
        <f t="shared" ca="1" si="3"/>
        <v>40</v>
      </c>
      <c r="G120">
        <v>93184</v>
      </c>
      <c r="H120" s="3">
        <f>VLOOKUP(B120,Summary[[#All],[Date Codes]:[Month]],2,0)</f>
        <v>45200</v>
      </c>
      <c r="I120" t="str">
        <f t="shared" si="2"/>
        <v>BentCoInvestment</v>
      </c>
    </row>
    <row r="121" spans="1:9" x14ac:dyDescent="0.25">
      <c r="A121" t="s">
        <v>39</v>
      </c>
      <c r="B121" t="s">
        <v>43</v>
      </c>
      <c r="C121" t="s">
        <v>10</v>
      </c>
      <c r="D121" t="s">
        <v>56</v>
      </c>
      <c r="E121" t="s">
        <v>57</v>
      </c>
      <c r="F121">
        <f t="shared" ca="1" si="3"/>
        <v>44</v>
      </c>
      <c r="G121">
        <v>260509</v>
      </c>
      <c r="H121" s="3">
        <f>VLOOKUP(B121,Summary[[#All],[Date Codes]:[Month]],2,0)</f>
        <v>45200</v>
      </c>
      <c r="I121" t="str">
        <f t="shared" si="2"/>
        <v>BentCoInvestment</v>
      </c>
    </row>
    <row r="122" spans="1:9" x14ac:dyDescent="0.25">
      <c r="A122" t="s">
        <v>39</v>
      </c>
      <c r="B122" t="s">
        <v>44</v>
      </c>
      <c r="C122" t="s">
        <v>30</v>
      </c>
      <c r="D122" t="s">
        <v>56</v>
      </c>
      <c r="E122" t="s">
        <v>57</v>
      </c>
      <c r="F122">
        <f t="shared" ca="1" si="3"/>
        <v>46</v>
      </c>
      <c r="G122">
        <v>493181</v>
      </c>
      <c r="H122" s="3">
        <f>VLOOKUP(B122,Summary[[#All],[Date Codes]:[Month]],2,0)</f>
        <v>45231</v>
      </c>
      <c r="I122" t="str">
        <f t="shared" si="2"/>
        <v>BentCoInvestment</v>
      </c>
    </row>
    <row r="123" spans="1:9" x14ac:dyDescent="0.25">
      <c r="A123" t="s">
        <v>39</v>
      </c>
      <c r="B123" t="s">
        <v>44</v>
      </c>
      <c r="C123" t="s">
        <v>31</v>
      </c>
      <c r="D123" t="s">
        <v>56</v>
      </c>
      <c r="E123" t="s">
        <v>57</v>
      </c>
      <c r="F123">
        <f t="shared" ca="1" si="3"/>
        <v>55</v>
      </c>
      <c r="G123">
        <v>491479</v>
      </c>
      <c r="H123" s="3">
        <f>VLOOKUP(B123,Summary[[#All],[Date Codes]:[Month]],2,0)</f>
        <v>45231</v>
      </c>
      <c r="I123" t="str">
        <f t="shared" si="2"/>
        <v>BentCoInvestment</v>
      </c>
    </row>
    <row r="124" spans="1:9" x14ac:dyDescent="0.25">
      <c r="A124" t="s">
        <v>39</v>
      </c>
      <c r="B124" t="s">
        <v>44</v>
      </c>
      <c r="C124" t="s">
        <v>32</v>
      </c>
      <c r="D124" t="s">
        <v>56</v>
      </c>
      <c r="E124" t="s">
        <v>57</v>
      </c>
      <c r="F124">
        <f t="shared" ca="1" si="3"/>
        <v>48</v>
      </c>
      <c r="G124">
        <v>522961</v>
      </c>
      <c r="H124" s="3">
        <f>VLOOKUP(B124,Summary[[#All],[Date Codes]:[Month]],2,0)</f>
        <v>45231</v>
      </c>
      <c r="I124" t="str">
        <f t="shared" si="2"/>
        <v>BentCoInvestment</v>
      </c>
    </row>
    <row r="125" spans="1:9" x14ac:dyDescent="0.25">
      <c r="A125" t="s">
        <v>39</v>
      </c>
      <c r="B125" t="s">
        <v>44</v>
      </c>
      <c r="C125" t="s">
        <v>4</v>
      </c>
      <c r="D125" t="s">
        <v>56</v>
      </c>
      <c r="E125" t="s">
        <v>57</v>
      </c>
      <c r="F125">
        <f t="shared" ca="1" si="3"/>
        <v>42</v>
      </c>
      <c r="G125">
        <v>315115</v>
      </c>
      <c r="H125" s="3">
        <f>VLOOKUP(B125,Summary[[#All],[Date Codes]:[Month]],2,0)</f>
        <v>45231</v>
      </c>
      <c r="I125" t="str">
        <f t="shared" si="2"/>
        <v>BentCoInvestment</v>
      </c>
    </row>
    <row r="126" spans="1:9" x14ac:dyDescent="0.25">
      <c r="A126" t="s">
        <v>39</v>
      </c>
      <c r="B126" t="s">
        <v>44</v>
      </c>
      <c r="C126" t="s">
        <v>5</v>
      </c>
      <c r="D126" t="s">
        <v>56</v>
      </c>
      <c r="E126" t="s">
        <v>57</v>
      </c>
      <c r="F126">
        <f t="shared" ca="1" si="3"/>
        <v>52</v>
      </c>
      <c r="G126">
        <v>58441</v>
      </c>
      <c r="H126" s="3">
        <f>VLOOKUP(B126,Summary[[#All],[Date Codes]:[Month]],2,0)</f>
        <v>45231</v>
      </c>
      <c r="I126" t="str">
        <f t="shared" si="2"/>
        <v>BentCoInvestment</v>
      </c>
    </row>
    <row r="127" spans="1:9" x14ac:dyDescent="0.25">
      <c r="A127" t="s">
        <v>39</v>
      </c>
      <c r="B127" t="s">
        <v>44</v>
      </c>
      <c r="C127" t="s">
        <v>6</v>
      </c>
      <c r="D127" t="s">
        <v>56</v>
      </c>
      <c r="E127" t="s">
        <v>57</v>
      </c>
      <c r="F127">
        <f t="shared" ca="1" si="3"/>
        <v>49</v>
      </c>
      <c r="G127">
        <v>162984</v>
      </c>
      <c r="H127" s="3">
        <f>VLOOKUP(B127,Summary[[#All],[Date Codes]:[Month]],2,0)</f>
        <v>45231</v>
      </c>
      <c r="I127" t="str">
        <f t="shared" si="2"/>
        <v>BentCoInvestment</v>
      </c>
    </row>
    <row r="128" spans="1:9" x14ac:dyDescent="0.25">
      <c r="A128" t="s">
        <v>39</v>
      </c>
      <c r="B128" t="s">
        <v>44</v>
      </c>
      <c r="C128" t="s">
        <v>7</v>
      </c>
      <c r="D128" t="s">
        <v>54</v>
      </c>
      <c r="E128" t="s">
        <v>59</v>
      </c>
      <c r="F128">
        <f t="shared" ca="1" si="3"/>
        <v>46</v>
      </c>
      <c r="G128">
        <v>126150</v>
      </c>
      <c r="H128" s="3">
        <f>VLOOKUP(B128,Summary[[#All],[Date Codes]:[Month]],2,0)</f>
        <v>45231</v>
      </c>
      <c r="I128" t="str">
        <f t="shared" si="2"/>
        <v>BentCoContractors</v>
      </c>
    </row>
    <row r="129" spans="1:9" x14ac:dyDescent="0.25">
      <c r="A129" t="s">
        <v>39</v>
      </c>
      <c r="B129" t="s">
        <v>44</v>
      </c>
      <c r="C129" t="s">
        <v>8</v>
      </c>
      <c r="D129" t="s">
        <v>54</v>
      </c>
      <c r="E129" t="s">
        <v>59</v>
      </c>
      <c r="F129">
        <f t="shared" ca="1" si="3"/>
        <v>51</v>
      </c>
      <c r="G129">
        <v>113228</v>
      </c>
      <c r="H129" s="3">
        <f>VLOOKUP(B129,Summary[[#All],[Date Codes]:[Month]],2,0)</f>
        <v>45231</v>
      </c>
      <c r="I129" t="str">
        <f t="shared" si="2"/>
        <v>BentCoContractors</v>
      </c>
    </row>
    <row r="130" spans="1:9" x14ac:dyDescent="0.25">
      <c r="A130" t="s">
        <v>39</v>
      </c>
      <c r="B130" t="s">
        <v>44</v>
      </c>
      <c r="C130" t="s">
        <v>9</v>
      </c>
      <c r="D130" t="s">
        <v>54</v>
      </c>
      <c r="E130" t="s">
        <v>59</v>
      </c>
      <c r="F130">
        <f t="shared" ca="1" si="3"/>
        <v>49</v>
      </c>
      <c r="G130">
        <v>97309</v>
      </c>
      <c r="H130" s="3">
        <f>VLOOKUP(B130,Summary[[#All],[Date Codes]:[Month]],2,0)</f>
        <v>45231</v>
      </c>
      <c r="I130" t="str">
        <f t="shared" si="2"/>
        <v>BentCoContractors</v>
      </c>
    </row>
    <row r="131" spans="1:9" x14ac:dyDescent="0.25">
      <c r="A131" t="s">
        <v>39</v>
      </c>
      <c r="B131" t="s">
        <v>44</v>
      </c>
      <c r="C131" t="s">
        <v>10</v>
      </c>
      <c r="D131" t="s">
        <v>54</v>
      </c>
      <c r="E131" t="s">
        <v>59</v>
      </c>
      <c r="F131">
        <f t="shared" ca="1" si="3"/>
        <v>40</v>
      </c>
      <c r="G131">
        <v>78578</v>
      </c>
      <c r="H131" s="3">
        <f>VLOOKUP(B131,Summary[[#All],[Date Codes]:[Month]],2,0)</f>
        <v>45231</v>
      </c>
      <c r="I131" t="str">
        <f t="shared" si="2"/>
        <v>BentCoContractors</v>
      </c>
    </row>
    <row r="132" spans="1:9" x14ac:dyDescent="0.25">
      <c r="A132" t="s">
        <v>39</v>
      </c>
      <c r="B132" t="s">
        <v>44</v>
      </c>
      <c r="C132" t="s">
        <v>13</v>
      </c>
      <c r="D132" t="s">
        <v>54</v>
      </c>
      <c r="E132" t="s">
        <v>59</v>
      </c>
      <c r="F132">
        <f t="shared" ca="1" si="3"/>
        <v>40</v>
      </c>
      <c r="G132">
        <v>521491</v>
      </c>
      <c r="H132" s="3">
        <f>VLOOKUP(B132,Summary[[#All],[Date Codes]:[Month]],2,0)</f>
        <v>45231</v>
      </c>
      <c r="I132" t="str">
        <f t="shared" ref="I132:I195" si="4">VLOOKUP(D132,Codedesc,2,FALSE)</f>
        <v>BentCoContractors</v>
      </c>
    </row>
    <row r="133" spans="1:9" x14ac:dyDescent="0.25">
      <c r="A133" t="s">
        <v>39</v>
      </c>
      <c r="B133" t="s">
        <v>44</v>
      </c>
      <c r="C133" t="s">
        <v>4</v>
      </c>
      <c r="D133" t="s">
        <v>54</v>
      </c>
      <c r="E133" t="s">
        <v>59</v>
      </c>
      <c r="F133">
        <f t="shared" ref="F133:F196" ca="1" si="5">RANDBETWEEN(40,58)</f>
        <v>49</v>
      </c>
      <c r="G133">
        <v>145926</v>
      </c>
      <c r="H133" s="3">
        <f>VLOOKUP(B133,Summary[[#All],[Date Codes]:[Month]],2,0)</f>
        <v>45231</v>
      </c>
      <c r="I133" t="str">
        <f t="shared" si="4"/>
        <v>BentCoContractors</v>
      </c>
    </row>
    <row r="134" spans="1:9" x14ac:dyDescent="0.25">
      <c r="A134" t="s">
        <v>39</v>
      </c>
      <c r="B134" t="s">
        <v>44</v>
      </c>
      <c r="C134" t="s">
        <v>5</v>
      </c>
      <c r="D134" t="s">
        <v>55</v>
      </c>
      <c r="E134" t="s">
        <v>58</v>
      </c>
      <c r="F134">
        <f t="shared" ca="1" si="5"/>
        <v>56</v>
      </c>
      <c r="G134">
        <v>91219</v>
      </c>
      <c r="H134" s="3">
        <f>VLOOKUP(B134,Summary[[#All],[Date Codes]:[Month]],2,0)</f>
        <v>45231</v>
      </c>
      <c r="I134" t="str">
        <f t="shared" si="4"/>
        <v>BentCoDistribution</v>
      </c>
    </row>
    <row r="135" spans="1:9" x14ac:dyDescent="0.25">
      <c r="A135" t="s">
        <v>39</v>
      </c>
      <c r="B135" t="s">
        <v>44</v>
      </c>
      <c r="C135" t="s">
        <v>6</v>
      </c>
      <c r="D135" t="s">
        <v>55</v>
      </c>
      <c r="E135" t="s">
        <v>58</v>
      </c>
      <c r="F135">
        <f t="shared" ca="1" si="5"/>
        <v>51</v>
      </c>
      <c r="G135">
        <v>325794</v>
      </c>
      <c r="H135" s="3">
        <f>VLOOKUP(B135,Summary[[#All],[Date Codes]:[Month]],2,0)</f>
        <v>45231</v>
      </c>
      <c r="I135" t="str">
        <f t="shared" si="4"/>
        <v>BentCoDistribution</v>
      </c>
    </row>
    <row r="136" spans="1:9" x14ac:dyDescent="0.25">
      <c r="A136" t="s">
        <v>39</v>
      </c>
      <c r="B136" t="s">
        <v>44</v>
      </c>
      <c r="C136" t="s">
        <v>7</v>
      </c>
      <c r="D136" t="s">
        <v>55</v>
      </c>
      <c r="E136" t="s">
        <v>58</v>
      </c>
      <c r="F136">
        <f t="shared" ca="1" si="5"/>
        <v>48</v>
      </c>
      <c r="G136">
        <v>410302</v>
      </c>
      <c r="H136" s="3">
        <f>VLOOKUP(B136,Summary[[#All],[Date Codes]:[Month]],2,0)</f>
        <v>45231</v>
      </c>
      <c r="I136" t="str">
        <f t="shared" si="4"/>
        <v>BentCoDistribution</v>
      </c>
    </row>
    <row r="137" spans="1:9" x14ac:dyDescent="0.25">
      <c r="A137" t="s">
        <v>39</v>
      </c>
      <c r="B137" t="s">
        <v>44</v>
      </c>
      <c r="C137" t="s">
        <v>8</v>
      </c>
      <c r="D137" t="s">
        <v>55</v>
      </c>
      <c r="E137" t="s">
        <v>58</v>
      </c>
      <c r="F137">
        <f t="shared" ca="1" si="5"/>
        <v>45</v>
      </c>
      <c r="G137">
        <v>111597</v>
      </c>
      <c r="H137" s="3">
        <f>VLOOKUP(B137,Summary[[#All],[Date Codes]:[Month]],2,0)</f>
        <v>45231</v>
      </c>
      <c r="I137" t="str">
        <f t="shared" si="4"/>
        <v>BentCoDistribution</v>
      </c>
    </row>
    <row r="138" spans="1:9" x14ac:dyDescent="0.25">
      <c r="A138" t="s">
        <v>39</v>
      </c>
      <c r="B138" t="s">
        <v>44</v>
      </c>
      <c r="C138" t="s">
        <v>9</v>
      </c>
      <c r="D138" t="s">
        <v>55</v>
      </c>
      <c r="E138" t="s">
        <v>58</v>
      </c>
      <c r="F138">
        <f t="shared" ca="1" si="5"/>
        <v>50</v>
      </c>
      <c r="G138">
        <v>62877</v>
      </c>
      <c r="H138" s="3">
        <f>VLOOKUP(B138,Summary[[#All],[Date Codes]:[Month]],2,0)</f>
        <v>45231</v>
      </c>
      <c r="I138" t="str">
        <f t="shared" si="4"/>
        <v>BentCoDistribution</v>
      </c>
    </row>
    <row r="139" spans="1:9" x14ac:dyDescent="0.25">
      <c r="A139" t="s">
        <v>39</v>
      </c>
      <c r="B139" t="s">
        <v>44</v>
      </c>
      <c r="C139" t="s">
        <v>10</v>
      </c>
      <c r="D139" t="s">
        <v>55</v>
      </c>
      <c r="E139" t="s">
        <v>58</v>
      </c>
      <c r="F139">
        <f t="shared" ca="1" si="5"/>
        <v>57</v>
      </c>
      <c r="G139">
        <v>116419</v>
      </c>
      <c r="H139" s="3">
        <f>VLOOKUP(B139,Summary[[#All],[Date Codes]:[Month]],2,0)</f>
        <v>45231</v>
      </c>
      <c r="I139" t="str">
        <f t="shared" si="4"/>
        <v>BentCoDistribution</v>
      </c>
    </row>
    <row r="140" spans="1:9" x14ac:dyDescent="0.25">
      <c r="A140" t="s">
        <v>39</v>
      </c>
      <c r="B140" t="s">
        <v>44</v>
      </c>
      <c r="C140" t="s">
        <v>11</v>
      </c>
      <c r="D140" t="s">
        <v>56</v>
      </c>
      <c r="E140" t="s">
        <v>57</v>
      </c>
      <c r="F140">
        <f t="shared" ca="1" si="5"/>
        <v>47</v>
      </c>
      <c r="G140">
        <v>129991</v>
      </c>
      <c r="H140" s="3">
        <f>VLOOKUP(B140,Summary[[#All],[Date Codes]:[Month]],2,0)</f>
        <v>45231</v>
      </c>
      <c r="I140" t="str">
        <f t="shared" si="4"/>
        <v>BentCoInvestment</v>
      </c>
    </row>
    <row r="141" spans="1:9" x14ac:dyDescent="0.25">
      <c r="A141" t="s">
        <v>39</v>
      </c>
      <c r="B141" t="s">
        <v>44</v>
      </c>
      <c r="C141" t="s">
        <v>12</v>
      </c>
      <c r="D141" t="s">
        <v>54</v>
      </c>
      <c r="E141" t="s">
        <v>59</v>
      </c>
      <c r="F141">
        <f t="shared" ca="1" si="5"/>
        <v>58</v>
      </c>
      <c r="G141">
        <v>388199</v>
      </c>
      <c r="H141" s="3">
        <f>VLOOKUP(B141,Summary[[#All],[Date Codes]:[Month]],2,0)</f>
        <v>45231</v>
      </c>
      <c r="I141" t="str">
        <f t="shared" si="4"/>
        <v>BentCoContractors</v>
      </c>
    </row>
    <row r="142" spans="1:9" x14ac:dyDescent="0.25">
      <c r="A142" t="s">
        <v>39</v>
      </c>
      <c r="B142" t="s">
        <v>44</v>
      </c>
      <c r="C142" t="s">
        <v>13</v>
      </c>
      <c r="D142" t="s">
        <v>54</v>
      </c>
      <c r="E142" t="s">
        <v>59</v>
      </c>
      <c r="F142">
        <f t="shared" ca="1" si="5"/>
        <v>58</v>
      </c>
      <c r="G142">
        <v>510223</v>
      </c>
      <c r="H142" s="3">
        <f>VLOOKUP(B142,Summary[[#All],[Date Codes]:[Month]],2,0)</f>
        <v>45231</v>
      </c>
      <c r="I142" t="str">
        <f t="shared" si="4"/>
        <v>BentCoContractors</v>
      </c>
    </row>
    <row r="143" spans="1:9" x14ac:dyDescent="0.25">
      <c r="A143" t="s">
        <v>39</v>
      </c>
      <c r="B143" t="s">
        <v>44</v>
      </c>
      <c r="C143" t="s">
        <v>6</v>
      </c>
      <c r="D143" t="s">
        <v>54</v>
      </c>
      <c r="E143" t="s">
        <v>59</v>
      </c>
      <c r="F143">
        <f t="shared" ca="1" si="5"/>
        <v>53</v>
      </c>
      <c r="G143">
        <v>450014</v>
      </c>
      <c r="H143" s="3">
        <f>VLOOKUP(B143,Summary[[#All],[Date Codes]:[Month]],2,0)</f>
        <v>45231</v>
      </c>
      <c r="I143" t="str">
        <f t="shared" si="4"/>
        <v>BentCoContractors</v>
      </c>
    </row>
    <row r="144" spans="1:9" x14ac:dyDescent="0.25">
      <c r="A144" t="s">
        <v>39</v>
      </c>
      <c r="B144" t="s">
        <v>44</v>
      </c>
      <c r="C144" t="s">
        <v>7</v>
      </c>
      <c r="D144" t="s">
        <v>54</v>
      </c>
      <c r="E144" t="s">
        <v>59</v>
      </c>
      <c r="F144">
        <f t="shared" ca="1" si="5"/>
        <v>44</v>
      </c>
      <c r="G144">
        <v>291042</v>
      </c>
      <c r="H144" s="3">
        <f>VLOOKUP(B144,Summary[[#All],[Date Codes]:[Month]],2,0)</f>
        <v>45231</v>
      </c>
      <c r="I144" t="str">
        <f t="shared" si="4"/>
        <v>BentCoContractors</v>
      </c>
    </row>
    <row r="145" spans="1:9" x14ac:dyDescent="0.25">
      <c r="A145" t="s">
        <v>39</v>
      </c>
      <c r="B145" t="s">
        <v>44</v>
      </c>
      <c r="C145" t="s">
        <v>8</v>
      </c>
      <c r="D145" t="s">
        <v>56</v>
      </c>
      <c r="E145" t="s">
        <v>57</v>
      </c>
      <c r="F145">
        <f t="shared" ca="1" si="5"/>
        <v>54</v>
      </c>
      <c r="G145">
        <v>494113</v>
      </c>
      <c r="H145" s="3">
        <f>VLOOKUP(B145,Summary[[#All],[Date Codes]:[Month]],2,0)</f>
        <v>45231</v>
      </c>
      <c r="I145" t="str">
        <f t="shared" si="4"/>
        <v>BentCoInvestment</v>
      </c>
    </row>
    <row r="146" spans="1:9" x14ac:dyDescent="0.25">
      <c r="A146" t="s">
        <v>39</v>
      </c>
      <c r="B146" t="s">
        <v>44</v>
      </c>
      <c r="C146" t="s">
        <v>9</v>
      </c>
      <c r="D146" t="s">
        <v>56</v>
      </c>
      <c r="E146" t="s">
        <v>57</v>
      </c>
      <c r="F146">
        <f t="shared" ca="1" si="5"/>
        <v>47</v>
      </c>
      <c r="G146">
        <v>283181</v>
      </c>
      <c r="H146" s="3">
        <f>VLOOKUP(B146,Summary[[#All],[Date Codes]:[Month]],2,0)</f>
        <v>45231</v>
      </c>
      <c r="I146" t="str">
        <f t="shared" si="4"/>
        <v>BentCoInvestment</v>
      </c>
    </row>
    <row r="147" spans="1:9" x14ac:dyDescent="0.25">
      <c r="A147" t="s">
        <v>39</v>
      </c>
      <c r="B147" t="s">
        <v>44</v>
      </c>
      <c r="C147" t="s">
        <v>10</v>
      </c>
      <c r="D147" t="s">
        <v>56</v>
      </c>
      <c r="E147" t="s">
        <v>57</v>
      </c>
      <c r="F147">
        <f t="shared" ca="1" si="5"/>
        <v>46</v>
      </c>
      <c r="G147">
        <v>483414</v>
      </c>
      <c r="H147" s="3">
        <f>VLOOKUP(B147,Summary[[#All],[Date Codes]:[Month]],2,0)</f>
        <v>45231</v>
      </c>
      <c r="I147" t="str">
        <f t="shared" si="4"/>
        <v>BentCoInvestment</v>
      </c>
    </row>
    <row r="148" spans="1:9" x14ac:dyDescent="0.25">
      <c r="A148" t="s">
        <v>39</v>
      </c>
      <c r="B148" t="s">
        <v>44</v>
      </c>
      <c r="C148" t="s">
        <v>13</v>
      </c>
      <c r="D148" t="s">
        <v>54</v>
      </c>
      <c r="E148" t="s">
        <v>59</v>
      </c>
      <c r="F148">
        <f t="shared" ca="1" si="5"/>
        <v>52</v>
      </c>
      <c r="G148">
        <v>499506</v>
      </c>
      <c r="H148" s="3">
        <f>VLOOKUP(B148,Summary[[#All],[Date Codes]:[Month]],2,0)</f>
        <v>45231</v>
      </c>
      <c r="I148" t="str">
        <f t="shared" si="4"/>
        <v>BentCoContractors</v>
      </c>
    </row>
    <row r="149" spans="1:9" x14ac:dyDescent="0.25">
      <c r="A149" t="s">
        <v>39</v>
      </c>
      <c r="B149" t="s">
        <v>44</v>
      </c>
      <c r="C149" t="s">
        <v>4</v>
      </c>
      <c r="D149" t="s">
        <v>54</v>
      </c>
      <c r="E149" t="s">
        <v>59</v>
      </c>
      <c r="F149">
        <f t="shared" ca="1" si="5"/>
        <v>54</v>
      </c>
      <c r="G149">
        <v>149329</v>
      </c>
      <c r="H149" s="3">
        <f>VLOOKUP(B149,Summary[[#All],[Date Codes]:[Month]],2,0)</f>
        <v>45231</v>
      </c>
      <c r="I149" t="str">
        <f t="shared" si="4"/>
        <v>BentCoContractors</v>
      </c>
    </row>
    <row r="150" spans="1:9" x14ac:dyDescent="0.25">
      <c r="A150" t="s">
        <v>39</v>
      </c>
      <c r="B150" t="s">
        <v>44</v>
      </c>
      <c r="C150" t="s">
        <v>5</v>
      </c>
      <c r="D150" t="s">
        <v>54</v>
      </c>
      <c r="E150" t="s">
        <v>59</v>
      </c>
      <c r="F150">
        <f t="shared" ca="1" si="5"/>
        <v>55</v>
      </c>
      <c r="G150">
        <v>258932</v>
      </c>
      <c r="H150" s="3">
        <f>VLOOKUP(B150,Summary[[#All],[Date Codes]:[Month]],2,0)</f>
        <v>45231</v>
      </c>
      <c r="I150" t="str">
        <f t="shared" si="4"/>
        <v>BentCoContractors</v>
      </c>
    </row>
    <row r="151" spans="1:9" x14ac:dyDescent="0.25">
      <c r="A151" t="s">
        <v>39</v>
      </c>
      <c r="B151" t="s">
        <v>44</v>
      </c>
      <c r="C151" t="s">
        <v>6</v>
      </c>
      <c r="D151" t="s">
        <v>54</v>
      </c>
      <c r="E151" t="s">
        <v>59</v>
      </c>
      <c r="F151">
        <f t="shared" ca="1" si="5"/>
        <v>40</v>
      </c>
      <c r="G151">
        <v>520525</v>
      </c>
      <c r="H151" s="3">
        <f>VLOOKUP(B151,Summary[[#All],[Date Codes]:[Month]],2,0)</f>
        <v>45231</v>
      </c>
      <c r="I151" t="str">
        <f t="shared" si="4"/>
        <v>BentCoContractors</v>
      </c>
    </row>
    <row r="152" spans="1:9" x14ac:dyDescent="0.25">
      <c r="A152" t="s">
        <v>39</v>
      </c>
      <c r="B152" t="s">
        <v>44</v>
      </c>
      <c r="C152" t="s">
        <v>7</v>
      </c>
      <c r="D152" t="s">
        <v>54</v>
      </c>
      <c r="E152" t="s">
        <v>59</v>
      </c>
      <c r="F152">
        <f t="shared" ca="1" si="5"/>
        <v>53</v>
      </c>
      <c r="G152">
        <v>146242</v>
      </c>
      <c r="H152" s="3">
        <f>VLOOKUP(B152,Summary[[#All],[Date Codes]:[Month]],2,0)</f>
        <v>45231</v>
      </c>
      <c r="I152" t="str">
        <f t="shared" si="4"/>
        <v>BentCoContractors</v>
      </c>
    </row>
    <row r="153" spans="1:9" x14ac:dyDescent="0.25">
      <c r="A153" t="s">
        <v>39</v>
      </c>
      <c r="B153" t="s">
        <v>44</v>
      </c>
      <c r="C153" t="s">
        <v>8</v>
      </c>
      <c r="D153" t="s">
        <v>55</v>
      </c>
      <c r="E153" t="s">
        <v>58</v>
      </c>
      <c r="F153">
        <f t="shared" ca="1" si="5"/>
        <v>42</v>
      </c>
      <c r="G153">
        <v>101725</v>
      </c>
      <c r="H153" s="3">
        <f>VLOOKUP(B153,Summary[[#All],[Date Codes]:[Month]],2,0)</f>
        <v>45231</v>
      </c>
      <c r="I153" t="str">
        <f t="shared" si="4"/>
        <v>BentCoDistribution</v>
      </c>
    </row>
    <row r="154" spans="1:9" x14ac:dyDescent="0.25">
      <c r="A154" t="s">
        <v>39</v>
      </c>
      <c r="B154" t="s">
        <v>44</v>
      </c>
      <c r="C154" t="s">
        <v>9</v>
      </c>
      <c r="D154" t="s">
        <v>55</v>
      </c>
      <c r="E154" t="s">
        <v>58</v>
      </c>
      <c r="F154">
        <f t="shared" ca="1" si="5"/>
        <v>57</v>
      </c>
      <c r="G154">
        <v>215347</v>
      </c>
      <c r="H154" s="3">
        <f>VLOOKUP(B154,Summary[[#All],[Date Codes]:[Month]],2,0)</f>
        <v>45231</v>
      </c>
      <c r="I154" t="str">
        <f t="shared" si="4"/>
        <v>BentCoDistribution</v>
      </c>
    </row>
    <row r="155" spans="1:9" x14ac:dyDescent="0.25">
      <c r="A155" t="s">
        <v>39</v>
      </c>
      <c r="B155" t="s">
        <v>44</v>
      </c>
      <c r="C155" t="s">
        <v>10</v>
      </c>
      <c r="D155" t="s">
        <v>55</v>
      </c>
      <c r="E155" t="s">
        <v>58</v>
      </c>
      <c r="F155">
        <f t="shared" ca="1" si="5"/>
        <v>48</v>
      </c>
      <c r="G155">
        <v>109461</v>
      </c>
      <c r="H155" s="3">
        <f>VLOOKUP(B155,Summary[[#All],[Date Codes]:[Month]],2,0)</f>
        <v>45231</v>
      </c>
      <c r="I155" t="str">
        <f t="shared" si="4"/>
        <v>BentCoDistribution</v>
      </c>
    </row>
    <row r="156" spans="1:9" x14ac:dyDescent="0.25">
      <c r="A156" t="s">
        <v>39</v>
      </c>
      <c r="B156" t="s">
        <v>44</v>
      </c>
      <c r="C156" t="s">
        <v>11</v>
      </c>
      <c r="D156" t="s">
        <v>55</v>
      </c>
      <c r="E156" t="s">
        <v>58</v>
      </c>
      <c r="F156">
        <f t="shared" ca="1" si="5"/>
        <v>41</v>
      </c>
      <c r="G156">
        <v>98739</v>
      </c>
      <c r="H156" s="3">
        <f>VLOOKUP(B156,Summary[[#All],[Date Codes]:[Month]],2,0)</f>
        <v>45231</v>
      </c>
      <c r="I156" t="str">
        <f t="shared" si="4"/>
        <v>BentCoDistribution</v>
      </c>
    </row>
    <row r="157" spans="1:9" x14ac:dyDescent="0.25">
      <c r="A157" t="s">
        <v>39</v>
      </c>
      <c r="B157" t="s">
        <v>44</v>
      </c>
      <c r="C157" t="s">
        <v>12</v>
      </c>
      <c r="D157" t="s">
        <v>55</v>
      </c>
      <c r="E157" t="s">
        <v>58</v>
      </c>
      <c r="F157">
        <f t="shared" ca="1" si="5"/>
        <v>52</v>
      </c>
      <c r="G157">
        <v>199417</v>
      </c>
      <c r="H157" s="3">
        <f>VLOOKUP(B157,Summary[[#All],[Date Codes]:[Month]],2,0)</f>
        <v>45231</v>
      </c>
      <c r="I157" t="str">
        <f t="shared" si="4"/>
        <v>BentCoDistribution</v>
      </c>
    </row>
    <row r="158" spans="1:9" x14ac:dyDescent="0.25">
      <c r="A158" t="s">
        <v>39</v>
      </c>
      <c r="B158" t="s">
        <v>44</v>
      </c>
      <c r="C158" t="s">
        <v>13</v>
      </c>
      <c r="D158" t="s">
        <v>55</v>
      </c>
      <c r="E158" t="s">
        <v>58</v>
      </c>
      <c r="F158">
        <f t="shared" ca="1" si="5"/>
        <v>50</v>
      </c>
      <c r="G158">
        <v>168373</v>
      </c>
      <c r="H158" s="3">
        <f>VLOOKUP(B158,Summary[[#All],[Date Codes]:[Month]],2,0)</f>
        <v>45231</v>
      </c>
      <c r="I158" t="str">
        <f t="shared" si="4"/>
        <v>BentCoDistribution</v>
      </c>
    </row>
    <row r="159" spans="1:9" x14ac:dyDescent="0.25">
      <c r="A159" t="s">
        <v>39</v>
      </c>
      <c r="B159" t="s">
        <v>44</v>
      </c>
      <c r="C159" t="s">
        <v>6</v>
      </c>
      <c r="D159" t="s">
        <v>55</v>
      </c>
      <c r="E159" t="s">
        <v>58</v>
      </c>
      <c r="F159">
        <f t="shared" ca="1" si="5"/>
        <v>42</v>
      </c>
      <c r="G159">
        <v>271576</v>
      </c>
      <c r="H159" s="3">
        <f>VLOOKUP(B159,Summary[[#All],[Date Codes]:[Month]],2,0)</f>
        <v>45231</v>
      </c>
      <c r="I159" t="str">
        <f t="shared" si="4"/>
        <v>BentCoDistribution</v>
      </c>
    </row>
    <row r="160" spans="1:9" x14ac:dyDescent="0.25">
      <c r="A160" t="s">
        <v>39</v>
      </c>
      <c r="B160" t="s">
        <v>44</v>
      </c>
      <c r="C160" t="s">
        <v>7</v>
      </c>
      <c r="D160" t="s">
        <v>55</v>
      </c>
      <c r="E160" t="s">
        <v>58</v>
      </c>
      <c r="F160">
        <f t="shared" ca="1" si="5"/>
        <v>56</v>
      </c>
      <c r="G160">
        <v>70037</v>
      </c>
      <c r="H160" s="3">
        <f>VLOOKUP(B160,Summary[[#All],[Date Codes]:[Month]],2,0)</f>
        <v>45231</v>
      </c>
      <c r="I160" t="str">
        <f t="shared" si="4"/>
        <v>BentCoDistribution</v>
      </c>
    </row>
    <row r="161" spans="1:9" x14ac:dyDescent="0.25">
      <c r="A161" t="s">
        <v>39</v>
      </c>
      <c r="B161" t="s">
        <v>44</v>
      </c>
      <c r="C161" t="s">
        <v>8</v>
      </c>
      <c r="D161" t="s">
        <v>55</v>
      </c>
      <c r="E161" t="s">
        <v>58</v>
      </c>
      <c r="F161">
        <f t="shared" ca="1" si="5"/>
        <v>53</v>
      </c>
      <c r="G161">
        <v>435122</v>
      </c>
      <c r="H161" s="3">
        <f>VLOOKUP(B161,Summary[[#All],[Date Codes]:[Month]],2,0)</f>
        <v>45231</v>
      </c>
      <c r="I161" t="str">
        <f t="shared" si="4"/>
        <v>BentCoDistribution</v>
      </c>
    </row>
    <row r="162" spans="1:9" x14ac:dyDescent="0.25">
      <c r="A162" t="s">
        <v>39</v>
      </c>
      <c r="B162" t="s">
        <v>44</v>
      </c>
      <c r="C162" t="s">
        <v>9</v>
      </c>
      <c r="D162" t="s">
        <v>55</v>
      </c>
      <c r="E162" t="s">
        <v>58</v>
      </c>
      <c r="F162">
        <f t="shared" ca="1" si="5"/>
        <v>42</v>
      </c>
      <c r="G162">
        <v>46088</v>
      </c>
      <c r="H162" s="3">
        <f>VLOOKUP(B162,Summary[[#All],[Date Codes]:[Month]],2,0)</f>
        <v>45231</v>
      </c>
      <c r="I162" t="str">
        <f t="shared" si="4"/>
        <v>BentCoDistribution</v>
      </c>
    </row>
    <row r="163" spans="1:9" x14ac:dyDescent="0.25">
      <c r="A163" t="s">
        <v>39</v>
      </c>
      <c r="B163" t="s">
        <v>44</v>
      </c>
      <c r="C163" t="s">
        <v>10</v>
      </c>
      <c r="D163" t="s">
        <v>55</v>
      </c>
      <c r="E163" t="s">
        <v>58</v>
      </c>
      <c r="F163">
        <f t="shared" ca="1" si="5"/>
        <v>58</v>
      </c>
      <c r="G163">
        <v>248707</v>
      </c>
      <c r="H163" s="3">
        <f>VLOOKUP(B163,Summary[[#All],[Date Codes]:[Month]],2,0)</f>
        <v>45231</v>
      </c>
      <c r="I163" t="str">
        <f t="shared" si="4"/>
        <v>BentCoDistribution</v>
      </c>
    </row>
    <row r="164" spans="1:9" x14ac:dyDescent="0.25">
      <c r="A164" t="s">
        <v>39</v>
      </c>
      <c r="B164" t="s">
        <v>44</v>
      </c>
      <c r="C164" t="s">
        <v>8</v>
      </c>
      <c r="D164" t="s">
        <v>55</v>
      </c>
      <c r="E164" t="s">
        <v>58</v>
      </c>
      <c r="F164">
        <f t="shared" ca="1" si="5"/>
        <v>51</v>
      </c>
      <c r="G164">
        <v>324889</v>
      </c>
      <c r="H164" s="3">
        <f>VLOOKUP(B164,Summary[[#All],[Date Codes]:[Month]],2,0)</f>
        <v>45231</v>
      </c>
      <c r="I164" t="str">
        <f t="shared" si="4"/>
        <v>BentCoDistribution</v>
      </c>
    </row>
    <row r="165" spans="1:9" x14ac:dyDescent="0.25">
      <c r="A165" t="s">
        <v>39</v>
      </c>
      <c r="B165" t="s">
        <v>44</v>
      </c>
      <c r="C165" t="s">
        <v>9</v>
      </c>
      <c r="D165" t="s">
        <v>55</v>
      </c>
      <c r="E165" t="s">
        <v>58</v>
      </c>
      <c r="F165">
        <f t="shared" ca="1" si="5"/>
        <v>56</v>
      </c>
      <c r="G165">
        <v>189907</v>
      </c>
      <c r="H165" s="3">
        <f>VLOOKUP(B165,Summary[[#All],[Date Codes]:[Month]],2,0)</f>
        <v>45231</v>
      </c>
      <c r="I165" t="str">
        <f t="shared" si="4"/>
        <v>BentCoDistribution</v>
      </c>
    </row>
    <row r="166" spans="1:9" x14ac:dyDescent="0.25">
      <c r="A166" t="s">
        <v>39</v>
      </c>
      <c r="B166" t="s">
        <v>44</v>
      </c>
      <c r="C166" t="s">
        <v>10</v>
      </c>
      <c r="D166" t="s">
        <v>55</v>
      </c>
      <c r="E166" t="s">
        <v>58</v>
      </c>
      <c r="F166">
        <f t="shared" ca="1" si="5"/>
        <v>45</v>
      </c>
      <c r="G166">
        <v>47059</v>
      </c>
      <c r="H166" s="3">
        <f>VLOOKUP(B166,Summary[[#All],[Date Codes]:[Month]],2,0)</f>
        <v>45231</v>
      </c>
      <c r="I166" t="str">
        <f t="shared" si="4"/>
        <v>BentCoDistribution</v>
      </c>
    </row>
    <row r="167" spans="1:9" x14ac:dyDescent="0.25">
      <c r="A167" t="s">
        <v>39</v>
      </c>
      <c r="B167" t="s">
        <v>44</v>
      </c>
      <c r="C167" t="s">
        <v>13</v>
      </c>
      <c r="D167" t="s">
        <v>55</v>
      </c>
      <c r="E167" t="s">
        <v>58</v>
      </c>
      <c r="F167">
        <f t="shared" ca="1" si="5"/>
        <v>41</v>
      </c>
      <c r="G167">
        <v>286923</v>
      </c>
      <c r="H167" s="3">
        <f>VLOOKUP(B167,Summary[[#All],[Date Codes]:[Month]],2,0)</f>
        <v>45231</v>
      </c>
      <c r="I167" t="str">
        <f t="shared" si="4"/>
        <v>BentCoDistribution</v>
      </c>
    </row>
    <row r="168" spans="1:9" x14ac:dyDescent="0.25">
      <c r="A168" t="s">
        <v>39</v>
      </c>
      <c r="B168" t="s">
        <v>44</v>
      </c>
      <c r="C168" t="s">
        <v>4</v>
      </c>
      <c r="D168" t="s">
        <v>55</v>
      </c>
      <c r="E168" t="s">
        <v>58</v>
      </c>
      <c r="F168">
        <f t="shared" ca="1" si="5"/>
        <v>45</v>
      </c>
      <c r="G168">
        <v>231045</v>
      </c>
      <c r="H168" s="3">
        <f>VLOOKUP(B168,Summary[[#All],[Date Codes]:[Month]],2,0)</f>
        <v>45231</v>
      </c>
      <c r="I168" t="str">
        <f t="shared" si="4"/>
        <v>BentCoDistribution</v>
      </c>
    </row>
    <row r="169" spans="1:9" x14ac:dyDescent="0.25">
      <c r="A169" t="s">
        <v>39</v>
      </c>
      <c r="B169" t="s">
        <v>44</v>
      </c>
      <c r="C169" t="s">
        <v>5</v>
      </c>
      <c r="D169" t="s">
        <v>55</v>
      </c>
      <c r="E169" t="s">
        <v>58</v>
      </c>
      <c r="F169">
        <f t="shared" ca="1" si="5"/>
        <v>42</v>
      </c>
      <c r="G169">
        <v>144165</v>
      </c>
      <c r="H169" s="3">
        <f>VLOOKUP(B169,Summary[[#All],[Date Codes]:[Month]],2,0)</f>
        <v>45231</v>
      </c>
      <c r="I169" t="str">
        <f t="shared" si="4"/>
        <v>BentCoDistribution</v>
      </c>
    </row>
    <row r="170" spans="1:9" x14ac:dyDescent="0.25">
      <c r="A170" t="s">
        <v>39</v>
      </c>
      <c r="B170" t="s">
        <v>44</v>
      </c>
      <c r="C170" t="s">
        <v>6</v>
      </c>
      <c r="D170" t="s">
        <v>55</v>
      </c>
      <c r="E170" t="s">
        <v>58</v>
      </c>
      <c r="F170">
        <f t="shared" ca="1" si="5"/>
        <v>51</v>
      </c>
      <c r="G170">
        <v>303316</v>
      </c>
      <c r="H170" s="3">
        <f>VLOOKUP(B170,Summary[[#All],[Date Codes]:[Month]],2,0)</f>
        <v>45231</v>
      </c>
      <c r="I170" t="str">
        <f t="shared" si="4"/>
        <v>BentCoDistribution</v>
      </c>
    </row>
    <row r="171" spans="1:9" x14ac:dyDescent="0.25">
      <c r="A171" t="s">
        <v>39</v>
      </c>
      <c r="B171" t="s">
        <v>44</v>
      </c>
      <c r="C171" t="s">
        <v>7</v>
      </c>
      <c r="D171" t="s">
        <v>56</v>
      </c>
      <c r="E171" t="s">
        <v>57</v>
      </c>
      <c r="F171">
        <f t="shared" ca="1" si="5"/>
        <v>51</v>
      </c>
      <c r="G171">
        <v>518969</v>
      </c>
      <c r="H171" s="3">
        <f>VLOOKUP(B171,Summary[[#All],[Date Codes]:[Month]],2,0)</f>
        <v>45231</v>
      </c>
      <c r="I171" t="str">
        <f t="shared" si="4"/>
        <v>BentCoInvestment</v>
      </c>
    </row>
    <row r="172" spans="1:9" x14ac:dyDescent="0.25">
      <c r="A172" t="s">
        <v>39</v>
      </c>
      <c r="B172" t="s">
        <v>44</v>
      </c>
      <c r="C172" t="s">
        <v>8</v>
      </c>
      <c r="D172" t="s">
        <v>56</v>
      </c>
      <c r="E172" t="s">
        <v>57</v>
      </c>
      <c r="F172">
        <f t="shared" ca="1" si="5"/>
        <v>42</v>
      </c>
      <c r="G172">
        <v>486330</v>
      </c>
      <c r="H172" s="3">
        <f>VLOOKUP(B172,Summary[[#All],[Date Codes]:[Month]],2,0)</f>
        <v>45231</v>
      </c>
      <c r="I172" t="str">
        <f t="shared" si="4"/>
        <v>BentCoInvestment</v>
      </c>
    </row>
    <row r="173" spans="1:9" x14ac:dyDescent="0.25">
      <c r="A173" t="s">
        <v>39</v>
      </c>
      <c r="B173" t="s">
        <v>44</v>
      </c>
      <c r="C173" t="s">
        <v>9</v>
      </c>
      <c r="D173" t="s">
        <v>56</v>
      </c>
      <c r="E173" t="s">
        <v>57</v>
      </c>
      <c r="F173">
        <f t="shared" ca="1" si="5"/>
        <v>49</v>
      </c>
      <c r="G173">
        <v>388609</v>
      </c>
      <c r="H173" s="3">
        <f>VLOOKUP(B173,Summary[[#All],[Date Codes]:[Month]],2,0)</f>
        <v>45231</v>
      </c>
      <c r="I173" t="str">
        <f t="shared" si="4"/>
        <v>BentCoInvestment</v>
      </c>
    </row>
    <row r="174" spans="1:9" x14ac:dyDescent="0.25">
      <c r="A174" t="s">
        <v>39</v>
      </c>
      <c r="B174" t="s">
        <v>44</v>
      </c>
      <c r="C174" t="s">
        <v>10</v>
      </c>
      <c r="D174" t="s">
        <v>56</v>
      </c>
      <c r="E174" t="s">
        <v>57</v>
      </c>
      <c r="F174">
        <f t="shared" ca="1" si="5"/>
        <v>58</v>
      </c>
      <c r="G174">
        <v>514336</v>
      </c>
      <c r="H174" s="3">
        <f>VLOOKUP(B174,Summary[[#All],[Date Codes]:[Month]],2,0)</f>
        <v>45231</v>
      </c>
      <c r="I174" t="str">
        <f t="shared" si="4"/>
        <v>BentCoInvestment</v>
      </c>
    </row>
    <row r="175" spans="1:9" x14ac:dyDescent="0.25">
      <c r="A175" t="s">
        <v>39</v>
      </c>
      <c r="B175" t="s">
        <v>44</v>
      </c>
      <c r="C175" t="s">
        <v>11</v>
      </c>
      <c r="D175" t="s">
        <v>56</v>
      </c>
      <c r="E175" t="s">
        <v>57</v>
      </c>
      <c r="F175">
        <f t="shared" ca="1" si="5"/>
        <v>47</v>
      </c>
      <c r="G175">
        <v>421157</v>
      </c>
      <c r="H175" s="3">
        <f>VLOOKUP(B175,Summary[[#All],[Date Codes]:[Month]],2,0)</f>
        <v>45231</v>
      </c>
      <c r="I175" t="str">
        <f t="shared" si="4"/>
        <v>BentCoInvestment</v>
      </c>
    </row>
    <row r="176" spans="1:9" x14ac:dyDescent="0.25">
      <c r="A176" t="s">
        <v>39</v>
      </c>
      <c r="B176" t="s">
        <v>44</v>
      </c>
      <c r="C176" t="s">
        <v>12</v>
      </c>
      <c r="D176" t="s">
        <v>56</v>
      </c>
      <c r="E176" t="s">
        <v>57</v>
      </c>
      <c r="F176">
        <f t="shared" ca="1" si="5"/>
        <v>43</v>
      </c>
      <c r="G176">
        <v>569381</v>
      </c>
      <c r="H176" s="3">
        <f>VLOOKUP(B176,Summary[[#All],[Date Codes]:[Month]],2,0)</f>
        <v>45231</v>
      </c>
      <c r="I176" t="str">
        <f t="shared" si="4"/>
        <v>BentCoInvestment</v>
      </c>
    </row>
    <row r="177" spans="1:9" x14ac:dyDescent="0.25">
      <c r="A177" t="s">
        <v>39</v>
      </c>
      <c r="B177" t="s">
        <v>44</v>
      </c>
      <c r="C177" t="s">
        <v>13</v>
      </c>
      <c r="D177" t="s">
        <v>56</v>
      </c>
      <c r="E177" t="s">
        <v>57</v>
      </c>
      <c r="F177">
        <f t="shared" ca="1" si="5"/>
        <v>52</v>
      </c>
      <c r="G177">
        <v>325001</v>
      </c>
      <c r="H177" s="3">
        <f>VLOOKUP(B177,Summary[[#All],[Date Codes]:[Month]],2,0)</f>
        <v>45231</v>
      </c>
      <c r="I177" t="str">
        <f t="shared" si="4"/>
        <v>BentCoInvestment</v>
      </c>
    </row>
    <row r="178" spans="1:9" x14ac:dyDescent="0.25">
      <c r="A178" t="s">
        <v>39</v>
      </c>
      <c r="B178" t="s">
        <v>44</v>
      </c>
      <c r="C178" t="s">
        <v>6</v>
      </c>
      <c r="D178" t="s">
        <v>56</v>
      </c>
      <c r="E178" t="s">
        <v>57</v>
      </c>
      <c r="F178">
        <f t="shared" ca="1" si="5"/>
        <v>46</v>
      </c>
      <c r="G178">
        <v>319774</v>
      </c>
      <c r="H178" s="3">
        <f>VLOOKUP(B178,Summary[[#All],[Date Codes]:[Month]],2,0)</f>
        <v>45231</v>
      </c>
      <c r="I178" t="str">
        <f t="shared" si="4"/>
        <v>BentCoInvestment</v>
      </c>
    </row>
    <row r="179" spans="1:9" x14ac:dyDescent="0.25">
      <c r="A179" t="s">
        <v>39</v>
      </c>
      <c r="B179" t="s">
        <v>44</v>
      </c>
      <c r="C179" t="s">
        <v>7</v>
      </c>
      <c r="D179" t="s">
        <v>56</v>
      </c>
      <c r="E179" t="s">
        <v>57</v>
      </c>
      <c r="F179">
        <f t="shared" ca="1" si="5"/>
        <v>50</v>
      </c>
      <c r="G179">
        <v>107255</v>
      </c>
      <c r="H179" s="3">
        <f>VLOOKUP(B179,Summary[[#All],[Date Codes]:[Month]],2,0)</f>
        <v>45231</v>
      </c>
      <c r="I179" t="str">
        <f t="shared" si="4"/>
        <v>BentCoInvestment</v>
      </c>
    </row>
    <row r="180" spans="1:9" x14ac:dyDescent="0.25">
      <c r="A180" t="s">
        <v>39</v>
      </c>
      <c r="B180" t="s">
        <v>45</v>
      </c>
      <c r="C180" t="s">
        <v>10</v>
      </c>
      <c r="D180" t="s">
        <v>56</v>
      </c>
      <c r="E180" t="s">
        <v>57</v>
      </c>
      <c r="F180">
        <f t="shared" ca="1" si="5"/>
        <v>57</v>
      </c>
      <c r="G180">
        <v>107059</v>
      </c>
      <c r="H180" s="3">
        <f>VLOOKUP(B180,Summary[[#All],[Date Codes]:[Month]],2,0)</f>
        <v>45261</v>
      </c>
      <c r="I180" t="str">
        <f t="shared" si="4"/>
        <v>BentCoInvestment</v>
      </c>
    </row>
    <row r="181" spans="1:9" x14ac:dyDescent="0.25">
      <c r="A181" t="s">
        <v>39</v>
      </c>
      <c r="B181" t="s">
        <v>45</v>
      </c>
      <c r="C181" t="s">
        <v>11</v>
      </c>
      <c r="D181" t="s">
        <v>56</v>
      </c>
      <c r="E181" t="s">
        <v>57</v>
      </c>
      <c r="F181">
        <f t="shared" ca="1" si="5"/>
        <v>48</v>
      </c>
      <c r="G181">
        <v>184300</v>
      </c>
      <c r="H181" s="3">
        <f>VLOOKUP(B181,Summary[[#All],[Date Codes]:[Month]],2,0)</f>
        <v>45261</v>
      </c>
      <c r="I181" t="str">
        <f t="shared" si="4"/>
        <v>BentCoInvestment</v>
      </c>
    </row>
    <row r="182" spans="1:9" x14ac:dyDescent="0.25">
      <c r="A182" t="s">
        <v>39</v>
      </c>
      <c r="B182" t="s">
        <v>45</v>
      </c>
      <c r="C182" t="s">
        <v>12</v>
      </c>
      <c r="D182" t="s">
        <v>56</v>
      </c>
      <c r="E182" t="s">
        <v>57</v>
      </c>
      <c r="F182">
        <f t="shared" ca="1" si="5"/>
        <v>46</v>
      </c>
      <c r="G182">
        <v>495268</v>
      </c>
      <c r="H182" s="3">
        <f>VLOOKUP(B182,Summary[[#All],[Date Codes]:[Month]],2,0)</f>
        <v>45261</v>
      </c>
      <c r="I182" t="str">
        <f t="shared" si="4"/>
        <v>BentCoInvestment</v>
      </c>
    </row>
    <row r="183" spans="1:9" x14ac:dyDescent="0.25">
      <c r="A183" t="s">
        <v>39</v>
      </c>
      <c r="B183" t="s">
        <v>45</v>
      </c>
      <c r="C183" t="s">
        <v>13</v>
      </c>
      <c r="D183" t="s">
        <v>56</v>
      </c>
      <c r="E183" t="s">
        <v>57</v>
      </c>
      <c r="F183">
        <f t="shared" ca="1" si="5"/>
        <v>44</v>
      </c>
      <c r="G183">
        <v>559039</v>
      </c>
      <c r="H183" s="3">
        <f>VLOOKUP(B183,Summary[[#All],[Date Codes]:[Month]],2,0)</f>
        <v>45261</v>
      </c>
      <c r="I183" t="str">
        <f t="shared" si="4"/>
        <v>BentCoInvestment</v>
      </c>
    </row>
    <row r="184" spans="1:9" x14ac:dyDescent="0.25">
      <c r="A184" t="s">
        <v>39</v>
      </c>
      <c r="B184" t="s">
        <v>45</v>
      </c>
      <c r="C184" t="s">
        <v>6</v>
      </c>
      <c r="D184" t="s">
        <v>56</v>
      </c>
      <c r="E184" t="s">
        <v>57</v>
      </c>
      <c r="F184">
        <f t="shared" ca="1" si="5"/>
        <v>57</v>
      </c>
      <c r="G184">
        <v>97819</v>
      </c>
      <c r="H184" s="3">
        <f>VLOOKUP(B184,Summary[[#All],[Date Codes]:[Month]],2,0)</f>
        <v>45261</v>
      </c>
      <c r="I184" t="str">
        <f t="shared" si="4"/>
        <v>BentCoInvestment</v>
      </c>
    </row>
    <row r="185" spans="1:9" x14ac:dyDescent="0.25">
      <c r="A185" t="s">
        <v>39</v>
      </c>
      <c r="B185" t="s">
        <v>45</v>
      </c>
      <c r="C185" t="s">
        <v>7</v>
      </c>
      <c r="D185" t="s">
        <v>56</v>
      </c>
      <c r="E185" t="s">
        <v>57</v>
      </c>
      <c r="F185">
        <f t="shared" ca="1" si="5"/>
        <v>49</v>
      </c>
      <c r="G185">
        <v>434666</v>
      </c>
      <c r="H185" s="3">
        <f>VLOOKUP(B185,Summary[[#All],[Date Codes]:[Month]],2,0)</f>
        <v>45261</v>
      </c>
      <c r="I185" t="str">
        <f t="shared" si="4"/>
        <v>BentCoInvestment</v>
      </c>
    </row>
    <row r="186" spans="1:9" x14ac:dyDescent="0.25">
      <c r="A186" t="s">
        <v>36</v>
      </c>
      <c r="B186" t="s">
        <v>45</v>
      </c>
      <c r="C186" t="s">
        <v>8</v>
      </c>
      <c r="D186" t="s">
        <v>56</v>
      </c>
      <c r="E186" t="s">
        <v>57</v>
      </c>
      <c r="F186">
        <f t="shared" ca="1" si="5"/>
        <v>52</v>
      </c>
      <c r="G186">
        <v>152262</v>
      </c>
      <c r="H186" s="3">
        <f>VLOOKUP(B186,Summary[[#All],[Date Codes]:[Month]],2,0)</f>
        <v>45261</v>
      </c>
      <c r="I186" t="str">
        <f t="shared" si="4"/>
        <v>BentCoInvestment</v>
      </c>
    </row>
    <row r="187" spans="1:9" x14ac:dyDescent="0.25">
      <c r="A187" t="s">
        <v>36</v>
      </c>
      <c r="B187" t="s">
        <v>45</v>
      </c>
      <c r="C187" t="s">
        <v>9</v>
      </c>
      <c r="D187" t="s">
        <v>56</v>
      </c>
      <c r="E187" t="s">
        <v>57</v>
      </c>
      <c r="F187">
        <f t="shared" ca="1" si="5"/>
        <v>45</v>
      </c>
      <c r="G187">
        <v>180969</v>
      </c>
      <c r="H187" s="3">
        <f>VLOOKUP(B187,Summary[[#All],[Date Codes]:[Month]],2,0)</f>
        <v>45261</v>
      </c>
      <c r="I187" t="str">
        <f t="shared" si="4"/>
        <v>BentCoInvestment</v>
      </c>
    </row>
    <row r="188" spans="1:9" x14ac:dyDescent="0.25">
      <c r="A188" t="s">
        <v>36</v>
      </c>
      <c r="B188" t="s">
        <v>45</v>
      </c>
      <c r="C188" t="s">
        <v>10</v>
      </c>
      <c r="D188" t="s">
        <v>56</v>
      </c>
      <c r="E188" t="s">
        <v>57</v>
      </c>
      <c r="F188">
        <f t="shared" ca="1" si="5"/>
        <v>55</v>
      </c>
      <c r="G188">
        <v>355447</v>
      </c>
      <c r="H188" s="3">
        <f>VLOOKUP(B188,Summary[[#All],[Date Codes]:[Month]],2,0)</f>
        <v>45261</v>
      </c>
      <c r="I188" t="str">
        <f t="shared" si="4"/>
        <v>BentCoInvestment</v>
      </c>
    </row>
    <row r="189" spans="1:9" x14ac:dyDescent="0.25">
      <c r="A189" t="s">
        <v>36</v>
      </c>
      <c r="B189" t="s">
        <v>45</v>
      </c>
      <c r="C189" t="s">
        <v>13</v>
      </c>
      <c r="D189" t="s">
        <v>54</v>
      </c>
      <c r="E189" t="s">
        <v>59</v>
      </c>
      <c r="F189">
        <f t="shared" ca="1" si="5"/>
        <v>54</v>
      </c>
      <c r="G189">
        <v>364609</v>
      </c>
      <c r="H189" s="3">
        <f>VLOOKUP(B189,Summary[[#All],[Date Codes]:[Month]],2,0)</f>
        <v>45261</v>
      </c>
      <c r="I189" t="str">
        <f t="shared" si="4"/>
        <v>BentCoContractors</v>
      </c>
    </row>
    <row r="190" spans="1:9" x14ac:dyDescent="0.25">
      <c r="A190" t="s">
        <v>36</v>
      </c>
      <c r="B190" t="s">
        <v>45</v>
      </c>
      <c r="C190" t="s">
        <v>4</v>
      </c>
      <c r="D190" t="s">
        <v>54</v>
      </c>
      <c r="E190" t="s">
        <v>59</v>
      </c>
      <c r="F190">
        <f t="shared" ca="1" si="5"/>
        <v>51</v>
      </c>
      <c r="G190">
        <v>311591</v>
      </c>
      <c r="H190" s="3">
        <f>VLOOKUP(B190,Summary[[#All],[Date Codes]:[Month]],2,0)</f>
        <v>45261</v>
      </c>
      <c r="I190" t="str">
        <f t="shared" si="4"/>
        <v>BentCoContractors</v>
      </c>
    </row>
    <row r="191" spans="1:9" x14ac:dyDescent="0.25">
      <c r="A191" t="s">
        <v>36</v>
      </c>
      <c r="B191" t="s">
        <v>45</v>
      </c>
      <c r="C191" t="s">
        <v>5</v>
      </c>
      <c r="D191" t="s">
        <v>54</v>
      </c>
      <c r="E191" t="s">
        <v>59</v>
      </c>
      <c r="F191">
        <f t="shared" ca="1" si="5"/>
        <v>56</v>
      </c>
      <c r="G191">
        <v>177052</v>
      </c>
      <c r="H191" s="3">
        <f>VLOOKUP(B191,Summary[[#All],[Date Codes]:[Month]],2,0)</f>
        <v>45261</v>
      </c>
      <c r="I191" t="str">
        <f t="shared" si="4"/>
        <v>BentCoContractors</v>
      </c>
    </row>
    <row r="192" spans="1:9" x14ac:dyDescent="0.25">
      <c r="A192" t="s">
        <v>36</v>
      </c>
      <c r="B192" t="s">
        <v>45</v>
      </c>
      <c r="C192" t="s">
        <v>6</v>
      </c>
      <c r="D192" t="s">
        <v>56</v>
      </c>
      <c r="E192" t="s">
        <v>57</v>
      </c>
      <c r="F192">
        <f t="shared" ca="1" si="5"/>
        <v>41</v>
      </c>
      <c r="G192">
        <v>98688</v>
      </c>
      <c r="H192" s="3">
        <f>VLOOKUP(B192,Summary[[#All],[Date Codes]:[Month]],2,0)</f>
        <v>45261</v>
      </c>
      <c r="I192" t="str">
        <f t="shared" si="4"/>
        <v>BentCoInvestment</v>
      </c>
    </row>
    <row r="193" spans="1:9" x14ac:dyDescent="0.25">
      <c r="A193" t="s">
        <v>36</v>
      </c>
      <c r="B193" t="s">
        <v>45</v>
      </c>
      <c r="C193" t="s">
        <v>7</v>
      </c>
      <c r="D193" t="s">
        <v>55</v>
      </c>
      <c r="E193" t="s">
        <v>58</v>
      </c>
      <c r="F193">
        <f t="shared" ca="1" si="5"/>
        <v>45</v>
      </c>
      <c r="G193">
        <v>251191</v>
      </c>
      <c r="H193" s="3">
        <f>VLOOKUP(B193,Summary[[#All],[Date Codes]:[Month]],2,0)</f>
        <v>45261</v>
      </c>
      <c r="I193" t="str">
        <f t="shared" si="4"/>
        <v>BentCoDistribution</v>
      </c>
    </row>
    <row r="194" spans="1:9" x14ac:dyDescent="0.25">
      <c r="A194" t="s">
        <v>36</v>
      </c>
      <c r="B194" t="s">
        <v>45</v>
      </c>
      <c r="C194" t="s">
        <v>8</v>
      </c>
      <c r="D194" t="s">
        <v>55</v>
      </c>
      <c r="E194" t="s">
        <v>58</v>
      </c>
      <c r="F194">
        <f t="shared" ca="1" si="5"/>
        <v>54</v>
      </c>
      <c r="G194">
        <v>319922</v>
      </c>
      <c r="H194" s="3">
        <f>VLOOKUP(B194,Summary[[#All],[Date Codes]:[Month]],2,0)</f>
        <v>45261</v>
      </c>
      <c r="I194" t="str">
        <f t="shared" si="4"/>
        <v>BentCoDistribution</v>
      </c>
    </row>
    <row r="195" spans="1:9" x14ac:dyDescent="0.25">
      <c r="A195" t="s">
        <v>39</v>
      </c>
      <c r="B195" t="s">
        <v>45</v>
      </c>
      <c r="C195" t="s">
        <v>9</v>
      </c>
      <c r="D195" t="s">
        <v>55</v>
      </c>
      <c r="E195" t="s">
        <v>58</v>
      </c>
      <c r="F195">
        <f t="shared" ca="1" si="5"/>
        <v>44</v>
      </c>
      <c r="G195">
        <v>61406</v>
      </c>
      <c r="H195" s="3">
        <f>VLOOKUP(B195,Summary[[#All],[Date Codes]:[Month]],2,0)</f>
        <v>45261</v>
      </c>
      <c r="I195" t="str">
        <f t="shared" si="4"/>
        <v>BentCoDistribution</v>
      </c>
    </row>
    <row r="196" spans="1:9" x14ac:dyDescent="0.25">
      <c r="A196" t="s">
        <v>39</v>
      </c>
      <c r="B196" t="s">
        <v>45</v>
      </c>
      <c r="C196" t="s">
        <v>10</v>
      </c>
      <c r="D196" t="s">
        <v>55</v>
      </c>
      <c r="E196" t="s">
        <v>58</v>
      </c>
      <c r="F196">
        <f t="shared" ca="1" si="5"/>
        <v>46</v>
      </c>
      <c r="G196">
        <v>441310</v>
      </c>
      <c r="H196" s="3">
        <f>VLOOKUP(B196,Summary[[#All],[Date Codes]:[Month]],2,0)</f>
        <v>45261</v>
      </c>
      <c r="I196" t="str">
        <f t="shared" ref="I196:I259" si="6">VLOOKUP(D196,Codedesc,2,FALSE)</f>
        <v>BentCoDistribution</v>
      </c>
    </row>
    <row r="197" spans="1:9" x14ac:dyDescent="0.25">
      <c r="A197" t="s">
        <v>39</v>
      </c>
      <c r="B197" t="s">
        <v>45</v>
      </c>
      <c r="C197" t="s">
        <v>11</v>
      </c>
      <c r="D197" t="s">
        <v>55</v>
      </c>
      <c r="E197" t="s">
        <v>58</v>
      </c>
      <c r="F197">
        <f t="shared" ref="F197:F260" ca="1" si="7">RANDBETWEEN(40,58)</f>
        <v>45</v>
      </c>
      <c r="G197">
        <v>112839</v>
      </c>
      <c r="H197" s="3">
        <f>VLOOKUP(B197,Summary[[#All],[Date Codes]:[Month]],2,0)</f>
        <v>45261</v>
      </c>
      <c r="I197" t="str">
        <f t="shared" si="6"/>
        <v>BentCoDistribution</v>
      </c>
    </row>
    <row r="198" spans="1:9" x14ac:dyDescent="0.25">
      <c r="A198" t="s">
        <v>39</v>
      </c>
      <c r="B198" t="s">
        <v>45</v>
      </c>
      <c r="C198" t="s">
        <v>12</v>
      </c>
      <c r="D198" t="s">
        <v>55</v>
      </c>
      <c r="E198" t="s">
        <v>58</v>
      </c>
      <c r="F198">
        <f t="shared" ca="1" si="7"/>
        <v>49</v>
      </c>
      <c r="G198">
        <v>196911</v>
      </c>
      <c r="H198" s="3">
        <f>VLOOKUP(B198,Summary[[#All],[Date Codes]:[Month]],2,0)</f>
        <v>45261</v>
      </c>
      <c r="I198" t="str">
        <f t="shared" si="6"/>
        <v>BentCoDistribution</v>
      </c>
    </row>
    <row r="199" spans="1:9" x14ac:dyDescent="0.25">
      <c r="A199" t="s">
        <v>39</v>
      </c>
      <c r="B199" t="s">
        <v>45</v>
      </c>
      <c r="C199" t="s">
        <v>13</v>
      </c>
      <c r="D199" t="s">
        <v>55</v>
      </c>
      <c r="E199" t="s">
        <v>58</v>
      </c>
      <c r="F199">
        <f t="shared" ca="1" si="7"/>
        <v>42</v>
      </c>
      <c r="G199">
        <v>180762</v>
      </c>
      <c r="H199" s="3">
        <f>VLOOKUP(B199,Summary[[#All],[Date Codes]:[Month]],2,0)</f>
        <v>45261</v>
      </c>
      <c r="I199" t="str">
        <f t="shared" si="6"/>
        <v>BentCoDistribution</v>
      </c>
    </row>
    <row r="200" spans="1:9" x14ac:dyDescent="0.25">
      <c r="A200" t="s">
        <v>39</v>
      </c>
      <c r="B200" t="s">
        <v>45</v>
      </c>
      <c r="C200" t="s">
        <v>6</v>
      </c>
      <c r="D200" t="s">
        <v>55</v>
      </c>
      <c r="E200" t="s">
        <v>58</v>
      </c>
      <c r="F200">
        <f t="shared" ca="1" si="7"/>
        <v>51</v>
      </c>
      <c r="G200">
        <v>55129</v>
      </c>
      <c r="H200" s="3">
        <f>VLOOKUP(B200,Summary[[#All],[Date Codes]:[Month]],2,0)</f>
        <v>45261</v>
      </c>
      <c r="I200" t="str">
        <f t="shared" si="6"/>
        <v>BentCoDistribution</v>
      </c>
    </row>
    <row r="201" spans="1:9" x14ac:dyDescent="0.25">
      <c r="A201" t="s">
        <v>39</v>
      </c>
      <c r="B201" t="s">
        <v>45</v>
      </c>
      <c r="C201" t="s">
        <v>7</v>
      </c>
      <c r="D201" t="s">
        <v>55</v>
      </c>
      <c r="E201" t="s">
        <v>58</v>
      </c>
      <c r="F201">
        <f t="shared" ca="1" si="7"/>
        <v>49</v>
      </c>
      <c r="G201">
        <v>181746</v>
      </c>
      <c r="H201" s="3">
        <f>VLOOKUP(B201,Summary[[#All],[Date Codes]:[Month]],2,0)</f>
        <v>45261</v>
      </c>
      <c r="I201" t="str">
        <f t="shared" si="6"/>
        <v>BentCoDistribution</v>
      </c>
    </row>
    <row r="202" spans="1:9" x14ac:dyDescent="0.25">
      <c r="A202" t="s">
        <v>39</v>
      </c>
      <c r="B202" t="s">
        <v>45</v>
      </c>
      <c r="C202" t="s">
        <v>8</v>
      </c>
      <c r="D202" t="s">
        <v>55</v>
      </c>
      <c r="E202" t="s">
        <v>58</v>
      </c>
      <c r="F202">
        <f t="shared" ca="1" si="7"/>
        <v>48</v>
      </c>
      <c r="G202">
        <v>146214</v>
      </c>
      <c r="H202" s="3">
        <f>VLOOKUP(B202,Summary[[#All],[Date Codes]:[Month]],2,0)</f>
        <v>45261</v>
      </c>
      <c r="I202" t="str">
        <f t="shared" si="6"/>
        <v>BentCoDistribution</v>
      </c>
    </row>
    <row r="203" spans="1:9" x14ac:dyDescent="0.25">
      <c r="A203" t="s">
        <v>39</v>
      </c>
      <c r="B203" t="s">
        <v>45</v>
      </c>
      <c r="C203" t="s">
        <v>9</v>
      </c>
      <c r="D203" t="s">
        <v>55</v>
      </c>
      <c r="E203" t="s">
        <v>58</v>
      </c>
      <c r="F203">
        <f t="shared" ca="1" si="7"/>
        <v>41</v>
      </c>
      <c r="G203">
        <v>542616</v>
      </c>
      <c r="H203" s="3">
        <f>VLOOKUP(B203,Summary[[#All],[Date Codes]:[Month]],2,0)</f>
        <v>45261</v>
      </c>
      <c r="I203" t="str">
        <f t="shared" si="6"/>
        <v>BentCoDistribution</v>
      </c>
    </row>
    <row r="204" spans="1:9" x14ac:dyDescent="0.25">
      <c r="A204" t="s">
        <v>39</v>
      </c>
      <c r="B204" t="s">
        <v>45</v>
      </c>
      <c r="C204" t="s">
        <v>10</v>
      </c>
      <c r="D204" t="s">
        <v>55</v>
      </c>
      <c r="E204" t="s">
        <v>58</v>
      </c>
      <c r="F204">
        <f t="shared" ca="1" si="7"/>
        <v>48</v>
      </c>
      <c r="G204">
        <v>225752</v>
      </c>
      <c r="H204" s="3">
        <f>VLOOKUP(B204,Summary[[#All],[Date Codes]:[Month]],2,0)</f>
        <v>45261</v>
      </c>
      <c r="I204" t="str">
        <f t="shared" si="6"/>
        <v>BentCoDistribution</v>
      </c>
    </row>
    <row r="205" spans="1:9" x14ac:dyDescent="0.25">
      <c r="A205" t="s">
        <v>39</v>
      </c>
      <c r="B205" t="s">
        <v>45</v>
      </c>
      <c r="C205" t="s">
        <v>8</v>
      </c>
      <c r="D205" t="s">
        <v>55</v>
      </c>
      <c r="E205" t="s">
        <v>58</v>
      </c>
      <c r="F205">
        <f t="shared" ca="1" si="7"/>
        <v>41</v>
      </c>
      <c r="G205">
        <v>462663</v>
      </c>
      <c r="H205" s="3">
        <f>VLOOKUP(B205,Summary[[#All],[Date Codes]:[Month]],2,0)</f>
        <v>45261</v>
      </c>
      <c r="I205" t="str">
        <f t="shared" si="6"/>
        <v>BentCoDistribution</v>
      </c>
    </row>
    <row r="206" spans="1:9" x14ac:dyDescent="0.25">
      <c r="A206" t="s">
        <v>39</v>
      </c>
      <c r="B206" t="s">
        <v>45</v>
      </c>
      <c r="C206" t="s">
        <v>9</v>
      </c>
      <c r="D206" t="s">
        <v>55</v>
      </c>
      <c r="E206" t="s">
        <v>58</v>
      </c>
      <c r="F206">
        <f t="shared" ca="1" si="7"/>
        <v>58</v>
      </c>
      <c r="G206">
        <v>342134</v>
      </c>
      <c r="H206" s="3">
        <f>VLOOKUP(B206,Summary[[#All],[Date Codes]:[Month]],2,0)</f>
        <v>45261</v>
      </c>
      <c r="I206" t="str">
        <f t="shared" si="6"/>
        <v>BentCoDistribution</v>
      </c>
    </row>
    <row r="207" spans="1:9" x14ac:dyDescent="0.25">
      <c r="A207" t="s">
        <v>39</v>
      </c>
      <c r="B207" t="s">
        <v>45</v>
      </c>
      <c r="C207" t="s">
        <v>10</v>
      </c>
      <c r="D207" t="s">
        <v>55</v>
      </c>
      <c r="E207" t="s">
        <v>58</v>
      </c>
      <c r="F207">
        <f t="shared" ca="1" si="7"/>
        <v>53</v>
      </c>
      <c r="G207">
        <v>455844</v>
      </c>
      <c r="H207" s="3">
        <f>VLOOKUP(B207,Summary[[#All],[Date Codes]:[Month]],2,0)</f>
        <v>45261</v>
      </c>
      <c r="I207" t="str">
        <f t="shared" si="6"/>
        <v>BentCoDistribution</v>
      </c>
    </row>
    <row r="208" spans="1:9" x14ac:dyDescent="0.25">
      <c r="A208" t="s">
        <v>39</v>
      </c>
      <c r="B208" t="s">
        <v>45</v>
      </c>
      <c r="C208" t="s">
        <v>13</v>
      </c>
      <c r="D208" t="s">
        <v>55</v>
      </c>
      <c r="E208" t="s">
        <v>58</v>
      </c>
      <c r="F208">
        <f t="shared" ca="1" si="7"/>
        <v>43</v>
      </c>
      <c r="G208">
        <v>162755</v>
      </c>
      <c r="H208" s="3">
        <f>VLOOKUP(B208,Summary[[#All],[Date Codes]:[Month]],2,0)</f>
        <v>45261</v>
      </c>
      <c r="I208" t="str">
        <f t="shared" si="6"/>
        <v>BentCoDistribution</v>
      </c>
    </row>
    <row r="209" spans="1:9" x14ac:dyDescent="0.25">
      <c r="A209" t="s">
        <v>39</v>
      </c>
      <c r="B209" t="s">
        <v>45</v>
      </c>
      <c r="C209" t="s">
        <v>4</v>
      </c>
      <c r="D209" t="s">
        <v>55</v>
      </c>
      <c r="E209" t="s">
        <v>58</v>
      </c>
      <c r="F209">
        <f t="shared" ca="1" si="7"/>
        <v>43</v>
      </c>
      <c r="G209">
        <v>137019</v>
      </c>
      <c r="H209" s="3">
        <f>VLOOKUP(B209,Summary[[#All],[Date Codes]:[Month]],2,0)</f>
        <v>45261</v>
      </c>
      <c r="I209" t="str">
        <f t="shared" si="6"/>
        <v>BentCoDistribution</v>
      </c>
    </row>
    <row r="210" spans="1:9" x14ac:dyDescent="0.25">
      <c r="A210" t="s">
        <v>39</v>
      </c>
      <c r="B210" t="s">
        <v>45</v>
      </c>
      <c r="C210" t="s">
        <v>5</v>
      </c>
      <c r="D210" t="s">
        <v>55</v>
      </c>
      <c r="E210" t="s">
        <v>58</v>
      </c>
      <c r="F210">
        <f t="shared" ca="1" si="7"/>
        <v>50</v>
      </c>
      <c r="G210">
        <v>51121</v>
      </c>
      <c r="H210" s="3">
        <f>VLOOKUP(B210,Summary[[#All],[Date Codes]:[Month]],2,0)</f>
        <v>45261</v>
      </c>
      <c r="I210" t="str">
        <f t="shared" si="6"/>
        <v>BentCoDistribution</v>
      </c>
    </row>
    <row r="211" spans="1:9" x14ac:dyDescent="0.25">
      <c r="A211" t="s">
        <v>39</v>
      </c>
      <c r="B211" t="s">
        <v>45</v>
      </c>
      <c r="C211" t="s">
        <v>6</v>
      </c>
      <c r="D211" t="s">
        <v>55</v>
      </c>
      <c r="E211" t="s">
        <v>58</v>
      </c>
      <c r="F211">
        <f t="shared" ca="1" si="7"/>
        <v>52</v>
      </c>
      <c r="G211">
        <v>159053</v>
      </c>
      <c r="H211" s="3">
        <f>VLOOKUP(B211,Summary[[#All],[Date Codes]:[Month]],2,0)</f>
        <v>45261</v>
      </c>
      <c r="I211" t="str">
        <f t="shared" si="6"/>
        <v>BentCoDistribution</v>
      </c>
    </row>
    <row r="212" spans="1:9" x14ac:dyDescent="0.25">
      <c r="A212" t="s">
        <v>39</v>
      </c>
      <c r="B212" t="s">
        <v>45</v>
      </c>
      <c r="C212" t="s">
        <v>7</v>
      </c>
      <c r="D212" t="s">
        <v>55</v>
      </c>
      <c r="E212" t="s">
        <v>58</v>
      </c>
      <c r="F212">
        <f t="shared" ca="1" si="7"/>
        <v>53</v>
      </c>
      <c r="G212">
        <v>486998</v>
      </c>
      <c r="H212" s="3">
        <f>VLOOKUP(B212,Summary[[#All],[Date Codes]:[Month]],2,0)</f>
        <v>45261</v>
      </c>
      <c r="I212" t="str">
        <f t="shared" si="6"/>
        <v>BentCoDistribution</v>
      </c>
    </row>
    <row r="213" spans="1:9" x14ac:dyDescent="0.25">
      <c r="A213" t="s">
        <v>39</v>
      </c>
      <c r="B213" t="s">
        <v>45</v>
      </c>
      <c r="C213" t="s">
        <v>8</v>
      </c>
      <c r="D213" t="s">
        <v>54</v>
      </c>
      <c r="E213" t="s">
        <v>59</v>
      </c>
      <c r="F213">
        <f t="shared" ca="1" si="7"/>
        <v>57</v>
      </c>
      <c r="G213">
        <v>164310</v>
      </c>
      <c r="H213" s="3">
        <f>VLOOKUP(B213,Summary[[#All],[Date Codes]:[Month]],2,0)</f>
        <v>45261</v>
      </c>
      <c r="I213" t="str">
        <f t="shared" si="6"/>
        <v>BentCoContractors</v>
      </c>
    </row>
    <row r="214" spans="1:9" x14ac:dyDescent="0.25">
      <c r="A214" t="s">
        <v>39</v>
      </c>
      <c r="B214" t="s">
        <v>45</v>
      </c>
      <c r="C214" t="s">
        <v>9</v>
      </c>
      <c r="D214" t="s">
        <v>54</v>
      </c>
      <c r="E214" t="s">
        <v>59</v>
      </c>
      <c r="F214">
        <f t="shared" ca="1" si="7"/>
        <v>58</v>
      </c>
      <c r="G214">
        <v>253500</v>
      </c>
      <c r="H214" s="3">
        <f>VLOOKUP(B214,Summary[[#All],[Date Codes]:[Month]],2,0)</f>
        <v>45261</v>
      </c>
      <c r="I214" t="str">
        <f t="shared" si="6"/>
        <v>BentCoContractors</v>
      </c>
    </row>
    <row r="215" spans="1:9" x14ac:dyDescent="0.25">
      <c r="A215" t="s">
        <v>39</v>
      </c>
      <c r="B215" t="s">
        <v>45</v>
      </c>
      <c r="C215" t="s">
        <v>10</v>
      </c>
      <c r="D215" t="s">
        <v>54</v>
      </c>
      <c r="E215" t="s">
        <v>59</v>
      </c>
      <c r="F215">
        <f t="shared" ca="1" si="7"/>
        <v>46</v>
      </c>
      <c r="G215">
        <v>573046</v>
      </c>
      <c r="H215" s="3">
        <f>VLOOKUP(B215,Summary[[#All],[Date Codes]:[Month]],2,0)</f>
        <v>45261</v>
      </c>
      <c r="I215" t="str">
        <f t="shared" si="6"/>
        <v>BentCoContractors</v>
      </c>
    </row>
    <row r="216" spans="1:9" x14ac:dyDescent="0.25">
      <c r="A216" t="s">
        <v>39</v>
      </c>
      <c r="B216" t="s">
        <v>45</v>
      </c>
      <c r="C216" t="s">
        <v>11</v>
      </c>
      <c r="D216" t="s">
        <v>54</v>
      </c>
      <c r="E216" t="s">
        <v>59</v>
      </c>
      <c r="F216">
        <f t="shared" ca="1" si="7"/>
        <v>58</v>
      </c>
      <c r="G216">
        <v>217552</v>
      </c>
      <c r="H216" s="3">
        <f>VLOOKUP(B216,Summary[[#All],[Date Codes]:[Month]],2,0)</f>
        <v>45261</v>
      </c>
      <c r="I216" t="str">
        <f t="shared" si="6"/>
        <v>BentCoContractors</v>
      </c>
    </row>
    <row r="217" spans="1:9" x14ac:dyDescent="0.25">
      <c r="A217" t="s">
        <v>39</v>
      </c>
      <c r="B217" t="s">
        <v>45</v>
      </c>
      <c r="C217" t="s">
        <v>12</v>
      </c>
      <c r="D217" t="s">
        <v>56</v>
      </c>
      <c r="E217" t="s">
        <v>57</v>
      </c>
      <c r="F217">
        <f t="shared" ca="1" si="7"/>
        <v>58</v>
      </c>
      <c r="G217">
        <v>544522</v>
      </c>
      <c r="H217" s="3">
        <f>VLOOKUP(B217,Summary[[#All],[Date Codes]:[Month]],2,0)</f>
        <v>45261</v>
      </c>
      <c r="I217" t="str">
        <f t="shared" si="6"/>
        <v>BentCoInvestment</v>
      </c>
    </row>
    <row r="218" spans="1:9" x14ac:dyDescent="0.25">
      <c r="A218" t="s">
        <v>39</v>
      </c>
      <c r="B218" t="s">
        <v>45</v>
      </c>
      <c r="C218" t="s">
        <v>13</v>
      </c>
      <c r="D218" t="s">
        <v>56</v>
      </c>
      <c r="E218" t="s">
        <v>57</v>
      </c>
      <c r="F218">
        <f t="shared" ca="1" si="7"/>
        <v>56</v>
      </c>
      <c r="G218">
        <v>181161</v>
      </c>
      <c r="H218" s="3">
        <f>VLOOKUP(B218,Summary[[#All],[Date Codes]:[Month]],2,0)</f>
        <v>45261</v>
      </c>
      <c r="I218" t="str">
        <f t="shared" si="6"/>
        <v>BentCoInvestment</v>
      </c>
    </row>
    <row r="219" spans="1:9" x14ac:dyDescent="0.25">
      <c r="A219" t="s">
        <v>39</v>
      </c>
      <c r="B219" t="s">
        <v>45</v>
      </c>
      <c r="C219" t="s">
        <v>6</v>
      </c>
      <c r="D219" t="s">
        <v>56</v>
      </c>
      <c r="E219" t="s">
        <v>57</v>
      </c>
      <c r="F219">
        <f t="shared" ca="1" si="7"/>
        <v>43</v>
      </c>
      <c r="G219">
        <v>268886</v>
      </c>
      <c r="H219" s="3">
        <f>VLOOKUP(B219,Summary[[#All],[Date Codes]:[Month]],2,0)</f>
        <v>45261</v>
      </c>
      <c r="I219" t="str">
        <f t="shared" si="6"/>
        <v>BentCoInvestment</v>
      </c>
    </row>
    <row r="220" spans="1:9" x14ac:dyDescent="0.25">
      <c r="A220" t="s">
        <v>39</v>
      </c>
      <c r="B220" t="s">
        <v>45</v>
      </c>
      <c r="C220" t="s">
        <v>7</v>
      </c>
      <c r="D220" t="s">
        <v>56</v>
      </c>
      <c r="E220" t="s">
        <v>57</v>
      </c>
      <c r="F220">
        <f t="shared" ca="1" si="7"/>
        <v>42</v>
      </c>
      <c r="G220">
        <v>412300</v>
      </c>
      <c r="H220" s="3">
        <f>VLOOKUP(B220,Summary[[#All],[Date Codes]:[Month]],2,0)</f>
        <v>45261</v>
      </c>
      <c r="I220" t="str">
        <f t="shared" si="6"/>
        <v>BentCoInvestment</v>
      </c>
    </row>
    <row r="221" spans="1:9" x14ac:dyDescent="0.25">
      <c r="A221" t="s">
        <v>39</v>
      </c>
      <c r="B221" t="s">
        <v>45</v>
      </c>
      <c r="C221" t="s">
        <v>8</v>
      </c>
      <c r="D221" t="s">
        <v>56</v>
      </c>
      <c r="E221" t="s">
        <v>57</v>
      </c>
      <c r="F221">
        <f t="shared" ca="1" si="7"/>
        <v>40</v>
      </c>
      <c r="G221">
        <v>466771</v>
      </c>
      <c r="H221" s="3">
        <f>VLOOKUP(B221,Summary[[#All],[Date Codes]:[Month]],2,0)</f>
        <v>45261</v>
      </c>
      <c r="I221" t="str">
        <f t="shared" si="6"/>
        <v>BentCoInvestment</v>
      </c>
    </row>
    <row r="222" spans="1:9" x14ac:dyDescent="0.25">
      <c r="A222" t="s">
        <v>39</v>
      </c>
      <c r="B222" t="s">
        <v>45</v>
      </c>
      <c r="C222" t="s">
        <v>9</v>
      </c>
      <c r="D222" t="s">
        <v>56</v>
      </c>
      <c r="E222" t="s">
        <v>57</v>
      </c>
      <c r="F222">
        <f t="shared" ca="1" si="7"/>
        <v>43</v>
      </c>
      <c r="G222">
        <v>89599</v>
      </c>
      <c r="H222" s="3">
        <f>VLOOKUP(B222,Summary[[#All],[Date Codes]:[Month]],2,0)</f>
        <v>45261</v>
      </c>
      <c r="I222" t="str">
        <f t="shared" si="6"/>
        <v>BentCoInvestment</v>
      </c>
    </row>
    <row r="223" spans="1:9" x14ac:dyDescent="0.25">
      <c r="A223" t="s">
        <v>39</v>
      </c>
      <c r="B223" t="s">
        <v>45</v>
      </c>
      <c r="C223" t="s">
        <v>10</v>
      </c>
      <c r="D223" t="s">
        <v>56</v>
      </c>
      <c r="E223" t="s">
        <v>57</v>
      </c>
      <c r="F223">
        <f t="shared" ca="1" si="7"/>
        <v>48</v>
      </c>
      <c r="G223">
        <v>198631</v>
      </c>
      <c r="H223" s="3">
        <f>VLOOKUP(B223,Summary[[#All],[Date Codes]:[Month]],2,0)</f>
        <v>45261</v>
      </c>
      <c r="I223" t="str">
        <f t="shared" si="6"/>
        <v>BentCoInvestment</v>
      </c>
    </row>
    <row r="224" spans="1:9" x14ac:dyDescent="0.25">
      <c r="A224" t="s">
        <v>39</v>
      </c>
      <c r="B224" t="s">
        <v>45</v>
      </c>
      <c r="C224" t="s">
        <v>30</v>
      </c>
      <c r="D224" t="s">
        <v>56</v>
      </c>
      <c r="E224" t="s">
        <v>57</v>
      </c>
      <c r="F224">
        <f t="shared" ca="1" si="7"/>
        <v>55</v>
      </c>
      <c r="G224">
        <v>369289</v>
      </c>
      <c r="H224" s="3">
        <f>VLOOKUP(B224,Summary[[#All],[Date Codes]:[Month]],2,0)</f>
        <v>45261</v>
      </c>
      <c r="I224" t="str">
        <f t="shared" si="6"/>
        <v>BentCoInvestment</v>
      </c>
    </row>
    <row r="225" spans="1:9" x14ac:dyDescent="0.25">
      <c r="A225" t="s">
        <v>36</v>
      </c>
      <c r="B225" t="s">
        <v>45</v>
      </c>
      <c r="C225" t="s">
        <v>31</v>
      </c>
      <c r="D225" t="s">
        <v>56</v>
      </c>
      <c r="E225" t="s">
        <v>57</v>
      </c>
      <c r="F225">
        <f t="shared" ca="1" si="7"/>
        <v>44</v>
      </c>
      <c r="G225">
        <v>158482</v>
      </c>
      <c r="H225" s="3">
        <f>VLOOKUP(B225,Summary[[#All],[Date Codes]:[Month]],2,0)</f>
        <v>45261</v>
      </c>
      <c r="I225" t="str">
        <f t="shared" si="6"/>
        <v>BentCoInvestment</v>
      </c>
    </row>
    <row r="226" spans="1:9" x14ac:dyDescent="0.25">
      <c r="A226" t="s">
        <v>36</v>
      </c>
      <c r="B226" t="s">
        <v>45</v>
      </c>
      <c r="C226" t="s">
        <v>32</v>
      </c>
      <c r="D226" t="s">
        <v>56</v>
      </c>
      <c r="E226" t="s">
        <v>57</v>
      </c>
      <c r="F226">
        <f t="shared" ca="1" si="7"/>
        <v>56</v>
      </c>
      <c r="G226">
        <v>473801</v>
      </c>
      <c r="H226" s="3">
        <f>VLOOKUP(B226,Summary[[#All],[Date Codes]:[Month]],2,0)</f>
        <v>45261</v>
      </c>
      <c r="I226" t="str">
        <f t="shared" si="6"/>
        <v>BentCoInvestment</v>
      </c>
    </row>
    <row r="227" spans="1:9" x14ac:dyDescent="0.25">
      <c r="A227" t="s">
        <v>36</v>
      </c>
      <c r="B227" t="s">
        <v>45</v>
      </c>
      <c r="C227" t="s">
        <v>4</v>
      </c>
      <c r="D227" t="s">
        <v>56</v>
      </c>
      <c r="E227" t="s">
        <v>57</v>
      </c>
      <c r="F227">
        <f t="shared" ca="1" si="7"/>
        <v>56</v>
      </c>
      <c r="G227">
        <v>375053</v>
      </c>
      <c r="H227" s="3">
        <f>VLOOKUP(B227,Summary[[#All],[Date Codes]:[Month]],2,0)</f>
        <v>45261</v>
      </c>
      <c r="I227" t="str">
        <f t="shared" si="6"/>
        <v>BentCoInvestment</v>
      </c>
    </row>
    <row r="228" spans="1:9" x14ac:dyDescent="0.25">
      <c r="A228" t="s">
        <v>36</v>
      </c>
      <c r="B228" t="s">
        <v>45</v>
      </c>
      <c r="C228" t="s">
        <v>5</v>
      </c>
      <c r="D228" t="s">
        <v>56</v>
      </c>
      <c r="E228" t="s">
        <v>57</v>
      </c>
      <c r="F228">
        <f t="shared" ca="1" si="7"/>
        <v>58</v>
      </c>
      <c r="G228">
        <v>295334</v>
      </c>
      <c r="H228" s="3">
        <f>VLOOKUP(B228,Summary[[#All],[Date Codes]:[Month]],2,0)</f>
        <v>45261</v>
      </c>
      <c r="I228" t="str">
        <f t="shared" si="6"/>
        <v>BentCoInvestment</v>
      </c>
    </row>
    <row r="229" spans="1:9" x14ac:dyDescent="0.25">
      <c r="A229" t="s">
        <v>36</v>
      </c>
      <c r="B229" t="s">
        <v>45</v>
      </c>
      <c r="C229" t="s">
        <v>6</v>
      </c>
      <c r="D229" t="s">
        <v>56</v>
      </c>
      <c r="E229" t="s">
        <v>57</v>
      </c>
      <c r="F229">
        <f t="shared" ca="1" si="7"/>
        <v>46</v>
      </c>
      <c r="G229">
        <v>332029</v>
      </c>
      <c r="H229" s="3">
        <f>VLOOKUP(B229,Summary[[#All],[Date Codes]:[Month]],2,0)</f>
        <v>45261</v>
      </c>
      <c r="I229" t="str">
        <f t="shared" si="6"/>
        <v>BentCoInvestment</v>
      </c>
    </row>
    <row r="230" spans="1:9" x14ac:dyDescent="0.25">
      <c r="A230" t="s">
        <v>36</v>
      </c>
      <c r="B230" t="s">
        <v>45</v>
      </c>
      <c r="C230" t="s">
        <v>7</v>
      </c>
      <c r="D230" t="s">
        <v>56</v>
      </c>
      <c r="E230" t="s">
        <v>57</v>
      </c>
      <c r="F230">
        <f t="shared" ca="1" si="7"/>
        <v>55</v>
      </c>
      <c r="G230">
        <v>70590</v>
      </c>
      <c r="H230" s="3">
        <f>VLOOKUP(B230,Summary[[#All],[Date Codes]:[Month]],2,0)</f>
        <v>45261</v>
      </c>
      <c r="I230" t="str">
        <f t="shared" si="6"/>
        <v>BentCoInvestment</v>
      </c>
    </row>
    <row r="231" spans="1:9" x14ac:dyDescent="0.25">
      <c r="A231" t="s">
        <v>39</v>
      </c>
      <c r="B231" t="s">
        <v>45</v>
      </c>
      <c r="C231" t="s">
        <v>8</v>
      </c>
      <c r="D231" t="s">
        <v>56</v>
      </c>
      <c r="E231" t="s">
        <v>57</v>
      </c>
      <c r="F231">
        <f t="shared" ca="1" si="7"/>
        <v>47</v>
      </c>
      <c r="G231">
        <v>236196</v>
      </c>
      <c r="H231" s="3">
        <f>VLOOKUP(B231,Summary[[#All],[Date Codes]:[Month]],2,0)</f>
        <v>45261</v>
      </c>
      <c r="I231" t="str">
        <f t="shared" si="6"/>
        <v>BentCoInvestment</v>
      </c>
    </row>
    <row r="232" spans="1:9" x14ac:dyDescent="0.25">
      <c r="A232" t="s">
        <v>39</v>
      </c>
      <c r="B232" t="s">
        <v>45</v>
      </c>
      <c r="C232" t="s">
        <v>9</v>
      </c>
      <c r="D232" t="s">
        <v>56</v>
      </c>
      <c r="E232" t="s">
        <v>57</v>
      </c>
      <c r="F232">
        <f t="shared" ca="1" si="7"/>
        <v>42</v>
      </c>
      <c r="G232">
        <v>424584</v>
      </c>
      <c r="H232" s="3">
        <f>VLOOKUP(B232,Summary[[#All],[Date Codes]:[Month]],2,0)</f>
        <v>45261</v>
      </c>
      <c r="I232" t="str">
        <f t="shared" si="6"/>
        <v>BentCoInvestment</v>
      </c>
    </row>
    <row r="233" spans="1:9" x14ac:dyDescent="0.25">
      <c r="A233" t="s">
        <v>39</v>
      </c>
      <c r="B233" t="s">
        <v>45</v>
      </c>
      <c r="C233" t="s">
        <v>10</v>
      </c>
      <c r="D233" t="s">
        <v>56</v>
      </c>
      <c r="E233" t="s">
        <v>57</v>
      </c>
      <c r="F233">
        <f t="shared" ca="1" si="7"/>
        <v>45</v>
      </c>
      <c r="G233">
        <v>244038</v>
      </c>
      <c r="H233" s="3">
        <f>VLOOKUP(B233,Summary[[#All],[Date Codes]:[Month]],2,0)</f>
        <v>45261</v>
      </c>
      <c r="I233" t="str">
        <f t="shared" si="6"/>
        <v>BentCoInvestment</v>
      </c>
    </row>
    <row r="234" spans="1:9" x14ac:dyDescent="0.25">
      <c r="A234" t="s">
        <v>39</v>
      </c>
      <c r="B234" t="s">
        <v>45</v>
      </c>
      <c r="C234" t="s">
        <v>13</v>
      </c>
      <c r="D234" t="s">
        <v>56</v>
      </c>
      <c r="E234" t="s">
        <v>57</v>
      </c>
      <c r="F234">
        <f t="shared" ca="1" si="7"/>
        <v>48</v>
      </c>
      <c r="G234">
        <v>573117</v>
      </c>
      <c r="H234" s="3">
        <f>VLOOKUP(B234,Summary[[#All],[Date Codes]:[Month]],2,0)</f>
        <v>45261</v>
      </c>
      <c r="I234" t="str">
        <f t="shared" si="6"/>
        <v>BentCoInvestment</v>
      </c>
    </row>
    <row r="235" spans="1:9" x14ac:dyDescent="0.25">
      <c r="A235" t="s">
        <v>39</v>
      </c>
      <c r="B235" t="s">
        <v>45</v>
      </c>
      <c r="C235" t="s">
        <v>4</v>
      </c>
      <c r="D235" t="s">
        <v>56</v>
      </c>
      <c r="E235" t="s">
        <v>57</v>
      </c>
      <c r="F235">
        <f t="shared" ca="1" si="7"/>
        <v>56</v>
      </c>
      <c r="G235">
        <v>206631</v>
      </c>
      <c r="H235" s="3">
        <f>VLOOKUP(B235,Summary[[#All],[Date Codes]:[Month]],2,0)</f>
        <v>45261</v>
      </c>
      <c r="I235" t="str">
        <f t="shared" si="6"/>
        <v>BentCoInvestment</v>
      </c>
    </row>
    <row r="236" spans="1:9" x14ac:dyDescent="0.25">
      <c r="A236" t="s">
        <v>39</v>
      </c>
      <c r="B236" t="s">
        <v>45</v>
      </c>
      <c r="C236" t="s">
        <v>5</v>
      </c>
      <c r="D236" t="s">
        <v>56</v>
      </c>
      <c r="E236" t="s">
        <v>57</v>
      </c>
      <c r="F236">
        <f t="shared" ca="1" si="7"/>
        <v>42</v>
      </c>
      <c r="G236">
        <v>296805</v>
      </c>
      <c r="H236" s="3">
        <f>VLOOKUP(B236,Summary[[#All],[Date Codes]:[Month]],2,0)</f>
        <v>45261</v>
      </c>
      <c r="I236" t="str">
        <f t="shared" si="6"/>
        <v>BentCoInvestment</v>
      </c>
    </row>
    <row r="237" spans="1:9" x14ac:dyDescent="0.25">
      <c r="A237" t="s">
        <v>39</v>
      </c>
      <c r="B237" t="s">
        <v>45</v>
      </c>
      <c r="C237" t="s">
        <v>6</v>
      </c>
      <c r="D237" t="s">
        <v>56</v>
      </c>
      <c r="E237" t="s">
        <v>57</v>
      </c>
      <c r="F237">
        <f t="shared" ca="1" si="7"/>
        <v>41</v>
      </c>
      <c r="G237">
        <v>105080</v>
      </c>
      <c r="H237" s="3">
        <f>VLOOKUP(B237,Summary[[#All],[Date Codes]:[Month]],2,0)</f>
        <v>45261</v>
      </c>
      <c r="I237" t="str">
        <f t="shared" si="6"/>
        <v>BentCoInvestment</v>
      </c>
    </row>
    <row r="238" spans="1:9" x14ac:dyDescent="0.25">
      <c r="A238" t="s">
        <v>39</v>
      </c>
      <c r="B238" t="s">
        <v>45</v>
      </c>
      <c r="C238" t="s">
        <v>7</v>
      </c>
      <c r="D238" t="s">
        <v>56</v>
      </c>
      <c r="E238" t="s">
        <v>57</v>
      </c>
      <c r="F238">
        <f t="shared" ca="1" si="7"/>
        <v>40</v>
      </c>
      <c r="G238">
        <v>431919</v>
      </c>
      <c r="H238" s="3">
        <f>VLOOKUP(B238,Summary[[#All],[Date Codes]:[Month]],2,0)</f>
        <v>45261</v>
      </c>
      <c r="I238" t="str">
        <f t="shared" si="6"/>
        <v>BentCoInvestment</v>
      </c>
    </row>
    <row r="239" spans="1:9" x14ac:dyDescent="0.25">
      <c r="A239" t="s">
        <v>39</v>
      </c>
      <c r="B239" t="s">
        <v>45</v>
      </c>
      <c r="C239" t="s">
        <v>8</v>
      </c>
      <c r="D239" t="s">
        <v>56</v>
      </c>
      <c r="E239" t="s">
        <v>57</v>
      </c>
      <c r="F239">
        <f t="shared" ca="1" si="7"/>
        <v>41</v>
      </c>
      <c r="G239">
        <v>341859</v>
      </c>
      <c r="H239" s="3">
        <f>VLOOKUP(B239,Summary[[#All],[Date Codes]:[Month]],2,0)</f>
        <v>45261</v>
      </c>
      <c r="I239" t="str">
        <f t="shared" si="6"/>
        <v>BentCoInvestment</v>
      </c>
    </row>
    <row r="240" spans="1:9" x14ac:dyDescent="0.25">
      <c r="A240" t="s">
        <v>39</v>
      </c>
      <c r="B240" t="s">
        <v>45</v>
      </c>
      <c r="C240" t="s">
        <v>9</v>
      </c>
      <c r="D240" t="s">
        <v>56</v>
      </c>
      <c r="E240" t="s">
        <v>57</v>
      </c>
      <c r="F240">
        <f t="shared" ca="1" si="7"/>
        <v>55</v>
      </c>
      <c r="G240">
        <v>137121</v>
      </c>
      <c r="H240" s="3">
        <f>VLOOKUP(B240,Summary[[#All],[Date Codes]:[Month]],2,0)</f>
        <v>45261</v>
      </c>
      <c r="I240" t="str">
        <f t="shared" si="6"/>
        <v>BentCoInvestment</v>
      </c>
    </row>
    <row r="241" spans="1:9" x14ac:dyDescent="0.25">
      <c r="A241" t="s">
        <v>39</v>
      </c>
      <c r="B241" t="s">
        <v>45</v>
      </c>
      <c r="C241" t="s">
        <v>10</v>
      </c>
      <c r="D241" t="s">
        <v>56</v>
      </c>
      <c r="E241" t="s">
        <v>57</v>
      </c>
      <c r="F241">
        <f t="shared" ca="1" si="7"/>
        <v>57</v>
      </c>
      <c r="G241">
        <v>213897</v>
      </c>
      <c r="H241" s="3">
        <f>VLOOKUP(B241,Summary[[#All],[Date Codes]:[Month]],2,0)</f>
        <v>45261</v>
      </c>
      <c r="I241" t="str">
        <f t="shared" si="6"/>
        <v>BentCoInvestment</v>
      </c>
    </row>
    <row r="242" spans="1:9" x14ac:dyDescent="0.25">
      <c r="A242" t="s">
        <v>39</v>
      </c>
      <c r="B242" t="s">
        <v>45</v>
      </c>
      <c r="C242" t="s">
        <v>11</v>
      </c>
      <c r="D242" t="s">
        <v>56</v>
      </c>
      <c r="E242" t="s">
        <v>57</v>
      </c>
      <c r="F242">
        <f t="shared" ca="1" si="7"/>
        <v>54</v>
      </c>
      <c r="G242">
        <v>133802</v>
      </c>
      <c r="H242" s="3">
        <f>VLOOKUP(B242,Summary[[#All],[Date Codes]:[Month]],2,0)</f>
        <v>45261</v>
      </c>
      <c r="I242" t="str">
        <f t="shared" si="6"/>
        <v>BentCoInvestment</v>
      </c>
    </row>
    <row r="243" spans="1:9" x14ac:dyDescent="0.25">
      <c r="A243" t="s">
        <v>39</v>
      </c>
      <c r="B243" t="s">
        <v>45</v>
      </c>
      <c r="C243" t="s">
        <v>12</v>
      </c>
      <c r="D243" t="s">
        <v>55</v>
      </c>
      <c r="E243" t="s">
        <v>58</v>
      </c>
      <c r="F243">
        <f t="shared" ca="1" si="7"/>
        <v>49</v>
      </c>
      <c r="G243">
        <v>554100</v>
      </c>
      <c r="H243" s="3">
        <f>VLOOKUP(B243,Summary[[#All],[Date Codes]:[Month]],2,0)</f>
        <v>45261</v>
      </c>
      <c r="I243" t="str">
        <f t="shared" si="6"/>
        <v>BentCoDistribution</v>
      </c>
    </row>
    <row r="244" spans="1:9" x14ac:dyDescent="0.25">
      <c r="A244" t="s">
        <v>39</v>
      </c>
      <c r="B244" t="s">
        <v>45</v>
      </c>
      <c r="C244" t="s">
        <v>13</v>
      </c>
      <c r="D244" t="s">
        <v>55</v>
      </c>
      <c r="E244" t="s">
        <v>58</v>
      </c>
      <c r="F244">
        <f t="shared" ca="1" si="7"/>
        <v>57</v>
      </c>
      <c r="G244">
        <v>541951</v>
      </c>
      <c r="H244" s="3">
        <f>VLOOKUP(B244,Summary[[#All],[Date Codes]:[Month]],2,0)</f>
        <v>45261</v>
      </c>
      <c r="I244" t="str">
        <f t="shared" si="6"/>
        <v>BentCoDistribution</v>
      </c>
    </row>
    <row r="245" spans="1:9" x14ac:dyDescent="0.25">
      <c r="A245" t="s">
        <v>39</v>
      </c>
      <c r="B245" t="s">
        <v>45</v>
      </c>
      <c r="C245" t="s">
        <v>6</v>
      </c>
      <c r="D245" t="s">
        <v>55</v>
      </c>
      <c r="E245" t="s">
        <v>58</v>
      </c>
      <c r="F245">
        <f t="shared" ca="1" si="7"/>
        <v>58</v>
      </c>
      <c r="G245">
        <v>415820</v>
      </c>
      <c r="H245" s="3">
        <f>VLOOKUP(B245,Summary[[#All],[Date Codes]:[Month]],2,0)</f>
        <v>45261</v>
      </c>
      <c r="I245" t="str">
        <f t="shared" si="6"/>
        <v>BentCoDistribution</v>
      </c>
    </row>
    <row r="246" spans="1:9" x14ac:dyDescent="0.25">
      <c r="A246" t="s">
        <v>39</v>
      </c>
      <c r="B246" t="s">
        <v>45</v>
      </c>
      <c r="C246" t="s">
        <v>7</v>
      </c>
      <c r="D246" t="s">
        <v>55</v>
      </c>
      <c r="E246" t="s">
        <v>58</v>
      </c>
      <c r="F246">
        <f t="shared" ca="1" si="7"/>
        <v>47</v>
      </c>
      <c r="G246">
        <v>198115</v>
      </c>
      <c r="H246" s="3">
        <f>VLOOKUP(B246,Summary[[#All],[Date Codes]:[Month]],2,0)</f>
        <v>45261</v>
      </c>
      <c r="I246" t="str">
        <f t="shared" si="6"/>
        <v>BentCoDistribution</v>
      </c>
    </row>
    <row r="247" spans="1:9" x14ac:dyDescent="0.25">
      <c r="A247" t="s">
        <v>39</v>
      </c>
      <c r="B247" t="s">
        <v>45</v>
      </c>
      <c r="C247" t="s">
        <v>8</v>
      </c>
      <c r="D247" t="s">
        <v>55</v>
      </c>
      <c r="E247" t="s">
        <v>58</v>
      </c>
      <c r="F247">
        <f t="shared" ca="1" si="7"/>
        <v>55</v>
      </c>
      <c r="G247">
        <v>209712</v>
      </c>
      <c r="H247" s="3">
        <f>VLOOKUP(B247,Summary[[#All],[Date Codes]:[Month]],2,0)</f>
        <v>45261</v>
      </c>
      <c r="I247" t="str">
        <f t="shared" si="6"/>
        <v>BentCoDistribution</v>
      </c>
    </row>
    <row r="248" spans="1:9" x14ac:dyDescent="0.25">
      <c r="A248" t="s">
        <v>39</v>
      </c>
      <c r="B248" t="s">
        <v>45</v>
      </c>
      <c r="C248" t="s">
        <v>9</v>
      </c>
      <c r="D248" t="s">
        <v>55</v>
      </c>
      <c r="E248" t="s">
        <v>58</v>
      </c>
      <c r="F248">
        <f t="shared" ca="1" si="7"/>
        <v>42</v>
      </c>
      <c r="G248">
        <v>489360</v>
      </c>
      <c r="H248" s="3">
        <f>VLOOKUP(B248,Summary[[#All],[Date Codes]:[Month]],2,0)</f>
        <v>45261</v>
      </c>
      <c r="I248" t="str">
        <f t="shared" si="6"/>
        <v>BentCoDistribution</v>
      </c>
    </row>
    <row r="249" spans="1:9" x14ac:dyDescent="0.25">
      <c r="A249" t="s">
        <v>36</v>
      </c>
      <c r="B249" t="s">
        <v>45</v>
      </c>
      <c r="C249" t="s">
        <v>10</v>
      </c>
      <c r="D249" t="s">
        <v>55</v>
      </c>
      <c r="E249" t="s">
        <v>58</v>
      </c>
      <c r="F249">
        <f t="shared" ca="1" si="7"/>
        <v>56</v>
      </c>
      <c r="G249">
        <v>161079</v>
      </c>
      <c r="H249" s="3">
        <f>VLOOKUP(B249,Summary[[#All],[Date Codes]:[Month]],2,0)</f>
        <v>45261</v>
      </c>
      <c r="I249" t="str">
        <f t="shared" si="6"/>
        <v>BentCoDistribution</v>
      </c>
    </row>
    <row r="250" spans="1:9" x14ac:dyDescent="0.25">
      <c r="A250" t="s">
        <v>36</v>
      </c>
      <c r="B250" t="s">
        <v>45</v>
      </c>
      <c r="C250" t="s">
        <v>13</v>
      </c>
      <c r="D250" t="s">
        <v>55</v>
      </c>
      <c r="E250" t="s">
        <v>58</v>
      </c>
      <c r="F250">
        <f t="shared" ca="1" si="7"/>
        <v>46</v>
      </c>
      <c r="G250">
        <v>73754</v>
      </c>
      <c r="H250" s="3">
        <f>VLOOKUP(B250,Summary[[#All],[Date Codes]:[Month]],2,0)</f>
        <v>45261</v>
      </c>
      <c r="I250" t="str">
        <f t="shared" si="6"/>
        <v>BentCoDistribution</v>
      </c>
    </row>
    <row r="251" spans="1:9" x14ac:dyDescent="0.25">
      <c r="A251" t="s">
        <v>36</v>
      </c>
      <c r="B251" t="s">
        <v>45</v>
      </c>
      <c r="C251" t="s">
        <v>4</v>
      </c>
      <c r="D251" t="s">
        <v>55</v>
      </c>
      <c r="E251" t="s">
        <v>58</v>
      </c>
      <c r="F251">
        <f t="shared" ca="1" si="7"/>
        <v>46</v>
      </c>
      <c r="G251">
        <v>211959</v>
      </c>
      <c r="H251" s="3">
        <f>VLOOKUP(B251,Summary[[#All],[Date Codes]:[Month]],2,0)</f>
        <v>45261</v>
      </c>
      <c r="I251" t="str">
        <f t="shared" si="6"/>
        <v>BentCoDistribution</v>
      </c>
    </row>
    <row r="252" spans="1:9" x14ac:dyDescent="0.25">
      <c r="A252" t="s">
        <v>36</v>
      </c>
      <c r="B252" t="s">
        <v>45</v>
      </c>
      <c r="C252" t="s">
        <v>5</v>
      </c>
      <c r="D252" t="s">
        <v>55</v>
      </c>
      <c r="E252" t="s">
        <v>58</v>
      </c>
      <c r="F252">
        <f t="shared" ca="1" si="7"/>
        <v>54</v>
      </c>
      <c r="G252">
        <v>213470</v>
      </c>
      <c r="H252" s="3">
        <f>VLOOKUP(B252,Summary[[#All],[Date Codes]:[Month]],2,0)</f>
        <v>45261</v>
      </c>
      <c r="I252" t="str">
        <f t="shared" si="6"/>
        <v>BentCoDistribution</v>
      </c>
    </row>
    <row r="253" spans="1:9" x14ac:dyDescent="0.25">
      <c r="A253" t="s">
        <v>36</v>
      </c>
      <c r="B253" t="s">
        <v>45</v>
      </c>
      <c r="C253" t="s">
        <v>6</v>
      </c>
      <c r="D253" t="s">
        <v>55</v>
      </c>
      <c r="E253" t="s">
        <v>58</v>
      </c>
      <c r="F253">
        <f t="shared" ca="1" si="7"/>
        <v>51</v>
      </c>
      <c r="G253">
        <v>437651</v>
      </c>
      <c r="H253" s="3">
        <f>VLOOKUP(B253,Summary[[#All],[Date Codes]:[Month]],2,0)</f>
        <v>45261</v>
      </c>
      <c r="I253" t="str">
        <f t="shared" si="6"/>
        <v>BentCoDistribution</v>
      </c>
    </row>
    <row r="254" spans="1:9" x14ac:dyDescent="0.25">
      <c r="A254" t="s">
        <v>36</v>
      </c>
      <c r="B254" t="s">
        <v>45</v>
      </c>
      <c r="C254" t="s">
        <v>7</v>
      </c>
      <c r="D254" t="s">
        <v>55</v>
      </c>
      <c r="E254" t="s">
        <v>58</v>
      </c>
      <c r="F254">
        <f t="shared" ca="1" si="7"/>
        <v>55</v>
      </c>
      <c r="G254">
        <v>407203</v>
      </c>
      <c r="H254" s="3">
        <f>VLOOKUP(B254,Summary[[#All],[Date Codes]:[Month]],2,0)</f>
        <v>45261</v>
      </c>
      <c r="I254" t="str">
        <f t="shared" si="6"/>
        <v>BentCoDistribution</v>
      </c>
    </row>
    <row r="255" spans="1:9" x14ac:dyDescent="0.25">
      <c r="A255" t="s">
        <v>36</v>
      </c>
      <c r="B255" t="s">
        <v>45</v>
      </c>
      <c r="C255" t="s">
        <v>8</v>
      </c>
      <c r="D255" t="s">
        <v>56</v>
      </c>
      <c r="E255" t="s">
        <v>57</v>
      </c>
      <c r="F255">
        <f t="shared" ca="1" si="7"/>
        <v>54</v>
      </c>
      <c r="G255">
        <v>216765</v>
      </c>
      <c r="H255" s="3">
        <f>VLOOKUP(B255,Summary[[#All],[Date Codes]:[Month]],2,0)</f>
        <v>45261</v>
      </c>
      <c r="I255" t="str">
        <f t="shared" si="6"/>
        <v>BentCoInvestment</v>
      </c>
    </row>
    <row r="256" spans="1:9" x14ac:dyDescent="0.25">
      <c r="A256" t="s">
        <v>39</v>
      </c>
      <c r="B256" t="s">
        <v>45</v>
      </c>
      <c r="C256" t="s">
        <v>9</v>
      </c>
      <c r="D256" t="s">
        <v>56</v>
      </c>
      <c r="E256" t="s">
        <v>57</v>
      </c>
      <c r="F256">
        <f t="shared" ca="1" si="7"/>
        <v>42</v>
      </c>
      <c r="G256">
        <v>46737</v>
      </c>
      <c r="H256" s="3">
        <f>VLOOKUP(B256,Summary[[#All],[Date Codes]:[Month]],2,0)</f>
        <v>45261</v>
      </c>
      <c r="I256" t="str">
        <f t="shared" si="6"/>
        <v>BentCoInvestment</v>
      </c>
    </row>
    <row r="257" spans="1:9" x14ac:dyDescent="0.25">
      <c r="A257" t="s">
        <v>39</v>
      </c>
      <c r="B257" t="s">
        <v>45</v>
      </c>
      <c r="C257" t="s">
        <v>10</v>
      </c>
      <c r="D257" t="s">
        <v>56</v>
      </c>
      <c r="E257" t="s">
        <v>57</v>
      </c>
      <c r="F257">
        <f t="shared" ca="1" si="7"/>
        <v>46</v>
      </c>
      <c r="G257">
        <v>171177</v>
      </c>
      <c r="H257" s="3">
        <f>VLOOKUP(B257,Summary[[#All],[Date Codes]:[Month]],2,0)</f>
        <v>45261</v>
      </c>
      <c r="I257" t="str">
        <f t="shared" si="6"/>
        <v>BentCoInvestment</v>
      </c>
    </row>
    <row r="258" spans="1:9" x14ac:dyDescent="0.25">
      <c r="A258" t="s">
        <v>39</v>
      </c>
      <c r="B258" t="s">
        <v>45</v>
      </c>
      <c r="C258" t="s">
        <v>11</v>
      </c>
      <c r="D258" t="s">
        <v>56</v>
      </c>
      <c r="E258" t="s">
        <v>57</v>
      </c>
      <c r="F258">
        <f t="shared" ca="1" si="7"/>
        <v>56</v>
      </c>
      <c r="G258">
        <v>298474</v>
      </c>
      <c r="H258" s="3">
        <f>VLOOKUP(B258,Summary[[#All],[Date Codes]:[Month]],2,0)</f>
        <v>45261</v>
      </c>
      <c r="I258" t="str">
        <f t="shared" si="6"/>
        <v>BentCoInvestment</v>
      </c>
    </row>
    <row r="259" spans="1:9" x14ac:dyDescent="0.25">
      <c r="A259" t="s">
        <v>39</v>
      </c>
      <c r="B259" t="s">
        <v>45</v>
      </c>
      <c r="C259" t="s">
        <v>12</v>
      </c>
      <c r="D259" t="s">
        <v>56</v>
      </c>
      <c r="E259" t="s">
        <v>57</v>
      </c>
      <c r="F259">
        <f t="shared" ca="1" si="7"/>
        <v>45</v>
      </c>
      <c r="G259">
        <v>151454</v>
      </c>
      <c r="H259" s="3">
        <f>VLOOKUP(B259,Summary[[#All],[Date Codes]:[Month]],2,0)</f>
        <v>45261</v>
      </c>
      <c r="I259" t="str">
        <f t="shared" si="6"/>
        <v>BentCoInvestment</v>
      </c>
    </row>
    <row r="260" spans="1:9" x14ac:dyDescent="0.25">
      <c r="A260" t="s">
        <v>39</v>
      </c>
      <c r="B260" t="s">
        <v>45</v>
      </c>
      <c r="C260" t="s">
        <v>13</v>
      </c>
      <c r="D260" t="s">
        <v>56</v>
      </c>
      <c r="E260" t="s">
        <v>57</v>
      </c>
      <c r="F260">
        <f t="shared" ca="1" si="7"/>
        <v>54</v>
      </c>
      <c r="G260">
        <v>248217</v>
      </c>
      <c r="H260" s="3">
        <f>VLOOKUP(B260,Summary[[#All],[Date Codes]:[Month]],2,0)</f>
        <v>45261</v>
      </c>
      <c r="I260" t="str">
        <f t="shared" ref="I260:I323" si="8">VLOOKUP(D260,Codedesc,2,FALSE)</f>
        <v>BentCoInvestment</v>
      </c>
    </row>
    <row r="261" spans="1:9" x14ac:dyDescent="0.25">
      <c r="A261" t="s">
        <v>39</v>
      </c>
      <c r="B261" t="s">
        <v>45</v>
      </c>
      <c r="C261" t="s">
        <v>6</v>
      </c>
      <c r="D261" t="s">
        <v>56</v>
      </c>
      <c r="E261" t="s">
        <v>57</v>
      </c>
      <c r="F261">
        <f t="shared" ref="F261:F324" ca="1" si="9">RANDBETWEEN(40,58)</f>
        <v>52</v>
      </c>
      <c r="G261">
        <v>440388</v>
      </c>
      <c r="H261" s="3">
        <f>VLOOKUP(B261,Summary[[#All],[Date Codes]:[Month]],2,0)</f>
        <v>45261</v>
      </c>
      <c r="I261" t="str">
        <f t="shared" si="8"/>
        <v>BentCoInvestment</v>
      </c>
    </row>
    <row r="262" spans="1:9" x14ac:dyDescent="0.25">
      <c r="A262" t="s">
        <v>39</v>
      </c>
      <c r="B262" t="s">
        <v>45</v>
      </c>
      <c r="C262" t="s">
        <v>7</v>
      </c>
      <c r="D262" t="s">
        <v>56</v>
      </c>
      <c r="E262" t="s">
        <v>57</v>
      </c>
      <c r="F262">
        <f t="shared" ca="1" si="9"/>
        <v>44</v>
      </c>
      <c r="G262">
        <v>296394</v>
      </c>
      <c r="H262" s="3">
        <f>VLOOKUP(B262,Summary[[#All],[Date Codes]:[Month]],2,0)</f>
        <v>45261</v>
      </c>
      <c r="I262" t="str">
        <f t="shared" si="8"/>
        <v>BentCoInvestment</v>
      </c>
    </row>
    <row r="263" spans="1:9" x14ac:dyDescent="0.25">
      <c r="A263" t="s">
        <v>39</v>
      </c>
      <c r="B263" t="s">
        <v>45</v>
      </c>
      <c r="C263" t="s">
        <v>8</v>
      </c>
      <c r="D263" t="s">
        <v>56</v>
      </c>
      <c r="E263" t="s">
        <v>57</v>
      </c>
      <c r="F263">
        <f t="shared" ca="1" si="9"/>
        <v>45</v>
      </c>
      <c r="G263">
        <v>81917</v>
      </c>
      <c r="H263" s="3">
        <f>VLOOKUP(B263,Summary[[#All],[Date Codes]:[Month]],2,0)</f>
        <v>45261</v>
      </c>
      <c r="I263" t="str">
        <f t="shared" si="8"/>
        <v>BentCoInvestment</v>
      </c>
    </row>
    <row r="264" spans="1:9" x14ac:dyDescent="0.25">
      <c r="A264" t="s">
        <v>39</v>
      </c>
      <c r="B264" t="s">
        <v>45</v>
      </c>
      <c r="C264" t="s">
        <v>9</v>
      </c>
      <c r="D264" t="s">
        <v>56</v>
      </c>
      <c r="E264" t="s">
        <v>57</v>
      </c>
      <c r="F264">
        <f t="shared" ca="1" si="9"/>
        <v>50</v>
      </c>
      <c r="G264">
        <v>435160</v>
      </c>
      <c r="H264" s="3">
        <f>VLOOKUP(B264,Summary[[#All],[Date Codes]:[Month]],2,0)</f>
        <v>45261</v>
      </c>
      <c r="I264" t="str">
        <f t="shared" si="8"/>
        <v>BentCoInvestment</v>
      </c>
    </row>
    <row r="265" spans="1:9" x14ac:dyDescent="0.25">
      <c r="A265" t="s">
        <v>39</v>
      </c>
      <c r="B265" t="s">
        <v>45</v>
      </c>
      <c r="C265" t="s">
        <v>10</v>
      </c>
      <c r="D265" t="s">
        <v>56</v>
      </c>
      <c r="E265" t="s">
        <v>57</v>
      </c>
      <c r="F265">
        <f t="shared" ca="1" si="9"/>
        <v>58</v>
      </c>
      <c r="G265">
        <v>158673</v>
      </c>
      <c r="H265" s="3">
        <f>VLOOKUP(B265,Summary[[#All],[Date Codes]:[Month]],2,0)</f>
        <v>45261</v>
      </c>
      <c r="I265" t="str">
        <f t="shared" si="8"/>
        <v>BentCoInvestment</v>
      </c>
    </row>
    <row r="266" spans="1:9" x14ac:dyDescent="0.25">
      <c r="A266" t="s">
        <v>39</v>
      </c>
      <c r="B266" t="s">
        <v>45</v>
      </c>
      <c r="C266" t="s">
        <v>8</v>
      </c>
      <c r="D266" t="s">
        <v>56</v>
      </c>
      <c r="E266" t="s">
        <v>57</v>
      </c>
      <c r="F266">
        <f t="shared" ca="1" si="9"/>
        <v>54</v>
      </c>
      <c r="G266">
        <v>122027</v>
      </c>
      <c r="H266" s="3">
        <f>VLOOKUP(B266,Summary[[#All],[Date Codes]:[Month]],2,0)</f>
        <v>45261</v>
      </c>
      <c r="I266" t="str">
        <f t="shared" si="8"/>
        <v>BentCoInvestment</v>
      </c>
    </row>
    <row r="267" spans="1:9" x14ac:dyDescent="0.25">
      <c r="A267" t="s">
        <v>39</v>
      </c>
      <c r="B267" t="s">
        <v>45</v>
      </c>
      <c r="C267" t="s">
        <v>9</v>
      </c>
      <c r="D267" t="s">
        <v>56</v>
      </c>
      <c r="E267" t="s">
        <v>57</v>
      </c>
      <c r="F267">
        <f t="shared" ca="1" si="9"/>
        <v>53</v>
      </c>
      <c r="G267">
        <v>463952</v>
      </c>
      <c r="H267" s="3">
        <f>VLOOKUP(B267,Summary[[#All],[Date Codes]:[Month]],2,0)</f>
        <v>45261</v>
      </c>
      <c r="I267" t="str">
        <f t="shared" si="8"/>
        <v>BentCoInvestment</v>
      </c>
    </row>
    <row r="268" spans="1:9" x14ac:dyDescent="0.25">
      <c r="A268" t="s">
        <v>39</v>
      </c>
      <c r="B268" t="s">
        <v>45</v>
      </c>
      <c r="C268" t="s">
        <v>10</v>
      </c>
      <c r="D268" t="s">
        <v>56</v>
      </c>
      <c r="E268" t="s">
        <v>57</v>
      </c>
      <c r="F268">
        <f t="shared" ca="1" si="9"/>
        <v>42</v>
      </c>
      <c r="G268">
        <v>129803</v>
      </c>
      <c r="H268" s="3">
        <f>VLOOKUP(B268,Summary[[#All],[Date Codes]:[Month]],2,0)</f>
        <v>45261</v>
      </c>
      <c r="I268" t="str">
        <f t="shared" si="8"/>
        <v>BentCoInvestment</v>
      </c>
    </row>
    <row r="269" spans="1:9" x14ac:dyDescent="0.25">
      <c r="A269" t="s">
        <v>39</v>
      </c>
      <c r="B269" t="s">
        <v>45</v>
      </c>
      <c r="C269" t="s">
        <v>13</v>
      </c>
      <c r="D269" t="s">
        <v>56</v>
      </c>
      <c r="E269" t="s">
        <v>57</v>
      </c>
      <c r="F269">
        <f t="shared" ca="1" si="9"/>
        <v>46</v>
      </c>
      <c r="G269">
        <v>304345</v>
      </c>
      <c r="H269" s="3">
        <f>VLOOKUP(B269,Summary[[#All],[Date Codes]:[Month]],2,0)</f>
        <v>45261</v>
      </c>
      <c r="I269" t="str">
        <f t="shared" si="8"/>
        <v>BentCoInvestment</v>
      </c>
    </row>
    <row r="270" spans="1:9" x14ac:dyDescent="0.25">
      <c r="A270" t="s">
        <v>39</v>
      </c>
      <c r="B270" t="s">
        <v>45</v>
      </c>
      <c r="C270" t="s">
        <v>4</v>
      </c>
      <c r="D270" t="s">
        <v>56</v>
      </c>
      <c r="E270" t="s">
        <v>57</v>
      </c>
      <c r="F270">
        <f t="shared" ca="1" si="9"/>
        <v>52</v>
      </c>
      <c r="G270">
        <v>473274</v>
      </c>
      <c r="H270" s="3">
        <f>VLOOKUP(B270,Summary[[#All],[Date Codes]:[Month]],2,0)</f>
        <v>45261</v>
      </c>
      <c r="I270" t="str">
        <f t="shared" si="8"/>
        <v>BentCoInvestment</v>
      </c>
    </row>
    <row r="271" spans="1:9" x14ac:dyDescent="0.25">
      <c r="A271" t="s">
        <v>39</v>
      </c>
      <c r="B271" t="s">
        <v>45</v>
      </c>
      <c r="C271" t="s">
        <v>5</v>
      </c>
      <c r="D271" t="s">
        <v>56</v>
      </c>
      <c r="E271" t="s">
        <v>57</v>
      </c>
      <c r="F271">
        <f t="shared" ca="1" si="9"/>
        <v>48</v>
      </c>
      <c r="G271">
        <v>449810</v>
      </c>
      <c r="H271" s="3">
        <f>VLOOKUP(B271,Summary[[#All],[Date Codes]:[Month]],2,0)</f>
        <v>45261</v>
      </c>
      <c r="I271" t="str">
        <f t="shared" si="8"/>
        <v>BentCoInvestment</v>
      </c>
    </row>
    <row r="272" spans="1:9" x14ac:dyDescent="0.25">
      <c r="A272" t="s">
        <v>39</v>
      </c>
      <c r="B272" t="s">
        <v>45</v>
      </c>
      <c r="C272" t="s">
        <v>6</v>
      </c>
      <c r="D272" t="s">
        <v>56</v>
      </c>
      <c r="E272" t="s">
        <v>57</v>
      </c>
      <c r="F272">
        <f t="shared" ca="1" si="9"/>
        <v>53</v>
      </c>
      <c r="G272">
        <v>571183</v>
      </c>
      <c r="H272" s="3">
        <f>VLOOKUP(B272,Summary[[#All],[Date Codes]:[Month]],2,0)</f>
        <v>45261</v>
      </c>
      <c r="I272" t="str">
        <f t="shared" si="8"/>
        <v>BentCoInvestment</v>
      </c>
    </row>
    <row r="273" spans="1:9" x14ac:dyDescent="0.25">
      <c r="A273" t="s">
        <v>39</v>
      </c>
      <c r="B273" t="s">
        <v>45</v>
      </c>
      <c r="C273" t="s">
        <v>7</v>
      </c>
      <c r="D273" t="s">
        <v>56</v>
      </c>
      <c r="E273" t="s">
        <v>57</v>
      </c>
      <c r="F273">
        <f t="shared" ca="1" si="9"/>
        <v>45</v>
      </c>
      <c r="G273">
        <v>315002</v>
      </c>
      <c r="H273" s="3">
        <f>VLOOKUP(B273,Summary[[#All],[Date Codes]:[Month]],2,0)</f>
        <v>45261</v>
      </c>
      <c r="I273" t="str">
        <f t="shared" si="8"/>
        <v>BentCoInvestment</v>
      </c>
    </row>
    <row r="274" spans="1:9" x14ac:dyDescent="0.25">
      <c r="A274" t="s">
        <v>39</v>
      </c>
      <c r="B274" t="s">
        <v>45</v>
      </c>
      <c r="C274" t="s">
        <v>8</v>
      </c>
      <c r="D274" t="s">
        <v>56</v>
      </c>
      <c r="E274" t="s">
        <v>57</v>
      </c>
      <c r="F274">
        <f t="shared" ca="1" si="9"/>
        <v>53</v>
      </c>
      <c r="G274">
        <v>88874</v>
      </c>
      <c r="H274" s="3">
        <f>VLOOKUP(B274,Summary[[#All],[Date Codes]:[Month]],2,0)</f>
        <v>45261</v>
      </c>
      <c r="I274" t="str">
        <f t="shared" si="8"/>
        <v>BentCoInvestment</v>
      </c>
    </row>
    <row r="275" spans="1:9" x14ac:dyDescent="0.25">
      <c r="A275" t="s">
        <v>39</v>
      </c>
      <c r="B275" t="s">
        <v>45</v>
      </c>
      <c r="C275" t="s">
        <v>9</v>
      </c>
      <c r="D275" t="s">
        <v>56</v>
      </c>
      <c r="E275" t="s">
        <v>57</v>
      </c>
      <c r="F275">
        <f t="shared" ca="1" si="9"/>
        <v>49</v>
      </c>
      <c r="G275">
        <v>239507</v>
      </c>
      <c r="H275" s="3">
        <f>VLOOKUP(B275,Summary[[#All],[Date Codes]:[Month]],2,0)</f>
        <v>45261</v>
      </c>
      <c r="I275" t="str">
        <f t="shared" si="8"/>
        <v>BentCoInvestment</v>
      </c>
    </row>
    <row r="276" spans="1:9" x14ac:dyDescent="0.25">
      <c r="A276" t="s">
        <v>39</v>
      </c>
      <c r="B276" t="s">
        <v>45</v>
      </c>
      <c r="C276" t="s">
        <v>10</v>
      </c>
      <c r="D276" t="s">
        <v>55</v>
      </c>
      <c r="E276" t="s">
        <v>58</v>
      </c>
      <c r="F276">
        <f t="shared" ca="1" si="9"/>
        <v>49</v>
      </c>
      <c r="G276">
        <v>421788</v>
      </c>
      <c r="H276" s="3">
        <f>VLOOKUP(B276,Summary[[#All],[Date Codes]:[Month]],2,0)</f>
        <v>45261</v>
      </c>
      <c r="I276" t="str">
        <f t="shared" si="8"/>
        <v>BentCoDistribution</v>
      </c>
    </row>
    <row r="277" spans="1:9" x14ac:dyDescent="0.25">
      <c r="A277" t="s">
        <v>39</v>
      </c>
      <c r="B277" t="s">
        <v>45</v>
      </c>
      <c r="C277" t="s">
        <v>11</v>
      </c>
      <c r="D277" t="s">
        <v>55</v>
      </c>
      <c r="E277" t="s">
        <v>58</v>
      </c>
      <c r="F277">
        <f t="shared" ca="1" si="9"/>
        <v>48</v>
      </c>
      <c r="G277">
        <v>381643</v>
      </c>
      <c r="H277" s="3">
        <f>VLOOKUP(B277,Summary[[#All],[Date Codes]:[Month]],2,0)</f>
        <v>45261</v>
      </c>
      <c r="I277" t="str">
        <f t="shared" si="8"/>
        <v>BentCoDistribution</v>
      </c>
    </row>
    <row r="278" spans="1:9" x14ac:dyDescent="0.25">
      <c r="A278" t="s">
        <v>39</v>
      </c>
      <c r="B278" t="s">
        <v>45</v>
      </c>
      <c r="C278" t="s">
        <v>12</v>
      </c>
      <c r="D278" t="s">
        <v>55</v>
      </c>
      <c r="E278" t="s">
        <v>58</v>
      </c>
      <c r="F278">
        <f t="shared" ca="1" si="9"/>
        <v>58</v>
      </c>
      <c r="G278">
        <v>132620</v>
      </c>
      <c r="H278" s="3">
        <f>VLOOKUP(B278,Summary[[#All],[Date Codes]:[Month]],2,0)</f>
        <v>45261</v>
      </c>
      <c r="I278" t="str">
        <f t="shared" si="8"/>
        <v>BentCoDistribution</v>
      </c>
    </row>
    <row r="279" spans="1:9" x14ac:dyDescent="0.25">
      <c r="A279" t="s">
        <v>39</v>
      </c>
      <c r="B279" t="s">
        <v>45</v>
      </c>
      <c r="C279" t="s">
        <v>13</v>
      </c>
      <c r="D279" t="s">
        <v>55</v>
      </c>
      <c r="E279" t="s">
        <v>58</v>
      </c>
      <c r="F279">
        <f t="shared" ca="1" si="9"/>
        <v>54</v>
      </c>
      <c r="G279">
        <v>283847</v>
      </c>
      <c r="H279" s="3">
        <f>VLOOKUP(B279,Summary[[#All],[Date Codes]:[Month]],2,0)</f>
        <v>45261</v>
      </c>
      <c r="I279" t="str">
        <f t="shared" si="8"/>
        <v>BentCoDistribution</v>
      </c>
    </row>
    <row r="280" spans="1:9" x14ac:dyDescent="0.25">
      <c r="A280" t="s">
        <v>39</v>
      </c>
      <c r="B280" t="s">
        <v>45</v>
      </c>
      <c r="C280" t="s">
        <v>6</v>
      </c>
      <c r="D280" t="s">
        <v>55</v>
      </c>
      <c r="E280" t="s">
        <v>58</v>
      </c>
      <c r="F280">
        <f t="shared" ca="1" si="9"/>
        <v>44</v>
      </c>
      <c r="G280">
        <v>104113</v>
      </c>
      <c r="H280" s="3">
        <f>VLOOKUP(B280,Summary[[#All],[Date Codes]:[Month]],2,0)</f>
        <v>45261</v>
      </c>
      <c r="I280" t="str">
        <f t="shared" si="8"/>
        <v>BentCoDistribution</v>
      </c>
    </row>
    <row r="281" spans="1:9" x14ac:dyDescent="0.25">
      <c r="A281" t="s">
        <v>39</v>
      </c>
      <c r="B281" t="s">
        <v>45</v>
      </c>
      <c r="C281" t="s">
        <v>7</v>
      </c>
      <c r="D281" t="s">
        <v>55</v>
      </c>
      <c r="E281" t="s">
        <v>58</v>
      </c>
      <c r="F281">
        <f t="shared" ca="1" si="9"/>
        <v>54</v>
      </c>
      <c r="G281">
        <v>172438</v>
      </c>
      <c r="H281" s="3">
        <f>VLOOKUP(B281,Summary[[#All],[Date Codes]:[Month]],2,0)</f>
        <v>45261</v>
      </c>
      <c r="I281" t="str">
        <f t="shared" si="8"/>
        <v>BentCoDistribution</v>
      </c>
    </row>
    <row r="282" spans="1:9" x14ac:dyDescent="0.25">
      <c r="A282" t="s">
        <v>39</v>
      </c>
      <c r="B282" t="s">
        <v>46</v>
      </c>
      <c r="C282" t="s">
        <v>7</v>
      </c>
      <c r="D282" t="s">
        <v>55</v>
      </c>
      <c r="E282" t="s">
        <v>58</v>
      </c>
      <c r="F282">
        <f t="shared" ca="1" si="9"/>
        <v>53</v>
      </c>
      <c r="G282">
        <v>374098</v>
      </c>
      <c r="H282" s="3">
        <f>VLOOKUP(B282,Summary[[#All],[Date Codes]:[Month]],2,0)</f>
        <v>45292</v>
      </c>
      <c r="I282" t="str">
        <f t="shared" si="8"/>
        <v>BentCoDistribution</v>
      </c>
    </row>
    <row r="283" spans="1:9" x14ac:dyDescent="0.25">
      <c r="A283" t="s">
        <v>39</v>
      </c>
      <c r="B283" t="s">
        <v>46</v>
      </c>
      <c r="C283" t="s">
        <v>8</v>
      </c>
      <c r="D283" t="s">
        <v>55</v>
      </c>
      <c r="E283" t="s">
        <v>58</v>
      </c>
      <c r="F283">
        <f t="shared" ca="1" si="9"/>
        <v>40</v>
      </c>
      <c r="G283">
        <v>308493</v>
      </c>
      <c r="H283" s="3">
        <f>VLOOKUP(B283,Summary[[#All],[Date Codes]:[Month]],2,0)</f>
        <v>45292</v>
      </c>
      <c r="I283" t="str">
        <f t="shared" si="8"/>
        <v>BentCoDistribution</v>
      </c>
    </row>
    <row r="284" spans="1:9" x14ac:dyDescent="0.25">
      <c r="A284" t="s">
        <v>39</v>
      </c>
      <c r="B284" t="s">
        <v>46</v>
      </c>
      <c r="C284" t="s">
        <v>9</v>
      </c>
      <c r="D284" t="s">
        <v>55</v>
      </c>
      <c r="E284" t="s">
        <v>58</v>
      </c>
      <c r="F284">
        <f t="shared" ca="1" si="9"/>
        <v>55</v>
      </c>
      <c r="G284">
        <v>199881</v>
      </c>
      <c r="H284" s="3">
        <f>VLOOKUP(B284,Summary[[#All],[Date Codes]:[Month]],2,0)</f>
        <v>45292</v>
      </c>
      <c r="I284" t="str">
        <f t="shared" si="8"/>
        <v>BentCoDistribution</v>
      </c>
    </row>
    <row r="285" spans="1:9" x14ac:dyDescent="0.25">
      <c r="A285" t="s">
        <v>39</v>
      </c>
      <c r="B285" t="s">
        <v>46</v>
      </c>
      <c r="C285" t="s">
        <v>10</v>
      </c>
      <c r="D285" t="s">
        <v>55</v>
      </c>
      <c r="E285" t="s">
        <v>58</v>
      </c>
      <c r="F285">
        <f t="shared" ca="1" si="9"/>
        <v>41</v>
      </c>
      <c r="G285">
        <v>382707</v>
      </c>
      <c r="H285" s="3">
        <f>VLOOKUP(B285,Summary[[#All],[Date Codes]:[Month]],2,0)</f>
        <v>45292</v>
      </c>
      <c r="I285" t="str">
        <f t="shared" si="8"/>
        <v>BentCoDistribution</v>
      </c>
    </row>
    <row r="286" spans="1:9" x14ac:dyDescent="0.25">
      <c r="A286" t="s">
        <v>39</v>
      </c>
      <c r="B286" t="s">
        <v>46</v>
      </c>
      <c r="C286" t="s">
        <v>11</v>
      </c>
      <c r="D286" t="s">
        <v>55</v>
      </c>
      <c r="E286" t="s">
        <v>58</v>
      </c>
      <c r="F286">
        <f t="shared" ca="1" si="9"/>
        <v>55</v>
      </c>
      <c r="G286">
        <v>273624</v>
      </c>
      <c r="H286" s="3">
        <f>VLOOKUP(B286,Summary[[#All],[Date Codes]:[Month]],2,0)</f>
        <v>45292</v>
      </c>
      <c r="I286" t="str">
        <f t="shared" si="8"/>
        <v>BentCoDistribution</v>
      </c>
    </row>
    <row r="287" spans="1:9" x14ac:dyDescent="0.25">
      <c r="A287" t="s">
        <v>39</v>
      </c>
      <c r="B287" t="s">
        <v>46</v>
      </c>
      <c r="C287" t="s">
        <v>12</v>
      </c>
      <c r="D287" t="s">
        <v>55</v>
      </c>
      <c r="E287" t="s">
        <v>58</v>
      </c>
      <c r="F287">
        <f t="shared" ca="1" si="9"/>
        <v>48</v>
      </c>
      <c r="G287">
        <v>336155</v>
      </c>
      <c r="H287" s="3">
        <f>VLOOKUP(B287,Summary[[#All],[Date Codes]:[Month]],2,0)</f>
        <v>45292</v>
      </c>
      <c r="I287" t="str">
        <f t="shared" si="8"/>
        <v>BentCoDistribution</v>
      </c>
    </row>
    <row r="288" spans="1:9" x14ac:dyDescent="0.25">
      <c r="A288" t="s">
        <v>39</v>
      </c>
      <c r="B288" t="s">
        <v>46</v>
      </c>
      <c r="C288" t="s">
        <v>13</v>
      </c>
      <c r="D288" t="s">
        <v>55</v>
      </c>
      <c r="E288" t="s">
        <v>58</v>
      </c>
      <c r="F288">
        <f t="shared" ca="1" si="9"/>
        <v>52</v>
      </c>
      <c r="G288">
        <v>429636</v>
      </c>
      <c r="H288" s="3">
        <f>VLOOKUP(B288,Summary[[#All],[Date Codes]:[Month]],2,0)</f>
        <v>45292</v>
      </c>
      <c r="I288" t="str">
        <f t="shared" si="8"/>
        <v>BentCoDistribution</v>
      </c>
    </row>
    <row r="289" spans="1:9" x14ac:dyDescent="0.25">
      <c r="A289" t="s">
        <v>36</v>
      </c>
      <c r="B289" t="s">
        <v>46</v>
      </c>
      <c r="C289" t="s">
        <v>6</v>
      </c>
      <c r="D289" t="s">
        <v>55</v>
      </c>
      <c r="E289" t="s">
        <v>58</v>
      </c>
      <c r="F289">
        <f t="shared" ca="1" si="9"/>
        <v>56</v>
      </c>
      <c r="G289">
        <v>299056</v>
      </c>
      <c r="H289" s="3">
        <f>VLOOKUP(B289,Summary[[#All],[Date Codes]:[Month]],2,0)</f>
        <v>45292</v>
      </c>
      <c r="I289" t="str">
        <f t="shared" si="8"/>
        <v>BentCoDistribution</v>
      </c>
    </row>
    <row r="290" spans="1:9" x14ac:dyDescent="0.25">
      <c r="A290" t="s">
        <v>36</v>
      </c>
      <c r="B290" t="s">
        <v>46</v>
      </c>
      <c r="C290" t="s">
        <v>7</v>
      </c>
      <c r="D290" t="s">
        <v>55</v>
      </c>
      <c r="E290" t="s">
        <v>58</v>
      </c>
      <c r="F290">
        <f t="shared" ca="1" si="9"/>
        <v>49</v>
      </c>
      <c r="G290">
        <v>327941</v>
      </c>
      <c r="H290" s="3">
        <f>VLOOKUP(B290,Summary[[#All],[Date Codes]:[Month]],2,0)</f>
        <v>45292</v>
      </c>
      <c r="I290" t="str">
        <f t="shared" si="8"/>
        <v>BentCoDistribution</v>
      </c>
    </row>
    <row r="291" spans="1:9" x14ac:dyDescent="0.25">
      <c r="A291" t="s">
        <v>39</v>
      </c>
      <c r="B291" t="s">
        <v>46</v>
      </c>
      <c r="C291" t="s">
        <v>10</v>
      </c>
      <c r="D291" t="s">
        <v>55</v>
      </c>
      <c r="E291" t="s">
        <v>58</v>
      </c>
      <c r="F291">
        <f t="shared" ca="1" si="9"/>
        <v>53</v>
      </c>
      <c r="G291">
        <v>265636</v>
      </c>
      <c r="H291" s="3">
        <f>VLOOKUP(B291,Summary[[#All],[Date Codes]:[Month]],2,0)</f>
        <v>45292</v>
      </c>
      <c r="I291" t="str">
        <f t="shared" si="8"/>
        <v>BentCoDistribution</v>
      </c>
    </row>
    <row r="292" spans="1:9" x14ac:dyDescent="0.25">
      <c r="A292" t="s">
        <v>39</v>
      </c>
      <c r="B292" t="s">
        <v>46</v>
      </c>
      <c r="C292" t="s">
        <v>11</v>
      </c>
      <c r="D292" t="s">
        <v>55</v>
      </c>
      <c r="E292" t="s">
        <v>58</v>
      </c>
      <c r="F292">
        <f t="shared" ca="1" si="9"/>
        <v>42</v>
      </c>
      <c r="G292">
        <v>372456</v>
      </c>
      <c r="H292" s="3">
        <f>VLOOKUP(B292,Summary[[#All],[Date Codes]:[Month]],2,0)</f>
        <v>45292</v>
      </c>
      <c r="I292" t="str">
        <f t="shared" si="8"/>
        <v>BentCoDistribution</v>
      </c>
    </row>
    <row r="293" spans="1:9" x14ac:dyDescent="0.25">
      <c r="A293" t="s">
        <v>39</v>
      </c>
      <c r="B293" t="s">
        <v>46</v>
      </c>
      <c r="C293" t="s">
        <v>12</v>
      </c>
      <c r="D293" t="s">
        <v>55</v>
      </c>
      <c r="E293" t="s">
        <v>58</v>
      </c>
      <c r="F293">
        <f t="shared" ca="1" si="9"/>
        <v>45</v>
      </c>
      <c r="G293">
        <v>566252</v>
      </c>
      <c r="H293" s="3">
        <f>VLOOKUP(B293,Summary[[#All],[Date Codes]:[Month]],2,0)</f>
        <v>45292</v>
      </c>
      <c r="I293" t="str">
        <f t="shared" si="8"/>
        <v>BentCoDistribution</v>
      </c>
    </row>
    <row r="294" spans="1:9" x14ac:dyDescent="0.25">
      <c r="A294" t="s">
        <v>39</v>
      </c>
      <c r="B294" t="s">
        <v>46</v>
      </c>
      <c r="C294" t="s">
        <v>13</v>
      </c>
      <c r="D294" t="s">
        <v>55</v>
      </c>
      <c r="E294" t="s">
        <v>58</v>
      </c>
      <c r="F294">
        <f t="shared" ca="1" si="9"/>
        <v>50</v>
      </c>
      <c r="G294">
        <v>541703</v>
      </c>
      <c r="H294" s="3">
        <f>VLOOKUP(B294,Summary[[#All],[Date Codes]:[Month]],2,0)</f>
        <v>45292</v>
      </c>
      <c r="I294" t="str">
        <f t="shared" si="8"/>
        <v>BentCoDistribution</v>
      </c>
    </row>
    <row r="295" spans="1:9" x14ac:dyDescent="0.25">
      <c r="A295" t="s">
        <v>39</v>
      </c>
      <c r="B295" t="s">
        <v>46</v>
      </c>
      <c r="C295" t="s">
        <v>6</v>
      </c>
      <c r="D295" t="s">
        <v>55</v>
      </c>
      <c r="E295" t="s">
        <v>58</v>
      </c>
      <c r="F295">
        <f t="shared" ca="1" si="9"/>
        <v>48</v>
      </c>
      <c r="G295">
        <v>507700</v>
      </c>
      <c r="H295" s="3">
        <f>VLOOKUP(B295,Summary[[#All],[Date Codes]:[Month]],2,0)</f>
        <v>45292</v>
      </c>
      <c r="I295" t="str">
        <f t="shared" si="8"/>
        <v>BentCoDistribution</v>
      </c>
    </row>
    <row r="296" spans="1:9" x14ac:dyDescent="0.25">
      <c r="A296" t="s">
        <v>39</v>
      </c>
      <c r="B296" t="s">
        <v>46</v>
      </c>
      <c r="C296" t="s">
        <v>7</v>
      </c>
      <c r="D296" t="s">
        <v>55</v>
      </c>
      <c r="E296" t="s">
        <v>58</v>
      </c>
      <c r="F296">
        <f t="shared" ca="1" si="9"/>
        <v>57</v>
      </c>
      <c r="G296">
        <v>437521</v>
      </c>
      <c r="H296" s="3">
        <f>VLOOKUP(B296,Summary[[#All],[Date Codes]:[Month]],2,0)</f>
        <v>45292</v>
      </c>
      <c r="I296" t="str">
        <f t="shared" si="8"/>
        <v>BentCoDistribution</v>
      </c>
    </row>
    <row r="297" spans="1:9" x14ac:dyDescent="0.25">
      <c r="A297" t="s">
        <v>39</v>
      </c>
      <c r="B297" t="s">
        <v>46</v>
      </c>
      <c r="C297" t="s">
        <v>8</v>
      </c>
      <c r="D297" t="s">
        <v>55</v>
      </c>
      <c r="E297" t="s">
        <v>58</v>
      </c>
      <c r="F297">
        <f t="shared" ca="1" si="9"/>
        <v>42</v>
      </c>
      <c r="G297">
        <v>411350</v>
      </c>
      <c r="H297" s="3">
        <f>VLOOKUP(B297,Summary[[#All],[Date Codes]:[Month]],2,0)</f>
        <v>45292</v>
      </c>
      <c r="I297" t="str">
        <f t="shared" si="8"/>
        <v>BentCoDistribution</v>
      </c>
    </row>
    <row r="298" spans="1:9" x14ac:dyDescent="0.25">
      <c r="A298" t="s">
        <v>39</v>
      </c>
      <c r="B298" t="s">
        <v>46</v>
      </c>
      <c r="C298" t="s">
        <v>9</v>
      </c>
      <c r="D298" t="s">
        <v>55</v>
      </c>
      <c r="E298" t="s">
        <v>58</v>
      </c>
      <c r="F298">
        <f t="shared" ca="1" si="9"/>
        <v>41</v>
      </c>
      <c r="G298">
        <v>96997</v>
      </c>
      <c r="H298" s="3">
        <f>VLOOKUP(B298,Summary[[#All],[Date Codes]:[Month]],2,0)</f>
        <v>45292</v>
      </c>
      <c r="I298" t="str">
        <f t="shared" si="8"/>
        <v>BentCoDistribution</v>
      </c>
    </row>
    <row r="299" spans="1:9" x14ac:dyDescent="0.25">
      <c r="A299" t="s">
        <v>39</v>
      </c>
      <c r="B299" t="s">
        <v>46</v>
      </c>
      <c r="C299" t="s">
        <v>10</v>
      </c>
      <c r="D299" t="s">
        <v>55</v>
      </c>
      <c r="E299" t="s">
        <v>58</v>
      </c>
      <c r="F299">
        <f t="shared" ca="1" si="9"/>
        <v>45</v>
      </c>
      <c r="G299">
        <v>130951</v>
      </c>
      <c r="H299" s="3">
        <f>VLOOKUP(B299,Summary[[#All],[Date Codes]:[Month]],2,0)</f>
        <v>45292</v>
      </c>
      <c r="I299" t="str">
        <f t="shared" si="8"/>
        <v>BentCoDistribution</v>
      </c>
    </row>
    <row r="300" spans="1:9" x14ac:dyDescent="0.25">
      <c r="A300" t="s">
        <v>39</v>
      </c>
      <c r="B300" t="s">
        <v>46</v>
      </c>
      <c r="C300" t="s">
        <v>13</v>
      </c>
      <c r="D300" t="s">
        <v>55</v>
      </c>
      <c r="E300" t="s">
        <v>58</v>
      </c>
      <c r="F300">
        <f t="shared" ca="1" si="9"/>
        <v>44</v>
      </c>
      <c r="G300">
        <v>200647</v>
      </c>
      <c r="H300" s="3">
        <f>VLOOKUP(B300,Summary[[#All],[Date Codes]:[Month]],2,0)</f>
        <v>45292</v>
      </c>
      <c r="I300" t="str">
        <f t="shared" si="8"/>
        <v>BentCoDistribution</v>
      </c>
    </row>
    <row r="301" spans="1:9" x14ac:dyDescent="0.25">
      <c r="A301" t="s">
        <v>39</v>
      </c>
      <c r="B301" t="s">
        <v>46</v>
      </c>
      <c r="C301" t="s">
        <v>4</v>
      </c>
      <c r="D301" t="s">
        <v>56</v>
      </c>
      <c r="E301" t="s">
        <v>57</v>
      </c>
      <c r="F301">
        <f t="shared" ca="1" si="9"/>
        <v>47</v>
      </c>
      <c r="G301">
        <v>70401</v>
      </c>
      <c r="H301" s="3">
        <f>VLOOKUP(B301,Summary[[#All],[Date Codes]:[Month]],2,0)</f>
        <v>45292</v>
      </c>
      <c r="I301" t="str">
        <f t="shared" si="8"/>
        <v>BentCoInvestment</v>
      </c>
    </row>
    <row r="302" spans="1:9" x14ac:dyDescent="0.25">
      <c r="A302" t="s">
        <v>39</v>
      </c>
      <c r="B302" t="s">
        <v>46</v>
      </c>
      <c r="C302" t="s">
        <v>5</v>
      </c>
      <c r="D302" t="s">
        <v>56</v>
      </c>
      <c r="E302" t="s">
        <v>57</v>
      </c>
      <c r="F302">
        <f t="shared" ca="1" si="9"/>
        <v>40</v>
      </c>
      <c r="G302">
        <v>476331</v>
      </c>
      <c r="H302" s="3">
        <f>VLOOKUP(B302,Summary[[#All],[Date Codes]:[Month]],2,0)</f>
        <v>45292</v>
      </c>
      <c r="I302" t="str">
        <f t="shared" si="8"/>
        <v>BentCoInvestment</v>
      </c>
    </row>
    <row r="303" spans="1:9" x14ac:dyDescent="0.25">
      <c r="A303" t="s">
        <v>39</v>
      </c>
      <c r="B303" t="s">
        <v>46</v>
      </c>
      <c r="C303" t="s">
        <v>6</v>
      </c>
      <c r="D303" t="s">
        <v>56</v>
      </c>
      <c r="E303" t="s">
        <v>57</v>
      </c>
      <c r="F303">
        <f t="shared" ca="1" si="9"/>
        <v>47</v>
      </c>
      <c r="G303">
        <v>200856</v>
      </c>
      <c r="H303" s="3">
        <f>VLOOKUP(B303,Summary[[#All],[Date Codes]:[Month]],2,0)</f>
        <v>45292</v>
      </c>
      <c r="I303" t="str">
        <f t="shared" si="8"/>
        <v>BentCoInvestment</v>
      </c>
    </row>
    <row r="304" spans="1:9" x14ac:dyDescent="0.25">
      <c r="A304" t="s">
        <v>39</v>
      </c>
      <c r="B304" t="s">
        <v>46</v>
      </c>
      <c r="C304" t="s">
        <v>7</v>
      </c>
      <c r="D304" t="s">
        <v>56</v>
      </c>
      <c r="E304" t="s">
        <v>57</v>
      </c>
      <c r="F304">
        <f t="shared" ca="1" si="9"/>
        <v>42</v>
      </c>
      <c r="G304">
        <v>72805</v>
      </c>
      <c r="H304" s="3">
        <f>VLOOKUP(B304,Summary[[#All],[Date Codes]:[Month]],2,0)</f>
        <v>45292</v>
      </c>
      <c r="I304" t="str">
        <f t="shared" si="8"/>
        <v>BentCoInvestment</v>
      </c>
    </row>
    <row r="305" spans="1:9" x14ac:dyDescent="0.25">
      <c r="A305" t="s">
        <v>39</v>
      </c>
      <c r="B305" t="s">
        <v>46</v>
      </c>
      <c r="C305" t="s">
        <v>8</v>
      </c>
      <c r="D305" t="s">
        <v>56</v>
      </c>
      <c r="E305" t="s">
        <v>57</v>
      </c>
      <c r="F305">
        <f t="shared" ca="1" si="9"/>
        <v>45</v>
      </c>
      <c r="G305">
        <v>119001</v>
      </c>
      <c r="H305" s="3">
        <f>VLOOKUP(B305,Summary[[#All],[Date Codes]:[Month]],2,0)</f>
        <v>45292</v>
      </c>
      <c r="I305" t="str">
        <f t="shared" si="8"/>
        <v>BentCoInvestment</v>
      </c>
    </row>
    <row r="306" spans="1:9" x14ac:dyDescent="0.25">
      <c r="A306" t="s">
        <v>39</v>
      </c>
      <c r="B306" t="s">
        <v>46</v>
      </c>
      <c r="C306" t="s">
        <v>9</v>
      </c>
      <c r="D306" t="s">
        <v>56</v>
      </c>
      <c r="E306" t="s">
        <v>57</v>
      </c>
      <c r="F306">
        <f t="shared" ca="1" si="9"/>
        <v>42</v>
      </c>
      <c r="G306">
        <v>210874</v>
      </c>
      <c r="H306" s="3">
        <f>VLOOKUP(B306,Summary[[#All],[Date Codes]:[Month]],2,0)</f>
        <v>45292</v>
      </c>
      <c r="I306" t="str">
        <f t="shared" si="8"/>
        <v>BentCoInvestment</v>
      </c>
    </row>
    <row r="307" spans="1:9" x14ac:dyDescent="0.25">
      <c r="A307" t="s">
        <v>39</v>
      </c>
      <c r="B307" t="s">
        <v>46</v>
      </c>
      <c r="C307" t="s">
        <v>10</v>
      </c>
      <c r="D307" t="s">
        <v>56</v>
      </c>
      <c r="E307" t="s">
        <v>57</v>
      </c>
      <c r="F307">
        <f t="shared" ca="1" si="9"/>
        <v>51</v>
      </c>
      <c r="G307">
        <v>194777</v>
      </c>
      <c r="H307" s="3">
        <f>VLOOKUP(B307,Summary[[#All],[Date Codes]:[Month]],2,0)</f>
        <v>45292</v>
      </c>
      <c r="I307" t="str">
        <f t="shared" si="8"/>
        <v>BentCoInvestment</v>
      </c>
    </row>
    <row r="308" spans="1:9" x14ac:dyDescent="0.25">
      <c r="A308" t="s">
        <v>39</v>
      </c>
      <c r="B308" t="s">
        <v>46</v>
      </c>
      <c r="C308" t="s">
        <v>11</v>
      </c>
      <c r="D308" t="s">
        <v>56</v>
      </c>
      <c r="E308" t="s">
        <v>57</v>
      </c>
      <c r="F308">
        <f t="shared" ca="1" si="9"/>
        <v>57</v>
      </c>
      <c r="G308">
        <v>439507</v>
      </c>
      <c r="H308" s="3">
        <f>VLOOKUP(B308,Summary[[#All],[Date Codes]:[Month]],2,0)</f>
        <v>45292</v>
      </c>
      <c r="I308" t="str">
        <f t="shared" si="8"/>
        <v>BentCoInvestment</v>
      </c>
    </row>
    <row r="309" spans="1:9" x14ac:dyDescent="0.25">
      <c r="A309" t="s">
        <v>39</v>
      </c>
      <c r="B309" t="s">
        <v>46</v>
      </c>
      <c r="C309" t="s">
        <v>12</v>
      </c>
      <c r="D309" t="s">
        <v>56</v>
      </c>
      <c r="E309" t="s">
        <v>57</v>
      </c>
      <c r="F309">
        <f t="shared" ca="1" si="9"/>
        <v>48</v>
      </c>
      <c r="G309">
        <v>501495</v>
      </c>
      <c r="H309" s="3">
        <f>VLOOKUP(B309,Summary[[#All],[Date Codes]:[Month]],2,0)</f>
        <v>45292</v>
      </c>
      <c r="I309" t="str">
        <f t="shared" si="8"/>
        <v>BentCoInvestment</v>
      </c>
    </row>
    <row r="310" spans="1:9" x14ac:dyDescent="0.25">
      <c r="A310" t="s">
        <v>39</v>
      </c>
      <c r="B310" t="s">
        <v>46</v>
      </c>
      <c r="C310" t="s">
        <v>13</v>
      </c>
      <c r="D310" t="s">
        <v>56</v>
      </c>
      <c r="E310" t="s">
        <v>57</v>
      </c>
      <c r="F310">
        <f t="shared" ca="1" si="9"/>
        <v>51</v>
      </c>
      <c r="G310">
        <v>84758</v>
      </c>
      <c r="H310" s="3">
        <f>VLOOKUP(B310,Summary[[#All],[Date Codes]:[Month]],2,0)</f>
        <v>45292</v>
      </c>
      <c r="I310" t="str">
        <f t="shared" si="8"/>
        <v>BentCoInvestment</v>
      </c>
    </row>
    <row r="311" spans="1:9" x14ac:dyDescent="0.25">
      <c r="A311" t="s">
        <v>39</v>
      </c>
      <c r="B311" t="s">
        <v>46</v>
      </c>
      <c r="C311" t="s">
        <v>6</v>
      </c>
      <c r="D311" t="s">
        <v>56</v>
      </c>
      <c r="E311" t="s">
        <v>57</v>
      </c>
      <c r="F311">
        <f t="shared" ca="1" si="9"/>
        <v>43</v>
      </c>
      <c r="G311">
        <v>363820</v>
      </c>
      <c r="H311" s="3">
        <f>VLOOKUP(B311,Summary[[#All],[Date Codes]:[Month]],2,0)</f>
        <v>45292</v>
      </c>
      <c r="I311" t="str">
        <f t="shared" si="8"/>
        <v>BentCoInvestment</v>
      </c>
    </row>
    <row r="312" spans="1:9" x14ac:dyDescent="0.25">
      <c r="A312" t="s">
        <v>39</v>
      </c>
      <c r="B312" t="s">
        <v>46</v>
      </c>
      <c r="C312" t="s">
        <v>7</v>
      </c>
      <c r="D312" t="s">
        <v>56</v>
      </c>
      <c r="E312" t="s">
        <v>57</v>
      </c>
      <c r="F312">
        <f t="shared" ca="1" si="9"/>
        <v>49</v>
      </c>
      <c r="G312">
        <v>454640</v>
      </c>
      <c r="H312" s="3">
        <f>VLOOKUP(B312,Summary[[#All],[Date Codes]:[Month]],2,0)</f>
        <v>45292</v>
      </c>
      <c r="I312" t="str">
        <f t="shared" si="8"/>
        <v>BentCoInvestment</v>
      </c>
    </row>
    <row r="313" spans="1:9" x14ac:dyDescent="0.25">
      <c r="A313" t="s">
        <v>39</v>
      </c>
      <c r="B313" t="s">
        <v>46</v>
      </c>
      <c r="C313" t="s">
        <v>8</v>
      </c>
      <c r="D313" t="s">
        <v>56</v>
      </c>
      <c r="E313" t="s">
        <v>57</v>
      </c>
      <c r="F313">
        <f t="shared" ca="1" si="9"/>
        <v>43</v>
      </c>
      <c r="G313">
        <v>416211</v>
      </c>
      <c r="H313" s="3">
        <f>VLOOKUP(B313,Summary[[#All],[Date Codes]:[Month]],2,0)</f>
        <v>45292</v>
      </c>
      <c r="I313" t="str">
        <f t="shared" si="8"/>
        <v>BentCoInvestment</v>
      </c>
    </row>
    <row r="314" spans="1:9" x14ac:dyDescent="0.25">
      <c r="A314" t="s">
        <v>39</v>
      </c>
      <c r="B314" t="s">
        <v>46</v>
      </c>
      <c r="C314" t="s">
        <v>9</v>
      </c>
      <c r="D314" t="s">
        <v>56</v>
      </c>
      <c r="E314" t="s">
        <v>57</v>
      </c>
      <c r="F314">
        <f t="shared" ca="1" si="9"/>
        <v>51</v>
      </c>
      <c r="G314">
        <v>370110</v>
      </c>
      <c r="H314" s="3">
        <f>VLOOKUP(B314,Summary[[#All],[Date Codes]:[Month]],2,0)</f>
        <v>45292</v>
      </c>
      <c r="I314" t="str">
        <f t="shared" si="8"/>
        <v>BentCoInvestment</v>
      </c>
    </row>
    <row r="315" spans="1:9" x14ac:dyDescent="0.25">
      <c r="A315" t="s">
        <v>39</v>
      </c>
      <c r="B315" t="s">
        <v>46</v>
      </c>
      <c r="C315" t="s">
        <v>10</v>
      </c>
      <c r="D315" t="s">
        <v>56</v>
      </c>
      <c r="E315" t="s">
        <v>57</v>
      </c>
      <c r="F315">
        <f t="shared" ca="1" si="9"/>
        <v>43</v>
      </c>
      <c r="G315">
        <v>72176</v>
      </c>
      <c r="H315" s="3">
        <f>VLOOKUP(B315,Summary[[#All],[Date Codes]:[Month]],2,0)</f>
        <v>45292</v>
      </c>
      <c r="I315" t="str">
        <f t="shared" si="8"/>
        <v>BentCoInvestment</v>
      </c>
    </row>
    <row r="316" spans="1:9" x14ac:dyDescent="0.25">
      <c r="A316" t="s">
        <v>39</v>
      </c>
      <c r="B316" t="s">
        <v>46</v>
      </c>
      <c r="C316" t="s">
        <v>8</v>
      </c>
      <c r="D316" t="s">
        <v>56</v>
      </c>
      <c r="E316" t="s">
        <v>57</v>
      </c>
      <c r="F316">
        <f t="shared" ca="1" si="9"/>
        <v>50</v>
      </c>
      <c r="G316">
        <v>480225</v>
      </c>
      <c r="H316" s="3">
        <f>VLOOKUP(B316,Summary[[#All],[Date Codes]:[Month]],2,0)</f>
        <v>45292</v>
      </c>
      <c r="I316" t="str">
        <f t="shared" si="8"/>
        <v>BentCoInvestment</v>
      </c>
    </row>
    <row r="317" spans="1:9" x14ac:dyDescent="0.25">
      <c r="A317" t="s">
        <v>39</v>
      </c>
      <c r="B317" t="s">
        <v>46</v>
      </c>
      <c r="C317" t="s">
        <v>9</v>
      </c>
      <c r="D317" t="s">
        <v>56</v>
      </c>
      <c r="E317" t="s">
        <v>57</v>
      </c>
      <c r="F317">
        <f t="shared" ca="1" si="9"/>
        <v>54</v>
      </c>
      <c r="G317">
        <v>200129</v>
      </c>
      <c r="H317" s="3">
        <f>VLOOKUP(B317,Summary[[#All],[Date Codes]:[Month]],2,0)</f>
        <v>45292</v>
      </c>
      <c r="I317" t="str">
        <f t="shared" si="8"/>
        <v>BentCoInvestment</v>
      </c>
    </row>
    <row r="318" spans="1:9" x14ac:dyDescent="0.25">
      <c r="A318" t="s">
        <v>39</v>
      </c>
      <c r="B318" t="s">
        <v>46</v>
      </c>
      <c r="C318" t="s">
        <v>10</v>
      </c>
      <c r="D318" t="s">
        <v>56</v>
      </c>
      <c r="E318" t="s">
        <v>57</v>
      </c>
      <c r="F318">
        <f t="shared" ca="1" si="9"/>
        <v>40</v>
      </c>
      <c r="G318">
        <v>84000</v>
      </c>
      <c r="H318" s="3">
        <f>VLOOKUP(B318,Summary[[#All],[Date Codes]:[Month]],2,0)</f>
        <v>45292</v>
      </c>
      <c r="I318" t="str">
        <f t="shared" si="8"/>
        <v>BentCoInvestment</v>
      </c>
    </row>
    <row r="319" spans="1:9" x14ac:dyDescent="0.25">
      <c r="A319" t="s">
        <v>39</v>
      </c>
      <c r="B319" t="s">
        <v>46</v>
      </c>
      <c r="C319" t="s">
        <v>13</v>
      </c>
      <c r="D319" t="s">
        <v>56</v>
      </c>
      <c r="E319" t="s">
        <v>57</v>
      </c>
      <c r="F319">
        <f t="shared" ca="1" si="9"/>
        <v>55</v>
      </c>
      <c r="G319">
        <v>165524</v>
      </c>
      <c r="H319" s="3">
        <f>VLOOKUP(B319,Summary[[#All],[Date Codes]:[Month]],2,0)</f>
        <v>45292</v>
      </c>
      <c r="I319" t="str">
        <f t="shared" si="8"/>
        <v>BentCoInvestment</v>
      </c>
    </row>
    <row r="320" spans="1:9" x14ac:dyDescent="0.25">
      <c r="A320" t="s">
        <v>39</v>
      </c>
      <c r="B320" t="s">
        <v>46</v>
      </c>
      <c r="C320" t="s">
        <v>4</v>
      </c>
      <c r="D320" t="s">
        <v>55</v>
      </c>
      <c r="E320" t="s">
        <v>58</v>
      </c>
      <c r="F320">
        <f t="shared" ca="1" si="9"/>
        <v>53</v>
      </c>
      <c r="G320">
        <v>552991</v>
      </c>
      <c r="H320" s="3">
        <f>VLOOKUP(B320,Summary[[#All],[Date Codes]:[Month]],2,0)</f>
        <v>45292</v>
      </c>
      <c r="I320" t="str">
        <f t="shared" si="8"/>
        <v>BentCoDistribution</v>
      </c>
    </row>
    <row r="321" spans="1:9" x14ac:dyDescent="0.25">
      <c r="A321" t="s">
        <v>39</v>
      </c>
      <c r="B321" t="s">
        <v>46</v>
      </c>
      <c r="C321" t="s">
        <v>5</v>
      </c>
      <c r="D321" t="s">
        <v>55</v>
      </c>
      <c r="E321" t="s">
        <v>58</v>
      </c>
      <c r="F321">
        <f t="shared" ca="1" si="9"/>
        <v>49</v>
      </c>
      <c r="G321">
        <v>266738</v>
      </c>
      <c r="H321" s="3">
        <f>VLOOKUP(B321,Summary[[#All],[Date Codes]:[Month]],2,0)</f>
        <v>45292</v>
      </c>
      <c r="I321" t="str">
        <f t="shared" si="8"/>
        <v>BentCoDistribution</v>
      </c>
    </row>
    <row r="322" spans="1:9" x14ac:dyDescent="0.25">
      <c r="A322" t="s">
        <v>39</v>
      </c>
      <c r="B322" t="s">
        <v>46</v>
      </c>
      <c r="C322" t="s">
        <v>6</v>
      </c>
      <c r="D322" t="s">
        <v>55</v>
      </c>
      <c r="E322" t="s">
        <v>58</v>
      </c>
      <c r="F322">
        <f t="shared" ca="1" si="9"/>
        <v>49</v>
      </c>
      <c r="G322">
        <v>510487</v>
      </c>
      <c r="H322" s="3">
        <f>VLOOKUP(B322,Summary[[#All],[Date Codes]:[Month]],2,0)</f>
        <v>45292</v>
      </c>
      <c r="I322" t="str">
        <f t="shared" si="8"/>
        <v>BentCoDistribution</v>
      </c>
    </row>
    <row r="323" spans="1:9" x14ac:dyDescent="0.25">
      <c r="A323" t="s">
        <v>39</v>
      </c>
      <c r="B323" t="s">
        <v>46</v>
      </c>
      <c r="C323" t="s">
        <v>7</v>
      </c>
      <c r="D323" t="s">
        <v>55</v>
      </c>
      <c r="E323" t="s">
        <v>58</v>
      </c>
      <c r="F323">
        <f t="shared" ca="1" si="9"/>
        <v>51</v>
      </c>
      <c r="G323">
        <v>353040</v>
      </c>
      <c r="H323" s="3">
        <f>VLOOKUP(B323,Summary[[#All],[Date Codes]:[Month]],2,0)</f>
        <v>45292</v>
      </c>
      <c r="I323" t="str">
        <f t="shared" si="8"/>
        <v>BentCoDistribution</v>
      </c>
    </row>
    <row r="324" spans="1:9" x14ac:dyDescent="0.25">
      <c r="A324" t="s">
        <v>39</v>
      </c>
      <c r="B324" t="s">
        <v>46</v>
      </c>
      <c r="C324" t="s">
        <v>8</v>
      </c>
      <c r="D324" t="s">
        <v>55</v>
      </c>
      <c r="E324" t="s">
        <v>58</v>
      </c>
      <c r="F324">
        <f t="shared" ca="1" si="9"/>
        <v>41</v>
      </c>
      <c r="G324">
        <v>211222</v>
      </c>
      <c r="H324" s="3">
        <f>VLOOKUP(B324,Summary[[#All],[Date Codes]:[Month]],2,0)</f>
        <v>45292</v>
      </c>
      <c r="I324" t="str">
        <f t="shared" ref="I324:I387" si="10">VLOOKUP(D324,Codedesc,2,FALSE)</f>
        <v>BentCoDistribution</v>
      </c>
    </row>
    <row r="325" spans="1:9" x14ac:dyDescent="0.25">
      <c r="A325" t="s">
        <v>39</v>
      </c>
      <c r="B325" t="s">
        <v>46</v>
      </c>
      <c r="C325" t="s">
        <v>9</v>
      </c>
      <c r="D325" t="s">
        <v>55</v>
      </c>
      <c r="E325" t="s">
        <v>58</v>
      </c>
      <c r="F325">
        <f t="shared" ref="F325:F388" ca="1" si="11">RANDBETWEEN(40,58)</f>
        <v>45</v>
      </c>
      <c r="G325">
        <v>426828</v>
      </c>
      <c r="H325" s="3">
        <f>VLOOKUP(B325,Summary[[#All],[Date Codes]:[Month]],2,0)</f>
        <v>45292</v>
      </c>
      <c r="I325" t="str">
        <f t="shared" si="10"/>
        <v>BentCoDistribution</v>
      </c>
    </row>
    <row r="326" spans="1:9" x14ac:dyDescent="0.25">
      <c r="A326" t="s">
        <v>39</v>
      </c>
      <c r="B326" t="s">
        <v>46</v>
      </c>
      <c r="C326" t="s">
        <v>10</v>
      </c>
      <c r="D326" t="s">
        <v>55</v>
      </c>
      <c r="E326" t="s">
        <v>58</v>
      </c>
      <c r="F326">
        <f t="shared" ca="1" si="11"/>
        <v>41</v>
      </c>
      <c r="G326">
        <v>548233</v>
      </c>
      <c r="H326" s="3">
        <f>VLOOKUP(B326,Summary[[#All],[Date Codes]:[Month]],2,0)</f>
        <v>45292</v>
      </c>
      <c r="I326" t="str">
        <f t="shared" si="10"/>
        <v>BentCoDistribution</v>
      </c>
    </row>
    <row r="327" spans="1:9" x14ac:dyDescent="0.25">
      <c r="A327" t="s">
        <v>39</v>
      </c>
      <c r="B327" t="s">
        <v>46</v>
      </c>
      <c r="C327" t="s">
        <v>11</v>
      </c>
      <c r="D327" t="s">
        <v>55</v>
      </c>
      <c r="E327" t="s">
        <v>58</v>
      </c>
      <c r="F327">
        <f t="shared" ca="1" si="11"/>
        <v>53</v>
      </c>
      <c r="G327">
        <v>484399</v>
      </c>
      <c r="H327" s="3">
        <f>VLOOKUP(B327,Summary[[#All],[Date Codes]:[Month]],2,0)</f>
        <v>45292</v>
      </c>
      <c r="I327" t="str">
        <f t="shared" si="10"/>
        <v>BentCoDistribution</v>
      </c>
    </row>
    <row r="328" spans="1:9" x14ac:dyDescent="0.25">
      <c r="A328" t="s">
        <v>39</v>
      </c>
      <c r="B328" t="s">
        <v>46</v>
      </c>
      <c r="C328" t="s">
        <v>12</v>
      </c>
      <c r="D328" t="s">
        <v>54</v>
      </c>
      <c r="E328" t="s">
        <v>59</v>
      </c>
      <c r="F328">
        <f t="shared" ca="1" si="11"/>
        <v>53</v>
      </c>
      <c r="G328">
        <v>521008</v>
      </c>
      <c r="H328" s="3">
        <f>VLOOKUP(B328,Summary[[#All],[Date Codes]:[Month]],2,0)</f>
        <v>45292</v>
      </c>
      <c r="I328" t="str">
        <f t="shared" si="10"/>
        <v>BentCoContractors</v>
      </c>
    </row>
    <row r="329" spans="1:9" x14ac:dyDescent="0.25">
      <c r="A329" t="s">
        <v>39</v>
      </c>
      <c r="B329" t="s">
        <v>46</v>
      </c>
      <c r="C329" t="s">
        <v>13</v>
      </c>
      <c r="D329" t="s">
        <v>54</v>
      </c>
      <c r="E329" t="s">
        <v>59</v>
      </c>
      <c r="F329">
        <f t="shared" ca="1" si="11"/>
        <v>48</v>
      </c>
      <c r="G329">
        <v>423782</v>
      </c>
      <c r="H329" s="3">
        <f>VLOOKUP(B329,Summary[[#All],[Date Codes]:[Month]],2,0)</f>
        <v>45292</v>
      </c>
      <c r="I329" t="str">
        <f t="shared" si="10"/>
        <v>BentCoContractors</v>
      </c>
    </row>
    <row r="330" spans="1:9" x14ac:dyDescent="0.25">
      <c r="A330" t="s">
        <v>39</v>
      </c>
      <c r="B330" t="s">
        <v>46</v>
      </c>
      <c r="C330" t="s">
        <v>6</v>
      </c>
      <c r="D330" t="s">
        <v>54</v>
      </c>
      <c r="E330" t="s">
        <v>59</v>
      </c>
      <c r="F330">
        <f t="shared" ca="1" si="11"/>
        <v>41</v>
      </c>
      <c r="G330">
        <v>281922</v>
      </c>
      <c r="H330" s="3">
        <f>VLOOKUP(B330,Summary[[#All],[Date Codes]:[Month]],2,0)</f>
        <v>45292</v>
      </c>
      <c r="I330" t="str">
        <f t="shared" si="10"/>
        <v>BentCoContractors</v>
      </c>
    </row>
    <row r="331" spans="1:9" x14ac:dyDescent="0.25">
      <c r="A331" t="s">
        <v>39</v>
      </c>
      <c r="B331" t="s">
        <v>46</v>
      </c>
      <c r="C331" t="s">
        <v>7</v>
      </c>
      <c r="D331" t="s">
        <v>54</v>
      </c>
      <c r="E331" t="s">
        <v>59</v>
      </c>
      <c r="F331">
        <f t="shared" ca="1" si="11"/>
        <v>57</v>
      </c>
      <c r="G331">
        <v>50850</v>
      </c>
      <c r="H331" s="3">
        <f>VLOOKUP(B331,Summary[[#All],[Date Codes]:[Month]],2,0)</f>
        <v>45292</v>
      </c>
      <c r="I331" t="str">
        <f t="shared" si="10"/>
        <v>BentCoContractors</v>
      </c>
    </row>
    <row r="332" spans="1:9" x14ac:dyDescent="0.25">
      <c r="A332" t="s">
        <v>39</v>
      </c>
      <c r="B332" t="s">
        <v>46</v>
      </c>
      <c r="C332" t="s">
        <v>8</v>
      </c>
      <c r="D332" t="s">
        <v>54</v>
      </c>
      <c r="E332" t="s">
        <v>59</v>
      </c>
      <c r="F332">
        <f t="shared" ca="1" si="11"/>
        <v>51</v>
      </c>
      <c r="G332">
        <v>121493</v>
      </c>
      <c r="H332" s="3">
        <f>VLOOKUP(B332,Summary[[#All],[Date Codes]:[Month]],2,0)</f>
        <v>45292</v>
      </c>
      <c r="I332" t="str">
        <f t="shared" si="10"/>
        <v>BentCoContractors</v>
      </c>
    </row>
    <row r="333" spans="1:9" x14ac:dyDescent="0.25">
      <c r="A333" t="s">
        <v>39</v>
      </c>
      <c r="B333" t="s">
        <v>46</v>
      </c>
      <c r="C333" t="s">
        <v>9</v>
      </c>
      <c r="D333" t="s">
        <v>54</v>
      </c>
      <c r="E333" t="s">
        <v>59</v>
      </c>
      <c r="F333">
        <f t="shared" ca="1" si="11"/>
        <v>51</v>
      </c>
      <c r="G333">
        <v>290946</v>
      </c>
      <c r="H333" s="3">
        <f>VLOOKUP(B333,Summary[[#All],[Date Codes]:[Month]],2,0)</f>
        <v>45292</v>
      </c>
      <c r="I333" t="str">
        <f t="shared" si="10"/>
        <v>BentCoContractors</v>
      </c>
    </row>
    <row r="334" spans="1:9" x14ac:dyDescent="0.25">
      <c r="A334" t="s">
        <v>39</v>
      </c>
      <c r="B334" t="s">
        <v>46</v>
      </c>
      <c r="C334" t="s">
        <v>10</v>
      </c>
      <c r="D334" t="s">
        <v>54</v>
      </c>
      <c r="E334" t="s">
        <v>59</v>
      </c>
      <c r="F334">
        <f t="shared" ca="1" si="11"/>
        <v>43</v>
      </c>
      <c r="G334">
        <v>258829</v>
      </c>
      <c r="H334" s="3">
        <f>VLOOKUP(B334,Summary[[#All],[Date Codes]:[Month]],2,0)</f>
        <v>45292</v>
      </c>
      <c r="I334" t="str">
        <f t="shared" si="10"/>
        <v>BentCoContractors</v>
      </c>
    </row>
    <row r="335" spans="1:9" x14ac:dyDescent="0.25">
      <c r="A335" t="s">
        <v>39</v>
      </c>
      <c r="B335" t="s">
        <v>46</v>
      </c>
      <c r="C335" t="s">
        <v>30</v>
      </c>
      <c r="D335" t="s">
        <v>54</v>
      </c>
      <c r="E335" t="s">
        <v>59</v>
      </c>
      <c r="F335">
        <f t="shared" ca="1" si="11"/>
        <v>42</v>
      </c>
      <c r="G335">
        <v>300553</v>
      </c>
      <c r="H335" s="3">
        <f>VLOOKUP(B335,Summary[[#All],[Date Codes]:[Month]],2,0)</f>
        <v>45292</v>
      </c>
      <c r="I335" t="str">
        <f t="shared" si="10"/>
        <v>BentCoContractors</v>
      </c>
    </row>
    <row r="336" spans="1:9" x14ac:dyDescent="0.25">
      <c r="A336" t="s">
        <v>39</v>
      </c>
      <c r="B336" t="s">
        <v>46</v>
      </c>
      <c r="C336" t="s">
        <v>31</v>
      </c>
      <c r="D336" t="s">
        <v>54</v>
      </c>
      <c r="E336" t="s">
        <v>59</v>
      </c>
      <c r="F336">
        <f t="shared" ca="1" si="11"/>
        <v>50</v>
      </c>
      <c r="G336">
        <v>75653</v>
      </c>
      <c r="H336" s="3">
        <f>VLOOKUP(B336,Summary[[#All],[Date Codes]:[Month]],2,0)</f>
        <v>45292</v>
      </c>
      <c r="I336" t="str">
        <f t="shared" si="10"/>
        <v>BentCoContractors</v>
      </c>
    </row>
    <row r="337" spans="1:9" x14ac:dyDescent="0.25">
      <c r="A337" t="s">
        <v>39</v>
      </c>
      <c r="B337" t="s">
        <v>46</v>
      </c>
      <c r="C337" t="s">
        <v>32</v>
      </c>
      <c r="D337" t="s">
        <v>54</v>
      </c>
      <c r="E337" t="s">
        <v>59</v>
      </c>
      <c r="F337">
        <f t="shared" ca="1" si="11"/>
        <v>56</v>
      </c>
      <c r="G337">
        <v>45672</v>
      </c>
      <c r="H337" s="3">
        <f>VLOOKUP(B337,Summary[[#All],[Date Codes]:[Month]],2,0)</f>
        <v>45292</v>
      </c>
      <c r="I337" t="str">
        <f t="shared" si="10"/>
        <v>BentCoContractors</v>
      </c>
    </row>
    <row r="338" spans="1:9" x14ac:dyDescent="0.25">
      <c r="A338" t="s">
        <v>39</v>
      </c>
      <c r="B338" t="s">
        <v>46</v>
      </c>
      <c r="C338" t="s">
        <v>4</v>
      </c>
      <c r="D338" t="s">
        <v>54</v>
      </c>
      <c r="E338" t="s">
        <v>59</v>
      </c>
      <c r="F338">
        <f t="shared" ca="1" si="11"/>
        <v>57</v>
      </c>
      <c r="G338">
        <v>413847</v>
      </c>
      <c r="H338" s="3">
        <f>VLOOKUP(B338,Summary[[#All],[Date Codes]:[Month]],2,0)</f>
        <v>45292</v>
      </c>
      <c r="I338" t="str">
        <f t="shared" si="10"/>
        <v>BentCoContractors</v>
      </c>
    </row>
    <row r="339" spans="1:9" x14ac:dyDescent="0.25">
      <c r="A339" t="s">
        <v>39</v>
      </c>
      <c r="B339" t="s">
        <v>46</v>
      </c>
      <c r="C339" t="s">
        <v>5</v>
      </c>
      <c r="D339" t="s">
        <v>56</v>
      </c>
      <c r="E339" t="s">
        <v>57</v>
      </c>
      <c r="F339">
        <f t="shared" ca="1" si="11"/>
        <v>40</v>
      </c>
      <c r="G339">
        <v>125316</v>
      </c>
      <c r="H339" s="3">
        <f>VLOOKUP(B339,Summary[[#All],[Date Codes]:[Month]],2,0)</f>
        <v>45292</v>
      </c>
      <c r="I339" t="str">
        <f t="shared" si="10"/>
        <v>BentCoInvestment</v>
      </c>
    </row>
    <row r="340" spans="1:9" x14ac:dyDescent="0.25">
      <c r="A340" t="s">
        <v>39</v>
      </c>
      <c r="B340" t="s">
        <v>46</v>
      </c>
      <c r="C340" t="s">
        <v>6</v>
      </c>
      <c r="D340" t="s">
        <v>56</v>
      </c>
      <c r="E340" t="s">
        <v>57</v>
      </c>
      <c r="F340">
        <f t="shared" ca="1" si="11"/>
        <v>50</v>
      </c>
      <c r="G340">
        <v>294355</v>
      </c>
      <c r="H340" s="3">
        <f>VLOOKUP(B340,Summary[[#All],[Date Codes]:[Month]],2,0)</f>
        <v>45292</v>
      </c>
      <c r="I340" t="str">
        <f t="shared" si="10"/>
        <v>BentCoInvestment</v>
      </c>
    </row>
    <row r="341" spans="1:9" x14ac:dyDescent="0.25">
      <c r="A341" t="s">
        <v>39</v>
      </c>
      <c r="B341" t="s">
        <v>46</v>
      </c>
      <c r="C341" t="s">
        <v>7</v>
      </c>
      <c r="D341" t="s">
        <v>56</v>
      </c>
      <c r="E341" t="s">
        <v>57</v>
      </c>
      <c r="F341">
        <f t="shared" ca="1" si="11"/>
        <v>48</v>
      </c>
      <c r="G341">
        <v>249967</v>
      </c>
      <c r="H341" s="3">
        <f>VLOOKUP(B341,Summary[[#All],[Date Codes]:[Month]],2,0)</f>
        <v>45292</v>
      </c>
      <c r="I341" t="str">
        <f t="shared" si="10"/>
        <v>BentCoInvestment</v>
      </c>
    </row>
    <row r="342" spans="1:9" x14ac:dyDescent="0.25">
      <c r="A342" t="s">
        <v>39</v>
      </c>
      <c r="B342" t="s">
        <v>46</v>
      </c>
      <c r="C342" t="s">
        <v>8</v>
      </c>
      <c r="D342" t="s">
        <v>56</v>
      </c>
      <c r="E342" t="s">
        <v>57</v>
      </c>
      <c r="F342">
        <f t="shared" ca="1" si="11"/>
        <v>40</v>
      </c>
      <c r="G342">
        <v>539742</v>
      </c>
      <c r="H342" s="3">
        <f>VLOOKUP(B342,Summary[[#All],[Date Codes]:[Month]],2,0)</f>
        <v>45292</v>
      </c>
      <c r="I342" t="str">
        <f t="shared" si="10"/>
        <v>BentCoInvestment</v>
      </c>
    </row>
    <row r="343" spans="1:9" x14ac:dyDescent="0.25">
      <c r="A343" t="s">
        <v>39</v>
      </c>
      <c r="B343" t="s">
        <v>46</v>
      </c>
      <c r="C343" t="s">
        <v>9</v>
      </c>
      <c r="D343" t="s">
        <v>56</v>
      </c>
      <c r="E343" t="s">
        <v>57</v>
      </c>
      <c r="F343">
        <f t="shared" ca="1" si="11"/>
        <v>43</v>
      </c>
      <c r="G343">
        <v>474100</v>
      </c>
      <c r="H343" s="3">
        <f>VLOOKUP(B343,Summary[[#All],[Date Codes]:[Month]],2,0)</f>
        <v>45292</v>
      </c>
      <c r="I343" t="str">
        <f t="shared" si="10"/>
        <v>BentCoInvestment</v>
      </c>
    </row>
    <row r="344" spans="1:9" x14ac:dyDescent="0.25">
      <c r="A344" t="s">
        <v>39</v>
      </c>
      <c r="B344" t="s">
        <v>47</v>
      </c>
      <c r="C344" t="s">
        <v>10</v>
      </c>
      <c r="D344" t="s">
        <v>56</v>
      </c>
      <c r="E344" t="s">
        <v>57</v>
      </c>
      <c r="F344">
        <f t="shared" ca="1" si="11"/>
        <v>44</v>
      </c>
      <c r="G344">
        <v>526674</v>
      </c>
      <c r="H344" s="3">
        <f>VLOOKUP(B344,Summary[[#All],[Date Codes]:[Month]],2,0)</f>
        <v>45323</v>
      </c>
      <c r="I344" t="str">
        <f t="shared" si="10"/>
        <v>BentCoInvestment</v>
      </c>
    </row>
    <row r="345" spans="1:9" x14ac:dyDescent="0.25">
      <c r="A345" t="s">
        <v>39</v>
      </c>
      <c r="B345" t="s">
        <v>47</v>
      </c>
      <c r="C345" t="s">
        <v>13</v>
      </c>
      <c r="D345" t="s">
        <v>56</v>
      </c>
      <c r="E345" t="s">
        <v>57</v>
      </c>
      <c r="F345">
        <f t="shared" ca="1" si="11"/>
        <v>57</v>
      </c>
      <c r="G345">
        <v>278466</v>
      </c>
      <c r="H345" s="3">
        <f>VLOOKUP(B345,Summary[[#All],[Date Codes]:[Month]],2,0)</f>
        <v>45323</v>
      </c>
      <c r="I345" t="str">
        <f t="shared" si="10"/>
        <v>BentCoInvestment</v>
      </c>
    </row>
    <row r="346" spans="1:9" x14ac:dyDescent="0.25">
      <c r="A346" t="s">
        <v>39</v>
      </c>
      <c r="B346" t="s">
        <v>47</v>
      </c>
      <c r="C346" t="s">
        <v>4</v>
      </c>
      <c r="D346" t="s">
        <v>56</v>
      </c>
      <c r="E346" t="s">
        <v>57</v>
      </c>
      <c r="F346">
        <f t="shared" ca="1" si="11"/>
        <v>52</v>
      </c>
      <c r="G346">
        <v>169599</v>
      </c>
      <c r="H346" s="3">
        <f>VLOOKUP(B346,Summary[[#All],[Date Codes]:[Month]],2,0)</f>
        <v>45323</v>
      </c>
      <c r="I346" t="str">
        <f t="shared" si="10"/>
        <v>BentCoInvestment</v>
      </c>
    </row>
    <row r="347" spans="1:9" x14ac:dyDescent="0.25">
      <c r="A347" t="s">
        <v>39</v>
      </c>
      <c r="B347" t="s">
        <v>47</v>
      </c>
      <c r="C347" t="s">
        <v>5</v>
      </c>
      <c r="D347" t="s">
        <v>56</v>
      </c>
      <c r="E347" t="s">
        <v>57</v>
      </c>
      <c r="F347">
        <f t="shared" ca="1" si="11"/>
        <v>41</v>
      </c>
      <c r="G347">
        <v>497108</v>
      </c>
      <c r="H347" s="3">
        <f>VLOOKUP(B347,Summary[[#All],[Date Codes]:[Month]],2,0)</f>
        <v>45323</v>
      </c>
      <c r="I347" t="str">
        <f t="shared" si="10"/>
        <v>BentCoInvestment</v>
      </c>
    </row>
    <row r="348" spans="1:9" x14ac:dyDescent="0.25">
      <c r="A348" t="s">
        <v>39</v>
      </c>
      <c r="B348" t="s">
        <v>47</v>
      </c>
      <c r="C348" t="s">
        <v>6</v>
      </c>
      <c r="D348" t="s">
        <v>56</v>
      </c>
      <c r="E348" t="s">
        <v>57</v>
      </c>
      <c r="F348">
        <f t="shared" ca="1" si="11"/>
        <v>53</v>
      </c>
      <c r="G348">
        <v>176038</v>
      </c>
      <c r="H348" s="3">
        <f>VLOOKUP(B348,Summary[[#All],[Date Codes]:[Month]],2,0)</f>
        <v>45323</v>
      </c>
      <c r="I348" t="str">
        <f t="shared" si="10"/>
        <v>BentCoInvestment</v>
      </c>
    </row>
    <row r="349" spans="1:9" x14ac:dyDescent="0.25">
      <c r="A349" t="s">
        <v>39</v>
      </c>
      <c r="B349" t="s">
        <v>47</v>
      </c>
      <c r="C349" t="s">
        <v>7</v>
      </c>
      <c r="D349" t="s">
        <v>54</v>
      </c>
      <c r="E349" t="s">
        <v>59</v>
      </c>
      <c r="F349">
        <f t="shared" ca="1" si="11"/>
        <v>45</v>
      </c>
      <c r="G349">
        <v>400088</v>
      </c>
      <c r="H349" s="3">
        <f>VLOOKUP(B349,Summary[[#All],[Date Codes]:[Month]],2,0)</f>
        <v>45323</v>
      </c>
      <c r="I349" t="str">
        <f t="shared" si="10"/>
        <v>BentCoContractors</v>
      </c>
    </row>
    <row r="350" spans="1:9" x14ac:dyDescent="0.25">
      <c r="A350" t="s">
        <v>39</v>
      </c>
      <c r="B350" t="s">
        <v>47</v>
      </c>
      <c r="C350" t="s">
        <v>8</v>
      </c>
      <c r="D350" t="s">
        <v>54</v>
      </c>
      <c r="E350" t="s">
        <v>59</v>
      </c>
      <c r="F350">
        <f t="shared" ca="1" si="11"/>
        <v>43</v>
      </c>
      <c r="G350">
        <v>167217</v>
      </c>
      <c r="H350" s="3">
        <f>VLOOKUP(B350,Summary[[#All],[Date Codes]:[Month]],2,0)</f>
        <v>45323</v>
      </c>
      <c r="I350" t="str">
        <f t="shared" si="10"/>
        <v>BentCoContractors</v>
      </c>
    </row>
    <row r="351" spans="1:9" x14ac:dyDescent="0.25">
      <c r="A351" t="s">
        <v>39</v>
      </c>
      <c r="B351" t="s">
        <v>47</v>
      </c>
      <c r="C351" t="s">
        <v>9</v>
      </c>
      <c r="D351" t="s">
        <v>54</v>
      </c>
      <c r="E351" t="s">
        <v>59</v>
      </c>
      <c r="F351">
        <f t="shared" ca="1" si="11"/>
        <v>57</v>
      </c>
      <c r="G351">
        <v>386788</v>
      </c>
      <c r="H351" s="3">
        <f>VLOOKUP(B351,Summary[[#All],[Date Codes]:[Month]],2,0)</f>
        <v>45323</v>
      </c>
      <c r="I351" t="str">
        <f t="shared" si="10"/>
        <v>BentCoContractors</v>
      </c>
    </row>
    <row r="352" spans="1:9" x14ac:dyDescent="0.25">
      <c r="A352" t="s">
        <v>39</v>
      </c>
      <c r="B352" t="s">
        <v>47</v>
      </c>
      <c r="C352" t="s">
        <v>10</v>
      </c>
      <c r="D352" t="s">
        <v>54</v>
      </c>
      <c r="E352" t="s">
        <v>59</v>
      </c>
      <c r="F352">
        <f t="shared" ca="1" si="11"/>
        <v>46</v>
      </c>
      <c r="G352">
        <v>481685</v>
      </c>
      <c r="H352" s="3">
        <f>VLOOKUP(B352,Summary[[#All],[Date Codes]:[Month]],2,0)</f>
        <v>45323</v>
      </c>
      <c r="I352" t="str">
        <f t="shared" si="10"/>
        <v>BentCoContractors</v>
      </c>
    </row>
    <row r="353" spans="1:9" x14ac:dyDescent="0.25">
      <c r="A353" t="s">
        <v>39</v>
      </c>
      <c r="B353" t="s">
        <v>47</v>
      </c>
      <c r="C353" t="s">
        <v>11</v>
      </c>
      <c r="D353" t="s">
        <v>54</v>
      </c>
      <c r="E353" t="s">
        <v>59</v>
      </c>
      <c r="F353">
        <f t="shared" ca="1" si="11"/>
        <v>49</v>
      </c>
      <c r="G353">
        <v>541744</v>
      </c>
      <c r="H353" s="3">
        <f>VLOOKUP(B353,Summary[[#All],[Date Codes]:[Month]],2,0)</f>
        <v>45323</v>
      </c>
      <c r="I353" t="str">
        <f t="shared" si="10"/>
        <v>BentCoContractors</v>
      </c>
    </row>
    <row r="354" spans="1:9" x14ac:dyDescent="0.25">
      <c r="A354" t="s">
        <v>39</v>
      </c>
      <c r="B354" t="s">
        <v>47</v>
      </c>
      <c r="C354" t="s">
        <v>12</v>
      </c>
      <c r="D354" t="s">
        <v>56</v>
      </c>
      <c r="E354" t="s">
        <v>57</v>
      </c>
      <c r="F354">
        <f t="shared" ca="1" si="11"/>
        <v>58</v>
      </c>
      <c r="G354">
        <v>499979</v>
      </c>
      <c r="H354" s="3">
        <f>VLOOKUP(B354,Summary[[#All],[Date Codes]:[Month]],2,0)</f>
        <v>45323</v>
      </c>
      <c r="I354" t="str">
        <f t="shared" si="10"/>
        <v>BentCoInvestment</v>
      </c>
    </row>
    <row r="355" spans="1:9" x14ac:dyDescent="0.25">
      <c r="A355" t="s">
        <v>39</v>
      </c>
      <c r="B355" t="s">
        <v>47</v>
      </c>
      <c r="C355" t="s">
        <v>13</v>
      </c>
      <c r="D355" t="s">
        <v>55</v>
      </c>
      <c r="E355" t="s">
        <v>58</v>
      </c>
      <c r="F355">
        <f t="shared" ca="1" si="11"/>
        <v>54</v>
      </c>
      <c r="G355">
        <v>488458</v>
      </c>
      <c r="H355" s="3">
        <f>VLOOKUP(B355,Summary[[#All],[Date Codes]:[Month]],2,0)</f>
        <v>45323</v>
      </c>
      <c r="I355" t="str">
        <f t="shared" si="10"/>
        <v>BentCoDistribution</v>
      </c>
    </row>
    <row r="356" spans="1:9" x14ac:dyDescent="0.25">
      <c r="A356" t="s">
        <v>39</v>
      </c>
      <c r="B356" t="s">
        <v>47</v>
      </c>
      <c r="C356" t="s">
        <v>6</v>
      </c>
      <c r="D356" t="s">
        <v>55</v>
      </c>
      <c r="E356" t="s">
        <v>58</v>
      </c>
      <c r="F356">
        <f t="shared" ca="1" si="11"/>
        <v>47</v>
      </c>
      <c r="G356">
        <v>118935</v>
      </c>
      <c r="H356" s="3">
        <f>VLOOKUP(B356,Summary[[#All],[Date Codes]:[Month]],2,0)</f>
        <v>45323</v>
      </c>
      <c r="I356" t="str">
        <f t="shared" si="10"/>
        <v>BentCoDistribution</v>
      </c>
    </row>
    <row r="357" spans="1:9" x14ac:dyDescent="0.25">
      <c r="A357" t="s">
        <v>39</v>
      </c>
      <c r="B357" t="s">
        <v>47</v>
      </c>
      <c r="C357" t="s">
        <v>7</v>
      </c>
      <c r="D357" t="s">
        <v>55</v>
      </c>
      <c r="E357" t="s">
        <v>58</v>
      </c>
      <c r="F357">
        <f t="shared" ca="1" si="11"/>
        <v>58</v>
      </c>
      <c r="G357">
        <v>186049</v>
      </c>
      <c r="H357" s="3">
        <f>VLOOKUP(B357,Summary[[#All],[Date Codes]:[Month]],2,0)</f>
        <v>45323</v>
      </c>
      <c r="I357" t="str">
        <f t="shared" si="10"/>
        <v>BentCoDistribution</v>
      </c>
    </row>
    <row r="358" spans="1:9" x14ac:dyDescent="0.25">
      <c r="A358" t="s">
        <v>39</v>
      </c>
      <c r="B358" t="s">
        <v>47</v>
      </c>
      <c r="C358" t="s">
        <v>8</v>
      </c>
      <c r="D358" t="s">
        <v>55</v>
      </c>
      <c r="E358" t="s">
        <v>58</v>
      </c>
      <c r="F358">
        <f t="shared" ca="1" si="11"/>
        <v>54</v>
      </c>
      <c r="G358">
        <v>343885</v>
      </c>
      <c r="H358" s="3">
        <f>VLOOKUP(B358,Summary[[#All],[Date Codes]:[Month]],2,0)</f>
        <v>45323</v>
      </c>
      <c r="I358" t="str">
        <f t="shared" si="10"/>
        <v>BentCoDistribution</v>
      </c>
    </row>
    <row r="359" spans="1:9" x14ac:dyDescent="0.25">
      <c r="A359" t="s">
        <v>39</v>
      </c>
      <c r="B359" t="s">
        <v>47</v>
      </c>
      <c r="C359" t="s">
        <v>9</v>
      </c>
      <c r="D359" t="s">
        <v>55</v>
      </c>
      <c r="E359" t="s">
        <v>58</v>
      </c>
      <c r="F359">
        <f t="shared" ca="1" si="11"/>
        <v>55</v>
      </c>
      <c r="G359">
        <v>513199</v>
      </c>
      <c r="H359" s="3">
        <f>VLOOKUP(B359,Summary[[#All],[Date Codes]:[Month]],2,0)</f>
        <v>45323</v>
      </c>
      <c r="I359" t="str">
        <f t="shared" si="10"/>
        <v>BentCoDistribution</v>
      </c>
    </row>
    <row r="360" spans="1:9" x14ac:dyDescent="0.25">
      <c r="A360" t="s">
        <v>39</v>
      </c>
      <c r="B360" t="s">
        <v>47</v>
      </c>
      <c r="C360" t="s">
        <v>10</v>
      </c>
      <c r="D360" t="s">
        <v>55</v>
      </c>
      <c r="E360" t="s">
        <v>58</v>
      </c>
      <c r="F360">
        <f t="shared" ca="1" si="11"/>
        <v>48</v>
      </c>
      <c r="G360">
        <v>201713</v>
      </c>
      <c r="H360" s="3">
        <f>VLOOKUP(B360,Summary[[#All],[Date Codes]:[Month]],2,0)</f>
        <v>45323</v>
      </c>
      <c r="I360" t="str">
        <f t="shared" si="10"/>
        <v>BentCoDistribution</v>
      </c>
    </row>
    <row r="361" spans="1:9" x14ac:dyDescent="0.25">
      <c r="A361" t="s">
        <v>39</v>
      </c>
      <c r="B361" t="s">
        <v>47</v>
      </c>
      <c r="C361" t="s">
        <v>13</v>
      </c>
      <c r="D361" t="s">
        <v>55</v>
      </c>
      <c r="E361" t="s">
        <v>58</v>
      </c>
      <c r="F361">
        <f t="shared" ca="1" si="11"/>
        <v>55</v>
      </c>
      <c r="G361">
        <v>568829</v>
      </c>
      <c r="H361" s="3">
        <f>VLOOKUP(B361,Summary[[#All],[Date Codes]:[Month]],2,0)</f>
        <v>45323</v>
      </c>
      <c r="I361" t="str">
        <f t="shared" si="10"/>
        <v>BentCoDistribution</v>
      </c>
    </row>
    <row r="362" spans="1:9" x14ac:dyDescent="0.25">
      <c r="A362" t="s">
        <v>39</v>
      </c>
      <c r="B362" t="s">
        <v>47</v>
      </c>
      <c r="C362" t="s">
        <v>4</v>
      </c>
      <c r="D362" t="s">
        <v>55</v>
      </c>
      <c r="E362" t="s">
        <v>58</v>
      </c>
      <c r="F362">
        <f t="shared" ca="1" si="11"/>
        <v>46</v>
      </c>
      <c r="G362">
        <v>182040</v>
      </c>
      <c r="H362" s="3">
        <f>VLOOKUP(B362,Summary[[#All],[Date Codes]:[Month]],2,0)</f>
        <v>45323</v>
      </c>
      <c r="I362" t="str">
        <f t="shared" si="10"/>
        <v>BentCoDistribution</v>
      </c>
    </row>
    <row r="363" spans="1:9" x14ac:dyDescent="0.25">
      <c r="A363" t="s">
        <v>39</v>
      </c>
      <c r="B363" t="s">
        <v>47</v>
      </c>
      <c r="C363" t="s">
        <v>5</v>
      </c>
      <c r="D363" t="s">
        <v>54</v>
      </c>
      <c r="E363" t="s">
        <v>59</v>
      </c>
      <c r="F363">
        <f t="shared" ca="1" si="11"/>
        <v>41</v>
      </c>
      <c r="G363">
        <v>499532</v>
      </c>
      <c r="H363" s="3">
        <f>VLOOKUP(B363,Summary[[#All],[Date Codes]:[Month]],2,0)</f>
        <v>45323</v>
      </c>
      <c r="I363" t="str">
        <f t="shared" si="10"/>
        <v>BentCoContractors</v>
      </c>
    </row>
    <row r="364" spans="1:9" x14ac:dyDescent="0.25">
      <c r="A364" t="s">
        <v>39</v>
      </c>
      <c r="B364" t="s">
        <v>47</v>
      </c>
      <c r="C364" t="s">
        <v>6</v>
      </c>
      <c r="D364" t="s">
        <v>54</v>
      </c>
      <c r="E364" t="s">
        <v>59</v>
      </c>
      <c r="F364">
        <f t="shared" ca="1" si="11"/>
        <v>51</v>
      </c>
      <c r="G364">
        <v>117069</v>
      </c>
      <c r="H364" s="3">
        <f>VLOOKUP(B364,Summary[[#All],[Date Codes]:[Month]],2,0)</f>
        <v>45323</v>
      </c>
      <c r="I364" t="str">
        <f t="shared" si="10"/>
        <v>BentCoContractors</v>
      </c>
    </row>
    <row r="365" spans="1:9" x14ac:dyDescent="0.25">
      <c r="A365" t="s">
        <v>39</v>
      </c>
      <c r="B365" t="s">
        <v>47</v>
      </c>
      <c r="C365" t="s">
        <v>7</v>
      </c>
      <c r="D365" t="s">
        <v>54</v>
      </c>
      <c r="E365" t="s">
        <v>59</v>
      </c>
      <c r="F365">
        <f t="shared" ca="1" si="11"/>
        <v>55</v>
      </c>
      <c r="G365">
        <v>91204</v>
      </c>
      <c r="H365" s="3">
        <f>VLOOKUP(B365,Summary[[#All],[Date Codes]:[Month]],2,0)</f>
        <v>45323</v>
      </c>
      <c r="I365" t="str">
        <f t="shared" si="10"/>
        <v>BentCoContractors</v>
      </c>
    </row>
    <row r="366" spans="1:9" x14ac:dyDescent="0.25">
      <c r="A366" t="s">
        <v>39</v>
      </c>
      <c r="B366" t="s">
        <v>47</v>
      </c>
      <c r="C366" t="s">
        <v>8</v>
      </c>
      <c r="D366" t="s">
        <v>54</v>
      </c>
      <c r="E366" t="s">
        <v>59</v>
      </c>
      <c r="F366">
        <f t="shared" ca="1" si="11"/>
        <v>53</v>
      </c>
      <c r="G366">
        <v>54629</v>
      </c>
      <c r="H366" s="3">
        <f>VLOOKUP(B366,Summary[[#All],[Date Codes]:[Month]],2,0)</f>
        <v>45323</v>
      </c>
      <c r="I366" t="str">
        <f t="shared" si="10"/>
        <v>BentCoContractors</v>
      </c>
    </row>
    <row r="367" spans="1:9" x14ac:dyDescent="0.25">
      <c r="A367" t="s">
        <v>39</v>
      </c>
      <c r="B367" t="s">
        <v>47</v>
      </c>
      <c r="C367" t="s">
        <v>9</v>
      </c>
      <c r="D367" t="s">
        <v>54</v>
      </c>
      <c r="E367" t="s">
        <v>59</v>
      </c>
      <c r="F367">
        <f t="shared" ca="1" si="11"/>
        <v>53</v>
      </c>
      <c r="G367">
        <v>505872</v>
      </c>
      <c r="H367" s="3">
        <f>VLOOKUP(B367,Summary[[#All],[Date Codes]:[Month]],2,0)</f>
        <v>45323</v>
      </c>
      <c r="I367" t="str">
        <f t="shared" si="10"/>
        <v>BentCoContractors</v>
      </c>
    </row>
    <row r="368" spans="1:9" x14ac:dyDescent="0.25">
      <c r="A368" t="s">
        <v>39</v>
      </c>
      <c r="B368" t="s">
        <v>47</v>
      </c>
      <c r="C368" t="s">
        <v>10</v>
      </c>
      <c r="D368" t="s">
        <v>54</v>
      </c>
      <c r="E368" t="s">
        <v>59</v>
      </c>
      <c r="F368">
        <f t="shared" ca="1" si="11"/>
        <v>48</v>
      </c>
      <c r="G368">
        <v>244896</v>
      </c>
      <c r="H368" s="3">
        <f>VLOOKUP(B368,Summary[[#All],[Date Codes]:[Month]],2,0)</f>
        <v>45323</v>
      </c>
      <c r="I368" t="str">
        <f t="shared" si="10"/>
        <v>BentCoContractors</v>
      </c>
    </row>
    <row r="369" spans="1:9" x14ac:dyDescent="0.25">
      <c r="A369" t="s">
        <v>39</v>
      </c>
      <c r="B369" t="s">
        <v>47</v>
      </c>
      <c r="C369" t="s">
        <v>11</v>
      </c>
      <c r="D369" t="s">
        <v>54</v>
      </c>
      <c r="E369" t="s">
        <v>59</v>
      </c>
      <c r="F369">
        <f t="shared" ca="1" si="11"/>
        <v>54</v>
      </c>
      <c r="G369">
        <v>175652</v>
      </c>
      <c r="H369" s="3">
        <f>VLOOKUP(B369,Summary[[#All],[Date Codes]:[Month]],2,0)</f>
        <v>45323</v>
      </c>
      <c r="I369" t="str">
        <f t="shared" si="10"/>
        <v>BentCoContractors</v>
      </c>
    </row>
    <row r="370" spans="1:9" x14ac:dyDescent="0.25">
      <c r="A370" t="s">
        <v>39</v>
      </c>
      <c r="B370" t="s">
        <v>47</v>
      </c>
      <c r="C370" t="s">
        <v>12</v>
      </c>
      <c r="D370" t="s">
        <v>56</v>
      </c>
      <c r="E370" t="s">
        <v>57</v>
      </c>
      <c r="F370">
        <f t="shared" ca="1" si="11"/>
        <v>56</v>
      </c>
      <c r="G370">
        <v>273112</v>
      </c>
      <c r="H370" s="3">
        <f>VLOOKUP(B370,Summary[[#All],[Date Codes]:[Month]],2,0)</f>
        <v>45323</v>
      </c>
      <c r="I370" t="str">
        <f t="shared" si="10"/>
        <v>BentCoInvestment</v>
      </c>
    </row>
    <row r="371" spans="1:9" x14ac:dyDescent="0.25">
      <c r="A371" t="s">
        <v>39</v>
      </c>
      <c r="B371" t="s">
        <v>47</v>
      </c>
      <c r="C371" t="s">
        <v>13</v>
      </c>
      <c r="D371" t="s">
        <v>56</v>
      </c>
      <c r="E371" t="s">
        <v>57</v>
      </c>
      <c r="F371">
        <f t="shared" ca="1" si="11"/>
        <v>44</v>
      </c>
      <c r="G371">
        <v>265506</v>
      </c>
      <c r="H371" s="3">
        <f>VLOOKUP(B371,Summary[[#All],[Date Codes]:[Month]],2,0)</f>
        <v>45323</v>
      </c>
      <c r="I371" t="str">
        <f t="shared" si="10"/>
        <v>BentCoInvestment</v>
      </c>
    </row>
    <row r="372" spans="1:9" x14ac:dyDescent="0.25">
      <c r="A372" t="s">
        <v>39</v>
      </c>
      <c r="B372" t="s">
        <v>47</v>
      </c>
      <c r="C372" t="s">
        <v>6</v>
      </c>
      <c r="D372" t="s">
        <v>56</v>
      </c>
      <c r="E372" t="s">
        <v>57</v>
      </c>
      <c r="F372">
        <f t="shared" ca="1" si="11"/>
        <v>54</v>
      </c>
      <c r="G372">
        <v>251091</v>
      </c>
      <c r="H372" s="3">
        <f>VLOOKUP(B372,Summary[[#All],[Date Codes]:[Month]],2,0)</f>
        <v>45323</v>
      </c>
      <c r="I372" t="str">
        <f t="shared" si="10"/>
        <v>BentCoInvestment</v>
      </c>
    </row>
    <row r="373" spans="1:9" x14ac:dyDescent="0.25">
      <c r="A373" t="s">
        <v>39</v>
      </c>
      <c r="B373" t="s">
        <v>47</v>
      </c>
      <c r="C373" t="s">
        <v>7</v>
      </c>
      <c r="D373" t="s">
        <v>56</v>
      </c>
      <c r="E373" t="s">
        <v>57</v>
      </c>
      <c r="F373">
        <f t="shared" ca="1" si="11"/>
        <v>56</v>
      </c>
      <c r="G373">
        <v>173465</v>
      </c>
      <c r="H373" s="3">
        <f>VLOOKUP(B373,Summary[[#All],[Date Codes]:[Month]],2,0)</f>
        <v>45323</v>
      </c>
      <c r="I373" t="str">
        <f t="shared" si="10"/>
        <v>BentCoInvestment</v>
      </c>
    </row>
    <row r="374" spans="1:9" x14ac:dyDescent="0.25">
      <c r="A374" t="s">
        <v>39</v>
      </c>
      <c r="B374" t="s">
        <v>47</v>
      </c>
      <c r="C374" t="s">
        <v>8</v>
      </c>
      <c r="D374" t="s">
        <v>56</v>
      </c>
      <c r="E374" t="s">
        <v>57</v>
      </c>
      <c r="F374">
        <f t="shared" ca="1" si="11"/>
        <v>40</v>
      </c>
      <c r="G374">
        <v>557871</v>
      </c>
      <c r="H374" s="3">
        <f>VLOOKUP(B374,Summary[[#All],[Date Codes]:[Month]],2,0)</f>
        <v>45323</v>
      </c>
      <c r="I374" t="str">
        <f t="shared" si="10"/>
        <v>BentCoInvestment</v>
      </c>
    </row>
    <row r="375" spans="1:9" x14ac:dyDescent="0.25">
      <c r="A375" t="s">
        <v>39</v>
      </c>
      <c r="B375" t="s">
        <v>47</v>
      </c>
      <c r="C375" t="s">
        <v>9</v>
      </c>
      <c r="D375" t="s">
        <v>56</v>
      </c>
      <c r="E375" t="s">
        <v>57</v>
      </c>
      <c r="F375">
        <f t="shared" ca="1" si="11"/>
        <v>53</v>
      </c>
      <c r="G375">
        <v>185329</v>
      </c>
      <c r="H375" s="3">
        <f>VLOOKUP(B375,Summary[[#All],[Date Codes]:[Month]],2,0)</f>
        <v>45323</v>
      </c>
      <c r="I375" t="str">
        <f t="shared" si="10"/>
        <v>BentCoInvestment</v>
      </c>
    </row>
    <row r="376" spans="1:9" x14ac:dyDescent="0.25">
      <c r="A376" t="s">
        <v>39</v>
      </c>
      <c r="B376" t="s">
        <v>47</v>
      </c>
      <c r="C376" t="s">
        <v>10</v>
      </c>
      <c r="D376" t="s">
        <v>56</v>
      </c>
      <c r="E376" t="s">
        <v>57</v>
      </c>
      <c r="F376">
        <f t="shared" ca="1" si="11"/>
        <v>53</v>
      </c>
      <c r="G376">
        <v>145398</v>
      </c>
      <c r="H376" s="3">
        <f>VLOOKUP(B376,Summary[[#All],[Date Codes]:[Month]],2,0)</f>
        <v>45323</v>
      </c>
      <c r="I376" t="str">
        <f t="shared" si="10"/>
        <v>BentCoInvestment</v>
      </c>
    </row>
    <row r="377" spans="1:9" x14ac:dyDescent="0.25">
      <c r="A377" t="s">
        <v>39</v>
      </c>
      <c r="B377" t="s">
        <v>47</v>
      </c>
      <c r="C377" t="s">
        <v>8</v>
      </c>
      <c r="D377" t="s">
        <v>54</v>
      </c>
      <c r="E377" t="s">
        <v>59</v>
      </c>
      <c r="F377">
        <f t="shared" ca="1" si="11"/>
        <v>40</v>
      </c>
      <c r="G377">
        <v>349605</v>
      </c>
      <c r="H377" s="3">
        <f>VLOOKUP(B377,Summary[[#All],[Date Codes]:[Month]],2,0)</f>
        <v>45323</v>
      </c>
      <c r="I377" t="str">
        <f t="shared" si="10"/>
        <v>BentCoContractors</v>
      </c>
    </row>
    <row r="378" spans="1:9" x14ac:dyDescent="0.25">
      <c r="A378" t="s">
        <v>39</v>
      </c>
      <c r="B378" t="s">
        <v>47</v>
      </c>
      <c r="C378" t="s">
        <v>9</v>
      </c>
      <c r="D378" t="s">
        <v>54</v>
      </c>
      <c r="E378" t="s">
        <v>59</v>
      </c>
      <c r="F378">
        <f t="shared" ca="1" si="11"/>
        <v>47</v>
      </c>
      <c r="G378">
        <v>290149</v>
      </c>
      <c r="H378" s="3">
        <f>VLOOKUP(B378,Summary[[#All],[Date Codes]:[Month]],2,0)</f>
        <v>45323</v>
      </c>
      <c r="I378" t="str">
        <f t="shared" si="10"/>
        <v>BentCoContractors</v>
      </c>
    </row>
    <row r="379" spans="1:9" x14ac:dyDescent="0.25">
      <c r="A379" t="s">
        <v>39</v>
      </c>
      <c r="B379" t="s">
        <v>47</v>
      </c>
      <c r="C379" t="s">
        <v>10</v>
      </c>
      <c r="D379" t="s">
        <v>54</v>
      </c>
      <c r="E379" t="s">
        <v>59</v>
      </c>
      <c r="F379">
        <f t="shared" ca="1" si="11"/>
        <v>48</v>
      </c>
      <c r="G379">
        <v>157398</v>
      </c>
      <c r="H379" s="3">
        <f>VLOOKUP(B379,Summary[[#All],[Date Codes]:[Month]],2,0)</f>
        <v>45323</v>
      </c>
      <c r="I379" t="str">
        <f t="shared" si="10"/>
        <v>BentCoContractors</v>
      </c>
    </row>
    <row r="380" spans="1:9" x14ac:dyDescent="0.25">
      <c r="A380" t="s">
        <v>39</v>
      </c>
      <c r="B380" t="s">
        <v>47</v>
      </c>
      <c r="C380" t="s">
        <v>13</v>
      </c>
      <c r="D380" t="s">
        <v>54</v>
      </c>
      <c r="E380" t="s">
        <v>59</v>
      </c>
      <c r="F380">
        <f t="shared" ca="1" si="11"/>
        <v>52</v>
      </c>
      <c r="G380">
        <v>202899</v>
      </c>
      <c r="H380" s="3">
        <f>VLOOKUP(B380,Summary[[#All],[Date Codes]:[Month]],2,0)</f>
        <v>45323</v>
      </c>
      <c r="I380" t="str">
        <f t="shared" si="10"/>
        <v>BentCoContractors</v>
      </c>
    </row>
    <row r="381" spans="1:9" x14ac:dyDescent="0.25">
      <c r="A381" t="s">
        <v>39</v>
      </c>
      <c r="B381" t="s">
        <v>47</v>
      </c>
      <c r="C381" t="s">
        <v>4</v>
      </c>
      <c r="D381" t="s">
        <v>54</v>
      </c>
      <c r="E381" t="s">
        <v>59</v>
      </c>
      <c r="F381">
        <f t="shared" ca="1" si="11"/>
        <v>41</v>
      </c>
      <c r="G381">
        <v>171583</v>
      </c>
      <c r="H381" s="3">
        <f>VLOOKUP(B381,Summary[[#All],[Date Codes]:[Month]],2,0)</f>
        <v>45323</v>
      </c>
      <c r="I381" t="str">
        <f t="shared" si="10"/>
        <v>BentCoContractors</v>
      </c>
    </row>
    <row r="382" spans="1:9" x14ac:dyDescent="0.25">
      <c r="A382" t="s">
        <v>39</v>
      </c>
      <c r="B382" t="s">
        <v>47</v>
      </c>
      <c r="C382" t="s">
        <v>5</v>
      </c>
      <c r="D382" t="s">
        <v>56</v>
      </c>
      <c r="E382" t="s">
        <v>57</v>
      </c>
      <c r="F382">
        <f t="shared" ca="1" si="11"/>
        <v>49</v>
      </c>
      <c r="G382">
        <v>318749</v>
      </c>
      <c r="H382" s="3">
        <f>VLOOKUP(B382,Summary[[#All],[Date Codes]:[Month]],2,0)</f>
        <v>45323</v>
      </c>
      <c r="I382" t="str">
        <f t="shared" si="10"/>
        <v>BentCoInvestment</v>
      </c>
    </row>
    <row r="383" spans="1:9" x14ac:dyDescent="0.25">
      <c r="A383" t="s">
        <v>39</v>
      </c>
      <c r="B383" t="s">
        <v>47</v>
      </c>
      <c r="C383" t="s">
        <v>6</v>
      </c>
      <c r="D383" t="s">
        <v>56</v>
      </c>
      <c r="E383" t="s">
        <v>57</v>
      </c>
      <c r="F383">
        <f t="shared" ca="1" si="11"/>
        <v>58</v>
      </c>
      <c r="G383">
        <v>173647</v>
      </c>
      <c r="H383" s="3">
        <f>VLOOKUP(B383,Summary[[#All],[Date Codes]:[Month]],2,0)</f>
        <v>45323</v>
      </c>
      <c r="I383" t="str">
        <f t="shared" si="10"/>
        <v>BentCoInvestment</v>
      </c>
    </row>
    <row r="384" spans="1:9" x14ac:dyDescent="0.25">
      <c r="A384" t="s">
        <v>39</v>
      </c>
      <c r="B384" t="s">
        <v>47</v>
      </c>
      <c r="C384" t="s">
        <v>7</v>
      </c>
      <c r="D384" t="s">
        <v>56</v>
      </c>
      <c r="E384" t="s">
        <v>57</v>
      </c>
      <c r="F384">
        <f t="shared" ca="1" si="11"/>
        <v>44</v>
      </c>
      <c r="G384">
        <v>50712</v>
      </c>
      <c r="H384" s="3">
        <f>VLOOKUP(B384,Summary[[#All],[Date Codes]:[Month]],2,0)</f>
        <v>45323</v>
      </c>
      <c r="I384" t="str">
        <f t="shared" si="10"/>
        <v>BentCoInvestment</v>
      </c>
    </row>
    <row r="385" spans="1:9" x14ac:dyDescent="0.25">
      <c r="A385" t="s">
        <v>39</v>
      </c>
      <c r="B385" t="s">
        <v>47</v>
      </c>
      <c r="C385" t="s">
        <v>8</v>
      </c>
      <c r="D385" t="s">
        <v>56</v>
      </c>
      <c r="E385" t="s">
        <v>57</v>
      </c>
      <c r="F385">
        <f t="shared" ca="1" si="11"/>
        <v>45</v>
      </c>
      <c r="G385">
        <v>124065</v>
      </c>
      <c r="H385" s="3">
        <f>VLOOKUP(B385,Summary[[#All],[Date Codes]:[Month]],2,0)</f>
        <v>45323</v>
      </c>
      <c r="I385" t="str">
        <f t="shared" si="10"/>
        <v>BentCoInvestment</v>
      </c>
    </row>
    <row r="386" spans="1:9" x14ac:dyDescent="0.25">
      <c r="A386" t="s">
        <v>39</v>
      </c>
      <c r="B386" t="s">
        <v>47</v>
      </c>
      <c r="C386" t="s">
        <v>9</v>
      </c>
      <c r="D386" t="s">
        <v>56</v>
      </c>
      <c r="E386" t="s">
        <v>57</v>
      </c>
      <c r="F386">
        <f t="shared" ca="1" si="11"/>
        <v>57</v>
      </c>
      <c r="G386">
        <v>526572</v>
      </c>
      <c r="H386" s="3">
        <f>VLOOKUP(B386,Summary[[#All],[Date Codes]:[Month]],2,0)</f>
        <v>45323</v>
      </c>
      <c r="I386" t="str">
        <f t="shared" si="10"/>
        <v>BentCoInvestment</v>
      </c>
    </row>
    <row r="387" spans="1:9" x14ac:dyDescent="0.25">
      <c r="A387" t="s">
        <v>39</v>
      </c>
      <c r="B387" t="s">
        <v>47</v>
      </c>
      <c r="C387" t="s">
        <v>10</v>
      </c>
      <c r="D387" t="s">
        <v>56</v>
      </c>
      <c r="E387" t="s">
        <v>57</v>
      </c>
      <c r="F387">
        <f t="shared" ca="1" si="11"/>
        <v>52</v>
      </c>
      <c r="G387">
        <v>170858</v>
      </c>
      <c r="H387" s="3">
        <f>VLOOKUP(B387,Summary[[#All],[Date Codes]:[Month]],2,0)</f>
        <v>45323</v>
      </c>
      <c r="I387" t="str">
        <f t="shared" si="10"/>
        <v>BentCoInvestment</v>
      </c>
    </row>
    <row r="388" spans="1:9" x14ac:dyDescent="0.25">
      <c r="A388" t="s">
        <v>39</v>
      </c>
      <c r="B388" t="s">
        <v>48</v>
      </c>
      <c r="C388" t="s">
        <v>11</v>
      </c>
      <c r="D388" t="s">
        <v>56</v>
      </c>
      <c r="E388" t="s">
        <v>57</v>
      </c>
      <c r="F388">
        <f t="shared" ca="1" si="11"/>
        <v>42</v>
      </c>
      <c r="G388">
        <v>57423</v>
      </c>
      <c r="H388" s="3">
        <f>VLOOKUP(B388,Summary[[#All],[Date Codes]:[Month]],2,0)</f>
        <v>45352</v>
      </c>
      <c r="I388" t="str">
        <f t="shared" ref="I388:I451" si="12">VLOOKUP(D388,Codedesc,2,FALSE)</f>
        <v>BentCoInvestment</v>
      </c>
    </row>
    <row r="389" spans="1:9" x14ac:dyDescent="0.25">
      <c r="A389" t="s">
        <v>39</v>
      </c>
      <c r="B389" t="s">
        <v>48</v>
      </c>
      <c r="C389" t="s">
        <v>12</v>
      </c>
      <c r="D389" t="s">
        <v>56</v>
      </c>
      <c r="E389" t="s">
        <v>57</v>
      </c>
      <c r="F389">
        <f t="shared" ref="F389:F452" ca="1" si="13">RANDBETWEEN(40,58)</f>
        <v>56</v>
      </c>
      <c r="G389">
        <v>491180</v>
      </c>
      <c r="H389" s="3">
        <f>VLOOKUP(B389,Summary[[#All],[Date Codes]:[Month]],2,0)</f>
        <v>45352</v>
      </c>
      <c r="I389" t="str">
        <f t="shared" si="12"/>
        <v>BentCoInvestment</v>
      </c>
    </row>
    <row r="390" spans="1:9" x14ac:dyDescent="0.25">
      <c r="A390" t="s">
        <v>39</v>
      </c>
      <c r="B390" t="s">
        <v>48</v>
      </c>
      <c r="C390" t="s">
        <v>13</v>
      </c>
      <c r="D390" t="s">
        <v>56</v>
      </c>
      <c r="E390" t="s">
        <v>57</v>
      </c>
      <c r="F390">
        <f t="shared" ca="1" si="13"/>
        <v>45</v>
      </c>
      <c r="G390">
        <v>329723</v>
      </c>
      <c r="H390" s="3">
        <f>VLOOKUP(B390,Summary[[#All],[Date Codes]:[Month]],2,0)</f>
        <v>45352</v>
      </c>
      <c r="I390" t="str">
        <f t="shared" si="12"/>
        <v>BentCoInvestment</v>
      </c>
    </row>
    <row r="391" spans="1:9" x14ac:dyDescent="0.25">
      <c r="A391" t="s">
        <v>39</v>
      </c>
      <c r="B391" t="s">
        <v>48</v>
      </c>
      <c r="C391" t="s">
        <v>6</v>
      </c>
      <c r="D391" t="s">
        <v>56</v>
      </c>
      <c r="E391" t="s">
        <v>57</v>
      </c>
      <c r="F391">
        <f t="shared" ca="1" si="13"/>
        <v>50</v>
      </c>
      <c r="G391">
        <v>548536</v>
      </c>
      <c r="H391" s="3">
        <f>VLOOKUP(B391,Summary[[#All],[Date Codes]:[Month]],2,0)</f>
        <v>45352</v>
      </c>
      <c r="I391" t="str">
        <f t="shared" si="12"/>
        <v>BentCoInvestment</v>
      </c>
    </row>
    <row r="392" spans="1:9" x14ac:dyDescent="0.25">
      <c r="A392" t="s">
        <v>39</v>
      </c>
      <c r="B392" t="s">
        <v>48</v>
      </c>
      <c r="C392" t="s">
        <v>7</v>
      </c>
      <c r="D392" t="s">
        <v>56</v>
      </c>
      <c r="E392" t="s">
        <v>57</v>
      </c>
      <c r="F392">
        <f t="shared" ca="1" si="13"/>
        <v>43</v>
      </c>
      <c r="G392">
        <v>576633</v>
      </c>
      <c r="H392" s="3">
        <f>VLOOKUP(B392,Summary[[#All],[Date Codes]:[Month]],2,0)</f>
        <v>45352</v>
      </c>
      <c r="I392" t="str">
        <f t="shared" si="12"/>
        <v>BentCoInvestment</v>
      </c>
    </row>
    <row r="393" spans="1:9" x14ac:dyDescent="0.25">
      <c r="A393" t="s">
        <v>39</v>
      </c>
      <c r="B393" t="s">
        <v>48</v>
      </c>
      <c r="C393" t="s">
        <v>7</v>
      </c>
      <c r="D393" t="s">
        <v>56</v>
      </c>
      <c r="E393" t="s">
        <v>57</v>
      </c>
      <c r="F393">
        <f t="shared" ca="1" si="13"/>
        <v>51</v>
      </c>
      <c r="G393">
        <v>65848</v>
      </c>
      <c r="H393" s="3">
        <f>VLOOKUP(B393,Summary[[#All],[Date Codes]:[Month]],2,0)</f>
        <v>45352</v>
      </c>
      <c r="I393" t="str">
        <f t="shared" si="12"/>
        <v>BentCoInvestment</v>
      </c>
    </row>
    <row r="394" spans="1:9" x14ac:dyDescent="0.25">
      <c r="A394" t="s">
        <v>39</v>
      </c>
      <c r="B394" t="s">
        <v>48</v>
      </c>
      <c r="C394" t="s">
        <v>8</v>
      </c>
      <c r="D394" t="s">
        <v>56</v>
      </c>
      <c r="E394" t="s">
        <v>57</v>
      </c>
      <c r="F394">
        <f t="shared" ca="1" si="13"/>
        <v>51</v>
      </c>
      <c r="G394">
        <v>288386</v>
      </c>
      <c r="H394" s="3">
        <f>VLOOKUP(B394,Summary[[#All],[Date Codes]:[Month]],2,0)</f>
        <v>45352</v>
      </c>
      <c r="I394" t="str">
        <f t="shared" si="12"/>
        <v>BentCoInvestment</v>
      </c>
    </row>
    <row r="395" spans="1:9" x14ac:dyDescent="0.25">
      <c r="A395" t="s">
        <v>39</v>
      </c>
      <c r="B395" t="s">
        <v>48</v>
      </c>
      <c r="C395" t="s">
        <v>9</v>
      </c>
      <c r="D395" t="s">
        <v>56</v>
      </c>
      <c r="E395" t="s">
        <v>57</v>
      </c>
      <c r="F395">
        <f t="shared" ca="1" si="13"/>
        <v>47</v>
      </c>
      <c r="G395">
        <v>94560</v>
      </c>
      <c r="H395" s="3">
        <f>VLOOKUP(B395,Summary[[#All],[Date Codes]:[Month]],2,0)</f>
        <v>45352</v>
      </c>
      <c r="I395" t="str">
        <f t="shared" si="12"/>
        <v>BentCoInvestment</v>
      </c>
    </row>
    <row r="396" spans="1:9" x14ac:dyDescent="0.25">
      <c r="A396" t="s">
        <v>39</v>
      </c>
      <c r="B396" t="s">
        <v>48</v>
      </c>
      <c r="C396" t="s">
        <v>10</v>
      </c>
      <c r="D396" t="s">
        <v>55</v>
      </c>
      <c r="E396" t="s">
        <v>58</v>
      </c>
      <c r="F396">
        <f t="shared" ca="1" si="13"/>
        <v>48</v>
      </c>
      <c r="G396">
        <v>542624</v>
      </c>
      <c r="H396" s="3">
        <f>VLOOKUP(B396,Summary[[#All],[Date Codes]:[Month]],2,0)</f>
        <v>45352</v>
      </c>
      <c r="I396" t="str">
        <f t="shared" si="12"/>
        <v>BentCoDistribution</v>
      </c>
    </row>
    <row r="397" spans="1:9" x14ac:dyDescent="0.25">
      <c r="A397" t="s">
        <v>39</v>
      </c>
      <c r="B397" t="s">
        <v>48</v>
      </c>
      <c r="C397" t="s">
        <v>11</v>
      </c>
      <c r="D397" t="s">
        <v>55</v>
      </c>
      <c r="E397" t="s">
        <v>58</v>
      </c>
      <c r="F397">
        <f t="shared" ca="1" si="13"/>
        <v>49</v>
      </c>
      <c r="G397">
        <v>166795</v>
      </c>
      <c r="H397" s="3">
        <f>VLOOKUP(B397,Summary[[#All],[Date Codes]:[Month]],2,0)</f>
        <v>45352</v>
      </c>
      <c r="I397" t="str">
        <f t="shared" si="12"/>
        <v>BentCoDistribution</v>
      </c>
    </row>
    <row r="398" spans="1:9" x14ac:dyDescent="0.25">
      <c r="A398" t="s">
        <v>39</v>
      </c>
      <c r="B398" t="s">
        <v>48</v>
      </c>
      <c r="C398" t="s">
        <v>12</v>
      </c>
      <c r="D398" t="s">
        <v>55</v>
      </c>
      <c r="E398" t="s">
        <v>58</v>
      </c>
      <c r="F398">
        <f t="shared" ca="1" si="13"/>
        <v>44</v>
      </c>
      <c r="G398">
        <v>103830</v>
      </c>
      <c r="H398" s="3">
        <f>VLOOKUP(B398,Summary[[#All],[Date Codes]:[Month]],2,0)</f>
        <v>45352</v>
      </c>
      <c r="I398" t="str">
        <f t="shared" si="12"/>
        <v>BentCoDistribution</v>
      </c>
    </row>
    <row r="399" spans="1:9" x14ac:dyDescent="0.25">
      <c r="A399" t="s">
        <v>39</v>
      </c>
      <c r="B399" t="s">
        <v>48</v>
      </c>
      <c r="C399" t="s">
        <v>13</v>
      </c>
      <c r="D399" t="s">
        <v>55</v>
      </c>
      <c r="E399" t="s">
        <v>58</v>
      </c>
      <c r="F399">
        <f t="shared" ca="1" si="13"/>
        <v>56</v>
      </c>
      <c r="G399">
        <v>520125</v>
      </c>
      <c r="H399" s="3">
        <f>VLOOKUP(B399,Summary[[#All],[Date Codes]:[Month]],2,0)</f>
        <v>45352</v>
      </c>
      <c r="I399" t="str">
        <f t="shared" si="12"/>
        <v>BentCoDistribution</v>
      </c>
    </row>
    <row r="400" spans="1:9" x14ac:dyDescent="0.25">
      <c r="A400" t="s">
        <v>39</v>
      </c>
      <c r="B400" t="s">
        <v>48</v>
      </c>
      <c r="C400" t="s">
        <v>6</v>
      </c>
      <c r="D400" t="s">
        <v>55</v>
      </c>
      <c r="E400" t="s">
        <v>58</v>
      </c>
      <c r="F400">
        <f t="shared" ca="1" si="13"/>
        <v>48</v>
      </c>
      <c r="G400">
        <v>395357</v>
      </c>
      <c r="H400" s="3">
        <f>VLOOKUP(B400,Summary[[#All],[Date Codes]:[Month]],2,0)</f>
        <v>45352</v>
      </c>
      <c r="I400" t="str">
        <f t="shared" si="12"/>
        <v>BentCoDistribution</v>
      </c>
    </row>
    <row r="401" spans="1:9" x14ac:dyDescent="0.25">
      <c r="A401" t="s">
        <v>39</v>
      </c>
      <c r="B401" t="s">
        <v>49</v>
      </c>
      <c r="C401" t="s">
        <v>7</v>
      </c>
      <c r="D401" t="s">
        <v>55</v>
      </c>
      <c r="E401" t="s">
        <v>58</v>
      </c>
      <c r="F401">
        <f t="shared" ca="1" si="13"/>
        <v>57</v>
      </c>
      <c r="G401">
        <v>136218</v>
      </c>
      <c r="H401" s="3">
        <f>VLOOKUP(B401,Summary[[#All],[Date Codes]:[Month]],2,0)</f>
        <v>45383</v>
      </c>
      <c r="I401" t="str">
        <f t="shared" si="12"/>
        <v>BentCoDistribution</v>
      </c>
    </row>
    <row r="402" spans="1:9" x14ac:dyDescent="0.25">
      <c r="A402" t="s">
        <v>39</v>
      </c>
      <c r="B402" t="s">
        <v>49</v>
      </c>
      <c r="C402" t="s">
        <v>10</v>
      </c>
      <c r="D402" t="s">
        <v>55</v>
      </c>
      <c r="E402" t="s">
        <v>58</v>
      </c>
      <c r="F402">
        <f t="shared" ca="1" si="13"/>
        <v>40</v>
      </c>
      <c r="G402">
        <v>505283</v>
      </c>
      <c r="H402" s="3">
        <f>VLOOKUP(B402,Summary[[#All],[Date Codes]:[Month]],2,0)</f>
        <v>45383</v>
      </c>
      <c r="I402" t="str">
        <f t="shared" si="12"/>
        <v>BentCoDistribution</v>
      </c>
    </row>
    <row r="403" spans="1:9" x14ac:dyDescent="0.25">
      <c r="A403" t="s">
        <v>39</v>
      </c>
      <c r="B403" t="s">
        <v>49</v>
      </c>
      <c r="C403" t="s">
        <v>11</v>
      </c>
      <c r="D403" t="s">
        <v>55</v>
      </c>
      <c r="E403" t="s">
        <v>58</v>
      </c>
      <c r="F403">
        <f t="shared" ca="1" si="13"/>
        <v>43</v>
      </c>
      <c r="G403">
        <v>427642</v>
      </c>
      <c r="H403" s="3">
        <f>VLOOKUP(B403,Summary[[#All],[Date Codes]:[Month]],2,0)</f>
        <v>45383</v>
      </c>
      <c r="I403" t="str">
        <f t="shared" si="12"/>
        <v>BentCoDistribution</v>
      </c>
    </row>
    <row r="404" spans="1:9" x14ac:dyDescent="0.25">
      <c r="A404" t="s">
        <v>39</v>
      </c>
      <c r="B404" t="s">
        <v>49</v>
      </c>
      <c r="C404" t="s">
        <v>12</v>
      </c>
      <c r="D404" t="s">
        <v>55</v>
      </c>
      <c r="E404" t="s">
        <v>58</v>
      </c>
      <c r="F404">
        <f t="shared" ca="1" si="13"/>
        <v>55</v>
      </c>
      <c r="G404">
        <v>271893</v>
      </c>
      <c r="H404" s="3">
        <f>VLOOKUP(B404,Summary[[#All],[Date Codes]:[Month]],2,0)</f>
        <v>45383</v>
      </c>
      <c r="I404" t="str">
        <f t="shared" si="12"/>
        <v>BentCoDistribution</v>
      </c>
    </row>
    <row r="405" spans="1:9" x14ac:dyDescent="0.25">
      <c r="A405" t="s">
        <v>39</v>
      </c>
      <c r="B405" t="s">
        <v>49</v>
      </c>
      <c r="C405" t="s">
        <v>13</v>
      </c>
      <c r="D405" t="s">
        <v>55</v>
      </c>
      <c r="E405" t="s">
        <v>58</v>
      </c>
      <c r="F405">
        <f t="shared" ca="1" si="13"/>
        <v>53</v>
      </c>
      <c r="G405">
        <v>508865</v>
      </c>
      <c r="H405" s="3">
        <f>VLOOKUP(B405,Summary[[#All],[Date Codes]:[Month]],2,0)</f>
        <v>45383</v>
      </c>
      <c r="I405" t="str">
        <f t="shared" si="12"/>
        <v>BentCoDistribution</v>
      </c>
    </row>
    <row r="406" spans="1:9" x14ac:dyDescent="0.25">
      <c r="A406" t="s">
        <v>39</v>
      </c>
      <c r="B406" t="s">
        <v>49</v>
      </c>
      <c r="C406" t="s">
        <v>6</v>
      </c>
      <c r="D406" t="s">
        <v>55</v>
      </c>
      <c r="E406" t="s">
        <v>58</v>
      </c>
      <c r="F406">
        <f t="shared" ca="1" si="13"/>
        <v>48</v>
      </c>
      <c r="G406">
        <v>111341</v>
      </c>
      <c r="H406" s="3">
        <f>VLOOKUP(B406,Summary[[#All],[Date Codes]:[Month]],2,0)</f>
        <v>45383</v>
      </c>
      <c r="I406" t="str">
        <f t="shared" si="12"/>
        <v>BentCoDistribution</v>
      </c>
    </row>
    <row r="407" spans="1:9" x14ac:dyDescent="0.25">
      <c r="A407" t="s">
        <v>39</v>
      </c>
      <c r="B407" t="s">
        <v>49</v>
      </c>
      <c r="C407" t="s">
        <v>7</v>
      </c>
      <c r="D407" t="s">
        <v>55</v>
      </c>
      <c r="E407" t="s">
        <v>58</v>
      </c>
      <c r="F407">
        <f t="shared" ca="1" si="13"/>
        <v>49</v>
      </c>
      <c r="G407">
        <v>52927</v>
      </c>
      <c r="H407" s="3">
        <f>VLOOKUP(B407,Summary[[#All],[Date Codes]:[Month]],2,0)</f>
        <v>45383</v>
      </c>
      <c r="I407" t="str">
        <f t="shared" si="12"/>
        <v>BentCoDistribution</v>
      </c>
    </row>
    <row r="408" spans="1:9" x14ac:dyDescent="0.25">
      <c r="A408" t="s">
        <v>39</v>
      </c>
      <c r="B408" t="s">
        <v>49</v>
      </c>
      <c r="C408" t="s">
        <v>8</v>
      </c>
      <c r="D408" t="s">
        <v>55</v>
      </c>
      <c r="E408" t="s">
        <v>58</v>
      </c>
      <c r="F408">
        <f t="shared" ca="1" si="13"/>
        <v>49</v>
      </c>
      <c r="G408">
        <v>571098</v>
      </c>
      <c r="H408" s="3">
        <f>VLOOKUP(B408,Summary[[#All],[Date Codes]:[Month]],2,0)</f>
        <v>45383</v>
      </c>
      <c r="I408" t="str">
        <f t="shared" si="12"/>
        <v>BentCoDistribution</v>
      </c>
    </row>
    <row r="409" spans="1:9" x14ac:dyDescent="0.25">
      <c r="A409" t="s">
        <v>39</v>
      </c>
      <c r="B409" t="s">
        <v>50</v>
      </c>
      <c r="C409" t="s">
        <v>9</v>
      </c>
      <c r="D409" t="s">
        <v>55</v>
      </c>
      <c r="E409" t="s">
        <v>58</v>
      </c>
      <c r="F409">
        <f t="shared" ca="1" si="13"/>
        <v>41</v>
      </c>
      <c r="G409">
        <v>60492</v>
      </c>
      <c r="H409" s="3">
        <f>VLOOKUP(B409,Summary[[#All],[Date Codes]:[Month]],2,0)</f>
        <v>45413</v>
      </c>
      <c r="I409" t="str">
        <f t="shared" si="12"/>
        <v>BentCoDistribution</v>
      </c>
    </row>
    <row r="410" spans="1:9" x14ac:dyDescent="0.25">
      <c r="A410" t="s">
        <v>39</v>
      </c>
      <c r="B410" t="s">
        <v>50</v>
      </c>
      <c r="C410" t="s">
        <v>10</v>
      </c>
      <c r="D410" t="s">
        <v>55</v>
      </c>
      <c r="E410" t="s">
        <v>58</v>
      </c>
      <c r="F410">
        <f t="shared" ca="1" si="13"/>
        <v>43</v>
      </c>
      <c r="G410">
        <v>181220</v>
      </c>
      <c r="H410" s="3">
        <f>VLOOKUP(B410,Summary[[#All],[Date Codes]:[Month]],2,0)</f>
        <v>45413</v>
      </c>
      <c r="I410" t="str">
        <f t="shared" si="12"/>
        <v>BentCoDistribution</v>
      </c>
    </row>
    <row r="411" spans="1:9" x14ac:dyDescent="0.25">
      <c r="A411" t="s">
        <v>39</v>
      </c>
      <c r="B411" t="s">
        <v>50</v>
      </c>
      <c r="C411" t="s">
        <v>13</v>
      </c>
      <c r="D411" t="s">
        <v>55</v>
      </c>
      <c r="E411" t="s">
        <v>58</v>
      </c>
      <c r="F411">
        <f t="shared" ca="1" si="13"/>
        <v>57</v>
      </c>
      <c r="G411">
        <v>152981</v>
      </c>
      <c r="H411" s="3">
        <f>VLOOKUP(B411,Summary[[#All],[Date Codes]:[Month]],2,0)</f>
        <v>45413</v>
      </c>
      <c r="I411" t="str">
        <f t="shared" si="12"/>
        <v>BentCoDistribution</v>
      </c>
    </row>
    <row r="412" spans="1:9" x14ac:dyDescent="0.25">
      <c r="A412" t="s">
        <v>39</v>
      </c>
      <c r="B412" t="s">
        <v>50</v>
      </c>
      <c r="C412" t="s">
        <v>4</v>
      </c>
      <c r="D412" t="s">
        <v>56</v>
      </c>
      <c r="E412" t="s">
        <v>57</v>
      </c>
      <c r="F412">
        <f t="shared" ca="1" si="13"/>
        <v>46</v>
      </c>
      <c r="G412">
        <v>281037</v>
      </c>
      <c r="H412" s="3">
        <f>VLOOKUP(B412,Summary[[#All],[Date Codes]:[Month]],2,0)</f>
        <v>45413</v>
      </c>
      <c r="I412" t="str">
        <f t="shared" si="12"/>
        <v>BentCoInvestment</v>
      </c>
    </row>
    <row r="413" spans="1:9" x14ac:dyDescent="0.25">
      <c r="A413" t="s">
        <v>39</v>
      </c>
      <c r="B413" t="s">
        <v>50</v>
      </c>
      <c r="C413" t="s">
        <v>5</v>
      </c>
      <c r="D413" t="s">
        <v>56</v>
      </c>
      <c r="E413" t="s">
        <v>57</v>
      </c>
      <c r="F413">
        <f t="shared" ca="1" si="13"/>
        <v>40</v>
      </c>
      <c r="G413">
        <v>363010</v>
      </c>
      <c r="H413" s="3">
        <f>VLOOKUP(B413,Summary[[#All],[Date Codes]:[Month]],2,0)</f>
        <v>45413</v>
      </c>
      <c r="I413" t="str">
        <f t="shared" si="12"/>
        <v>BentCoInvestment</v>
      </c>
    </row>
    <row r="414" spans="1:9" x14ac:dyDescent="0.25">
      <c r="A414" t="s">
        <v>39</v>
      </c>
      <c r="B414" t="s">
        <v>50</v>
      </c>
      <c r="C414" t="s">
        <v>6</v>
      </c>
      <c r="D414" t="s">
        <v>56</v>
      </c>
      <c r="E414" t="s">
        <v>57</v>
      </c>
      <c r="F414">
        <f t="shared" ca="1" si="13"/>
        <v>58</v>
      </c>
      <c r="G414">
        <v>387494</v>
      </c>
      <c r="H414" s="3">
        <f>VLOOKUP(B414,Summary[[#All],[Date Codes]:[Month]],2,0)</f>
        <v>45413</v>
      </c>
      <c r="I414" t="str">
        <f t="shared" si="12"/>
        <v>BentCoInvestment</v>
      </c>
    </row>
    <row r="415" spans="1:9" x14ac:dyDescent="0.25">
      <c r="A415" t="s">
        <v>39</v>
      </c>
      <c r="B415" t="s">
        <v>51</v>
      </c>
      <c r="C415" t="s">
        <v>7</v>
      </c>
      <c r="D415" t="s">
        <v>56</v>
      </c>
      <c r="E415" t="s">
        <v>57</v>
      </c>
      <c r="F415">
        <f t="shared" ca="1" si="13"/>
        <v>48</v>
      </c>
      <c r="G415">
        <v>164389</v>
      </c>
      <c r="H415" s="3">
        <f>VLOOKUP(B415,Summary[[#All],[Date Codes]:[Month]],2,0)</f>
        <v>45444</v>
      </c>
      <c r="I415" t="str">
        <f t="shared" si="12"/>
        <v>BentCoInvestment</v>
      </c>
    </row>
    <row r="416" spans="1:9" x14ac:dyDescent="0.25">
      <c r="A416" t="s">
        <v>39</v>
      </c>
      <c r="B416" t="s">
        <v>51</v>
      </c>
      <c r="C416" t="s">
        <v>8</v>
      </c>
      <c r="D416" t="s">
        <v>54</v>
      </c>
      <c r="E416" t="s">
        <v>59</v>
      </c>
      <c r="F416">
        <f t="shared" ca="1" si="13"/>
        <v>42</v>
      </c>
      <c r="G416">
        <v>270043</v>
      </c>
      <c r="H416" s="3">
        <f>VLOOKUP(B416,Summary[[#All],[Date Codes]:[Month]],2,0)</f>
        <v>45444</v>
      </c>
      <c r="I416" t="str">
        <f t="shared" si="12"/>
        <v>BentCoContractors</v>
      </c>
    </row>
    <row r="417" spans="1:9" x14ac:dyDescent="0.25">
      <c r="A417" t="s">
        <v>39</v>
      </c>
      <c r="B417" t="s">
        <v>51</v>
      </c>
      <c r="C417" t="s">
        <v>9</v>
      </c>
      <c r="D417" t="s">
        <v>54</v>
      </c>
      <c r="E417" t="s">
        <v>59</v>
      </c>
      <c r="F417">
        <f t="shared" ca="1" si="13"/>
        <v>49</v>
      </c>
      <c r="G417">
        <v>304738</v>
      </c>
      <c r="H417" s="3">
        <f>VLOOKUP(B417,Summary[[#All],[Date Codes]:[Month]],2,0)</f>
        <v>45444</v>
      </c>
      <c r="I417" t="str">
        <f t="shared" si="12"/>
        <v>BentCoContractors</v>
      </c>
    </row>
    <row r="418" spans="1:9" x14ac:dyDescent="0.25">
      <c r="A418" t="s">
        <v>39</v>
      </c>
      <c r="B418" t="s">
        <v>51</v>
      </c>
      <c r="C418" t="s">
        <v>10</v>
      </c>
      <c r="D418" t="s">
        <v>54</v>
      </c>
      <c r="E418" t="s">
        <v>59</v>
      </c>
      <c r="F418">
        <f t="shared" ca="1" si="13"/>
        <v>53</v>
      </c>
      <c r="G418">
        <v>498711</v>
      </c>
      <c r="H418" s="3">
        <f>VLOOKUP(B418,Summary[[#All],[Date Codes]:[Month]],2,0)</f>
        <v>45444</v>
      </c>
      <c r="I418" t="str">
        <f t="shared" si="12"/>
        <v>BentCoContractors</v>
      </c>
    </row>
    <row r="419" spans="1:9" x14ac:dyDescent="0.25">
      <c r="A419" t="s">
        <v>39</v>
      </c>
      <c r="B419" t="s">
        <v>51</v>
      </c>
      <c r="C419" t="s">
        <v>11</v>
      </c>
      <c r="D419" t="s">
        <v>54</v>
      </c>
      <c r="E419" t="s">
        <v>59</v>
      </c>
      <c r="F419">
        <f t="shared" ca="1" si="13"/>
        <v>51</v>
      </c>
      <c r="G419">
        <v>196552</v>
      </c>
      <c r="H419" s="3">
        <f>VLOOKUP(B419,Summary[[#All],[Date Codes]:[Month]],2,0)</f>
        <v>45444</v>
      </c>
      <c r="I419" t="str">
        <f t="shared" si="12"/>
        <v>BentCoContractors</v>
      </c>
    </row>
    <row r="420" spans="1:9" x14ac:dyDescent="0.25">
      <c r="A420" t="s">
        <v>39</v>
      </c>
      <c r="B420" t="s">
        <v>51</v>
      </c>
      <c r="C420" t="s">
        <v>12</v>
      </c>
      <c r="D420" t="s">
        <v>54</v>
      </c>
      <c r="E420" t="s">
        <v>59</v>
      </c>
      <c r="F420">
        <f t="shared" ca="1" si="13"/>
        <v>41</v>
      </c>
      <c r="G420">
        <v>471432</v>
      </c>
      <c r="H420" s="3">
        <f>VLOOKUP(B420,Summary[[#All],[Date Codes]:[Month]],2,0)</f>
        <v>45444</v>
      </c>
      <c r="I420" t="str">
        <f t="shared" si="12"/>
        <v>BentCoContractors</v>
      </c>
    </row>
    <row r="421" spans="1:9" x14ac:dyDescent="0.25">
      <c r="A421" t="s">
        <v>39</v>
      </c>
      <c r="B421" t="s">
        <v>51</v>
      </c>
      <c r="C421" t="s">
        <v>13</v>
      </c>
      <c r="D421" t="s">
        <v>56</v>
      </c>
      <c r="E421" t="s">
        <v>57</v>
      </c>
      <c r="F421">
        <f t="shared" ca="1" si="13"/>
        <v>56</v>
      </c>
      <c r="G421">
        <v>531415</v>
      </c>
      <c r="H421" s="3">
        <f>VLOOKUP(B421,Summary[[#All],[Date Codes]:[Month]],2,0)</f>
        <v>45444</v>
      </c>
      <c r="I421" t="str">
        <f t="shared" si="12"/>
        <v>BentCoInvestment</v>
      </c>
    </row>
    <row r="422" spans="1:9" x14ac:dyDescent="0.25">
      <c r="A422" t="s">
        <v>39</v>
      </c>
      <c r="B422" t="s">
        <v>51</v>
      </c>
      <c r="C422" t="s">
        <v>6</v>
      </c>
      <c r="D422" t="s">
        <v>56</v>
      </c>
      <c r="E422" t="s">
        <v>57</v>
      </c>
      <c r="F422">
        <f t="shared" ca="1" si="13"/>
        <v>46</v>
      </c>
      <c r="G422">
        <v>435143</v>
      </c>
      <c r="H422" s="3">
        <f>VLOOKUP(B422,Summary[[#All],[Date Codes]:[Month]],2,0)</f>
        <v>45444</v>
      </c>
      <c r="I422" t="str">
        <f t="shared" si="12"/>
        <v>BentCoInvestment</v>
      </c>
    </row>
    <row r="423" spans="1:9" x14ac:dyDescent="0.25">
      <c r="A423" t="s">
        <v>39</v>
      </c>
      <c r="B423" t="s">
        <v>51</v>
      </c>
      <c r="C423" t="s">
        <v>7</v>
      </c>
      <c r="D423" t="s">
        <v>56</v>
      </c>
      <c r="E423" t="s">
        <v>57</v>
      </c>
      <c r="F423">
        <f t="shared" ca="1" si="13"/>
        <v>41</v>
      </c>
      <c r="G423">
        <v>445196</v>
      </c>
      <c r="H423" s="3">
        <f>VLOOKUP(B423,Summary[[#All],[Date Codes]:[Month]],2,0)</f>
        <v>45444</v>
      </c>
      <c r="I423" t="str">
        <f t="shared" si="12"/>
        <v>BentCoInvestment</v>
      </c>
    </row>
    <row r="424" spans="1:9" x14ac:dyDescent="0.25">
      <c r="A424" t="s">
        <v>39</v>
      </c>
      <c r="B424" t="s">
        <v>51</v>
      </c>
      <c r="C424" t="s">
        <v>8</v>
      </c>
      <c r="D424" t="s">
        <v>56</v>
      </c>
      <c r="E424" t="s">
        <v>57</v>
      </c>
      <c r="F424">
        <f t="shared" ca="1" si="13"/>
        <v>56</v>
      </c>
      <c r="G424">
        <v>348851</v>
      </c>
      <c r="H424" s="3">
        <f>VLOOKUP(B424,Summary[[#All],[Date Codes]:[Month]],2,0)</f>
        <v>45444</v>
      </c>
      <c r="I424" t="str">
        <f t="shared" si="12"/>
        <v>BentCoInvestment</v>
      </c>
    </row>
    <row r="425" spans="1:9" x14ac:dyDescent="0.25">
      <c r="A425" t="s">
        <v>39</v>
      </c>
      <c r="B425" t="s">
        <v>51</v>
      </c>
      <c r="C425" t="s">
        <v>9</v>
      </c>
      <c r="D425" t="s">
        <v>56</v>
      </c>
      <c r="E425" t="s">
        <v>57</v>
      </c>
      <c r="F425">
        <f t="shared" ca="1" si="13"/>
        <v>56</v>
      </c>
      <c r="G425">
        <v>289345</v>
      </c>
      <c r="H425" s="3">
        <f>VLOOKUP(B425,Summary[[#All],[Date Codes]:[Month]],2,0)</f>
        <v>45444</v>
      </c>
      <c r="I425" t="str">
        <f t="shared" si="12"/>
        <v>BentCoInvestment</v>
      </c>
    </row>
    <row r="426" spans="1:9" x14ac:dyDescent="0.25">
      <c r="A426" t="s">
        <v>39</v>
      </c>
      <c r="B426" t="s">
        <v>51</v>
      </c>
      <c r="C426" t="s">
        <v>10</v>
      </c>
      <c r="D426" t="s">
        <v>56</v>
      </c>
      <c r="E426" t="s">
        <v>57</v>
      </c>
      <c r="F426">
        <f t="shared" ca="1" si="13"/>
        <v>41</v>
      </c>
      <c r="G426">
        <v>248509</v>
      </c>
      <c r="H426" s="3">
        <f>VLOOKUP(B426,Summary[[#All],[Date Codes]:[Month]],2,0)</f>
        <v>45444</v>
      </c>
      <c r="I426" t="str">
        <f t="shared" si="12"/>
        <v>BentCoInvestment</v>
      </c>
    </row>
    <row r="427" spans="1:9" x14ac:dyDescent="0.25">
      <c r="A427" t="s">
        <v>39</v>
      </c>
      <c r="B427" t="s">
        <v>51</v>
      </c>
      <c r="C427" t="s">
        <v>8</v>
      </c>
      <c r="D427" t="s">
        <v>56</v>
      </c>
      <c r="E427" t="s">
        <v>57</v>
      </c>
      <c r="F427">
        <f t="shared" ca="1" si="13"/>
        <v>48</v>
      </c>
      <c r="G427">
        <v>570155</v>
      </c>
      <c r="H427" s="3">
        <f>VLOOKUP(B427,Summary[[#All],[Date Codes]:[Month]],2,0)</f>
        <v>45444</v>
      </c>
      <c r="I427" t="str">
        <f t="shared" si="12"/>
        <v>BentCoInvestment</v>
      </c>
    </row>
    <row r="428" spans="1:9" x14ac:dyDescent="0.25">
      <c r="A428" t="s">
        <v>39</v>
      </c>
      <c r="B428" t="s">
        <v>51</v>
      </c>
      <c r="C428" t="s">
        <v>9</v>
      </c>
      <c r="D428" t="s">
        <v>55</v>
      </c>
      <c r="E428" t="s">
        <v>58</v>
      </c>
      <c r="F428">
        <f t="shared" ca="1" si="13"/>
        <v>51</v>
      </c>
      <c r="G428">
        <v>127487</v>
      </c>
      <c r="H428" s="3">
        <f>VLOOKUP(B428,Summary[[#All],[Date Codes]:[Month]],2,0)</f>
        <v>45444</v>
      </c>
      <c r="I428" t="str">
        <f t="shared" si="12"/>
        <v>BentCoDistribution</v>
      </c>
    </row>
    <row r="429" spans="1:9" x14ac:dyDescent="0.25">
      <c r="A429" t="s">
        <v>39</v>
      </c>
      <c r="B429" t="s">
        <v>51</v>
      </c>
      <c r="C429" t="s">
        <v>10</v>
      </c>
      <c r="D429" t="s">
        <v>54</v>
      </c>
      <c r="E429" t="s">
        <v>59</v>
      </c>
      <c r="F429">
        <f t="shared" ca="1" si="13"/>
        <v>57</v>
      </c>
      <c r="G429">
        <v>148754</v>
      </c>
      <c r="H429" s="3">
        <f>VLOOKUP(B429,Summary[[#All],[Date Codes]:[Month]],2,0)</f>
        <v>45444</v>
      </c>
      <c r="I429" t="str">
        <f t="shared" si="12"/>
        <v>BentCoContractors</v>
      </c>
    </row>
    <row r="430" spans="1:9" x14ac:dyDescent="0.25">
      <c r="A430" t="s">
        <v>39</v>
      </c>
      <c r="B430" t="s">
        <v>51</v>
      </c>
      <c r="C430" t="s">
        <v>13</v>
      </c>
      <c r="D430" t="s">
        <v>54</v>
      </c>
      <c r="E430" t="s">
        <v>59</v>
      </c>
      <c r="F430">
        <f t="shared" ca="1" si="13"/>
        <v>49</v>
      </c>
      <c r="G430">
        <v>79510</v>
      </c>
      <c r="H430" s="3">
        <f>VLOOKUP(B430,Summary[[#All],[Date Codes]:[Month]],2,0)</f>
        <v>45444</v>
      </c>
      <c r="I430" t="str">
        <f t="shared" si="12"/>
        <v>BentCoContractors</v>
      </c>
    </row>
    <row r="431" spans="1:9" x14ac:dyDescent="0.25">
      <c r="A431" t="s">
        <v>39</v>
      </c>
      <c r="B431" t="s">
        <v>51</v>
      </c>
      <c r="C431" t="s">
        <v>4</v>
      </c>
      <c r="D431" t="s">
        <v>54</v>
      </c>
      <c r="E431" t="s">
        <v>59</v>
      </c>
      <c r="F431">
        <f t="shared" ca="1" si="13"/>
        <v>51</v>
      </c>
      <c r="G431">
        <v>132780</v>
      </c>
      <c r="H431" s="3">
        <f>VLOOKUP(B431,Summary[[#All],[Date Codes]:[Month]],2,0)</f>
        <v>45444</v>
      </c>
      <c r="I431" t="str">
        <f t="shared" si="12"/>
        <v>BentCoContractors</v>
      </c>
    </row>
    <row r="432" spans="1:9" x14ac:dyDescent="0.25">
      <c r="A432" t="s">
        <v>39</v>
      </c>
      <c r="B432" t="s">
        <v>51</v>
      </c>
      <c r="C432" t="s">
        <v>5</v>
      </c>
      <c r="D432" t="s">
        <v>54</v>
      </c>
      <c r="E432" t="s">
        <v>59</v>
      </c>
      <c r="F432">
        <f t="shared" ca="1" si="13"/>
        <v>47</v>
      </c>
      <c r="G432">
        <v>553255</v>
      </c>
      <c r="H432" s="3">
        <f>VLOOKUP(B432,Summary[[#All],[Date Codes]:[Month]],2,0)</f>
        <v>45444</v>
      </c>
      <c r="I432" t="str">
        <f t="shared" si="12"/>
        <v>BentCoContractors</v>
      </c>
    </row>
    <row r="433" spans="1:9" x14ac:dyDescent="0.25">
      <c r="A433" t="s">
        <v>39</v>
      </c>
      <c r="B433" t="s">
        <v>51</v>
      </c>
      <c r="C433" t="s">
        <v>6</v>
      </c>
      <c r="D433" t="s">
        <v>56</v>
      </c>
      <c r="E433" t="s">
        <v>57</v>
      </c>
      <c r="F433">
        <f t="shared" ca="1" si="13"/>
        <v>45</v>
      </c>
      <c r="G433">
        <v>507745</v>
      </c>
      <c r="H433" s="3">
        <f>VLOOKUP(B433,Summary[[#All],[Date Codes]:[Month]],2,0)</f>
        <v>45444</v>
      </c>
      <c r="I433" t="str">
        <f t="shared" si="12"/>
        <v>BentCoInvestment</v>
      </c>
    </row>
    <row r="434" spans="1:9" x14ac:dyDescent="0.25">
      <c r="A434" t="s">
        <v>39</v>
      </c>
      <c r="B434" t="s">
        <v>51</v>
      </c>
      <c r="C434" t="s">
        <v>7</v>
      </c>
      <c r="D434" t="s">
        <v>56</v>
      </c>
      <c r="E434" t="s">
        <v>57</v>
      </c>
      <c r="F434">
        <f t="shared" ca="1" si="13"/>
        <v>46</v>
      </c>
      <c r="G434">
        <v>218584</v>
      </c>
      <c r="H434" s="3">
        <f>VLOOKUP(B434,Summary[[#All],[Date Codes]:[Month]],2,0)</f>
        <v>45444</v>
      </c>
      <c r="I434" t="str">
        <f t="shared" si="12"/>
        <v>BentCoInvestment</v>
      </c>
    </row>
    <row r="435" spans="1:9" x14ac:dyDescent="0.25">
      <c r="A435" t="s">
        <v>39</v>
      </c>
      <c r="B435" t="s">
        <v>51</v>
      </c>
      <c r="C435" t="s">
        <v>8</v>
      </c>
      <c r="D435" t="s">
        <v>56</v>
      </c>
      <c r="E435" t="s">
        <v>57</v>
      </c>
      <c r="F435">
        <f t="shared" ca="1" si="13"/>
        <v>57</v>
      </c>
      <c r="G435">
        <v>354945</v>
      </c>
      <c r="H435" s="3">
        <f>VLOOKUP(B435,Summary[[#All],[Date Codes]:[Month]],2,0)</f>
        <v>45444</v>
      </c>
      <c r="I435" t="str">
        <f t="shared" si="12"/>
        <v>BentCoInvestment</v>
      </c>
    </row>
    <row r="436" spans="1:9" x14ac:dyDescent="0.25">
      <c r="A436" t="s">
        <v>39</v>
      </c>
      <c r="B436" t="s">
        <v>51</v>
      </c>
      <c r="C436" t="s">
        <v>9</v>
      </c>
      <c r="D436" t="s">
        <v>56</v>
      </c>
      <c r="E436" t="s">
        <v>57</v>
      </c>
      <c r="F436">
        <f t="shared" ca="1" si="13"/>
        <v>55</v>
      </c>
      <c r="G436">
        <v>508012</v>
      </c>
      <c r="H436" s="3">
        <f>VLOOKUP(B436,Summary[[#All],[Date Codes]:[Month]],2,0)</f>
        <v>45444</v>
      </c>
      <c r="I436" t="str">
        <f t="shared" si="12"/>
        <v>BentCoInvestment</v>
      </c>
    </row>
    <row r="437" spans="1:9" x14ac:dyDescent="0.25">
      <c r="A437" t="s">
        <v>39</v>
      </c>
      <c r="B437" t="s">
        <v>51</v>
      </c>
      <c r="C437" t="s">
        <v>10</v>
      </c>
      <c r="D437" t="s">
        <v>56</v>
      </c>
      <c r="E437" t="s">
        <v>57</v>
      </c>
      <c r="F437">
        <f t="shared" ca="1" si="13"/>
        <v>40</v>
      </c>
      <c r="G437">
        <v>300082</v>
      </c>
      <c r="H437" s="3">
        <f>VLOOKUP(B437,Summary[[#All],[Date Codes]:[Month]],2,0)</f>
        <v>45444</v>
      </c>
      <c r="I437" t="str">
        <f t="shared" si="12"/>
        <v>BentCoInvestment</v>
      </c>
    </row>
    <row r="438" spans="1:9" x14ac:dyDescent="0.25">
      <c r="A438" t="s">
        <v>39</v>
      </c>
      <c r="B438" t="s">
        <v>51</v>
      </c>
      <c r="C438" t="s">
        <v>11</v>
      </c>
      <c r="D438" t="s">
        <v>55</v>
      </c>
      <c r="E438" t="s">
        <v>58</v>
      </c>
      <c r="F438">
        <f t="shared" ca="1" si="13"/>
        <v>42</v>
      </c>
      <c r="G438">
        <v>239087</v>
      </c>
      <c r="H438" s="3">
        <f>VLOOKUP(B438,Summary[[#All],[Date Codes]:[Month]],2,0)</f>
        <v>45444</v>
      </c>
      <c r="I438" t="str">
        <f t="shared" si="12"/>
        <v>BentCoDistribution</v>
      </c>
    </row>
    <row r="439" spans="1:9" x14ac:dyDescent="0.25">
      <c r="A439" t="s">
        <v>39</v>
      </c>
      <c r="B439" t="s">
        <v>51</v>
      </c>
      <c r="C439" t="s">
        <v>12</v>
      </c>
      <c r="D439" t="s">
        <v>55</v>
      </c>
      <c r="E439" t="s">
        <v>58</v>
      </c>
      <c r="F439">
        <f t="shared" ca="1" si="13"/>
        <v>57</v>
      </c>
      <c r="G439">
        <v>395086</v>
      </c>
      <c r="H439" s="3">
        <f>VLOOKUP(B439,Summary[[#All],[Date Codes]:[Month]],2,0)</f>
        <v>45444</v>
      </c>
      <c r="I439" t="str">
        <f t="shared" si="12"/>
        <v>BentCoDistribution</v>
      </c>
    </row>
    <row r="440" spans="1:9" x14ac:dyDescent="0.25">
      <c r="A440" t="s">
        <v>39</v>
      </c>
      <c r="B440" t="s">
        <v>51</v>
      </c>
      <c r="C440" t="s">
        <v>13</v>
      </c>
      <c r="D440" t="s">
        <v>55</v>
      </c>
      <c r="E440" t="s">
        <v>58</v>
      </c>
      <c r="F440">
        <f t="shared" ca="1" si="13"/>
        <v>56</v>
      </c>
      <c r="G440">
        <v>425177</v>
      </c>
      <c r="H440" s="3">
        <f>VLOOKUP(B440,Summary[[#All],[Date Codes]:[Month]],2,0)</f>
        <v>45444</v>
      </c>
      <c r="I440" t="str">
        <f t="shared" si="12"/>
        <v>BentCoDistribution</v>
      </c>
    </row>
    <row r="441" spans="1:9" x14ac:dyDescent="0.25">
      <c r="A441" t="s">
        <v>39</v>
      </c>
      <c r="B441" t="s">
        <v>51</v>
      </c>
      <c r="C441" t="s">
        <v>6</v>
      </c>
      <c r="D441" t="s">
        <v>55</v>
      </c>
      <c r="E441" t="s">
        <v>58</v>
      </c>
      <c r="F441">
        <f t="shared" ca="1" si="13"/>
        <v>46</v>
      </c>
      <c r="G441">
        <v>182770</v>
      </c>
      <c r="H441" s="3">
        <f>VLOOKUP(B441,Summary[[#All],[Date Codes]:[Month]],2,0)</f>
        <v>45444</v>
      </c>
      <c r="I441" t="str">
        <f t="shared" si="12"/>
        <v>BentCoDistribution</v>
      </c>
    </row>
    <row r="442" spans="1:9" x14ac:dyDescent="0.25">
      <c r="A442" t="s">
        <v>39</v>
      </c>
      <c r="B442" t="s">
        <v>51</v>
      </c>
      <c r="C442" t="s">
        <v>7</v>
      </c>
      <c r="D442" t="s">
        <v>55</v>
      </c>
      <c r="E442" t="s">
        <v>58</v>
      </c>
      <c r="F442">
        <f t="shared" ca="1" si="13"/>
        <v>51</v>
      </c>
      <c r="G442">
        <v>573930</v>
      </c>
      <c r="H442" s="3">
        <f>VLOOKUP(B442,Summary[[#All],[Date Codes]:[Month]],2,0)</f>
        <v>45444</v>
      </c>
      <c r="I442" t="str">
        <f t="shared" si="12"/>
        <v>BentCoDistribution</v>
      </c>
    </row>
    <row r="443" spans="1:9" x14ac:dyDescent="0.25">
      <c r="A443" t="s">
        <v>39</v>
      </c>
      <c r="B443" t="s">
        <v>51</v>
      </c>
      <c r="C443" t="s">
        <v>8</v>
      </c>
      <c r="D443" t="s">
        <v>56</v>
      </c>
      <c r="E443" t="s">
        <v>57</v>
      </c>
      <c r="F443">
        <f t="shared" ca="1" si="13"/>
        <v>50</v>
      </c>
      <c r="G443">
        <v>478855</v>
      </c>
      <c r="H443" s="3">
        <f>VLOOKUP(B443,Summary[[#All],[Date Codes]:[Month]],2,0)</f>
        <v>45444</v>
      </c>
      <c r="I443" t="str">
        <f t="shared" si="12"/>
        <v>BentCoInvestment</v>
      </c>
    </row>
    <row r="444" spans="1:9" x14ac:dyDescent="0.25">
      <c r="A444" t="s">
        <v>39</v>
      </c>
      <c r="B444" t="s">
        <v>51</v>
      </c>
      <c r="C444" t="s">
        <v>9</v>
      </c>
      <c r="D444" t="s">
        <v>56</v>
      </c>
      <c r="E444" t="s">
        <v>57</v>
      </c>
      <c r="F444">
        <f t="shared" ca="1" si="13"/>
        <v>53</v>
      </c>
      <c r="G444">
        <v>345791</v>
      </c>
      <c r="H444" s="3">
        <f>VLOOKUP(B444,Summary[[#All],[Date Codes]:[Month]],2,0)</f>
        <v>45444</v>
      </c>
      <c r="I444" t="str">
        <f t="shared" si="12"/>
        <v>BentCoInvestment</v>
      </c>
    </row>
    <row r="445" spans="1:9" x14ac:dyDescent="0.25">
      <c r="A445" t="s">
        <v>39</v>
      </c>
      <c r="B445" t="s">
        <v>51</v>
      </c>
      <c r="C445" t="s">
        <v>10</v>
      </c>
      <c r="D445" t="s">
        <v>56</v>
      </c>
      <c r="E445" t="s">
        <v>57</v>
      </c>
      <c r="F445">
        <f t="shared" ca="1" si="13"/>
        <v>42</v>
      </c>
      <c r="G445">
        <v>402995</v>
      </c>
      <c r="H445" s="3">
        <f>VLOOKUP(B445,Summary[[#All],[Date Codes]:[Month]],2,0)</f>
        <v>45444</v>
      </c>
      <c r="I445" t="str">
        <f t="shared" si="12"/>
        <v>BentCoInvestment</v>
      </c>
    </row>
    <row r="446" spans="1:9" x14ac:dyDescent="0.25">
      <c r="A446" t="s">
        <v>39</v>
      </c>
      <c r="B446" t="s">
        <v>51</v>
      </c>
      <c r="C446" t="s">
        <v>30</v>
      </c>
      <c r="D446" t="s">
        <v>56</v>
      </c>
      <c r="E446" t="s">
        <v>57</v>
      </c>
      <c r="F446">
        <f t="shared" ca="1" si="13"/>
        <v>45</v>
      </c>
      <c r="G446">
        <v>367075</v>
      </c>
      <c r="H446" s="3">
        <f>VLOOKUP(B446,Summary[[#All],[Date Codes]:[Month]],2,0)</f>
        <v>45444</v>
      </c>
      <c r="I446" t="str">
        <f t="shared" si="12"/>
        <v>BentCoInvestment</v>
      </c>
    </row>
    <row r="447" spans="1:9" x14ac:dyDescent="0.25">
      <c r="A447" t="s">
        <v>39</v>
      </c>
      <c r="B447" t="s">
        <v>51</v>
      </c>
      <c r="C447" t="s">
        <v>31</v>
      </c>
      <c r="D447" t="s">
        <v>56</v>
      </c>
      <c r="E447" t="s">
        <v>57</v>
      </c>
      <c r="F447">
        <f t="shared" ca="1" si="13"/>
        <v>57</v>
      </c>
      <c r="G447">
        <v>203755</v>
      </c>
      <c r="H447" s="3">
        <f>VLOOKUP(B447,Summary[[#All],[Date Codes]:[Month]],2,0)</f>
        <v>45444</v>
      </c>
      <c r="I447" t="str">
        <f t="shared" si="12"/>
        <v>BentCoInvestment</v>
      </c>
    </row>
    <row r="448" spans="1:9" x14ac:dyDescent="0.25">
      <c r="A448" t="s">
        <v>39</v>
      </c>
      <c r="B448" t="s">
        <v>51</v>
      </c>
      <c r="C448" t="s">
        <v>32</v>
      </c>
      <c r="D448" t="s">
        <v>56</v>
      </c>
      <c r="E448" t="s">
        <v>57</v>
      </c>
      <c r="F448">
        <f t="shared" ca="1" si="13"/>
        <v>45</v>
      </c>
      <c r="G448">
        <v>413926</v>
      </c>
      <c r="H448" s="3">
        <f>VLOOKUP(B448,Summary[[#All],[Date Codes]:[Month]],2,0)</f>
        <v>45444</v>
      </c>
      <c r="I448" t="str">
        <f t="shared" si="12"/>
        <v>BentCoInvestment</v>
      </c>
    </row>
    <row r="449" spans="1:9" x14ac:dyDescent="0.25">
      <c r="A449" t="s">
        <v>39</v>
      </c>
      <c r="B449" t="s">
        <v>51</v>
      </c>
      <c r="C449" t="s">
        <v>4</v>
      </c>
      <c r="D449" t="s">
        <v>56</v>
      </c>
      <c r="E449" t="s">
        <v>57</v>
      </c>
      <c r="F449">
        <f t="shared" ca="1" si="13"/>
        <v>49</v>
      </c>
      <c r="G449">
        <v>173119</v>
      </c>
      <c r="H449" s="3">
        <f>VLOOKUP(B449,Summary[[#All],[Date Codes]:[Month]],2,0)</f>
        <v>45444</v>
      </c>
      <c r="I449" t="str">
        <f t="shared" si="12"/>
        <v>BentCoInvestment</v>
      </c>
    </row>
    <row r="450" spans="1:9" x14ac:dyDescent="0.25">
      <c r="A450" t="s">
        <v>39</v>
      </c>
      <c r="B450" t="s">
        <v>51</v>
      </c>
      <c r="C450" t="s">
        <v>5</v>
      </c>
      <c r="D450" t="s">
        <v>56</v>
      </c>
      <c r="E450" t="s">
        <v>57</v>
      </c>
      <c r="F450">
        <f t="shared" ca="1" si="13"/>
        <v>47</v>
      </c>
      <c r="G450">
        <v>299384</v>
      </c>
      <c r="H450" s="3">
        <f>VLOOKUP(B450,Summary[[#All],[Date Codes]:[Month]],2,0)</f>
        <v>45444</v>
      </c>
      <c r="I450" t="str">
        <f t="shared" si="12"/>
        <v>BentCoInvestment</v>
      </c>
    </row>
    <row r="451" spans="1:9" x14ac:dyDescent="0.25">
      <c r="A451" t="s">
        <v>39</v>
      </c>
      <c r="B451" t="s">
        <v>51</v>
      </c>
      <c r="C451" t="s">
        <v>6</v>
      </c>
      <c r="D451" t="s">
        <v>56</v>
      </c>
      <c r="E451" t="s">
        <v>57</v>
      </c>
      <c r="F451">
        <f t="shared" ca="1" si="13"/>
        <v>49</v>
      </c>
      <c r="G451">
        <v>48117</v>
      </c>
      <c r="H451" s="3">
        <f>VLOOKUP(B451,Summary[[#All],[Date Codes]:[Month]],2,0)</f>
        <v>45444</v>
      </c>
      <c r="I451" t="str">
        <f t="shared" si="12"/>
        <v>BentCoInvestment</v>
      </c>
    </row>
    <row r="452" spans="1:9" x14ac:dyDescent="0.25">
      <c r="A452" t="s">
        <v>39</v>
      </c>
      <c r="B452" t="s">
        <v>51</v>
      </c>
      <c r="C452" t="s">
        <v>7</v>
      </c>
      <c r="D452" t="s">
        <v>56</v>
      </c>
      <c r="E452" t="s">
        <v>57</v>
      </c>
      <c r="F452">
        <f t="shared" ca="1" si="13"/>
        <v>48</v>
      </c>
      <c r="G452">
        <v>174688</v>
      </c>
      <c r="H452" s="3">
        <f>VLOOKUP(B452,Summary[[#All],[Date Codes]:[Month]],2,0)</f>
        <v>45444</v>
      </c>
      <c r="I452" t="str">
        <f t="shared" ref="I452:I515" si="14">VLOOKUP(D452,Codedesc,2,FALSE)</f>
        <v>BentCoInvestment</v>
      </c>
    </row>
    <row r="453" spans="1:9" x14ac:dyDescent="0.25">
      <c r="A453" t="s">
        <v>39</v>
      </c>
      <c r="B453" t="s">
        <v>51</v>
      </c>
      <c r="C453" t="s">
        <v>8</v>
      </c>
      <c r="D453" t="s">
        <v>56</v>
      </c>
      <c r="E453" t="s">
        <v>57</v>
      </c>
      <c r="F453">
        <f t="shared" ref="F453:F516" ca="1" si="15">RANDBETWEEN(40,58)</f>
        <v>45</v>
      </c>
      <c r="G453">
        <v>337317</v>
      </c>
      <c r="H453" s="3">
        <f>VLOOKUP(B453,Summary[[#All],[Date Codes]:[Month]],2,0)</f>
        <v>45444</v>
      </c>
      <c r="I453" t="str">
        <f t="shared" si="14"/>
        <v>BentCoInvestment</v>
      </c>
    </row>
    <row r="454" spans="1:9" x14ac:dyDescent="0.25">
      <c r="A454" t="s">
        <v>39</v>
      </c>
      <c r="B454" t="s">
        <v>51</v>
      </c>
      <c r="C454" t="s">
        <v>9</v>
      </c>
      <c r="D454" t="s">
        <v>56</v>
      </c>
      <c r="E454" t="s">
        <v>57</v>
      </c>
      <c r="F454">
        <f t="shared" ca="1" si="15"/>
        <v>51</v>
      </c>
      <c r="G454">
        <v>296389</v>
      </c>
      <c r="H454" s="3">
        <f>VLOOKUP(B454,Summary[[#All],[Date Codes]:[Month]],2,0)</f>
        <v>45444</v>
      </c>
      <c r="I454" t="str">
        <f t="shared" si="14"/>
        <v>BentCoInvestment</v>
      </c>
    </row>
    <row r="455" spans="1:9" x14ac:dyDescent="0.25">
      <c r="A455" t="s">
        <v>39</v>
      </c>
      <c r="B455" t="s">
        <v>51</v>
      </c>
      <c r="C455" t="s">
        <v>10</v>
      </c>
      <c r="D455" t="s">
        <v>56</v>
      </c>
      <c r="E455" t="s">
        <v>57</v>
      </c>
      <c r="F455">
        <f t="shared" ca="1" si="15"/>
        <v>48</v>
      </c>
      <c r="G455">
        <v>343717</v>
      </c>
      <c r="H455" s="3">
        <f>VLOOKUP(B455,Summary[[#All],[Date Codes]:[Month]],2,0)</f>
        <v>45444</v>
      </c>
      <c r="I455" t="str">
        <f t="shared" si="14"/>
        <v>BentCoInvestment</v>
      </c>
    </row>
    <row r="456" spans="1:9" x14ac:dyDescent="0.25">
      <c r="A456" t="s">
        <v>39</v>
      </c>
      <c r="B456" t="s">
        <v>51</v>
      </c>
      <c r="C456" t="s">
        <v>13</v>
      </c>
      <c r="D456" t="s">
        <v>56</v>
      </c>
      <c r="E456" t="s">
        <v>57</v>
      </c>
      <c r="F456">
        <f t="shared" ca="1" si="15"/>
        <v>58</v>
      </c>
      <c r="G456">
        <v>71178</v>
      </c>
      <c r="H456" s="3">
        <f>VLOOKUP(B456,Summary[[#All],[Date Codes]:[Month]],2,0)</f>
        <v>45444</v>
      </c>
      <c r="I456" t="str">
        <f t="shared" si="14"/>
        <v>BentCoInvestment</v>
      </c>
    </row>
    <row r="457" spans="1:9" x14ac:dyDescent="0.25">
      <c r="A457" t="s">
        <v>39</v>
      </c>
      <c r="B457" t="s">
        <v>51</v>
      </c>
      <c r="C457" t="s">
        <v>4</v>
      </c>
      <c r="D457" t="s">
        <v>56</v>
      </c>
      <c r="E457" t="s">
        <v>57</v>
      </c>
      <c r="F457">
        <f t="shared" ca="1" si="15"/>
        <v>41</v>
      </c>
      <c r="G457">
        <v>448253</v>
      </c>
      <c r="H457" s="3">
        <f>VLOOKUP(B457,Summary[[#All],[Date Codes]:[Month]],2,0)</f>
        <v>45444</v>
      </c>
      <c r="I457" t="str">
        <f t="shared" si="14"/>
        <v>BentCoInvestment</v>
      </c>
    </row>
    <row r="458" spans="1:9" x14ac:dyDescent="0.25">
      <c r="A458" t="s">
        <v>39</v>
      </c>
      <c r="B458" t="s">
        <v>51</v>
      </c>
      <c r="C458" t="s">
        <v>5</v>
      </c>
      <c r="D458" t="s">
        <v>56</v>
      </c>
      <c r="E458" t="s">
        <v>57</v>
      </c>
      <c r="F458">
        <f t="shared" ca="1" si="15"/>
        <v>43</v>
      </c>
      <c r="G458">
        <v>57491</v>
      </c>
      <c r="H458" s="3">
        <f>VLOOKUP(B458,Summary[[#All],[Date Codes]:[Month]],2,0)</f>
        <v>45444</v>
      </c>
      <c r="I458" t="str">
        <f t="shared" si="14"/>
        <v>BentCoInvestment</v>
      </c>
    </row>
    <row r="459" spans="1:9" x14ac:dyDescent="0.25">
      <c r="A459" t="s">
        <v>39</v>
      </c>
      <c r="B459" t="s">
        <v>51</v>
      </c>
      <c r="C459" t="s">
        <v>6</v>
      </c>
      <c r="D459" t="s">
        <v>56</v>
      </c>
      <c r="E459" t="s">
        <v>57</v>
      </c>
      <c r="F459">
        <f t="shared" ca="1" si="15"/>
        <v>45</v>
      </c>
      <c r="G459">
        <v>453615</v>
      </c>
      <c r="H459" s="3">
        <f>VLOOKUP(B459,Summary[[#All],[Date Codes]:[Month]],2,0)</f>
        <v>45444</v>
      </c>
      <c r="I459" t="str">
        <f t="shared" si="14"/>
        <v>BentCoInvestment</v>
      </c>
    </row>
    <row r="460" spans="1:9" x14ac:dyDescent="0.25">
      <c r="A460" t="s">
        <v>39</v>
      </c>
      <c r="B460" t="s">
        <v>51</v>
      </c>
      <c r="C460" t="s">
        <v>7</v>
      </c>
      <c r="D460" t="s">
        <v>56</v>
      </c>
      <c r="E460" t="s">
        <v>57</v>
      </c>
      <c r="F460">
        <f t="shared" ca="1" si="15"/>
        <v>46</v>
      </c>
      <c r="G460">
        <v>226588</v>
      </c>
      <c r="H460" s="3">
        <f>VLOOKUP(B460,Summary[[#All],[Date Codes]:[Month]],2,0)</f>
        <v>45444</v>
      </c>
      <c r="I460" t="str">
        <f t="shared" si="14"/>
        <v>BentCoInvestment</v>
      </c>
    </row>
    <row r="461" spans="1:9" x14ac:dyDescent="0.25">
      <c r="A461" t="s">
        <v>39</v>
      </c>
      <c r="B461" t="s">
        <v>51</v>
      </c>
      <c r="C461" t="s">
        <v>8</v>
      </c>
      <c r="D461" t="s">
        <v>56</v>
      </c>
      <c r="E461" t="s">
        <v>57</v>
      </c>
      <c r="F461">
        <f t="shared" ca="1" si="15"/>
        <v>43</v>
      </c>
      <c r="G461">
        <v>540549</v>
      </c>
      <c r="H461" s="3">
        <f>VLOOKUP(B461,Summary[[#All],[Date Codes]:[Month]],2,0)</f>
        <v>45444</v>
      </c>
      <c r="I461" t="str">
        <f t="shared" si="14"/>
        <v>BentCoInvestment</v>
      </c>
    </row>
    <row r="462" spans="1:9" x14ac:dyDescent="0.25">
      <c r="A462" t="s">
        <v>39</v>
      </c>
      <c r="B462" t="s">
        <v>51</v>
      </c>
      <c r="C462" t="s">
        <v>9</v>
      </c>
      <c r="D462" t="s">
        <v>56</v>
      </c>
      <c r="E462" t="s">
        <v>57</v>
      </c>
      <c r="F462">
        <f t="shared" ca="1" si="15"/>
        <v>51</v>
      </c>
      <c r="G462">
        <v>86842</v>
      </c>
      <c r="H462" s="3">
        <f>VLOOKUP(B462,Summary[[#All],[Date Codes]:[Month]],2,0)</f>
        <v>45444</v>
      </c>
      <c r="I462" t="str">
        <f t="shared" si="14"/>
        <v>BentCoInvestment</v>
      </c>
    </row>
    <row r="463" spans="1:9" x14ac:dyDescent="0.25">
      <c r="A463" t="s">
        <v>39</v>
      </c>
      <c r="B463" t="s">
        <v>51</v>
      </c>
      <c r="C463" t="s">
        <v>10</v>
      </c>
      <c r="D463" t="s">
        <v>56</v>
      </c>
      <c r="E463" t="s">
        <v>57</v>
      </c>
      <c r="F463">
        <f t="shared" ca="1" si="15"/>
        <v>41</v>
      </c>
      <c r="G463">
        <v>527536</v>
      </c>
      <c r="H463" s="3">
        <f>VLOOKUP(B463,Summary[[#All],[Date Codes]:[Month]],2,0)</f>
        <v>45444</v>
      </c>
      <c r="I463" t="str">
        <f t="shared" si="14"/>
        <v>BentCoInvestment</v>
      </c>
    </row>
    <row r="464" spans="1:9" x14ac:dyDescent="0.25">
      <c r="A464" t="s">
        <v>39</v>
      </c>
      <c r="B464" t="s">
        <v>51</v>
      </c>
      <c r="C464" t="s">
        <v>11</v>
      </c>
      <c r="D464" t="s">
        <v>56</v>
      </c>
      <c r="E464" t="s">
        <v>57</v>
      </c>
      <c r="F464">
        <f t="shared" ca="1" si="15"/>
        <v>43</v>
      </c>
      <c r="G464">
        <v>290554</v>
      </c>
      <c r="H464" s="3">
        <f>VLOOKUP(B464,Summary[[#All],[Date Codes]:[Month]],2,0)</f>
        <v>45444</v>
      </c>
      <c r="I464" t="str">
        <f t="shared" si="14"/>
        <v>BentCoInvestment</v>
      </c>
    </row>
    <row r="465" spans="1:9" x14ac:dyDescent="0.25">
      <c r="A465" t="s">
        <v>39</v>
      </c>
      <c r="B465" t="s">
        <v>51</v>
      </c>
      <c r="C465" t="s">
        <v>12</v>
      </c>
      <c r="D465" t="s">
        <v>56</v>
      </c>
      <c r="E465" t="s">
        <v>57</v>
      </c>
      <c r="F465">
        <f t="shared" ca="1" si="15"/>
        <v>41</v>
      </c>
      <c r="G465">
        <v>196734</v>
      </c>
      <c r="H465" s="3">
        <f>VLOOKUP(B465,Summary[[#All],[Date Codes]:[Month]],2,0)</f>
        <v>45444</v>
      </c>
      <c r="I465" t="str">
        <f t="shared" si="14"/>
        <v>BentCoInvestment</v>
      </c>
    </row>
    <row r="466" spans="1:9" x14ac:dyDescent="0.25">
      <c r="A466" t="s">
        <v>39</v>
      </c>
      <c r="B466" t="s">
        <v>51</v>
      </c>
      <c r="C466" t="s">
        <v>13</v>
      </c>
      <c r="D466" t="s">
        <v>56</v>
      </c>
      <c r="E466" t="s">
        <v>57</v>
      </c>
      <c r="F466">
        <f t="shared" ca="1" si="15"/>
        <v>42</v>
      </c>
      <c r="G466">
        <v>133287</v>
      </c>
      <c r="H466" s="3">
        <f>VLOOKUP(B466,Summary[[#All],[Date Codes]:[Month]],2,0)</f>
        <v>45444</v>
      </c>
      <c r="I466" t="str">
        <f t="shared" si="14"/>
        <v>BentCoInvestment</v>
      </c>
    </row>
    <row r="467" spans="1:9" x14ac:dyDescent="0.25">
      <c r="A467" t="s">
        <v>39</v>
      </c>
      <c r="B467" t="s">
        <v>51</v>
      </c>
      <c r="C467" t="s">
        <v>6</v>
      </c>
      <c r="D467" t="s">
        <v>56</v>
      </c>
      <c r="E467" t="s">
        <v>57</v>
      </c>
      <c r="F467">
        <f t="shared" ca="1" si="15"/>
        <v>58</v>
      </c>
      <c r="G467">
        <v>389940</v>
      </c>
      <c r="H467" s="3">
        <f>VLOOKUP(B467,Summary[[#All],[Date Codes]:[Month]],2,0)</f>
        <v>45444</v>
      </c>
      <c r="I467" t="str">
        <f t="shared" si="14"/>
        <v>BentCoInvestment</v>
      </c>
    </row>
    <row r="468" spans="1:9" x14ac:dyDescent="0.25">
      <c r="A468" t="s">
        <v>39</v>
      </c>
      <c r="B468" t="s">
        <v>51</v>
      </c>
      <c r="C468" t="s">
        <v>7</v>
      </c>
      <c r="D468" t="s">
        <v>56</v>
      </c>
      <c r="E468" t="s">
        <v>57</v>
      </c>
      <c r="F468">
        <f t="shared" ca="1" si="15"/>
        <v>52</v>
      </c>
      <c r="G468">
        <v>238375</v>
      </c>
      <c r="H468" s="3">
        <f>VLOOKUP(B468,Summary[[#All],[Date Codes]:[Month]],2,0)</f>
        <v>45444</v>
      </c>
      <c r="I468" t="str">
        <f t="shared" si="14"/>
        <v>BentCoInvestment</v>
      </c>
    </row>
    <row r="469" spans="1:9" x14ac:dyDescent="0.25">
      <c r="A469" t="s">
        <v>39</v>
      </c>
      <c r="B469" t="s">
        <v>51</v>
      </c>
      <c r="C469" t="s">
        <v>8</v>
      </c>
      <c r="D469" t="s">
        <v>56</v>
      </c>
      <c r="E469" t="s">
        <v>57</v>
      </c>
      <c r="F469">
        <f t="shared" ca="1" si="15"/>
        <v>42</v>
      </c>
      <c r="G469">
        <v>513332</v>
      </c>
      <c r="H469" s="3">
        <f>VLOOKUP(B469,Summary[[#All],[Date Codes]:[Month]],2,0)</f>
        <v>45444</v>
      </c>
      <c r="I469" t="str">
        <f t="shared" si="14"/>
        <v>BentCoInvestment</v>
      </c>
    </row>
    <row r="470" spans="1:9" x14ac:dyDescent="0.25">
      <c r="A470" t="s">
        <v>39</v>
      </c>
      <c r="B470" t="s">
        <v>51</v>
      </c>
      <c r="C470" t="s">
        <v>9</v>
      </c>
      <c r="D470" t="s">
        <v>56</v>
      </c>
      <c r="E470" t="s">
        <v>57</v>
      </c>
      <c r="F470">
        <f t="shared" ca="1" si="15"/>
        <v>54</v>
      </c>
      <c r="G470">
        <v>159175</v>
      </c>
      <c r="H470" s="3">
        <f>VLOOKUP(B470,Summary[[#All],[Date Codes]:[Month]],2,0)</f>
        <v>45444</v>
      </c>
      <c r="I470" t="str">
        <f t="shared" si="14"/>
        <v>BentCoInvestment</v>
      </c>
    </row>
    <row r="471" spans="1:9" x14ac:dyDescent="0.25">
      <c r="A471" t="s">
        <v>39</v>
      </c>
      <c r="B471" t="s">
        <v>51</v>
      </c>
      <c r="C471" t="s">
        <v>10</v>
      </c>
      <c r="D471" t="s">
        <v>56</v>
      </c>
      <c r="E471" t="s">
        <v>57</v>
      </c>
      <c r="F471">
        <f t="shared" ca="1" si="15"/>
        <v>57</v>
      </c>
      <c r="G471">
        <v>128914</v>
      </c>
      <c r="H471" s="3">
        <f>VLOOKUP(B471,Summary[[#All],[Date Codes]:[Month]],2,0)</f>
        <v>45444</v>
      </c>
      <c r="I471" t="str">
        <f t="shared" si="14"/>
        <v>BentCoInvestment</v>
      </c>
    </row>
    <row r="472" spans="1:9" x14ac:dyDescent="0.25">
      <c r="A472" t="s">
        <v>39</v>
      </c>
      <c r="B472" t="s">
        <v>51</v>
      </c>
      <c r="C472" t="s">
        <v>13</v>
      </c>
      <c r="D472" t="s">
        <v>56</v>
      </c>
      <c r="E472" t="s">
        <v>57</v>
      </c>
      <c r="F472">
        <f t="shared" ca="1" si="15"/>
        <v>49</v>
      </c>
      <c r="G472">
        <v>221670</v>
      </c>
      <c r="H472" s="3">
        <f>VLOOKUP(B472,Summary[[#All],[Date Codes]:[Month]],2,0)</f>
        <v>45444</v>
      </c>
      <c r="I472" t="str">
        <f t="shared" si="14"/>
        <v>BentCoInvestment</v>
      </c>
    </row>
    <row r="473" spans="1:9" x14ac:dyDescent="0.25">
      <c r="A473" t="s">
        <v>39</v>
      </c>
      <c r="B473" t="s">
        <v>51</v>
      </c>
      <c r="C473" t="s">
        <v>4</v>
      </c>
      <c r="D473" t="s">
        <v>56</v>
      </c>
      <c r="E473" t="s">
        <v>57</v>
      </c>
      <c r="F473">
        <f t="shared" ca="1" si="15"/>
        <v>45</v>
      </c>
      <c r="G473">
        <v>257811</v>
      </c>
      <c r="H473" s="3">
        <f>VLOOKUP(B473,Summary[[#All],[Date Codes]:[Month]],2,0)</f>
        <v>45444</v>
      </c>
      <c r="I473" t="str">
        <f t="shared" si="14"/>
        <v>BentCoInvestment</v>
      </c>
    </row>
    <row r="474" spans="1:9" x14ac:dyDescent="0.25">
      <c r="A474" t="s">
        <v>39</v>
      </c>
      <c r="B474" t="s">
        <v>51</v>
      </c>
      <c r="C474" t="s">
        <v>5</v>
      </c>
      <c r="D474" t="s">
        <v>56</v>
      </c>
      <c r="E474" t="s">
        <v>57</v>
      </c>
      <c r="F474">
        <f t="shared" ca="1" si="15"/>
        <v>54</v>
      </c>
      <c r="G474">
        <v>503747</v>
      </c>
      <c r="H474" s="3">
        <f>VLOOKUP(B474,Summary[[#All],[Date Codes]:[Month]],2,0)</f>
        <v>45444</v>
      </c>
      <c r="I474" t="str">
        <f t="shared" si="14"/>
        <v>BentCoInvestment</v>
      </c>
    </row>
    <row r="475" spans="1:9" x14ac:dyDescent="0.25">
      <c r="A475" t="s">
        <v>39</v>
      </c>
      <c r="B475" t="s">
        <v>51</v>
      </c>
      <c r="C475" t="s">
        <v>6</v>
      </c>
      <c r="D475" t="s">
        <v>56</v>
      </c>
      <c r="E475" t="s">
        <v>57</v>
      </c>
      <c r="F475">
        <f t="shared" ca="1" si="15"/>
        <v>52</v>
      </c>
      <c r="G475">
        <v>428715</v>
      </c>
      <c r="H475" s="3">
        <f>VLOOKUP(B475,Summary[[#All],[Date Codes]:[Month]],2,0)</f>
        <v>45444</v>
      </c>
      <c r="I475" t="str">
        <f t="shared" si="14"/>
        <v>BentCoInvestment</v>
      </c>
    </row>
    <row r="476" spans="1:9" x14ac:dyDescent="0.25">
      <c r="A476" t="s">
        <v>39</v>
      </c>
      <c r="B476" t="s">
        <v>51</v>
      </c>
      <c r="C476" t="s">
        <v>7</v>
      </c>
      <c r="D476" t="s">
        <v>56</v>
      </c>
      <c r="E476" t="s">
        <v>57</v>
      </c>
      <c r="F476">
        <f t="shared" ca="1" si="15"/>
        <v>56</v>
      </c>
      <c r="G476">
        <v>215224</v>
      </c>
      <c r="H476" s="3">
        <f>VLOOKUP(B476,Summary[[#All],[Date Codes]:[Month]],2,0)</f>
        <v>45444</v>
      </c>
      <c r="I476" t="str">
        <f t="shared" si="14"/>
        <v>BentCoInvestment</v>
      </c>
    </row>
    <row r="477" spans="1:9" x14ac:dyDescent="0.25">
      <c r="A477" t="s">
        <v>39</v>
      </c>
      <c r="B477" t="s">
        <v>51</v>
      </c>
      <c r="C477" t="s">
        <v>8</v>
      </c>
      <c r="D477" t="s">
        <v>56</v>
      </c>
      <c r="E477" t="s">
        <v>57</v>
      </c>
      <c r="F477">
        <f t="shared" ca="1" si="15"/>
        <v>43</v>
      </c>
      <c r="G477">
        <v>503440</v>
      </c>
      <c r="H477" s="3">
        <f>VLOOKUP(B477,Summary[[#All],[Date Codes]:[Month]],2,0)</f>
        <v>45444</v>
      </c>
      <c r="I477" t="str">
        <f t="shared" si="14"/>
        <v>BentCoInvestment</v>
      </c>
    </row>
    <row r="478" spans="1:9" x14ac:dyDescent="0.25">
      <c r="A478" t="s">
        <v>39</v>
      </c>
      <c r="B478" t="s">
        <v>51</v>
      </c>
      <c r="C478" t="s">
        <v>9</v>
      </c>
      <c r="D478" t="s">
        <v>56</v>
      </c>
      <c r="E478" t="s">
        <v>57</v>
      </c>
      <c r="F478">
        <f t="shared" ca="1" si="15"/>
        <v>54</v>
      </c>
      <c r="G478">
        <v>175731</v>
      </c>
      <c r="H478" s="3">
        <f>VLOOKUP(B478,Summary[[#All],[Date Codes]:[Month]],2,0)</f>
        <v>45444</v>
      </c>
      <c r="I478" t="str">
        <f t="shared" si="14"/>
        <v>BentCoInvestment</v>
      </c>
    </row>
    <row r="479" spans="1:9" x14ac:dyDescent="0.25">
      <c r="A479" t="s">
        <v>39</v>
      </c>
      <c r="B479" t="s">
        <v>51</v>
      </c>
      <c r="C479" t="s">
        <v>10</v>
      </c>
      <c r="D479" t="s">
        <v>56</v>
      </c>
      <c r="E479" t="s">
        <v>57</v>
      </c>
      <c r="F479">
        <f t="shared" ca="1" si="15"/>
        <v>54</v>
      </c>
      <c r="G479">
        <v>293824</v>
      </c>
      <c r="H479" s="3">
        <f>VLOOKUP(B479,Summary[[#All],[Date Codes]:[Month]],2,0)</f>
        <v>45444</v>
      </c>
      <c r="I479" t="str">
        <f t="shared" si="14"/>
        <v>BentCoInvestment</v>
      </c>
    </row>
    <row r="480" spans="1:9" x14ac:dyDescent="0.25">
      <c r="A480" t="s">
        <v>39</v>
      </c>
      <c r="B480" t="s">
        <v>51</v>
      </c>
      <c r="C480" t="s">
        <v>11</v>
      </c>
      <c r="D480" t="s">
        <v>56</v>
      </c>
      <c r="E480" t="s">
        <v>57</v>
      </c>
      <c r="F480">
        <f t="shared" ca="1" si="15"/>
        <v>42</v>
      </c>
      <c r="G480">
        <v>504532</v>
      </c>
      <c r="H480" s="3">
        <f>VLOOKUP(B480,Summary[[#All],[Date Codes]:[Month]],2,0)</f>
        <v>45444</v>
      </c>
      <c r="I480" t="str">
        <f t="shared" si="14"/>
        <v>BentCoInvestment</v>
      </c>
    </row>
    <row r="481" spans="1:9" x14ac:dyDescent="0.25">
      <c r="A481" t="s">
        <v>39</v>
      </c>
      <c r="B481" t="s">
        <v>51</v>
      </c>
      <c r="C481" t="s">
        <v>12</v>
      </c>
      <c r="D481" t="s">
        <v>56</v>
      </c>
      <c r="E481" t="s">
        <v>57</v>
      </c>
      <c r="F481">
        <f t="shared" ca="1" si="15"/>
        <v>58</v>
      </c>
      <c r="G481">
        <v>160154</v>
      </c>
      <c r="H481" s="3">
        <f>VLOOKUP(B481,Summary[[#All],[Date Codes]:[Month]],2,0)</f>
        <v>45444</v>
      </c>
      <c r="I481" t="str">
        <f t="shared" si="14"/>
        <v>BentCoInvestment</v>
      </c>
    </row>
    <row r="482" spans="1:9" x14ac:dyDescent="0.25">
      <c r="A482" t="s">
        <v>39</v>
      </c>
      <c r="B482" t="s">
        <v>51</v>
      </c>
      <c r="C482" t="s">
        <v>13</v>
      </c>
      <c r="D482" t="s">
        <v>56</v>
      </c>
      <c r="E482" t="s">
        <v>57</v>
      </c>
      <c r="F482">
        <f t="shared" ca="1" si="15"/>
        <v>50</v>
      </c>
      <c r="G482">
        <v>152496</v>
      </c>
      <c r="H482" s="3">
        <f>VLOOKUP(B482,Summary[[#All],[Date Codes]:[Month]],2,0)</f>
        <v>45444</v>
      </c>
      <c r="I482" t="str">
        <f t="shared" si="14"/>
        <v>BentCoInvestment</v>
      </c>
    </row>
    <row r="483" spans="1:9" x14ac:dyDescent="0.25">
      <c r="A483" t="s">
        <v>39</v>
      </c>
      <c r="B483" t="s">
        <v>51</v>
      </c>
      <c r="C483" t="s">
        <v>6</v>
      </c>
      <c r="D483" t="s">
        <v>56</v>
      </c>
      <c r="E483" t="s">
        <v>57</v>
      </c>
      <c r="F483">
        <f t="shared" ca="1" si="15"/>
        <v>43</v>
      </c>
      <c r="G483">
        <v>400067</v>
      </c>
      <c r="H483" s="3">
        <f>VLOOKUP(B483,Summary[[#All],[Date Codes]:[Month]],2,0)</f>
        <v>45444</v>
      </c>
      <c r="I483" t="str">
        <f t="shared" si="14"/>
        <v>BentCoInvestment</v>
      </c>
    </row>
    <row r="484" spans="1:9" x14ac:dyDescent="0.25">
      <c r="A484" t="s">
        <v>39</v>
      </c>
      <c r="B484" t="s">
        <v>51</v>
      </c>
      <c r="C484" t="s">
        <v>7</v>
      </c>
      <c r="D484" t="s">
        <v>56</v>
      </c>
      <c r="E484" t="s">
        <v>57</v>
      </c>
      <c r="F484">
        <f t="shared" ca="1" si="15"/>
        <v>43</v>
      </c>
      <c r="G484">
        <v>494636</v>
      </c>
      <c r="H484" s="3">
        <f>VLOOKUP(B484,Summary[[#All],[Date Codes]:[Month]],2,0)</f>
        <v>45444</v>
      </c>
      <c r="I484" t="str">
        <f t="shared" si="14"/>
        <v>BentCoInvestment</v>
      </c>
    </row>
    <row r="485" spans="1:9" x14ac:dyDescent="0.25">
      <c r="A485" t="s">
        <v>39</v>
      </c>
      <c r="B485" t="s">
        <v>51</v>
      </c>
      <c r="C485" t="s">
        <v>8</v>
      </c>
      <c r="D485" t="s">
        <v>56</v>
      </c>
      <c r="E485" t="s">
        <v>57</v>
      </c>
      <c r="F485">
        <f t="shared" ca="1" si="15"/>
        <v>48</v>
      </c>
      <c r="G485">
        <v>199329</v>
      </c>
      <c r="H485" s="3">
        <f>VLOOKUP(B485,Summary[[#All],[Date Codes]:[Month]],2,0)</f>
        <v>45444</v>
      </c>
      <c r="I485" t="str">
        <f t="shared" si="14"/>
        <v>BentCoInvestment</v>
      </c>
    </row>
    <row r="486" spans="1:9" x14ac:dyDescent="0.25">
      <c r="A486" t="s">
        <v>39</v>
      </c>
      <c r="B486" t="s">
        <v>51</v>
      </c>
      <c r="C486" t="s">
        <v>9</v>
      </c>
      <c r="D486" t="s">
        <v>56</v>
      </c>
      <c r="E486" t="s">
        <v>57</v>
      </c>
      <c r="F486">
        <f t="shared" ca="1" si="15"/>
        <v>53</v>
      </c>
      <c r="G486">
        <v>253374</v>
      </c>
      <c r="H486" s="3">
        <f>VLOOKUP(B486,Summary[[#All],[Date Codes]:[Month]],2,0)</f>
        <v>45444</v>
      </c>
      <c r="I486" t="str">
        <f t="shared" si="14"/>
        <v>BentCoInvestment</v>
      </c>
    </row>
    <row r="487" spans="1:9" x14ac:dyDescent="0.25">
      <c r="A487" t="s">
        <v>39</v>
      </c>
      <c r="B487" t="s">
        <v>51</v>
      </c>
      <c r="C487" t="s">
        <v>10</v>
      </c>
      <c r="D487" t="s">
        <v>56</v>
      </c>
      <c r="E487" t="s">
        <v>57</v>
      </c>
      <c r="F487">
        <f t="shared" ca="1" si="15"/>
        <v>42</v>
      </c>
      <c r="G487">
        <v>66242</v>
      </c>
      <c r="H487" s="3">
        <f>VLOOKUP(B487,Summary[[#All],[Date Codes]:[Month]],2,0)</f>
        <v>45444</v>
      </c>
      <c r="I487" t="str">
        <f t="shared" si="14"/>
        <v>BentCoInvestment</v>
      </c>
    </row>
    <row r="488" spans="1:9" x14ac:dyDescent="0.25">
      <c r="A488" t="s">
        <v>39</v>
      </c>
      <c r="B488" t="s">
        <v>51</v>
      </c>
      <c r="C488" t="s">
        <v>8</v>
      </c>
      <c r="D488" t="s">
        <v>56</v>
      </c>
      <c r="E488" t="s">
        <v>57</v>
      </c>
      <c r="F488">
        <f t="shared" ca="1" si="15"/>
        <v>55</v>
      </c>
      <c r="G488">
        <v>420103</v>
      </c>
      <c r="H488" s="3">
        <f>VLOOKUP(B488,Summary[[#All],[Date Codes]:[Month]],2,0)</f>
        <v>45444</v>
      </c>
      <c r="I488" t="str">
        <f t="shared" si="14"/>
        <v>BentCoInvestment</v>
      </c>
    </row>
    <row r="489" spans="1:9" x14ac:dyDescent="0.25">
      <c r="A489" t="s">
        <v>39</v>
      </c>
      <c r="B489" t="s">
        <v>51</v>
      </c>
      <c r="C489" t="s">
        <v>9</v>
      </c>
      <c r="D489" t="s">
        <v>56</v>
      </c>
      <c r="E489" t="s">
        <v>57</v>
      </c>
      <c r="F489">
        <f t="shared" ca="1" si="15"/>
        <v>42</v>
      </c>
      <c r="G489">
        <v>84002</v>
      </c>
      <c r="H489" s="3">
        <f>VLOOKUP(B489,Summary[[#All],[Date Codes]:[Month]],2,0)</f>
        <v>45444</v>
      </c>
      <c r="I489" t="str">
        <f t="shared" si="14"/>
        <v>BentCoInvestment</v>
      </c>
    </row>
    <row r="490" spans="1:9" x14ac:dyDescent="0.25">
      <c r="A490" t="s">
        <v>39</v>
      </c>
      <c r="B490" t="s">
        <v>51</v>
      </c>
      <c r="C490" t="s">
        <v>10</v>
      </c>
      <c r="D490" t="s">
        <v>56</v>
      </c>
      <c r="E490" t="s">
        <v>57</v>
      </c>
      <c r="F490">
        <f t="shared" ca="1" si="15"/>
        <v>43</v>
      </c>
      <c r="G490">
        <v>156567</v>
      </c>
      <c r="H490" s="3">
        <f>VLOOKUP(B490,Summary[[#All],[Date Codes]:[Month]],2,0)</f>
        <v>45444</v>
      </c>
      <c r="I490" t="str">
        <f t="shared" si="14"/>
        <v>BentCoInvestment</v>
      </c>
    </row>
    <row r="491" spans="1:9" x14ac:dyDescent="0.25">
      <c r="A491" t="s">
        <v>39</v>
      </c>
      <c r="B491" t="s">
        <v>51</v>
      </c>
      <c r="C491" t="s">
        <v>13</v>
      </c>
      <c r="D491" t="s">
        <v>56</v>
      </c>
      <c r="E491" t="s">
        <v>57</v>
      </c>
      <c r="F491">
        <f t="shared" ca="1" si="15"/>
        <v>41</v>
      </c>
      <c r="G491">
        <v>266663</v>
      </c>
      <c r="H491" s="3">
        <f>VLOOKUP(B491,Summary[[#All],[Date Codes]:[Month]],2,0)</f>
        <v>45444</v>
      </c>
      <c r="I491" t="str">
        <f t="shared" si="14"/>
        <v>BentCoInvestment</v>
      </c>
    </row>
    <row r="492" spans="1:9" x14ac:dyDescent="0.25">
      <c r="A492" t="s">
        <v>39</v>
      </c>
      <c r="B492" t="s">
        <v>51</v>
      </c>
      <c r="C492" t="s">
        <v>4</v>
      </c>
      <c r="D492" t="s">
        <v>56</v>
      </c>
      <c r="E492" t="s">
        <v>57</v>
      </c>
      <c r="F492">
        <f t="shared" ca="1" si="15"/>
        <v>50</v>
      </c>
      <c r="G492">
        <v>254733</v>
      </c>
      <c r="H492" s="3">
        <f>VLOOKUP(B492,Summary[[#All],[Date Codes]:[Month]],2,0)</f>
        <v>45444</v>
      </c>
      <c r="I492" t="str">
        <f t="shared" si="14"/>
        <v>BentCoInvestment</v>
      </c>
    </row>
    <row r="493" spans="1:9" x14ac:dyDescent="0.25">
      <c r="A493" t="s">
        <v>39</v>
      </c>
      <c r="B493" t="s">
        <v>51</v>
      </c>
      <c r="C493" t="s">
        <v>5</v>
      </c>
      <c r="D493" t="s">
        <v>56</v>
      </c>
      <c r="E493" t="s">
        <v>57</v>
      </c>
      <c r="F493">
        <f t="shared" ca="1" si="15"/>
        <v>50</v>
      </c>
      <c r="G493">
        <v>57298</v>
      </c>
      <c r="H493" s="3">
        <f>VLOOKUP(B493,Summary[[#All],[Date Codes]:[Month]],2,0)</f>
        <v>45444</v>
      </c>
      <c r="I493" t="str">
        <f t="shared" si="14"/>
        <v>BentCoInvestment</v>
      </c>
    </row>
    <row r="494" spans="1:9" x14ac:dyDescent="0.25">
      <c r="A494" t="s">
        <v>39</v>
      </c>
      <c r="B494" t="s">
        <v>51</v>
      </c>
      <c r="C494" t="s">
        <v>6</v>
      </c>
      <c r="D494" t="s">
        <v>56</v>
      </c>
      <c r="E494" t="s">
        <v>57</v>
      </c>
      <c r="F494">
        <f t="shared" ca="1" si="15"/>
        <v>47</v>
      </c>
      <c r="G494">
        <v>362571</v>
      </c>
      <c r="H494" s="3">
        <f>VLOOKUP(B494,Summary[[#All],[Date Codes]:[Month]],2,0)</f>
        <v>45444</v>
      </c>
      <c r="I494" t="str">
        <f t="shared" si="14"/>
        <v>BentCoInvestment</v>
      </c>
    </row>
    <row r="495" spans="1:9" x14ac:dyDescent="0.25">
      <c r="A495" t="s">
        <v>39</v>
      </c>
      <c r="B495" t="s">
        <v>51</v>
      </c>
      <c r="C495" t="s">
        <v>7</v>
      </c>
      <c r="D495" t="s">
        <v>56</v>
      </c>
      <c r="E495" t="s">
        <v>57</v>
      </c>
      <c r="F495">
        <f t="shared" ca="1" si="15"/>
        <v>40</v>
      </c>
      <c r="G495">
        <v>282046</v>
      </c>
      <c r="H495" s="3">
        <f>VLOOKUP(B495,Summary[[#All],[Date Codes]:[Month]],2,0)</f>
        <v>45444</v>
      </c>
      <c r="I495" t="str">
        <f t="shared" si="14"/>
        <v>BentCoInvestment</v>
      </c>
    </row>
    <row r="496" spans="1:9" x14ac:dyDescent="0.25">
      <c r="A496" t="s">
        <v>39</v>
      </c>
      <c r="B496" t="s">
        <v>51</v>
      </c>
      <c r="C496" t="s">
        <v>8</v>
      </c>
      <c r="D496" t="s">
        <v>56</v>
      </c>
      <c r="E496" t="s">
        <v>57</v>
      </c>
      <c r="F496">
        <f t="shared" ca="1" si="15"/>
        <v>47</v>
      </c>
      <c r="G496">
        <v>236067</v>
      </c>
      <c r="H496" s="3">
        <f>VLOOKUP(B496,Summary[[#All],[Date Codes]:[Month]],2,0)</f>
        <v>45444</v>
      </c>
      <c r="I496" t="str">
        <f t="shared" si="14"/>
        <v>BentCoInvestment</v>
      </c>
    </row>
    <row r="497" spans="1:9" x14ac:dyDescent="0.25">
      <c r="A497" t="s">
        <v>39</v>
      </c>
      <c r="B497" t="s">
        <v>51</v>
      </c>
      <c r="C497" t="s">
        <v>9</v>
      </c>
      <c r="D497" t="s">
        <v>56</v>
      </c>
      <c r="E497" t="s">
        <v>57</v>
      </c>
      <c r="F497">
        <f t="shared" ca="1" si="15"/>
        <v>58</v>
      </c>
      <c r="G497">
        <v>333973</v>
      </c>
      <c r="H497" s="3">
        <f>VLOOKUP(B497,Summary[[#All],[Date Codes]:[Month]],2,0)</f>
        <v>45444</v>
      </c>
      <c r="I497" t="str">
        <f t="shared" si="14"/>
        <v>BentCoInvestment</v>
      </c>
    </row>
    <row r="498" spans="1:9" x14ac:dyDescent="0.25">
      <c r="A498" t="s">
        <v>39</v>
      </c>
      <c r="B498" t="s">
        <v>51</v>
      </c>
      <c r="C498" t="s">
        <v>10</v>
      </c>
      <c r="D498" t="s">
        <v>56</v>
      </c>
      <c r="E498" t="s">
        <v>57</v>
      </c>
      <c r="F498">
        <f t="shared" ca="1" si="15"/>
        <v>43</v>
      </c>
      <c r="G498">
        <v>284467</v>
      </c>
      <c r="H498" s="3">
        <f>VLOOKUP(B498,Summary[[#All],[Date Codes]:[Month]],2,0)</f>
        <v>45444</v>
      </c>
      <c r="I498" t="str">
        <f t="shared" si="14"/>
        <v>BentCoInvestment</v>
      </c>
    </row>
    <row r="499" spans="1:9" x14ac:dyDescent="0.25">
      <c r="A499" t="s">
        <v>39</v>
      </c>
      <c r="B499" t="s">
        <v>51</v>
      </c>
      <c r="C499" t="s">
        <v>11</v>
      </c>
      <c r="D499" t="s">
        <v>56</v>
      </c>
      <c r="E499" t="s">
        <v>57</v>
      </c>
      <c r="F499">
        <f t="shared" ca="1" si="15"/>
        <v>51</v>
      </c>
      <c r="G499">
        <v>423505</v>
      </c>
      <c r="H499" s="3">
        <f>VLOOKUP(B499,Summary[[#All],[Date Codes]:[Month]],2,0)</f>
        <v>45444</v>
      </c>
      <c r="I499" t="str">
        <f t="shared" si="14"/>
        <v>BentCoInvestment</v>
      </c>
    </row>
    <row r="500" spans="1:9" x14ac:dyDescent="0.25">
      <c r="A500" t="s">
        <v>36</v>
      </c>
      <c r="B500" t="s">
        <v>51</v>
      </c>
      <c r="C500" t="s">
        <v>12</v>
      </c>
      <c r="D500" t="s">
        <v>56</v>
      </c>
      <c r="E500" t="s">
        <v>57</v>
      </c>
      <c r="F500">
        <f t="shared" ca="1" si="15"/>
        <v>54</v>
      </c>
      <c r="G500">
        <v>391132</v>
      </c>
      <c r="H500" s="3">
        <f>VLOOKUP(B500,Summary[[#All],[Date Codes]:[Month]],2,0)</f>
        <v>45444</v>
      </c>
      <c r="I500" t="str">
        <f t="shared" si="14"/>
        <v>BentCoInvestment</v>
      </c>
    </row>
    <row r="501" spans="1:9" x14ac:dyDescent="0.25">
      <c r="A501" t="s">
        <v>36</v>
      </c>
      <c r="B501" t="s">
        <v>51</v>
      </c>
      <c r="C501" t="s">
        <v>13</v>
      </c>
      <c r="D501" t="s">
        <v>56</v>
      </c>
      <c r="E501" t="s">
        <v>57</v>
      </c>
      <c r="F501">
        <f t="shared" ca="1" si="15"/>
        <v>42</v>
      </c>
      <c r="G501">
        <v>68246</v>
      </c>
      <c r="H501" s="3">
        <f>VLOOKUP(B501,Summary[[#All],[Date Codes]:[Month]],2,0)</f>
        <v>45444</v>
      </c>
      <c r="I501" t="str">
        <f t="shared" si="14"/>
        <v>BentCoInvestment</v>
      </c>
    </row>
    <row r="502" spans="1:9" x14ac:dyDescent="0.25">
      <c r="A502" t="s">
        <v>36</v>
      </c>
      <c r="B502" t="s">
        <v>51</v>
      </c>
      <c r="C502" t="s">
        <v>6</v>
      </c>
      <c r="D502" t="s">
        <v>56</v>
      </c>
      <c r="E502" t="s">
        <v>57</v>
      </c>
      <c r="F502">
        <f t="shared" ca="1" si="15"/>
        <v>54</v>
      </c>
      <c r="G502">
        <v>505082</v>
      </c>
      <c r="H502" s="3">
        <f>VLOOKUP(B502,Summary[[#All],[Date Codes]:[Month]],2,0)</f>
        <v>45444</v>
      </c>
      <c r="I502" t="str">
        <f t="shared" si="14"/>
        <v>BentCoInvestment</v>
      </c>
    </row>
    <row r="503" spans="1:9" x14ac:dyDescent="0.25">
      <c r="A503" t="s">
        <v>36</v>
      </c>
      <c r="B503" t="s">
        <v>51</v>
      </c>
      <c r="C503" t="s">
        <v>7</v>
      </c>
      <c r="D503" t="s">
        <v>56</v>
      </c>
      <c r="E503" t="s">
        <v>57</v>
      </c>
      <c r="F503">
        <f t="shared" ca="1" si="15"/>
        <v>58</v>
      </c>
      <c r="G503">
        <v>229117</v>
      </c>
      <c r="H503" s="3">
        <f>VLOOKUP(B503,Summary[[#All],[Date Codes]:[Month]],2,0)</f>
        <v>45444</v>
      </c>
      <c r="I503" t="str">
        <f t="shared" si="14"/>
        <v>BentCoInvestment</v>
      </c>
    </row>
    <row r="504" spans="1:9" x14ac:dyDescent="0.25">
      <c r="A504" t="s">
        <v>36</v>
      </c>
      <c r="B504" t="s">
        <v>51</v>
      </c>
      <c r="C504" t="s">
        <v>7</v>
      </c>
      <c r="D504" t="s">
        <v>56</v>
      </c>
      <c r="E504" t="s">
        <v>57</v>
      </c>
      <c r="F504">
        <f t="shared" ca="1" si="15"/>
        <v>54</v>
      </c>
      <c r="G504">
        <v>139837</v>
      </c>
      <c r="H504" s="3">
        <f>VLOOKUP(B504,Summary[[#All],[Date Codes]:[Month]],2,0)</f>
        <v>45444</v>
      </c>
      <c r="I504" t="str">
        <f t="shared" si="14"/>
        <v>BentCoInvestment</v>
      </c>
    </row>
    <row r="505" spans="1:9" x14ac:dyDescent="0.25">
      <c r="A505" t="s">
        <v>39</v>
      </c>
      <c r="B505" t="s">
        <v>51</v>
      </c>
      <c r="C505" t="s">
        <v>8</v>
      </c>
      <c r="D505" t="s">
        <v>56</v>
      </c>
      <c r="E505" t="s">
        <v>57</v>
      </c>
      <c r="F505">
        <f t="shared" ca="1" si="15"/>
        <v>57</v>
      </c>
      <c r="G505">
        <v>444941</v>
      </c>
      <c r="H505" s="3">
        <f>VLOOKUP(B505,Summary[[#All],[Date Codes]:[Month]],2,0)</f>
        <v>45444</v>
      </c>
      <c r="I505" t="str">
        <f t="shared" si="14"/>
        <v>BentCoInvestment</v>
      </c>
    </row>
    <row r="506" spans="1:9" x14ac:dyDescent="0.25">
      <c r="A506" t="s">
        <v>39</v>
      </c>
      <c r="B506" t="s">
        <v>51</v>
      </c>
      <c r="C506" t="s">
        <v>9</v>
      </c>
      <c r="D506" t="s">
        <v>56</v>
      </c>
      <c r="E506" t="s">
        <v>57</v>
      </c>
      <c r="F506">
        <f t="shared" ca="1" si="15"/>
        <v>51</v>
      </c>
      <c r="G506">
        <v>343039</v>
      </c>
      <c r="H506" s="3">
        <f>VLOOKUP(B506,Summary[[#All],[Date Codes]:[Month]],2,0)</f>
        <v>45444</v>
      </c>
      <c r="I506" t="str">
        <f t="shared" si="14"/>
        <v>BentCoInvestment</v>
      </c>
    </row>
    <row r="507" spans="1:9" x14ac:dyDescent="0.25">
      <c r="A507" t="s">
        <v>39</v>
      </c>
      <c r="B507" t="s">
        <v>51</v>
      </c>
      <c r="C507" t="s">
        <v>10</v>
      </c>
      <c r="D507" t="s">
        <v>56</v>
      </c>
      <c r="E507" t="s">
        <v>57</v>
      </c>
      <c r="F507">
        <f t="shared" ca="1" si="15"/>
        <v>42</v>
      </c>
      <c r="G507">
        <v>466957</v>
      </c>
      <c r="H507" s="3">
        <f>VLOOKUP(B507,Summary[[#All],[Date Codes]:[Month]],2,0)</f>
        <v>45444</v>
      </c>
      <c r="I507" t="str">
        <f t="shared" si="14"/>
        <v>BentCoInvestment</v>
      </c>
    </row>
    <row r="508" spans="1:9" x14ac:dyDescent="0.25">
      <c r="A508" t="s">
        <v>39</v>
      </c>
      <c r="B508" t="s">
        <v>51</v>
      </c>
      <c r="C508" t="s">
        <v>11</v>
      </c>
      <c r="D508" t="s">
        <v>56</v>
      </c>
      <c r="E508" t="s">
        <v>57</v>
      </c>
      <c r="F508">
        <f t="shared" ca="1" si="15"/>
        <v>58</v>
      </c>
      <c r="G508">
        <v>206794</v>
      </c>
      <c r="H508" s="3">
        <f>VLOOKUP(B508,Summary[[#All],[Date Codes]:[Month]],2,0)</f>
        <v>45444</v>
      </c>
      <c r="I508" t="str">
        <f t="shared" si="14"/>
        <v>BentCoInvestment</v>
      </c>
    </row>
    <row r="509" spans="1:9" x14ac:dyDescent="0.25">
      <c r="A509" t="s">
        <v>39</v>
      </c>
      <c r="B509" t="s">
        <v>51</v>
      </c>
      <c r="C509" t="s">
        <v>12</v>
      </c>
      <c r="D509" t="s">
        <v>56</v>
      </c>
      <c r="E509" t="s">
        <v>57</v>
      </c>
      <c r="F509">
        <f t="shared" ca="1" si="15"/>
        <v>41</v>
      </c>
      <c r="G509">
        <v>136973</v>
      </c>
      <c r="H509" s="3">
        <f>VLOOKUP(B509,Summary[[#All],[Date Codes]:[Month]],2,0)</f>
        <v>45444</v>
      </c>
      <c r="I509" t="str">
        <f t="shared" si="14"/>
        <v>BentCoInvestment</v>
      </c>
    </row>
    <row r="510" spans="1:9" x14ac:dyDescent="0.25">
      <c r="A510" t="s">
        <v>39</v>
      </c>
      <c r="B510" t="s">
        <v>51</v>
      </c>
      <c r="C510" t="s">
        <v>13</v>
      </c>
      <c r="D510" t="s">
        <v>56</v>
      </c>
      <c r="E510" t="s">
        <v>57</v>
      </c>
      <c r="F510">
        <f t="shared" ca="1" si="15"/>
        <v>51</v>
      </c>
      <c r="G510">
        <v>412730</v>
      </c>
      <c r="H510" s="3">
        <f>VLOOKUP(B510,Summary[[#All],[Date Codes]:[Month]],2,0)</f>
        <v>45444</v>
      </c>
      <c r="I510" t="str">
        <f t="shared" si="14"/>
        <v>BentCoInvestment</v>
      </c>
    </row>
    <row r="511" spans="1:9" x14ac:dyDescent="0.25">
      <c r="A511" t="s">
        <v>39</v>
      </c>
      <c r="B511" t="s">
        <v>51</v>
      </c>
      <c r="C511" t="s">
        <v>6</v>
      </c>
      <c r="D511" t="s">
        <v>56</v>
      </c>
      <c r="E511" t="s">
        <v>57</v>
      </c>
      <c r="F511">
        <f t="shared" ca="1" si="15"/>
        <v>41</v>
      </c>
      <c r="G511">
        <v>443109</v>
      </c>
      <c r="H511" s="3">
        <f>VLOOKUP(B511,Summary[[#All],[Date Codes]:[Month]],2,0)</f>
        <v>45444</v>
      </c>
      <c r="I511" t="str">
        <f t="shared" si="14"/>
        <v>BentCoInvestment</v>
      </c>
    </row>
    <row r="512" spans="1:9" x14ac:dyDescent="0.25">
      <c r="A512" t="s">
        <v>39</v>
      </c>
      <c r="B512" t="s">
        <v>51</v>
      </c>
      <c r="C512" t="s">
        <v>7</v>
      </c>
      <c r="D512" t="s">
        <v>56</v>
      </c>
      <c r="E512" t="s">
        <v>57</v>
      </c>
      <c r="F512">
        <f t="shared" ca="1" si="15"/>
        <v>58</v>
      </c>
      <c r="G512">
        <v>310844</v>
      </c>
      <c r="H512" s="3">
        <f>VLOOKUP(B512,Summary[[#All],[Date Codes]:[Month]],2,0)</f>
        <v>45444</v>
      </c>
      <c r="I512" t="str">
        <f t="shared" si="14"/>
        <v>BentCoInvestment</v>
      </c>
    </row>
    <row r="513" spans="1:9" x14ac:dyDescent="0.25">
      <c r="A513" t="s">
        <v>39</v>
      </c>
      <c r="B513" t="s">
        <v>51</v>
      </c>
      <c r="C513" t="s">
        <v>10</v>
      </c>
      <c r="D513" t="s">
        <v>56</v>
      </c>
      <c r="E513" t="s">
        <v>57</v>
      </c>
      <c r="F513">
        <f t="shared" ca="1" si="15"/>
        <v>57</v>
      </c>
      <c r="G513">
        <v>395670</v>
      </c>
      <c r="H513" s="3">
        <f>VLOOKUP(B513,Summary[[#All],[Date Codes]:[Month]],2,0)</f>
        <v>45444</v>
      </c>
      <c r="I513" t="str">
        <f t="shared" si="14"/>
        <v>BentCoInvestment</v>
      </c>
    </row>
    <row r="514" spans="1:9" x14ac:dyDescent="0.25">
      <c r="A514" t="s">
        <v>39</v>
      </c>
      <c r="B514" t="s">
        <v>51</v>
      </c>
      <c r="C514" t="s">
        <v>11</v>
      </c>
      <c r="D514" t="s">
        <v>56</v>
      </c>
      <c r="E514" t="s">
        <v>57</v>
      </c>
      <c r="F514">
        <f t="shared" ca="1" si="15"/>
        <v>43</v>
      </c>
      <c r="G514">
        <v>192139</v>
      </c>
      <c r="H514" s="3">
        <f>VLOOKUP(B514,Summary[[#All],[Date Codes]:[Month]],2,0)</f>
        <v>45444</v>
      </c>
      <c r="I514" t="str">
        <f t="shared" si="14"/>
        <v>BentCoInvestment</v>
      </c>
    </row>
    <row r="515" spans="1:9" x14ac:dyDescent="0.25">
      <c r="A515" t="s">
        <v>39</v>
      </c>
      <c r="B515" t="s">
        <v>51</v>
      </c>
      <c r="C515" t="s">
        <v>12</v>
      </c>
      <c r="D515" t="s">
        <v>56</v>
      </c>
      <c r="E515" t="s">
        <v>57</v>
      </c>
      <c r="F515">
        <f t="shared" ca="1" si="15"/>
        <v>40</v>
      </c>
      <c r="G515">
        <v>345032</v>
      </c>
      <c r="H515" s="3">
        <f>VLOOKUP(B515,Summary[[#All],[Date Codes]:[Month]],2,0)</f>
        <v>45444</v>
      </c>
      <c r="I515" t="str">
        <f t="shared" si="14"/>
        <v>BentCoInvestment</v>
      </c>
    </row>
    <row r="516" spans="1:9" x14ac:dyDescent="0.25">
      <c r="A516" t="s">
        <v>39</v>
      </c>
      <c r="B516" t="s">
        <v>51</v>
      </c>
      <c r="C516" t="s">
        <v>13</v>
      </c>
      <c r="D516" t="s">
        <v>56</v>
      </c>
      <c r="E516" t="s">
        <v>57</v>
      </c>
      <c r="F516">
        <f t="shared" ca="1" si="15"/>
        <v>41</v>
      </c>
      <c r="G516">
        <v>414112</v>
      </c>
      <c r="H516" s="3">
        <f>VLOOKUP(B516,Summary[[#All],[Date Codes]:[Month]],2,0)</f>
        <v>45444</v>
      </c>
      <c r="I516" t="str">
        <f t="shared" ref="I516:I579" si="16">VLOOKUP(D516,Codedesc,2,FALSE)</f>
        <v>BentCoInvestment</v>
      </c>
    </row>
    <row r="517" spans="1:9" x14ac:dyDescent="0.25">
      <c r="A517" t="s">
        <v>39</v>
      </c>
      <c r="B517" t="s">
        <v>51</v>
      </c>
      <c r="C517" t="s">
        <v>6</v>
      </c>
      <c r="D517" t="s">
        <v>56</v>
      </c>
      <c r="E517" t="s">
        <v>57</v>
      </c>
      <c r="F517">
        <f t="shared" ref="F517:F580" ca="1" si="17">RANDBETWEEN(40,58)</f>
        <v>46</v>
      </c>
      <c r="G517">
        <v>423335</v>
      </c>
      <c r="H517" s="3">
        <f>VLOOKUP(B517,Summary[[#All],[Date Codes]:[Month]],2,0)</f>
        <v>45444</v>
      </c>
      <c r="I517" t="str">
        <f t="shared" si="16"/>
        <v>BentCoInvestment</v>
      </c>
    </row>
    <row r="518" spans="1:9" x14ac:dyDescent="0.25">
      <c r="A518" t="s">
        <v>39</v>
      </c>
      <c r="B518" t="s">
        <v>51</v>
      </c>
      <c r="C518" t="s">
        <v>7</v>
      </c>
      <c r="D518" t="s">
        <v>56</v>
      </c>
      <c r="E518" t="s">
        <v>57</v>
      </c>
      <c r="F518">
        <f t="shared" ca="1" si="17"/>
        <v>53</v>
      </c>
      <c r="G518">
        <v>75840</v>
      </c>
      <c r="H518" s="3">
        <f>VLOOKUP(B518,Summary[[#All],[Date Codes]:[Month]],2,0)</f>
        <v>45444</v>
      </c>
      <c r="I518" t="str">
        <f t="shared" si="16"/>
        <v>BentCoInvestment</v>
      </c>
    </row>
    <row r="519" spans="1:9" x14ac:dyDescent="0.25">
      <c r="A519" t="s">
        <v>39</v>
      </c>
      <c r="B519" t="s">
        <v>51</v>
      </c>
      <c r="C519" t="s">
        <v>8</v>
      </c>
      <c r="D519" t="s">
        <v>56</v>
      </c>
      <c r="E519" t="s">
        <v>57</v>
      </c>
      <c r="F519">
        <f t="shared" ca="1" si="17"/>
        <v>46</v>
      </c>
      <c r="G519">
        <v>272592</v>
      </c>
      <c r="H519" s="3">
        <f>VLOOKUP(B519,Summary[[#All],[Date Codes]:[Month]],2,0)</f>
        <v>45444</v>
      </c>
      <c r="I519" t="str">
        <f t="shared" si="16"/>
        <v>BentCoInvestment</v>
      </c>
    </row>
    <row r="520" spans="1:9" x14ac:dyDescent="0.25">
      <c r="A520" t="s">
        <v>39</v>
      </c>
      <c r="B520" t="s">
        <v>51</v>
      </c>
      <c r="C520" t="s">
        <v>9</v>
      </c>
      <c r="D520" t="s">
        <v>56</v>
      </c>
      <c r="E520" t="s">
        <v>57</v>
      </c>
      <c r="F520">
        <f t="shared" ca="1" si="17"/>
        <v>41</v>
      </c>
      <c r="G520">
        <v>315792</v>
      </c>
      <c r="H520" s="3">
        <f>VLOOKUP(B520,Summary[[#All],[Date Codes]:[Month]],2,0)</f>
        <v>45444</v>
      </c>
      <c r="I520" t="str">
        <f t="shared" si="16"/>
        <v>BentCoInvestment</v>
      </c>
    </row>
    <row r="521" spans="1:9" x14ac:dyDescent="0.25">
      <c r="A521" t="s">
        <v>39</v>
      </c>
      <c r="B521" t="s">
        <v>51</v>
      </c>
      <c r="C521" t="s">
        <v>10</v>
      </c>
      <c r="D521" t="s">
        <v>56</v>
      </c>
      <c r="E521" t="s">
        <v>57</v>
      </c>
      <c r="F521">
        <f t="shared" ca="1" si="17"/>
        <v>52</v>
      </c>
      <c r="G521">
        <v>206370</v>
      </c>
      <c r="H521" s="3">
        <f>VLOOKUP(B521,Summary[[#All],[Date Codes]:[Month]],2,0)</f>
        <v>45444</v>
      </c>
      <c r="I521" t="str">
        <f t="shared" si="16"/>
        <v>BentCoInvestment</v>
      </c>
    </row>
    <row r="522" spans="1:9" x14ac:dyDescent="0.25">
      <c r="A522" t="s">
        <v>39</v>
      </c>
      <c r="B522" t="s">
        <v>51</v>
      </c>
      <c r="C522" t="s">
        <v>13</v>
      </c>
      <c r="D522" t="s">
        <v>56</v>
      </c>
      <c r="E522" t="s">
        <v>57</v>
      </c>
      <c r="F522">
        <f t="shared" ca="1" si="17"/>
        <v>54</v>
      </c>
      <c r="G522">
        <v>556474</v>
      </c>
      <c r="H522" s="3">
        <f>VLOOKUP(B522,Summary[[#All],[Date Codes]:[Month]],2,0)</f>
        <v>45444</v>
      </c>
      <c r="I522" t="str">
        <f t="shared" si="16"/>
        <v>BentCoInvestment</v>
      </c>
    </row>
    <row r="523" spans="1:9" x14ac:dyDescent="0.25">
      <c r="A523" t="s">
        <v>39</v>
      </c>
      <c r="B523" t="s">
        <v>51</v>
      </c>
      <c r="C523" t="s">
        <v>4</v>
      </c>
      <c r="D523" t="s">
        <v>56</v>
      </c>
      <c r="E523" t="s">
        <v>57</v>
      </c>
      <c r="F523">
        <f t="shared" ca="1" si="17"/>
        <v>41</v>
      </c>
      <c r="G523">
        <v>500487</v>
      </c>
      <c r="H523" s="3">
        <f>VLOOKUP(B523,Summary[[#All],[Date Codes]:[Month]],2,0)</f>
        <v>45444</v>
      </c>
      <c r="I523" t="str">
        <f t="shared" si="16"/>
        <v>BentCoInvestment</v>
      </c>
    </row>
    <row r="524" spans="1:9" x14ac:dyDescent="0.25">
      <c r="A524" t="s">
        <v>39</v>
      </c>
      <c r="B524" t="s">
        <v>51</v>
      </c>
      <c r="C524" t="s">
        <v>5</v>
      </c>
      <c r="D524" t="s">
        <v>56</v>
      </c>
      <c r="E524" t="s">
        <v>57</v>
      </c>
      <c r="F524">
        <f t="shared" ca="1" si="17"/>
        <v>46</v>
      </c>
      <c r="G524">
        <v>501985</v>
      </c>
      <c r="H524" s="3">
        <f>VLOOKUP(B524,Summary[[#All],[Date Codes]:[Month]],2,0)</f>
        <v>45444</v>
      </c>
      <c r="I524" t="str">
        <f t="shared" si="16"/>
        <v>BentCoInvestment</v>
      </c>
    </row>
    <row r="525" spans="1:9" x14ac:dyDescent="0.25">
      <c r="A525" t="s">
        <v>39</v>
      </c>
      <c r="B525" t="s">
        <v>51</v>
      </c>
      <c r="C525" t="s">
        <v>6</v>
      </c>
      <c r="D525" t="s">
        <v>56</v>
      </c>
      <c r="E525" t="s">
        <v>57</v>
      </c>
      <c r="F525">
        <f t="shared" ca="1" si="17"/>
        <v>48</v>
      </c>
      <c r="G525">
        <v>576960</v>
      </c>
      <c r="H525" s="3">
        <f>VLOOKUP(B525,Summary[[#All],[Date Codes]:[Month]],2,0)</f>
        <v>45444</v>
      </c>
      <c r="I525" t="str">
        <f t="shared" si="16"/>
        <v>BentCoInvestment</v>
      </c>
    </row>
    <row r="526" spans="1:9" x14ac:dyDescent="0.25">
      <c r="A526" t="s">
        <v>39</v>
      </c>
      <c r="B526" t="s">
        <v>51</v>
      </c>
      <c r="C526" t="s">
        <v>7</v>
      </c>
      <c r="D526" t="s">
        <v>56</v>
      </c>
      <c r="E526" t="s">
        <v>57</v>
      </c>
      <c r="F526">
        <f t="shared" ca="1" si="17"/>
        <v>49</v>
      </c>
      <c r="G526">
        <v>258405</v>
      </c>
      <c r="H526" s="3">
        <f>VLOOKUP(B526,Summary[[#All],[Date Codes]:[Month]],2,0)</f>
        <v>45444</v>
      </c>
      <c r="I526" t="str">
        <f t="shared" si="16"/>
        <v>BentCoInvestment</v>
      </c>
    </row>
    <row r="527" spans="1:9" x14ac:dyDescent="0.25">
      <c r="A527" t="s">
        <v>39</v>
      </c>
      <c r="B527" t="s">
        <v>51</v>
      </c>
      <c r="C527" t="s">
        <v>8</v>
      </c>
      <c r="D527" t="s">
        <v>56</v>
      </c>
      <c r="E527" t="s">
        <v>57</v>
      </c>
      <c r="F527">
        <f t="shared" ca="1" si="17"/>
        <v>54</v>
      </c>
      <c r="G527">
        <v>566756</v>
      </c>
      <c r="H527" s="3">
        <f>VLOOKUP(B527,Summary[[#All],[Date Codes]:[Month]],2,0)</f>
        <v>45444</v>
      </c>
      <c r="I527" t="str">
        <f t="shared" si="16"/>
        <v>BentCoInvestment</v>
      </c>
    </row>
    <row r="528" spans="1:9" x14ac:dyDescent="0.25">
      <c r="A528" t="s">
        <v>39</v>
      </c>
      <c r="B528" t="s">
        <v>51</v>
      </c>
      <c r="C528" t="s">
        <v>9</v>
      </c>
      <c r="D528" t="s">
        <v>56</v>
      </c>
      <c r="E528" t="s">
        <v>57</v>
      </c>
      <c r="F528">
        <f t="shared" ca="1" si="17"/>
        <v>46</v>
      </c>
      <c r="G528">
        <v>477405</v>
      </c>
      <c r="H528" s="3">
        <f>VLOOKUP(B528,Summary[[#All],[Date Codes]:[Month]],2,0)</f>
        <v>45444</v>
      </c>
      <c r="I528" t="str">
        <f t="shared" si="16"/>
        <v>BentCoInvestment</v>
      </c>
    </row>
    <row r="529" spans="1:9" x14ac:dyDescent="0.25">
      <c r="A529" t="s">
        <v>39</v>
      </c>
      <c r="B529" t="s">
        <v>51</v>
      </c>
      <c r="C529" t="s">
        <v>10</v>
      </c>
      <c r="D529" t="s">
        <v>56</v>
      </c>
      <c r="E529" t="s">
        <v>57</v>
      </c>
      <c r="F529">
        <f t="shared" ca="1" si="17"/>
        <v>58</v>
      </c>
      <c r="G529">
        <v>295712</v>
      </c>
      <c r="H529" s="3">
        <f>VLOOKUP(B529,Summary[[#All],[Date Codes]:[Month]],2,0)</f>
        <v>45444</v>
      </c>
      <c r="I529" t="str">
        <f t="shared" si="16"/>
        <v>BentCoInvestment</v>
      </c>
    </row>
    <row r="530" spans="1:9" x14ac:dyDescent="0.25">
      <c r="A530" t="s">
        <v>36</v>
      </c>
      <c r="B530" t="s">
        <v>51</v>
      </c>
      <c r="C530" t="s">
        <v>11</v>
      </c>
      <c r="D530" t="s">
        <v>56</v>
      </c>
      <c r="E530" t="s">
        <v>57</v>
      </c>
      <c r="F530">
        <f t="shared" ca="1" si="17"/>
        <v>56</v>
      </c>
      <c r="G530">
        <v>132931</v>
      </c>
      <c r="H530" s="3">
        <f>VLOOKUP(B530,Summary[[#All],[Date Codes]:[Month]],2,0)</f>
        <v>45444</v>
      </c>
      <c r="I530" t="str">
        <f t="shared" si="16"/>
        <v>BentCoInvestment</v>
      </c>
    </row>
    <row r="531" spans="1:9" x14ac:dyDescent="0.25">
      <c r="A531" t="s">
        <v>36</v>
      </c>
      <c r="B531" t="s">
        <v>51</v>
      </c>
      <c r="C531" t="s">
        <v>12</v>
      </c>
      <c r="D531" t="s">
        <v>56</v>
      </c>
      <c r="E531" t="s">
        <v>57</v>
      </c>
      <c r="F531">
        <f t="shared" ca="1" si="17"/>
        <v>52</v>
      </c>
      <c r="G531">
        <v>551479</v>
      </c>
      <c r="H531" s="3">
        <f>VLOOKUP(B531,Summary[[#All],[Date Codes]:[Month]],2,0)</f>
        <v>45444</v>
      </c>
      <c r="I531" t="str">
        <f t="shared" si="16"/>
        <v>BentCoInvestment</v>
      </c>
    </row>
    <row r="532" spans="1:9" x14ac:dyDescent="0.25">
      <c r="A532" t="s">
        <v>36</v>
      </c>
      <c r="B532" t="s">
        <v>51</v>
      </c>
      <c r="C532" t="s">
        <v>13</v>
      </c>
      <c r="D532" t="s">
        <v>56</v>
      </c>
      <c r="E532" t="s">
        <v>57</v>
      </c>
      <c r="F532">
        <f t="shared" ca="1" si="17"/>
        <v>53</v>
      </c>
      <c r="G532">
        <v>504194</v>
      </c>
      <c r="H532" s="3">
        <f>VLOOKUP(B532,Summary[[#All],[Date Codes]:[Month]],2,0)</f>
        <v>45444</v>
      </c>
      <c r="I532" t="str">
        <f t="shared" si="16"/>
        <v>BentCoInvestment</v>
      </c>
    </row>
    <row r="533" spans="1:9" x14ac:dyDescent="0.25">
      <c r="A533" t="s">
        <v>36</v>
      </c>
      <c r="B533" t="s">
        <v>51</v>
      </c>
      <c r="C533" t="s">
        <v>6</v>
      </c>
      <c r="D533" t="s">
        <v>56</v>
      </c>
      <c r="E533" t="s">
        <v>57</v>
      </c>
      <c r="F533">
        <f t="shared" ca="1" si="17"/>
        <v>43</v>
      </c>
      <c r="G533">
        <v>339261</v>
      </c>
      <c r="H533" s="3">
        <f>VLOOKUP(B533,Summary[[#All],[Date Codes]:[Month]],2,0)</f>
        <v>45444</v>
      </c>
      <c r="I533" t="str">
        <f t="shared" si="16"/>
        <v>BentCoInvestment</v>
      </c>
    </row>
    <row r="534" spans="1:9" x14ac:dyDescent="0.25">
      <c r="A534" t="s">
        <v>36</v>
      </c>
      <c r="B534" t="s">
        <v>51</v>
      </c>
      <c r="C534" t="s">
        <v>7</v>
      </c>
      <c r="D534" t="s">
        <v>56</v>
      </c>
      <c r="E534" t="s">
        <v>57</v>
      </c>
      <c r="F534">
        <f t="shared" ca="1" si="17"/>
        <v>46</v>
      </c>
      <c r="G534">
        <v>228857</v>
      </c>
      <c r="H534" s="3">
        <f>VLOOKUP(B534,Summary[[#All],[Date Codes]:[Month]],2,0)</f>
        <v>45444</v>
      </c>
      <c r="I534" t="str">
        <f t="shared" si="16"/>
        <v>BentCoInvestment</v>
      </c>
    </row>
    <row r="535" spans="1:9" x14ac:dyDescent="0.25">
      <c r="A535" t="s">
        <v>36</v>
      </c>
      <c r="B535" t="s">
        <v>51</v>
      </c>
      <c r="C535" t="s">
        <v>8</v>
      </c>
      <c r="D535" t="s">
        <v>56</v>
      </c>
      <c r="E535" t="s">
        <v>57</v>
      </c>
      <c r="F535">
        <f t="shared" ca="1" si="17"/>
        <v>48</v>
      </c>
      <c r="G535">
        <v>161232</v>
      </c>
      <c r="H535" s="3">
        <f>VLOOKUP(B535,Summary[[#All],[Date Codes]:[Month]],2,0)</f>
        <v>45444</v>
      </c>
      <c r="I535" t="str">
        <f t="shared" si="16"/>
        <v>BentCoInvestment</v>
      </c>
    </row>
    <row r="536" spans="1:9" x14ac:dyDescent="0.25">
      <c r="A536" t="s">
        <v>36</v>
      </c>
      <c r="B536" t="s">
        <v>51</v>
      </c>
      <c r="C536" t="s">
        <v>9</v>
      </c>
      <c r="D536" t="s">
        <v>56</v>
      </c>
      <c r="E536" t="s">
        <v>57</v>
      </c>
      <c r="F536">
        <f t="shared" ca="1" si="17"/>
        <v>46</v>
      </c>
      <c r="G536">
        <v>547408</v>
      </c>
      <c r="H536" s="3">
        <f>VLOOKUP(B536,Summary[[#All],[Date Codes]:[Month]],2,0)</f>
        <v>45444</v>
      </c>
      <c r="I536" t="str">
        <f t="shared" si="16"/>
        <v>BentCoInvestment</v>
      </c>
    </row>
    <row r="537" spans="1:9" x14ac:dyDescent="0.25">
      <c r="A537" t="s">
        <v>36</v>
      </c>
      <c r="B537" t="s">
        <v>51</v>
      </c>
      <c r="C537" t="s">
        <v>10</v>
      </c>
      <c r="D537" t="s">
        <v>56</v>
      </c>
      <c r="E537" t="s">
        <v>57</v>
      </c>
      <c r="F537">
        <f t="shared" ca="1" si="17"/>
        <v>47</v>
      </c>
      <c r="G537">
        <v>304978</v>
      </c>
      <c r="H537" s="3">
        <f>VLOOKUP(B537,Summary[[#All],[Date Codes]:[Month]],2,0)</f>
        <v>45444</v>
      </c>
      <c r="I537" t="str">
        <f t="shared" si="16"/>
        <v>BentCoInvestment</v>
      </c>
    </row>
    <row r="538" spans="1:9" x14ac:dyDescent="0.25">
      <c r="A538" t="s">
        <v>36</v>
      </c>
      <c r="B538" t="s">
        <v>51</v>
      </c>
      <c r="C538" t="s">
        <v>8</v>
      </c>
      <c r="D538" t="s">
        <v>56</v>
      </c>
      <c r="E538" t="s">
        <v>57</v>
      </c>
      <c r="F538">
        <f t="shared" ca="1" si="17"/>
        <v>54</v>
      </c>
      <c r="G538">
        <v>223245</v>
      </c>
      <c r="H538" s="3">
        <f>VLOOKUP(B538,Summary[[#All],[Date Codes]:[Month]],2,0)</f>
        <v>45444</v>
      </c>
      <c r="I538" t="str">
        <f t="shared" si="16"/>
        <v>BentCoInvestment</v>
      </c>
    </row>
    <row r="539" spans="1:9" x14ac:dyDescent="0.25">
      <c r="A539" t="s">
        <v>36</v>
      </c>
      <c r="B539" t="s">
        <v>51</v>
      </c>
      <c r="C539" t="s">
        <v>9</v>
      </c>
      <c r="D539" t="s">
        <v>56</v>
      </c>
      <c r="E539" t="s">
        <v>57</v>
      </c>
      <c r="F539">
        <f t="shared" ca="1" si="17"/>
        <v>41</v>
      </c>
      <c r="G539">
        <v>72870</v>
      </c>
      <c r="H539" s="3">
        <f>VLOOKUP(B539,Summary[[#All],[Date Codes]:[Month]],2,0)</f>
        <v>45444</v>
      </c>
      <c r="I539" t="str">
        <f t="shared" si="16"/>
        <v>BentCoInvestment</v>
      </c>
    </row>
    <row r="540" spans="1:9" x14ac:dyDescent="0.25">
      <c r="A540" t="s">
        <v>36</v>
      </c>
      <c r="B540" t="s">
        <v>51</v>
      </c>
      <c r="C540" t="s">
        <v>10</v>
      </c>
      <c r="D540" t="s">
        <v>56</v>
      </c>
      <c r="E540" t="s">
        <v>57</v>
      </c>
      <c r="F540">
        <f t="shared" ca="1" si="17"/>
        <v>45</v>
      </c>
      <c r="G540">
        <v>89326</v>
      </c>
      <c r="H540" s="3">
        <f>VLOOKUP(B540,Summary[[#All],[Date Codes]:[Month]],2,0)</f>
        <v>45444</v>
      </c>
      <c r="I540" t="str">
        <f t="shared" si="16"/>
        <v>BentCoInvestment</v>
      </c>
    </row>
    <row r="541" spans="1:9" x14ac:dyDescent="0.25">
      <c r="A541" t="s">
        <v>39</v>
      </c>
      <c r="B541" t="s">
        <v>51</v>
      </c>
      <c r="C541" t="s">
        <v>13</v>
      </c>
      <c r="D541" t="s">
        <v>56</v>
      </c>
      <c r="E541" t="s">
        <v>57</v>
      </c>
      <c r="F541">
        <f t="shared" ca="1" si="17"/>
        <v>40</v>
      </c>
      <c r="G541">
        <v>98213</v>
      </c>
      <c r="H541" s="3">
        <f>VLOOKUP(B541,Summary[[#All],[Date Codes]:[Month]],2,0)</f>
        <v>45444</v>
      </c>
      <c r="I541" t="str">
        <f t="shared" si="16"/>
        <v>BentCoInvestment</v>
      </c>
    </row>
    <row r="542" spans="1:9" x14ac:dyDescent="0.25">
      <c r="A542" t="s">
        <v>39</v>
      </c>
      <c r="B542" t="s">
        <v>51</v>
      </c>
      <c r="C542" t="s">
        <v>4</v>
      </c>
      <c r="D542" t="s">
        <v>56</v>
      </c>
      <c r="E542" t="s">
        <v>57</v>
      </c>
      <c r="F542">
        <f t="shared" ca="1" si="17"/>
        <v>41</v>
      </c>
      <c r="G542">
        <v>513736</v>
      </c>
      <c r="H542" s="3">
        <f>VLOOKUP(B542,Summary[[#All],[Date Codes]:[Month]],2,0)</f>
        <v>45444</v>
      </c>
      <c r="I542" t="str">
        <f t="shared" si="16"/>
        <v>BentCoInvestment</v>
      </c>
    </row>
    <row r="543" spans="1:9" x14ac:dyDescent="0.25">
      <c r="A543" t="s">
        <v>39</v>
      </c>
      <c r="B543" t="s">
        <v>51</v>
      </c>
      <c r="C543" t="s">
        <v>5</v>
      </c>
      <c r="D543" t="s">
        <v>56</v>
      </c>
      <c r="E543" t="s">
        <v>57</v>
      </c>
      <c r="F543">
        <f t="shared" ca="1" si="17"/>
        <v>41</v>
      </c>
      <c r="G543">
        <v>556609</v>
      </c>
      <c r="H543" s="3">
        <f>VLOOKUP(B543,Summary[[#All],[Date Codes]:[Month]],2,0)</f>
        <v>45444</v>
      </c>
      <c r="I543" t="str">
        <f t="shared" si="16"/>
        <v>BentCoInvestment</v>
      </c>
    </row>
    <row r="544" spans="1:9" x14ac:dyDescent="0.25">
      <c r="A544" t="s">
        <v>39</v>
      </c>
      <c r="B544" t="s">
        <v>51</v>
      </c>
      <c r="C544" t="s">
        <v>6</v>
      </c>
      <c r="D544" t="s">
        <v>56</v>
      </c>
      <c r="E544" t="s">
        <v>57</v>
      </c>
      <c r="F544">
        <f t="shared" ca="1" si="17"/>
        <v>52</v>
      </c>
      <c r="G544">
        <v>384682</v>
      </c>
      <c r="H544" s="3">
        <f>VLOOKUP(B544,Summary[[#All],[Date Codes]:[Month]],2,0)</f>
        <v>45444</v>
      </c>
      <c r="I544" t="str">
        <f t="shared" si="16"/>
        <v>BentCoInvestment</v>
      </c>
    </row>
    <row r="545" spans="1:9" x14ac:dyDescent="0.25">
      <c r="A545" t="s">
        <v>39</v>
      </c>
      <c r="B545" t="s">
        <v>51</v>
      </c>
      <c r="C545" t="s">
        <v>7</v>
      </c>
      <c r="D545" t="s">
        <v>56</v>
      </c>
      <c r="E545" t="s">
        <v>57</v>
      </c>
      <c r="F545">
        <f t="shared" ca="1" si="17"/>
        <v>57</v>
      </c>
      <c r="G545">
        <v>179877</v>
      </c>
      <c r="H545" s="3">
        <f>VLOOKUP(B545,Summary[[#All],[Date Codes]:[Month]],2,0)</f>
        <v>45444</v>
      </c>
      <c r="I545" t="str">
        <f t="shared" si="16"/>
        <v>BentCoInvestment</v>
      </c>
    </row>
    <row r="546" spans="1:9" x14ac:dyDescent="0.25">
      <c r="A546" t="s">
        <v>39</v>
      </c>
      <c r="B546" t="s">
        <v>51</v>
      </c>
      <c r="C546" t="s">
        <v>8</v>
      </c>
      <c r="D546" t="s">
        <v>56</v>
      </c>
      <c r="E546" t="s">
        <v>57</v>
      </c>
      <c r="F546">
        <f t="shared" ca="1" si="17"/>
        <v>57</v>
      </c>
      <c r="G546">
        <v>575558</v>
      </c>
      <c r="H546" s="3">
        <f>VLOOKUP(B546,Summary[[#All],[Date Codes]:[Month]],2,0)</f>
        <v>45444</v>
      </c>
      <c r="I546" t="str">
        <f t="shared" si="16"/>
        <v>BentCoInvestment</v>
      </c>
    </row>
    <row r="547" spans="1:9" x14ac:dyDescent="0.25">
      <c r="A547" t="s">
        <v>39</v>
      </c>
      <c r="B547" t="s">
        <v>51</v>
      </c>
      <c r="C547" t="s">
        <v>9</v>
      </c>
      <c r="D547" t="s">
        <v>56</v>
      </c>
      <c r="E547" t="s">
        <v>57</v>
      </c>
      <c r="F547">
        <f t="shared" ca="1" si="17"/>
        <v>58</v>
      </c>
      <c r="G547">
        <v>131353</v>
      </c>
      <c r="H547" s="3">
        <f>VLOOKUP(B547,Summary[[#All],[Date Codes]:[Month]],2,0)</f>
        <v>45444</v>
      </c>
      <c r="I547" t="str">
        <f t="shared" si="16"/>
        <v>BentCoInvestment</v>
      </c>
    </row>
    <row r="548" spans="1:9" x14ac:dyDescent="0.25">
      <c r="A548" t="s">
        <v>39</v>
      </c>
      <c r="B548" t="s">
        <v>51</v>
      </c>
      <c r="C548" t="s">
        <v>10</v>
      </c>
      <c r="D548" t="s">
        <v>56</v>
      </c>
      <c r="E548" t="s">
        <v>57</v>
      </c>
      <c r="F548">
        <f t="shared" ca="1" si="17"/>
        <v>40</v>
      </c>
      <c r="G548">
        <v>275132</v>
      </c>
      <c r="H548" s="3">
        <f>VLOOKUP(B548,Summary[[#All],[Date Codes]:[Month]],2,0)</f>
        <v>45444</v>
      </c>
      <c r="I548" t="str">
        <f t="shared" si="16"/>
        <v>BentCoInvestment</v>
      </c>
    </row>
    <row r="549" spans="1:9" x14ac:dyDescent="0.25">
      <c r="A549" t="s">
        <v>39</v>
      </c>
      <c r="B549" t="s">
        <v>51</v>
      </c>
      <c r="C549" t="s">
        <v>11</v>
      </c>
      <c r="D549" t="s">
        <v>56</v>
      </c>
      <c r="E549" t="s">
        <v>57</v>
      </c>
      <c r="F549">
        <f t="shared" ca="1" si="17"/>
        <v>52</v>
      </c>
      <c r="G549">
        <v>143229</v>
      </c>
      <c r="H549" s="3">
        <f>VLOOKUP(B549,Summary[[#All],[Date Codes]:[Month]],2,0)</f>
        <v>45444</v>
      </c>
      <c r="I549" t="str">
        <f t="shared" si="16"/>
        <v>BentCoInvestment</v>
      </c>
    </row>
    <row r="550" spans="1:9" x14ac:dyDescent="0.25">
      <c r="A550" t="s">
        <v>39</v>
      </c>
      <c r="B550" t="s">
        <v>51</v>
      </c>
      <c r="C550" t="s">
        <v>12</v>
      </c>
      <c r="D550" t="s">
        <v>56</v>
      </c>
      <c r="E550" t="s">
        <v>57</v>
      </c>
      <c r="F550">
        <f t="shared" ca="1" si="17"/>
        <v>58</v>
      </c>
      <c r="G550">
        <v>516987</v>
      </c>
      <c r="H550" s="3">
        <f>VLOOKUP(B550,Summary[[#All],[Date Codes]:[Month]],2,0)</f>
        <v>45444</v>
      </c>
      <c r="I550" t="str">
        <f t="shared" si="16"/>
        <v>BentCoInvestment</v>
      </c>
    </row>
    <row r="551" spans="1:9" x14ac:dyDescent="0.25">
      <c r="A551" t="s">
        <v>39</v>
      </c>
      <c r="B551" t="s">
        <v>51</v>
      </c>
      <c r="C551" t="s">
        <v>13</v>
      </c>
      <c r="D551" t="s">
        <v>56</v>
      </c>
      <c r="E551" t="s">
        <v>57</v>
      </c>
      <c r="F551">
        <f t="shared" ca="1" si="17"/>
        <v>51</v>
      </c>
      <c r="G551">
        <v>66914</v>
      </c>
      <c r="H551" s="3">
        <f>VLOOKUP(B551,Summary[[#All],[Date Codes]:[Month]],2,0)</f>
        <v>45444</v>
      </c>
      <c r="I551" t="str">
        <f t="shared" si="16"/>
        <v>BentCoInvestment</v>
      </c>
    </row>
    <row r="552" spans="1:9" x14ac:dyDescent="0.25">
      <c r="A552" t="s">
        <v>39</v>
      </c>
      <c r="B552" t="s">
        <v>51</v>
      </c>
      <c r="C552" t="s">
        <v>6</v>
      </c>
      <c r="D552" t="s">
        <v>56</v>
      </c>
      <c r="E552" t="s">
        <v>57</v>
      </c>
      <c r="F552">
        <f t="shared" ca="1" si="17"/>
        <v>40</v>
      </c>
      <c r="G552">
        <v>261987</v>
      </c>
      <c r="H552" s="3">
        <f>VLOOKUP(B552,Summary[[#All],[Date Codes]:[Month]],2,0)</f>
        <v>45444</v>
      </c>
      <c r="I552" t="str">
        <f t="shared" si="16"/>
        <v>BentCoInvestment</v>
      </c>
    </row>
    <row r="553" spans="1:9" x14ac:dyDescent="0.25">
      <c r="A553" t="s">
        <v>39</v>
      </c>
      <c r="B553" t="s">
        <v>51</v>
      </c>
      <c r="C553" t="s">
        <v>7</v>
      </c>
      <c r="D553" t="s">
        <v>56</v>
      </c>
      <c r="E553" t="s">
        <v>57</v>
      </c>
      <c r="F553">
        <f t="shared" ca="1" si="17"/>
        <v>57</v>
      </c>
      <c r="G553">
        <v>560190</v>
      </c>
      <c r="H553" s="3">
        <f>VLOOKUP(B553,Summary[[#All],[Date Codes]:[Month]],2,0)</f>
        <v>45444</v>
      </c>
      <c r="I553" t="str">
        <f t="shared" si="16"/>
        <v>BentCoInvestment</v>
      </c>
    </row>
    <row r="554" spans="1:9" x14ac:dyDescent="0.25">
      <c r="A554" t="s">
        <v>39</v>
      </c>
      <c r="B554" t="s">
        <v>51</v>
      </c>
      <c r="C554" t="s">
        <v>8</v>
      </c>
      <c r="D554" t="s">
        <v>56</v>
      </c>
      <c r="E554" t="s">
        <v>57</v>
      </c>
      <c r="F554">
        <f t="shared" ca="1" si="17"/>
        <v>41</v>
      </c>
      <c r="G554">
        <v>184289</v>
      </c>
      <c r="H554" s="3">
        <f>VLOOKUP(B554,Summary[[#All],[Date Codes]:[Month]],2,0)</f>
        <v>45444</v>
      </c>
      <c r="I554" t="str">
        <f t="shared" si="16"/>
        <v>BentCoInvestment</v>
      </c>
    </row>
    <row r="555" spans="1:9" x14ac:dyDescent="0.25">
      <c r="A555" t="s">
        <v>39</v>
      </c>
      <c r="B555" t="s">
        <v>51</v>
      </c>
      <c r="C555" t="s">
        <v>9</v>
      </c>
      <c r="D555" t="s">
        <v>56</v>
      </c>
      <c r="E555" t="s">
        <v>57</v>
      </c>
      <c r="F555">
        <f t="shared" ca="1" si="17"/>
        <v>48</v>
      </c>
      <c r="G555">
        <v>490392</v>
      </c>
      <c r="H555" s="3">
        <f>VLOOKUP(B555,Summary[[#All],[Date Codes]:[Month]],2,0)</f>
        <v>45444</v>
      </c>
      <c r="I555" t="str">
        <f t="shared" si="16"/>
        <v>BentCoInvestment</v>
      </c>
    </row>
    <row r="556" spans="1:9" x14ac:dyDescent="0.25">
      <c r="A556" t="s">
        <v>39</v>
      </c>
      <c r="B556" t="s">
        <v>51</v>
      </c>
      <c r="C556" t="s">
        <v>10</v>
      </c>
      <c r="D556" t="s">
        <v>56</v>
      </c>
      <c r="E556" t="s">
        <v>57</v>
      </c>
      <c r="F556">
        <f t="shared" ca="1" si="17"/>
        <v>43</v>
      </c>
      <c r="G556">
        <v>312179</v>
      </c>
      <c r="H556" s="3">
        <f>VLOOKUP(B556,Summary[[#All],[Date Codes]:[Month]],2,0)</f>
        <v>45444</v>
      </c>
      <c r="I556" t="str">
        <f t="shared" si="16"/>
        <v>BentCoInvestment</v>
      </c>
    </row>
    <row r="557" spans="1:9" x14ac:dyDescent="0.25">
      <c r="A557" t="s">
        <v>39</v>
      </c>
      <c r="B557" t="s">
        <v>51</v>
      </c>
      <c r="C557" t="s">
        <v>30</v>
      </c>
      <c r="D557" t="s">
        <v>56</v>
      </c>
      <c r="E557" t="s">
        <v>57</v>
      </c>
      <c r="F557">
        <f t="shared" ca="1" si="17"/>
        <v>54</v>
      </c>
      <c r="G557">
        <v>76160</v>
      </c>
      <c r="H557" s="3">
        <f>VLOOKUP(B557,Summary[[#All],[Date Codes]:[Month]],2,0)</f>
        <v>45444</v>
      </c>
      <c r="I557" t="str">
        <f t="shared" si="16"/>
        <v>BentCoInvestment</v>
      </c>
    </row>
    <row r="558" spans="1:9" x14ac:dyDescent="0.25">
      <c r="A558" t="s">
        <v>39</v>
      </c>
      <c r="B558" t="s">
        <v>51</v>
      </c>
      <c r="C558" t="s">
        <v>31</v>
      </c>
      <c r="D558" t="s">
        <v>56</v>
      </c>
      <c r="E558" t="s">
        <v>57</v>
      </c>
      <c r="F558">
        <f t="shared" ca="1" si="17"/>
        <v>41</v>
      </c>
      <c r="G558">
        <v>321127</v>
      </c>
      <c r="H558" s="3">
        <f>VLOOKUP(B558,Summary[[#All],[Date Codes]:[Month]],2,0)</f>
        <v>45444</v>
      </c>
      <c r="I558" t="str">
        <f t="shared" si="16"/>
        <v>BentCoInvestment</v>
      </c>
    </row>
    <row r="559" spans="1:9" x14ac:dyDescent="0.25">
      <c r="A559" t="s">
        <v>39</v>
      </c>
      <c r="B559" t="s">
        <v>51</v>
      </c>
      <c r="C559" t="s">
        <v>32</v>
      </c>
      <c r="D559" t="s">
        <v>56</v>
      </c>
      <c r="E559" t="s">
        <v>57</v>
      </c>
      <c r="F559">
        <f t="shared" ca="1" si="17"/>
        <v>40</v>
      </c>
      <c r="G559">
        <v>175100</v>
      </c>
      <c r="H559" s="3">
        <f>VLOOKUP(B559,Summary[[#All],[Date Codes]:[Month]],2,0)</f>
        <v>45444</v>
      </c>
      <c r="I559" t="str">
        <f t="shared" si="16"/>
        <v>BentCoInvestment</v>
      </c>
    </row>
    <row r="560" spans="1:9" x14ac:dyDescent="0.25">
      <c r="A560" t="s">
        <v>39</v>
      </c>
      <c r="B560" t="s">
        <v>51</v>
      </c>
      <c r="C560" t="s">
        <v>4</v>
      </c>
      <c r="D560" t="s">
        <v>56</v>
      </c>
      <c r="E560" t="s">
        <v>57</v>
      </c>
      <c r="F560">
        <f t="shared" ca="1" si="17"/>
        <v>46</v>
      </c>
      <c r="G560">
        <v>534887</v>
      </c>
      <c r="H560" s="3">
        <f>VLOOKUP(B560,Summary[[#All],[Date Codes]:[Month]],2,0)</f>
        <v>45444</v>
      </c>
      <c r="I560" t="str">
        <f t="shared" si="16"/>
        <v>BentCoInvestment</v>
      </c>
    </row>
    <row r="561" spans="1:9" x14ac:dyDescent="0.25">
      <c r="A561" t="s">
        <v>39</v>
      </c>
      <c r="B561" t="s">
        <v>51</v>
      </c>
      <c r="C561" t="s">
        <v>5</v>
      </c>
      <c r="D561" t="s">
        <v>56</v>
      </c>
      <c r="E561" t="s">
        <v>57</v>
      </c>
      <c r="F561">
        <f t="shared" ca="1" si="17"/>
        <v>44</v>
      </c>
      <c r="G561">
        <v>96864</v>
      </c>
      <c r="H561" s="3">
        <f>VLOOKUP(B561,Summary[[#All],[Date Codes]:[Month]],2,0)</f>
        <v>45444</v>
      </c>
      <c r="I561" t="str">
        <f t="shared" si="16"/>
        <v>BentCoInvestment</v>
      </c>
    </row>
    <row r="562" spans="1:9" x14ac:dyDescent="0.25">
      <c r="A562" t="s">
        <v>39</v>
      </c>
      <c r="B562" t="s">
        <v>51</v>
      </c>
      <c r="C562" t="s">
        <v>6</v>
      </c>
      <c r="D562" t="s">
        <v>56</v>
      </c>
      <c r="E562" t="s">
        <v>57</v>
      </c>
      <c r="F562">
        <f t="shared" ca="1" si="17"/>
        <v>52</v>
      </c>
      <c r="G562">
        <v>143884</v>
      </c>
      <c r="H562" s="3">
        <f>VLOOKUP(B562,Summary[[#All],[Date Codes]:[Month]],2,0)</f>
        <v>45444</v>
      </c>
      <c r="I562" t="str">
        <f t="shared" si="16"/>
        <v>BentCoInvestment</v>
      </c>
    </row>
    <row r="563" spans="1:9" x14ac:dyDescent="0.25">
      <c r="A563" t="s">
        <v>39</v>
      </c>
      <c r="B563" t="s">
        <v>51</v>
      </c>
      <c r="C563" t="s">
        <v>7</v>
      </c>
      <c r="D563" t="s">
        <v>56</v>
      </c>
      <c r="E563" t="s">
        <v>57</v>
      </c>
      <c r="F563">
        <f t="shared" ca="1" si="17"/>
        <v>51</v>
      </c>
      <c r="G563">
        <v>493459</v>
      </c>
      <c r="H563" s="3">
        <f>VLOOKUP(B563,Summary[[#All],[Date Codes]:[Month]],2,0)</f>
        <v>45444</v>
      </c>
      <c r="I563" t="str">
        <f t="shared" si="16"/>
        <v>BentCoInvestment</v>
      </c>
    </row>
    <row r="564" spans="1:9" x14ac:dyDescent="0.25">
      <c r="A564" t="s">
        <v>39</v>
      </c>
      <c r="B564" t="s">
        <v>51</v>
      </c>
      <c r="C564" t="s">
        <v>8</v>
      </c>
      <c r="D564" t="s">
        <v>56</v>
      </c>
      <c r="E564" t="s">
        <v>57</v>
      </c>
      <c r="F564">
        <f t="shared" ca="1" si="17"/>
        <v>56</v>
      </c>
      <c r="G564">
        <v>483400</v>
      </c>
      <c r="H564" s="3">
        <f>VLOOKUP(B564,Summary[[#All],[Date Codes]:[Month]],2,0)</f>
        <v>45444</v>
      </c>
      <c r="I564" t="str">
        <f t="shared" si="16"/>
        <v>BentCoInvestment</v>
      </c>
    </row>
    <row r="565" spans="1:9" x14ac:dyDescent="0.25">
      <c r="A565" t="s">
        <v>39</v>
      </c>
      <c r="B565" t="s">
        <v>51</v>
      </c>
      <c r="C565" t="s">
        <v>9</v>
      </c>
      <c r="D565" t="s">
        <v>56</v>
      </c>
      <c r="E565" t="s">
        <v>57</v>
      </c>
      <c r="F565">
        <f t="shared" ca="1" si="17"/>
        <v>49</v>
      </c>
      <c r="G565">
        <v>300744</v>
      </c>
      <c r="H565" s="3">
        <f>VLOOKUP(B565,Summary[[#All],[Date Codes]:[Month]],2,0)</f>
        <v>45444</v>
      </c>
      <c r="I565" t="str">
        <f t="shared" si="16"/>
        <v>BentCoInvestment</v>
      </c>
    </row>
    <row r="566" spans="1:9" x14ac:dyDescent="0.25">
      <c r="A566" t="s">
        <v>39</v>
      </c>
      <c r="B566" t="s">
        <v>51</v>
      </c>
      <c r="C566" t="s">
        <v>10</v>
      </c>
      <c r="D566" t="s">
        <v>56</v>
      </c>
      <c r="E566" t="s">
        <v>57</v>
      </c>
      <c r="F566">
        <f t="shared" ca="1" si="17"/>
        <v>40</v>
      </c>
      <c r="G566">
        <v>489973</v>
      </c>
      <c r="H566" s="3">
        <f>VLOOKUP(B566,Summary[[#All],[Date Codes]:[Month]],2,0)</f>
        <v>45444</v>
      </c>
      <c r="I566" t="str">
        <f t="shared" si="16"/>
        <v>BentCoInvestment</v>
      </c>
    </row>
    <row r="567" spans="1:9" x14ac:dyDescent="0.25">
      <c r="A567" t="s">
        <v>39</v>
      </c>
      <c r="B567" t="s">
        <v>51</v>
      </c>
      <c r="C567" t="s">
        <v>13</v>
      </c>
      <c r="D567" t="s">
        <v>56</v>
      </c>
      <c r="E567" t="s">
        <v>57</v>
      </c>
      <c r="F567">
        <f t="shared" ca="1" si="17"/>
        <v>46</v>
      </c>
      <c r="G567">
        <v>87365</v>
      </c>
      <c r="H567" s="3">
        <f>VLOOKUP(B567,Summary[[#All],[Date Codes]:[Month]],2,0)</f>
        <v>45444</v>
      </c>
      <c r="I567" t="str">
        <f t="shared" si="16"/>
        <v>BentCoInvestment</v>
      </c>
    </row>
    <row r="568" spans="1:9" x14ac:dyDescent="0.25">
      <c r="A568" t="s">
        <v>39</v>
      </c>
      <c r="B568" t="s">
        <v>51</v>
      </c>
      <c r="C568" t="s">
        <v>4</v>
      </c>
      <c r="D568" t="s">
        <v>56</v>
      </c>
      <c r="E568" t="s">
        <v>57</v>
      </c>
      <c r="F568">
        <f t="shared" ca="1" si="17"/>
        <v>53</v>
      </c>
      <c r="G568">
        <v>213388</v>
      </c>
      <c r="H568" s="3">
        <f>VLOOKUP(B568,Summary[[#All],[Date Codes]:[Month]],2,0)</f>
        <v>45444</v>
      </c>
      <c r="I568" t="str">
        <f t="shared" si="16"/>
        <v>BentCoInvestment</v>
      </c>
    </row>
    <row r="569" spans="1:9" x14ac:dyDescent="0.25">
      <c r="A569" t="s">
        <v>39</v>
      </c>
      <c r="B569" t="s">
        <v>51</v>
      </c>
      <c r="C569" t="s">
        <v>5</v>
      </c>
      <c r="D569" t="s">
        <v>56</v>
      </c>
      <c r="E569" t="s">
        <v>57</v>
      </c>
      <c r="F569">
        <f t="shared" ca="1" si="17"/>
        <v>41</v>
      </c>
      <c r="G569">
        <v>345455</v>
      </c>
      <c r="H569" s="3">
        <f>VLOOKUP(B569,Summary[[#All],[Date Codes]:[Month]],2,0)</f>
        <v>45444</v>
      </c>
      <c r="I569" t="str">
        <f t="shared" si="16"/>
        <v>BentCoInvestment</v>
      </c>
    </row>
    <row r="570" spans="1:9" x14ac:dyDescent="0.25">
      <c r="A570" t="s">
        <v>39</v>
      </c>
      <c r="B570" t="s">
        <v>51</v>
      </c>
      <c r="C570" t="s">
        <v>6</v>
      </c>
      <c r="D570" t="s">
        <v>56</v>
      </c>
      <c r="E570" t="s">
        <v>57</v>
      </c>
      <c r="F570">
        <f t="shared" ca="1" si="17"/>
        <v>44</v>
      </c>
      <c r="G570">
        <v>516769</v>
      </c>
      <c r="H570" s="3">
        <f>VLOOKUP(B570,Summary[[#All],[Date Codes]:[Month]],2,0)</f>
        <v>45444</v>
      </c>
      <c r="I570" t="str">
        <f t="shared" si="16"/>
        <v>BentCoInvestment</v>
      </c>
    </row>
    <row r="571" spans="1:9" x14ac:dyDescent="0.25">
      <c r="A571" t="s">
        <v>39</v>
      </c>
      <c r="B571" t="s">
        <v>51</v>
      </c>
      <c r="C571" t="s">
        <v>7</v>
      </c>
      <c r="D571" t="s">
        <v>56</v>
      </c>
      <c r="E571" t="s">
        <v>57</v>
      </c>
      <c r="F571">
        <f t="shared" ca="1" si="17"/>
        <v>41</v>
      </c>
      <c r="G571">
        <v>70567</v>
      </c>
      <c r="H571" s="3">
        <f>VLOOKUP(B571,Summary[[#All],[Date Codes]:[Month]],2,0)</f>
        <v>45444</v>
      </c>
      <c r="I571" t="str">
        <f t="shared" si="16"/>
        <v>BentCoInvestment</v>
      </c>
    </row>
    <row r="572" spans="1:9" x14ac:dyDescent="0.25">
      <c r="A572" t="s">
        <v>39</v>
      </c>
      <c r="B572" t="s">
        <v>51</v>
      </c>
      <c r="C572" t="s">
        <v>8</v>
      </c>
      <c r="D572" t="s">
        <v>56</v>
      </c>
      <c r="E572" t="s">
        <v>57</v>
      </c>
      <c r="F572">
        <f t="shared" ca="1" si="17"/>
        <v>41</v>
      </c>
      <c r="G572">
        <v>343513</v>
      </c>
      <c r="H572" s="3">
        <f>VLOOKUP(B572,Summary[[#All],[Date Codes]:[Month]],2,0)</f>
        <v>45444</v>
      </c>
      <c r="I572" t="str">
        <f t="shared" si="16"/>
        <v>BentCoInvestment</v>
      </c>
    </row>
    <row r="573" spans="1:9" x14ac:dyDescent="0.25">
      <c r="A573" t="s">
        <v>39</v>
      </c>
      <c r="B573" t="s">
        <v>51</v>
      </c>
      <c r="C573" t="s">
        <v>9</v>
      </c>
      <c r="D573" t="s">
        <v>56</v>
      </c>
      <c r="E573" t="s">
        <v>57</v>
      </c>
      <c r="F573">
        <f t="shared" ca="1" si="17"/>
        <v>55</v>
      </c>
      <c r="G573">
        <v>287463</v>
      </c>
      <c r="H573" s="3">
        <f>VLOOKUP(B573,Summary[[#All],[Date Codes]:[Month]],2,0)</f>
        <v>45444</v>
      </c>
      <c r="I573" t="str">
        <f t="shared" si="16"/>
        <v>BentCoInvestment</v>
      </c>
    </row>
    <row r="574" spans="1:9" x14ac:dyDescent="0.25">
      <c r="A574" t="s">
        <v>39</v>
      </c>
      <c r="B574" t="s">
        <v>51</v>
      </c>
      <c r="C574" t="s">
        <v>10</v>
      </c>
      <c r="D574" t="s">
        <v>56</v>
      </c>
      <c r="E574" t="s">
        <v>57</v>
      </c>
      <c r="F574">
        <f t="shared" ca="1" si="17"/>
        <v>53</v>
      </c>
      <c r="G574">
        <v>66058</v>
      </c>
      <c r="H574" s="3">
        <f>VLOOKUP(B574,Summary[[#All],[Date Codes]:[Month]],2,0)</f>
        <v>45444</v>
      </c>
      <c r="I574" t="str">
        <f t="shared" si="16"/>
        <v>BentCoInvestment</v>
      </c>
    </row>
    <row r="575" spans="1:9" x14ac:dyDescent="0.25">
      <c r="A575" t="s">
        <v>39</v>
      </c>
      <c r="B575" t="s">
        <v>51</v>
      </c>
      <c r="C575" t="s">
        <v>11</v>
      </c>
      <c r="D575" t="s">
        <v>56</v>
      </c>
      <c r="E575" t="s">
        <v>57</v>
      </c>
      <c r="F575">
        <f t="shared" ca="1" si="17"/>
        <v>40</v>
      </c>
      <c r="G575">
        <v>372307</v>
      </c>
      <c r="H575" s="3">
        <f>VLOOKUP(B575,Summary[[#All],[Date Codes]:[Month]],2,0)</f>
        <v>45444</v>
      </c>
      <c r="I575" t="str">
        <f t="shared" si="16"/>
        <v>BentCoInvestment</v>
      </c>
    </row>
    <row r="576" spans="1:9" x14ac:dyDescent="0.25">
      <c r="A576" t="s">
        <v>39</v>
      </c>
      <c r="B576" t="s">
        <v>51</v>
      </c>
      <c r="C576" t="s">
        <v>12</v>
      </c>
      <c r="D576" t="s">
        <v>56</v>
      </c>
      <c r="E576" t="s">
        <v>57</v>
      </c>
      <c r="F576">
        <f t="shared" ca="1" si="17"/>
        <v>55</v>
      </c>
      <c r="G576">
        <v>279329</v>
      </c>
      <c r="H576" s="3">
        <f>VLOOKUP(B576,Summary[[#All],[Date Codes]:[Month]],2,0)</f>
        <v>45444</v>
      </c>
      <c r="I576" t="str">
        <f t="shared" si="16"/>
        <v>BentCoInvestment</v>
      </c>
    </row>
    <row r="577" spans="1:9" x14ac:dyDescent="0.25">
      <c r="A577" t="s">
        <v>39</v>
      </c>
      <c r="B577" t="s">
        <v>51</v>
      </c>
      <c r="C577" t="s">
        <v>13</v>
      </c>
      <c r="D577" t="s">
        <v>56</v>
      </c>
      <c r="E577" t="s">
        <v>57</v>
      </c>
      <c r="F577">
        <f t="shared" ca="1" si="17"/>
        <v>40</v>
      </c>
      <c r="G577">
        <v>230124</v>
      </c>
      <c r="H577" s="3">
        <f>VLOOKUP(B577,Summary[[#All],[Date Codes]:[Month]],2,0)</f>
        <v>45444</v>
      </c>
      <c r="I577" t="str">
        <f t="shared" si="16"/>
        <v>BentCoInvestment</v>
      </c>
    </row>
    <row r="578" spans="1:9" x14ac:dyDescent="0.25">
      <c r="A578" t="s">
        <v>39</v>
      </c>
      <c r="B578" t="s">
        <v>51</v>
      </c>
      <c r="C578" t="s">
        <v>6</v>
      </c>
      <c r="D578" t="s">
        <v>56</v>
      </c>
      <c r="E578" t="s">
        <v>57</v>
      </c>
      <c r="F578">
        <f t="shared" ca="1" si="17"/>
        <v>46</v>
      </c>
      <c r="G578">
        <v>498094</v>
      </c>
      <c r="H578" s="3">
        <f>VLOOKUP(B578,Summary[[#All],[Date Codes]:[Month]],2,0)</f>
        <v>45444</v>
      </c>
      <c r="I578" t="str">
        <f t="shared" si="16"/>
        <v>BentCoInvestment</v>
      </c>
    </row>
    <row r="579" spans="1:9" x14ac:dyDescent="0.25">
      <c r="A579" t="s">
        <v>39</v>
      </c>
      <c r="B579" t="s">
        <v>51</v>
      </c>
      <c r="C579" t="s">
        <v>7</v>
      </c>
      <c r="D579" t="s">
        <v>56</v>
      </c>
      <c r="E579" t="s">
        <v>57</v>
      </c>
      <c r="F579">
        <f t="shared" ca="1" si="17"/>
        <v>54</v>
      </c>
      <c r="G579">
        <v>424134</v>
      </c>
      <c r="H579" s="3">
        <f>VLOOKUP(B579,Summary[[#All],[Date Codes]:[Month]],2,0)</f>
        <v>45444</v>
      </c>
      <c r="I579" t="str">
        <f t="shared" si="16"/>
        <v>BentCoInvestment</v>
      </c>
    </row>
    <row r="580" spans="1:9" x14ac:dyDescent="0.25">
      <c r="A580" t="s">
        <v>36</v>
      </c>
      <c r="B580" t="s">
        <v>51</v>
      </c>
      <c r="C580" t="s">
        <v>8</v>
      </c>
      <c r="D580" t="s">
        <v>56</v>
      </c>
      <c r="E580" t="s">
        <v>57</v>
      </c>
      <c r="F580">
        <f t="shared" ca="1" si="17"/>
        <v>56</v>
      </c>
      <c r="G580">
        <v>381488</v>
      </c>
      <c r="H580" s="3">
        <f>VLOOKUP(B580,Summary[[#All],[Date Codes]:[Month]],2,0)</f>
        <v>45444</v>
      </c>
      <c r="I580" t="str">
        <f t="shared" ref="I580:I614" si="18">VLOOKUP(D580,Codedesc,2,FALSE)</f>
        <v>BentCoInvestment</v>
      </c>
    </row>
    <row r="581" spans="1:9" x14ac:dyDescent="0.25">
      <c r="A581" t="s">
        <v>36</v>
      </c>
      <c r="B581" t="s">
        <v>51</v>
      </c>
      <c r="C581" t="s">
        <v>9</v>
      </c>
      <c r="D581" t="s">
        <v>56</v>
      </c>
      <c r="E581" t="s">
        <v>57</v>
      </c>
      <c r="F581">
        <f t="shared" ref="F581:F614" ca="1" si="19">RANDBETWEEN(40,58)</f>
        <v>42</v>
      </c>
      <c r="G581">
        <v>271772</v>
      </c>
      <c r="H581" s="3">
        <f>VLOOKUP(B581,Summary[[#All],[Date Codes]:[Month]],2,0)</f>
        <v>45444</v>
      </c>
      <c r="I581" t="str">
        <f t="shared" si="18"/>
        <v>BentCoInvestment</v>
      </c>
    </row>
    <row r="582" spans="1:9" x14ac:dyDescent="0.25">
      <c r="A582" t="s">
        <v>36</v>
      </c>
      <c r="B582" t="s">
        <v>51</v>
      </c>
      <c r="C582" t="s">
        <v>10</v>
      </c>
      <c r="D582" t="s">
        <v>56</v>
      </c>
      <c r="E582" t="s">
        <v>57</v>
      </c>
      <c r="F582">
        <f t="shared" ca="1" si="19"/>
        <v>46</v>
      </c>
      <c r="G582">
        <v>357066</v>
      </c>
      <c r="H582" s="3">
        <f>VLOOKUP(B582,Summary[[#All],[Date Codes]:[Month]],2,0)</f>
        <v>45444</v>
      </c>
      <c r="I582" t="str">
        <f t="shared" si="18"/>
        <v>BentCoInvestment</v>
      </c>
    </row>
    <row r="583" spans="1:9" x14ac:dyDescent="0.25">
      <c r="A583" t="s">
        <v>36</v>
      </c>
      <c r="B583" t="s">
        <v>51</v>
      </c>
      <c r="C583" t="s">
        <v>13</v>
      </c>
      <c r="D583" t="s">
        <v>56</v>
      </c>
      <c r="E583" t="s">
        <v>57</v>
      </c>
      <c r="F583">
        <f t="shared" ca="1" si="19"/>
        <v>41</v>
      </c>
      <c r="G583">
        <v>410151</v>
      </c>
      <c r="H583" s="3">
        <f>VLOOKUP(B583,Summary[[#All],[Date Codes]:[Month]],2,0)</f>
        <v>45444</v>
      </c>
      <c r="I583" t="str">
        <f t="shared" si="18"/>
        <v>BentCoInvestment</v>
      </c>
    </row>
    <row r="584" spans="1:9" x14ac:dyDescent="0.25">
      <c r="A584" t="s">
        <v>36</v>
      </c>
      <c r="B584" t="s">
        <v>51</v>
      </c>
      <c r="C584" t="s">
        <v>4</v>
      </c>
      <c r="D584" t="s">
        <v>56</v>
      </c>
      <c r="E584" t="s">
        <v>57</v>
      </c>
      <c r="F584">
        <f t="shared" ca="1" si="19"/>
        <v>41</v>
      </c>
      <c r="G584">
        <v>482150</v>
      </c>
      <c r="H584" s="3">
        <f>VLOOKUP(B584,Summary[[#All],[Date Codes]:[Month]],2,0)</f>
        <v>45444</v>
      </c>
      <c r="I584" t="str">
        <f t="shared" si="18"/>
        <v>BentCoInvestment</v>
      </c>
    </row>
    <row r="585" spans="1:9" x14ac:dyDescent="0.25">
      <c r="A585" t="s">
        <v>36</v>
      </c>
      <c r="B585" t="s">
        <v>51</v>
      </c>
      <c r="C585" t="s">
        <v>5</v>
      </c>
      <c r="D585" t="s">
        <v>56</v>
      </c>
      <c r="E585" t="s">
        <v>57</v>
      </c>
      <c r="F585">
        <f t="shared" ca="1" si="19"/>
        <v>44</v>
      </c>
      <c r="G585">
        <v>192119</v>
      </c>
      <c r="H585" s="3">
        <f>VLOOKUP(B585,Summary[[#All],[Date Codes]:[Month]],2,0)</f>
        <v>45444</v>
      </c>
      <c r="I585" t="str">
        <f t="shared" si="18"/>
        <v>BentCoInvestment</v>
      </c>
    </row>
    <row r="586" spans="1:9" x14ac:dyDescent="0.25">
      <c r="A586" t="s">
        <v>36</v>
      </c>
      <c r="B586" t="s">
        <v>51</v>
      </c>
      <c r="C586" t="s">
        <v>6</v>
      </c>
      <c r="D586" t="s">
        <v>56</v>
      </c>
      <c r="E586" t="s">
        <v>57</v>
      </c>
      <c r="F586">
        <f t="shared" ca="1" si="19"/>
        <v>53</v>
      </c>
      <c r="G586">
        <v>91230</v>
      </c>
      <c r="H586" s="3">
        <f>VLOOKUP(B586,Summary[[#All],[Date Codes]:[Month]],2,0)</f>
        <v>45444</v>
      </c>
      <c r="I586" t="str">
        <f t="shared" si="18"/>
        <v>BentCoInvestment</v>
      </c>
    </row>
    <row r="587" spans="1:9" x14ac:dyDescent="0.25">
      <c r="A587" t="s">
        <v>36</v>
      </c>
      <c r="B587" t="s">
        <v>51</v>
      </c>
      <c r="C587" t="s">
        <v>7</v>
      </c>
      <c r="D587" t="s">
        <v>56</v>
      </c>
      <c r="E587" t="s">
        <v>57</v>
      </c>
      <c r="F587">
        <f t="shared" ca="1" si="19"/>
        <v>51</v>
      </c>
      <c r="G587">
        <v>77678</v>
      </c>
      <c r="H587" s="3">
        <f>VLOOKUP(B587,Summary[[#All],[Date Codes]:[Month]],2,0)</f>
        <v>45444</v>
      </c>
      <c r="I587" t="str">
        <f t="shared" si="18"/>
        <v>BentCoInvestment</v>
      </c>
    </row>
    <row r="588" spans="1:9" x14ac:dyDescent="0.25">
      <c r="A588" t="s">
        <v>36</v>
      </c>
      <c r="B588" t="s">
        <v>51</v>
      </c>
      <c r="C588" t="s">
        <v>8</v>
      </c>
      <c r="D588" t="s">
        <v>56</v>
      </c>
      <c r="E588" t="s">
        <v>57</v>
      </c>
      <c r="F588">
        <f t="shared" ca="1" si="19"/>
        <v>57</v>
      </c>
      <c r="G588">
        <v>405469</v>
      </c>
      <c r="H588" s="3">
        <f>VLOOKUP(B588,Summary[[#All],[Date Codes]:[Month]],2,0)</f>
        <v>45444</v>
      </c>
      <c r="I588" t="str">
        <f t="shared" si="18"/>
        <v>BentCoInvestment</v>
      </c>
    </row>
    <row r="589" spans="1:9" x14ac:dyDescent="0.25">
      <c r="A589" t="s">
        <v>36</v>
      </c>
      <c r="B589" t="s">
        <v>51</v>
      </c>
      <c r="C589" t="s">
        <v>9</v>
      </c>
      <c r="D589" t="s">
        <v>56</v>
      </c>
      <c r="E589" t="s">
        <v>57</v>
      </c>
      <c r="F589">
        <f t="shared" ca="1" si="19"/>
        <v>57</v>
      </c>
      <c r="G589">
        <v>567944</v>
      </c>
      <c r="H589" s="3">
        <f>VLOOKUP(B589,Summary[[#All],[Date Codes]:[Month]],2,0)</f>
        <v>45444</v>
      </c>
      <c r="I589" t="str">
        <f t="shared" si="18"/>
        <v>BentCoInvestment</v>
      </c>
    </row>
    <row r="590" spans="1:9" x14ac:dyDescent="0.25">
      <c r="A590" t="s">
        <v>36</v>
      </c>
      <c r="B590" t="s">
        <v>51</v>
      </c>
      <c r="C590" t="s">
        <v>10</v>
      </c>
      <c r="D590" t="s">
        <v>56</v>
      </c>
      <c r="E590" t="s">
        <v>57</v>
      </c>
      <c r="F590">
        <f t="shared" ca="1" si="19"/>
        <v>54</v>
      </c>
      <c r="G590">
        <v>201807</v>
      </c>
      <c r="H590" s="3">
        <f>VLOOKUP(B590,Summary[[#All],[Date Codes]:[Month]],2,0)</f>
        <v>45444</v>
      </c>
      <c r="I590" t="str">
        <f t="shared" si="18"/>
        <v>BentCoInvestment</v>
      </c>
    </row>
    <row r="591" spans="1:9" x14ac:dyDescent="0.25">
      <c r="A591" t="s">
        <v>36</v>
      </c>
      <c r="B591" t="s">
        <v>51</v>
      </c>
      <c r="C591" t="s">
        <v>11</v>
      </c>
      <c r="D591" t="s">
        <v>56</v>
      </c>
      <c r="E591" t="s">
        <v>57</v>
      </c>
      <c r="F591">
        <f t="shared" ca="1" si="19"/>
        <v>42</v>
      </c>
      <c r="G591">
        <v>460491</v>
      </c>
      <c r="H591" s="3">
        <f>VLOOKUP(B591,Summary[[#All],[Date Codes]:[Month]],2,0)</f>
        <v>45444</v>
      </c>
      <c r="I591" t="str">
        <f t="shared" si="18"/>
        <v>BentCoInvestment</v>
      </c>
    </row>
    <row r="592" spans="1:9" x14ac:dyDescent="0.25">
      <c r="A592" t="s">
        <v>36</v>
      </c>
      <c r="B592" t="s">
        <v>51</v>
      </c>
      <c r="C592" t="s">
        <v>12</v>
      </c>
      <c r="D592" t="s">
        <v>56</v>
      </c>
      <c r="E592" t="s">
        <v>57</v>
      </c>
      <c r="F592">
        <f t="shared" ca="1" si="19"/>
        <v>50</v>
      </c>
      <c r="G592">
        <v>299953</v>
      </c>
      <c r="H592" s="3">
        <f>VLOOKUP(B592,Summary[[#All],[Date Codes]:[Month]],2,0)</f>
        <v>45444</v>
      </c>
      <c r="I592" t="str">
        <f t="shared" si="18"/>
        <v>BentCoInvestment</v>
      </c>
    </row>
    <row r="593" spans="1:9" x14ac:dyDescent="0.25">
      <c r="A593" t="s">
        <v>36</v>
      </c>
      <c r="B593" t="s">
        <v>51</v>
      </c>
      <c r="C593" t="s">
        <v>13</v>
      </c>
      <c r="D593" t="s">
        <v>56</v>
      </c>
      <c r="E593" t="s">
        <v>57</v>
      </c>
      <c r="F593">
        <f t="shared" ca="1" si="19"/>
        <v>40</v>
      </c>
      <c r="G593">
        <v>533415</v>
      </c>
      <c r="H593" s="3">
        <f>VLOOKUP(B593,Summary[[#All],[Date Codes]:[Month]],2,0)</f>
        <v>45444</v>
      </c>
      <c r="I593" t="str">
        <f t="shared" si="18"/>
        <v>BentCoInvestment</v>
      </c>
    </row>
    <row r="594" spans="1:9" x14ac:dyDescent="0.25">
      <c r="A594" t="s">
        <v>36</v>
      </c>
      <c r="B594" t="s">
        <v>51</v>
      </c>
      <c r="C594" t="s">
        <v>6</v>
      </c>
      <c r="D594" t="s">
        <v>56</v>
      </c>
      <c r="E594" t="s">
        <v>57</v>
      </c>
      <c r="F594">
        <f t="shared" ca="1" si="19"/>
        <v>46</v>
      </c>
      <c r="G594">
        <v>251426</v>
      </c>
      <c r="H594" s="3">
        <f>VLOOKUP(B594,Summary[[#All],[Date Codes]:[Month]],2,0)</f>
        <v>45444</v>
      </c>
      <c r="I594" t="str">
        <f t="shared" si="18"/>
        <v>BentCoInvestment</v>
      </c>
    </row>
    <row r="595" spans="1:9" x14ac:dyDescent="0.25">
      <c r="A595" t="s">
        <v>36</v>
      </c>
      <c r="B595" t="s">
        <v>51</v>
      </c>
      <c r="C595" t="s">
        <v>7</v>
      </c>
      <c r="D595" t="s">
        <v>56</v>
      </c>
      <c r="E595" t="s">
        <v>57</v>
      </c>
      <c r="F595">
        <f t="shared" ca="1" si="19"/>
        <v>55</v>
      </c>
      <c r="G595">
        <v>560385</v>
      </c>
      <c r="H595" s="3">
        <f>VLOOKUP(B595,Summary[[#All],[Date Codes]:[Month]],2,0)</f>
        <v>45444</v>
      </c>
      <c r="I595" t="str">
        <f t="shared" si="18"/>
        <v>BentCoInvestment</v>
      </c>
    </row>
    <row r="596" spans="1:9" x14ac:dyDescent="0.25">
      <c r="A596" t="s">
        <v>39</v>
      </c>
      <c r="B596" t="s">
        <v>51</v>
      </c>
      <c r="C596" t="s">
        <v>8</v>
      </c>
      <c r="D596" t="s">
        <v>56</v>
      </c>
      <c r="E596" t="s">
        <v>57</v>
      </c>
      <c r="F596">
        <f t="shared" ca="1" si="19"/>
        <v>48</v>
      </c>
      <c r="G596">
        <v>258748</v>
      </c>
      <c r="H596" s="3">
        <f>VLOOKUP(B596,Summary[[#All],[Date Codes]:[Month]],2,0)</f>
        <v>45444</v>
      </c>
      <c r="I596" t="str">
        <f t="shared" si="18"/>
        <v>BentCoInvestment</v>
      </c>
    </row>
    <row r="597" spans="1:9" x14ac:dyDescent="0.25">
      <c r="A597" t="s">
        <v>39</v>
      </c>
      <c r="B597" t="s">
        <v>51</v>
      </c>
      <c r="C597" t="s">
        <v>9</v>
      </c>
      <c r="D597" t="s">
        <v>56</v>
      </c>
      <c r="E597" t="s">
        <v>57</v>
      </c>
      <c r="F597">
        <f t="shared" ca="1" si="19"/>
        <v>48</v>
      </c>
      <c r="G597">
        <v>444681</v>
      </c>
      <c r="H597" s="3">
        <f>VLOOKUP(B597,Summary[[#All],[Date Codes]:[Month]],2,0)</f>
        <v>45444</v>
      </c>
      <c r="I597" t="str">
        <f t="shared" si="18"/>
        <v>BentCoInvestment</v>
      </c>
    </row>
    <row r="598" spans="1:9" x14ac:dyDescent="0.25">
      <c r="A598" t="s">
        <v>39</v>
      </c>
      <c r="B598" t="s">
        <v>51</v>
      </c>
      <c r="C598" t="s">
        <v>10</v>
      </c>
      <c r="D598" t="s">
        <v>56</v>
      </c>
      <c r="E598" t="s">
        <v>57</v>
      </c>
      <c r="F598">
        <f t="shared" ca="1" si="19"/>
        <v>44</v>
      </c>
      <c r="G598">
        <v>150132</v>
      </c>
      <c r="H598" s="3">
        <f>VLOOKUP(B598,Summary[[#All],[Date Codes]:[Month]],2,0)</f>
        <v>45444</v>
      </c>
      <c r="I598" t="str">
        <f t="shared" si="18"/>
        <v>BentCoInvestment</v>
      </c>
    </row>
    <row r="599" spans="1:9" x14ac:dyDescent="0.25">
      <c r="A599" t="s">
        <v>39</v>
      </c>
      <c r="B599" t="s">
        <v>51</v>
      </c>
      <c r="C599" t="s">
        <v>8</v>
      </c>
      <c r="D599" t="s">
        <v>56</v>
      </c>
      <c r="E599" t="s">
        <v>57</v>
      </c>
      <c r="F599">
        <f t="shared" ca="1" si="19"/>
        <v>49</v>
      </c>
      <c r="G599">
        <v>143055</v>
      </c>
      <c r="H599" s="3">
        <f>VLOOKUP(B599,Summary[[#All],[Date Codes]:[Month]],2,0)</f>
        <v>45444</v>
      </c>
      <c r="I599" t="str">
        <f t="shared" si="18"/>
        <v>BentCoInvestment</v>
      </c>
    </row>
    <row r="600" spans="1:9" x14ac:dyDescent="0.25">
      <c r="A600" t="s">
        <v>39</v>
      </c>
      <c r="B600" t="s">
        <v>51</v>
      </c>
      <c r="C600" t="s">
        <v>9</v>
      </c>
      <c r="D600" t="s">
        <v>56</v>
      </c>
      <c r="E600" t="s">
        <v>57</v>
      </c>
      <c r="F600">
        <f t="shared" ca="1" si="19"/>
        <v>43</v>
      </c>
      <c r="G600">
        <v>100076</v>
      </c>
      <c r="H600" s="3">
        <f>VLOOKUP(B600,Summary[[#All],[Date Codes]:[Month]],2,0)</f>
        <v>45444</v>
      </c>
      <c r="I600" t="str">
        <f t="shared" si="18"/>
        <v>BentCoInvestment</v>
      </c>
    </row>
    <row r="601" spans="1:9" x14ac:dyDescent="0.25">
      <c r="A601" t="s">
        <v>39</v>
      </c>
      <c r="B601" t="s">
        <v>51</v>
      </c>
      <c r="C601" t="s">
        <v>10</v>
      </c>
      <c r="D601" t="s">
        <v>56</v>
      </c>
      <c r="E601" t="s">
        <v>57</v>
      </c>
      <c r="F601">
        <f t="shared" ca="1" si="19"/>
        <v>50</v>
      </c>
      <c r="G601">
        <v>513256</v>
      </c>
      <c r="H601" s="3">
        <f>VLOOKUP(B601,Summary[[#All],[Date Codes]:[Month]],2,0)</f>
        <v>45444</v>
      </c>
      <c r="I601" t="str">
        <f t="shared" si="18"/>
        <v>BentCoInvestment</v>
      </c>
    </row>
    <row r="602" spans="1:9" x14ac:dyDescent="0.25">
      <c r="A602" t="s">
        <v>39</v>
      </c>
      <c r="B602" t="s">
        <v>51</v>
      </c>
      <c r="C602" t="s">
        <v>13</v>
      </c>
      <c r="D602" t="s">
        <v>56</v>
      </c>
      <c r="E602" t="s">
        <v>57</v>
      </c>
      <c r="F602">
        <f t="shared" ca="1" si="19"/>
        <v>43</v>
      </c>
      <c r="G602">
        <v>468528</v>
      </c>
      <c r="H602" s="3">
        <f>VLOOKUP(B602,Summary[[#All],[Date Codes]:[Month]],2,0)</f>
        <v>45444</v>
      </c>
      <c r="I602" t="str">
        <f t="shared" si="18"/>
        <v>BentCoInvestment</v>
      </c>
    </row>
    <row r="603" spans="1:9" x14ac:dyDescent="0.25">
      <c r="A603" t="s">
        <v>39</v>
      </c>
      <c r="B603" t="s">
        <v>51</v>
      </c>
      <c r="C603" t="s">
        <v>4</v>
      </c>
      <c r="D603" t="s">
        <v>56</v>
      </c>
      <c r="E603" t="s">
        <v>57</v>
      </c>
      <c r="F603">
        <f t="shared" ca="1" si="19"/>
        <v>53</v>
      </c>
      <c r="G603">
        <v>441618</v>
      </c>
      <c r="H603" s="3">
        <f>VLOOKUP(B603,Summary[[#All],[Date Codes]:[Month]],2,0)</f>
        <v>45444</v>
      </c>
      <c r="I603" t="str">
        <f t="shared" si="18"/>
        <v>BentCoInvestment</v>
      </c>
    </row>
    <row r="604" spans="1:9" x14ac:dyDescent="0.25">
      <c r="A604" t="s">
        <v>39</v>
      </c>
      <c r="B604" t="s">
        <v>51</v>
      </c>
      <c r="C604" t="s">
        <v>5</v>
      </c>
      <c r="D604" t="s">
        <v>56</v>
      </c>
      <c r="E604" t="s">
        <v>57</v>
      </c>
      <c r="F604">
        <f t="shared" ca="1" si="19"/>
        <v>48</v>
      </c>
      <c r="G604">
        <v>69268</v>
      </c>
      <c r="H604" s="3">
        <f>VLOOKUP(B604,Summary[[#All],[Date Codes]:[Month]],2,0)</f>
        <v>45444</v>
      </c>
      <c r="I604" t="str">
        <f t="shared" si="18"/>
        <v>BentCoInvestment</v>
      </c>
    </row>
    <row r="605" spans="1:9" x14ac:dyDescent="0.25">
      <c r="A605" t="s">
        <v>39</v>
      </c>
      <c r="B605" t="s">
        <v>51</v>
      </c>
      <c r="C605" t="s">
        <v>6</v>
      </c>
      <c r="D605" t="s">
        <v>56</v>
      </c>
      <c r="E605" t="s">
        <v>57</v>
      </c>
      <c r="F605">
        <f t="shared" ca="1" si="19"/>
        <v>47</v>
      </c>
      <c r="G605">
        <v>88333</v>
      </c>
      <c r="H605" s="3">
        <f>VLOOKUP(B605,Summary[[#All],[Date Codes]:[Month]],2,0)</f>
        <v>45444</v>
      </c>
      <c r="I605" t="str">
        <f t="shared" si="18"/>
        <v>BentCoInvestment</v>
      </c>
    </row>
    <row r="606" spans="1:9" x14ac:dyDescent="0.25">
      <c r="A606" t="s">
        <v>39</v>
      </c>
      <c r="B606" t="s">
        <v>51</v>
      </c>
      <c r="C606" t="s">
        <v>7</v>
      </c>
      <c r="D606" t="s">
        <v>56</v>
      </c>
      <c r="E606" t="s">
        <v>57</v>
      </c>
      <c r="F606">
        <f t="shared" ca="1" si="19"/>
        <v>40</v>
      </c>
      <c r="G606">
        <v>550888</v>
      </c>
      <c r="H606" s="3">
        <f>VLOOKUP(B606,Summary[[#All],[Date Codes]:[Month]],2,0)</f>
        <v>45444</v>
      </c>
      <c r="I606" t="str">
        <f t="shared" si="18"/>
        <v>BentCoInvestment</v>
      </c>
    </row>
    <row r="607" spans="1:9" x14ac:dyDescent="0.25">
      <c r="A607" t="s">
        <v>39</v>
      </c>
      <c r="B607" t="s">
        <v>51</v>
      </c>
      <c r="C607" t="s">
        <v>8</v>
      </c>
      <c r="D607" t="s">
        <v>56</v>
      </c>
      <c r="E607" t="s">
        <v>57</v>
      </c>
      <c r="F607">
        <f t="shared" ca="1" si="19"/>
        <v>48</v>
      </c>
      <c r="G607">
        <v>356825</v>
      </c>
      <c r="H607" s="3">
        <f>VLOOKUP(B607,Summary[[#All],[Date Codes]:[Month]],2,0)</f>
        <v>45444</v>
      </c>
      <c r="I607" t="str">
        <f t="shared" si="18"/>
        <v>BentCoInvestment</v>
      </c>
    </row>
    <row r="608" spans="1:9" x14ac:dyDescent="0.25">
      <c r="A608" t="s">
        <v>39</v>
      </c>
      <c r="B608" t="s">
        <v>51</v>
      </c>
      <c r="C608" t="s">
        <v>9</v>
      </c>
      <c r="D608" t="s">
        <v>56</v>
      </c>
      <c r="E608" t="s">
        <v>57</v>
      </c>
      <c r="F608">
        <f t="shared" ca="1" si="19"/>
        <v>50</v>
      </c>
      <c r="G608">
        <v>424936</v>
      </c>
      <c r="H608" s="3">
        <f>VLOOKUP(B608,Summary[[#All],[Date Codes]:[Month]],2,0)</f>
        <v>45444</v>
      </c>
      <c r="I608" t="str">
        <f t="shared" si="18"/>
        <v>BentCoInvestment</v>
      </c>
    </row>
    <row r="609" spans="1:9" x14ac:dyDescent="0.25">
      <c r="A609" t="s">
        <v>39</v>
      </c>
      <c r="B609" t="s">
        <v>51</v>
      </c>
      <c r="C609" t="s">
        <v>10</v>
      </c>
      <c r="D609" t="s">
        <v>56</v>
      </c>
      <c r="E609" t="s">
        <v>57</v>
      </c>
      <c r="F609">
        <f t="shared" ca="1" si="19"/>
        <v>48</v>
      </c>
      <c r="G609">
        <v>59235</v>
      </c>
      <c r="H609" s="3">
        <f>VLOOKUP(B609,Summary[[#All],[Date Codes]:[Month]],2,0)</f>
        <v>45444</v>
      </c>
      <c r="I609" t="str">
        <f t="shared" si="18"/>
        <v>BentCoInvestment</v>
      </c>
    </row>
    <row r="610" spans="1:9" x14ac:dyDescent="0.25">
      <c r="A610" t="s">
        <v>39</v>
      </c>
      <c r="B610" t="s">
        <v>51</v>
      </c>
      <c r="C610" t="s">
        <v>11</v>
      </c>
      <c r="D610" t="s">
        <v>56</v>
      </c>
      <c r="E610" t="s">
        <v>57</v>
      </c>
      <c r="F610">
        <f t="shared" ca="1" si="19"/>
        <v>41</v>
      </c>
      <c r="G610">
        <v>445195</v>
      </c>
      <c r="H610" s="3">
        <f>VLOOKUP(B610,Summary[[#All],[Date Codes]:[Month]],2,0)</f>
        <v>45444</v>
      </c>
      <c r="I610" t="str">
        <f t="shared" si="18"/>
        <v>BentCoInvestment</v>
      </c>
    </row>
    <row r="611" spans="1:9" x14ac:dyDescent="0.25">
      <c r="A611" t="s">
        <v>39</v>
      </c>
      <c r="B611" t="s">
        <v>51</v>
      </c>
      <c r="C611" t="s">
        <v>12</v>
      </c>
      <c r="D611" t="s">
        <v>56</v>
      </c>
      <c r="E611" t="s">
        <v>57</v>
      </c>
      <c r="F611">
        <f t="shared" ca="1" si="19"/>
        <v>40</v>
      </c>
      <c r="G611">
        <v>308530</v>
      </c>
      <c r="H611" s="3">
        <f>VLOOKUP(B611,Summary[[#All],[Date Codes]:[Month]],2,0)</f>
        <v>45444</v>
      </c>
      <c r="I611" t="str">
        <f t="shared" si="18"/>
        <v>BentCoInvestment</v>
      </c>
    </row>
    <row r="612" spans="1:9" x14ac:dyDescent="0.25">
      <c r="A612" t="s">
        <v>39</v>
      </c>
      <c r="B612" t="s">
        <v>51</v>
      </c>
      <c r="C612" t="s">
        <v>13</v>
      </c>
      <c r="D612" t="s">
        <v>56</v>
      </c>
      <c r="E612" t="s">
        <v>57</v>
      </c>
      <c r="F612">
        <f t="shared" ca="1" si="19"/>
        <v>42</v>
      </c>
      <c r="G612">
        <v>134322</v>
      </c>
      <c r="H612" s="3">
        <f>VLOOKUP(B612,Summary[[#All],[Date Codes]:[Month]],2,0)</f>
        <v>45444</v>
      </c>
      <c r="I612" t="str">
        <f t="shared" si="18"/>
        <v>BentCoInvestment</v>
      </c>
    </row>
    <row r="613" spans="1:9" x14ac:dyDescent="0.25">
      <c r="A613" t="s">
        <v>39</v>
      </c>
      <c r="B613" t="s">
        <v>51</v>
      </c>
      <c r="C613" t="s">
        <v>6</v>
      </c>
      <c r="D613" t="s">
        <v>56</v>
      </c>
      <c r="E613" t="s">
        <v>57</v>
      </c>
      <c r="F613">
        <f t="shared" ca="1" si="19"/>
        <v>40</v>
      </c>
      <c r="G613">
        <v>532041</v>
      </c>
      <c r="H613" s="3">
        <f>VLOOKUP(B613,Summary[[#All],[Date Codes]:[Month]],2,0)</f>
        <v>45444</v>
      </c>
      <c r="I613" t="str">
        <f t="shared" si="18"/>
        <v>BentCoInvestment</v>
      </c>
    </row>
    <row r="614" spans="1:9" x14ac:dyDescent="0.25">
      <c r="A614" t="s">
        <v>39</v>
      </c>
      <c r="B614" t="s">
        <v>51</v>
      </c>
      <c r="C614" t="s">
        <v>7</v>
      </c>
      <c r="D614" t="s">
        <v>56</v>
      </c>
      <c r="E614" t="s">
        <v>57</v>
      </c>
      <c r="F614">
        <f t="shared" ca="1" si="19"/>
        <v>58</v>
      </c>
      <c r="G614">
        <v>548934</v>
      </c>
      <c r="H614" s="3">
        <f>VLOOKUP(B614,Summary[[#All],[Date Codes]:[Month]],2,0)</f>
        <v>45444</v>
      </c>
      <c r="I614" t="str">
        <f t="shared" si="18"/>
        <v>BentCoInvestment</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DE00-5A4F-44C6-A06D-539C3147F601}">
  <dimension ref="B3:P29"/>
  <sheetViews>
    <sheetView topLeftCell="A2" workbookViewId="0">
      <selection activeCell="C20" sqref="C20:C25"/>
    </sheetView>
  </sheetViews>
  <sheetFormatPr defaultRowHeight="15" x14ac:dyDescent="0.25"/>
  <cols>
    <col min="1" max="1" width="9.42578125" customWidth="1"/>
    <col min="2" max="4" width="20" customWidth="1"/>
    <col min="5" max="5" width="21.28515625" customWidth="1"/>
    <col min="6" max="6" width="20.140625" customWidth="1"/>
    <col min="7" max="7" width="19.7109375" customWidth="1"/>
    <col min="8" max="12" width="15.28515625" bestFit="1" customWidth="1"/>
    <col min="13" max="15" width="14.28515625" bestFit="1" customWidth="1"/>
    <col min="16" max="16" width="15.28515625" bestFit="1" customWidth="1"/>
  </cols>
  <sheetData>
    <row r="3" spans="2:16" x14ac:dyDescent="0.25">
      <c r="B3" t="s">
        <v>107</v>
      </c>
      <c r="C3" t="s">
        <v>80</v>
      </c>
      <c r="D3" t="s">
        <v>83</v>
      </c>
      <c r="E3" s="3"/>
      <c r="F3" s="3"/>
      <c r="G3" s="3"/>
      <c r="H3" s="3"/>
      <c r="I3" s="3"/>
      <c r="J3" s="3"/>
      <c r="K3" s="3"/>
      <c r="L3" s="3"/>
      <c r="M3" s="3"/>
      <c r="N3" s="3"/>
      <c r="O3" s="3"/>
      <c r="P3" s="3"/>
    </row>
    <row r="4" spans="2:16" x14ac:dyDescent="0.25">
      <c r="B4" t="s">
        <v>63</v>
      </c>
      <c r="C4" s="2">
        <v>140000000</v>
      </c>
      <c r="D4" s="2">
        <f>SUM(Summary[BentCoInvestment])</f>
        <v>102040122</v>
      </c>
      <c r="E4" s="2"/>
      <c r="F4" s="2"/>
      <c r="G4" s="2"/>
      <c r="H4" s="2"/>
      <c r="I4" s="2"/>
      <c r="J4" s="2"/>
      <c r="K4" s="2"/>
      <c r="L4" s="2"/>
      <c r="M4" s="2"/>
      <c r="N4" s="2"/>
      <c r="O4" s="2"/>
      <c r="P4" s="2"/>
    </row>
    <row r="5" spans="2:16" x14ac:dyDescent="0.25">
      <c r="B5" t="s">
        <v>64</v>
      </c>
      <c r="C5" s="2">
        <v>85000000</v>
      </c>
      <c r="D5" s="2">
        <f>SUM(Summary[BentCoDistribution])</f>
        <v>52239759</v>
      </c>
      <c r="E5" s="2"/>
      <c r="F5" s="2"/>
      <c r="G5" s="2"/>
      <c r="H5" s="2"/>
      <c r="I5" s="2"/>
      <c r="J5" s="2"/>
      <c r="K5" s="2"/>
      <c r="L5" s="2"/>
      <c r="M5" s="2"/>
      <c r="N5" s="2"/>
      <c r="O5" s="2"/>
      <c r="P5" s="2"/>
    </row>
    <row r="6" spans="2:16" x14ac:dyDescent="0.25">
      <c r="B6" t="s">
        <v>65</v>
      </c>
      <c r="C6" s="2">
        <v>99000000</v>
      </c>
      <c r="D6" s="2">
        <f>SUM(Summary[BentCoContractors])</f>
        <v>31805984</v>
      </c>
      <c r="E6" s="2"/>
      <c r="F6" s="2"/>
      <c r="G6" s="2"/>
      <c r="H6" s="2"/>
      <c r="I6" s="2"/>
      <c r="J6" s="2"/>
      <c r="K6" s="2"/>
      <c r="L6" s="2"/>
      <c r="M6" s="2"/>
      <c r="N6" s="2"/>
      <c r="O6" s="2"/>
      <c r="P6" s="2"/>
    </row>
    <row r="7" spans="2:16" x14ac:dyDescent="0.25">
      <c r="C7" s="2"/>
      <c r="D7" s="2"/>
      <c r="E7" s="2"/>
      <c r="F7" s="2"/>
      <c r="G7" s="2"/>
      <c r="H7" s="2"/>
      <c r="I7" s="2"/>
      <c r="J7" s="2"/>
      <c r="K7" s="2"/>
      <c r="L7" s="2"/>
      <c r="M7" s="2"/>
      <c r="N7" s="2"/>
      <c r="O7" s="2"/>
      <c r="P7" s="2"/>
    </row>
    <row r="8" spans="2:16" x14ac:dyDescent="0.25">
      <c r="C8" s="2"/>
      <c r="D8" s="2"/>
      <c r="E8" s="2"/>
      <c r="F8" s="2"/>
      <c r="G8" s="2"/>
      <c r="H8" s="2"/>
      <c r="I8" s="2"/>
      <c r="J8" s="2"/>
      <c r="K8" s="2"/>
      <c r="L8" s="2"/>
      <c r="M8" s="2"/>
      <c r="N8" s="2"/>
      <c r="O8" s="2"/>
      <c r="P8" s="2"/>
    </row>
    <row r="9" spans="2:16" x14ac:dyDescent="0.25">
      <c r="B9" t="s">
        <v>66</v>
      </c>
      <c r="C9" s="4">
        <f>SUM(D4:D6)</f>
        <v>186085865</v>
      </c>
      <c r="D9" s="2"/>
      <c r="E9" s="2"/>
      <c r="F9" s="2"/>
      <c r="G9" s="2"/>
      <c r="H9" s="2"/>
      <c r="I9" s="2"/>
      <c r="J9" s="2"/>
      <c r="K9" s="2"/>
      <c r="L9" s="2"/>
      <c r="M9" s="2"/>
      <c r="N9" s="2"/>
      <c r="O9" s="2"/>
      <c r="P9" s="2"/>
    </row>
    <row r="10" spans="2:16" x14ac:dyDescent="0.25">
      <c r="B10" t="s">
        <v>81</v>
      </c>
      <c r="C10" s="4">
        <f>SUM(C4:C6)</f>
        <v>324000000</v>
      </c>
      <c r="D10" s="2"/>
      <c r="E10" s="2"/>
      <c r="F10" s="2"/>
      <c r="G10" s="2"/>
      <c r="H10" s="2"/>
      <c r="I10" s="2"/>
      <c r="J10" s="2"/>
      <c r="K10" s="2"/>
      <c r="L10" s="2"/>
      <c r="M10" s="2"/>
      <c r="N10" s="2"/>
      <c r="O10" s="2"/>
      <c r="P10" s="2"/>
    </row>
    <row r="13" spans="2:16" x14ac:dyDescent="0.25">
      <c r="B13" t="s">
        <v>85</v>
      </c>
      <c r="C13" t="s">
        <v>84</v>
      </c>
      <c r="D13" t="s">
        <v>63</v>
      </c>
      <c r="E13" t="s">
        <v>64</v>
      </c>
      <c r="F13" t="s">
        <v>65</v>
      </c>
    </row>
    <row r="14" spans="2:16" x14ac:dyDescent="0.25">
      <c r="B14" t="s">
        <v>41</v>
      </c>
      <c r="C14" s="3">
        <v>45108</v>
      </c>
      <c r="D14" s="2">
        <f>SUMIFS(Table_source[[#All],[cost$]],Table_source[[#All],[Code Name]],"=BentCoInvestment",Table_source[[#All],[Fiscal Year/Period]],Summary[[#This Row],[Date Codes]])</f>
        <v>0</v>
      </c>
      <c r="E14" s="2">
        <f>SUMIFS(Table_source[[#All],[cost$]],Table_source[[#All],[Code Name]],"=BentCoDistribution",Table_source[[#All],[Fiscal Year/Period]],Summary[[#This Row],[Date Codes]])</f>
        <v>1422275</v>
      </c>
      <c r="F14" s="2">
        <f>SUMIFS(Table_source[[#All],[cost$]],Table_source[[#All],[Code Name]],"=BentCoContractors",Table_source[[#All],[Fiscal Year/Period]],Summary[[#This Row],[Date Codes]])</f>
        <v>4067912</v>
      </c>
    </row>
    <row r="15" spans="2:16" x14ac:dyDescent="0.25">
      <c r="B15" t="s">
        <v>40</v>
      </c>
      <c r="C15" s="3">
        <v>45139</v>
      </c>
      <c r="D15" s="2">
        <f>SUMIFS(Table_source[[#All],[cost$]],Table_source[[#All],[Code Name]],"=BentCoInvestment",Table_source[[#All],[Fiscal Year/Period]],Summary[[#This Row],[Date Codes]])</f>
        <v>0</v>
      </c>
      <c r="E15" s="2">
        <f>SUMIFS(Table_source[[#All],[cost$]],Table_source[[#All],[Code Name]],"=BentCoDistribution",Table_source[[#All],[Fiscal Year/Period]],Summary[[#This Row],[Date Codes]])</f>
        <v>9061121</v>
      </c>
      <c r="F15" s="2">
        <f>SUMIFS(Table_source[[#All],[cost$]],Table_source[[#All],[Code Name]],"=BentCoContractors",Table_source[[#All],[Fiscal Year/Period]],Summary[[#This Row],[Date Codes]])</f>
        <v>5077827</v>
      </c>
    </row>
    <row r="16" spans="2:16" x14ac:dyDescent="0.25">
      <c r="B16" t="s">
        <v>42</v>
      </c>
      <c r="C16" s="3">
        <v>45170</v>
      </c>
      <c r="D16" s="2">
        <f>SUMIFS(Table_source[[#All],[cost$]],Table_source[[#All],[Code Name]],"=BentCoInvestment",Table_source[[#All],[Fiscal Year/Period]],Summary[[#This Row],[Date Codes]])</f>
        <v>929691</v>
      </c>
      <c r="E16" s="2">
        <f>SUMIFS(Table_source[[#All],[cost$]],Table_source[[#All],[Code Name]],"=BentCoDistribution",Table_source[[#All],[Fiscal Year/Period]],Summary[[#This Row],[Date Codes]])</f>
        <v>3931063</v>
      </c>
      <c r="F16" s="2">
        <f>SUMIFS(Table_source[[#All],[cost$]],Table_source[[#All],[Code Name]],"=BentCoContractors",Table_source[[#All],[Fiscal Year/Period]],Summary[[#This Row],[Date Codes]])</f>
        <v>3932751</v>
      </c>
    </row>
    <row r="17" spans="2:16" x14ac:dyDescent="0.25">
      <c r="B17" t="s">
        <v>43</v>
      </c>
      <c r="C17" s="3">
        <v>45200</v>
      </c>
      <c r="D17" s="2">
        <f>SUMIFS(Table_source[[#All],[cost$]],Table_source[[#All],[Code Name]],"=BentCoInvestment",Table_source[[#All],[Fiscal Year/Period]],Summary[[#This Row],[Date Codes]])</f>
        <v>3988290</v>
      </c>
      <c r="E17" s="2">
        <f>SUMIFS(Table_source[[#All],[cost$]],Table_source[[#All],[Code Name]],"=BentCoDistribution",Table_source[[#All],[Fiscal Year/Period]],Summary[[#This Row],[Date Codes]])</f>
        <v>3759110</v>
      </c>
      <c r="F17" s="2">
        <f>SUMIFS(Table_source[[#All],[cost$]],Table_source[[#All],[Code Name]],"=BentCoContractors",Table_source[[#All],[Fiscal Year/Period]],Summary[[#This Row],[Date Codes]])</f>
        <v>2090800</v>
      </c>
    </row>
    <row r="18" spans="2:16" x14ac:dyDescent="0.25">
      <c r="B18" t="s">
        <v>44</v>
      </c>
      <c r="C18" s="3">
        <v>45231</v>
      </c>
      <c r="D18" s="2">
        <f>SUMIFS(Table_source[[#All],[cost$]],Table_source[[#All],[Code Name]],"=BentCoInvestment",Table_source[[#All],[Fiscal Year/Period]],Summary[[#This Row],[Date Codes]])</f>
        <v>7085672</v>
      </c>
      <c r="E18" s="2">
        <f>SUMIFS(Table_source[[#All],[cost$]],Table_source[[#All],[Code Name]],"=BentCoDistribution",Table_source[[#All],[Fiscal Year/Period]],Summary[[#This Row],[Date Codes]])</f>
        <v>4610104</v>
      </c>
      <c r="F18" s="2">
        <f>SUMIFS(Table_source[[#All],[cost$]],Table_source[[#All],[Code Name]],"=BentCoContractors",Table_source[[#All],[Fiscal Year/Period]],Summary[[#This Row],[Date Codes]])</f>
        <v>4296694</v>
      </c>
    </row>
    <row r="19" spans="2:16" x14ac:dyDescent="0.25">
      <c r="B19" t="s">
        <v>45</v>
      </c>
      <c r="C19" s="3">
        <v>45261</v>
      </c>
      <c r="D19" s="2">
        <f>SUMIFS(Table_source[[#All],[cost$]],Table_source[[#All],[Code Name]],"=BentCoInvestment",Table_source[[#All],[Fiscal Year/Period]],Summary[[#This Row],[Date Codes]])</f>
        <v>15950147</v>
      </c>
      <c r="E19" s="2">
        <f>SUMIFS(Table_source[[#All],[cost$]],Table_source[[#All],[Code Name]],"=BentCoDistribution",Table_source[[#All],[Fiscal Year/Period]],Summary[[#This Row],[Date Codes]])</f>
        <v>10384008</v>
      </c>
      <c r="F19" s="2">
        <f>SUMIFS(Table_source[[#All],[cost$]],Table_source[[#All],[Code Name]],"=BentCoContractors",Table_source[[#All],[Fiscal Year/Period]],Summary[[#This Row],[Date Codes]])</f>
        <v>2061660</v>
      </c>
    </row>
    <row r="20" spans="2:16" x14ac:dyDescent="0.25">
      <c r="B20" t="s">
        <v>46</v>
      </c>
      <c r="C20" s="3">
        <v>45292</v>
      </c>
      <c r="D20" s="2">
        <f>SUMIFS(Table_source[[#All],[cost$]],Table_source[[#All],[Code Name]],"=BentCoInvestment",Table_source[[#All],[Fiscal Year/Period]],Summary[[#This Row],[Date Codes]])</f>
        <v>6661120</v>
      </c>
      <c r="E20" s="2">
        <f>SUMIFS(Table_source[[#All],[cost$]],Table_source[[#All],[Code Name]],"=BentCoDistribution",Table_source[[#All],[Fiscal Year/Period]],Summary[[#This Row],[Date Codes]])</f>
        <v>9816742</v>
      </c>
      <c r="F20" s="2">
        <f>SUMIFS(Table_source[[#All],[cost$]],Table_source[[#All],[Code Name]],"=BentCoContractors",Table_source[[#All],[Fiscal Year/Period]],Summary[[#This Row],[Date Codes]])</f>
        <v>2784555</v>
      </c>
    </row>
    <row r="21" spans="2:16" x14ac:dyDescent="0.25">
      <c r="B21" t="s">
        <v>47</v>
      </c>
      <c r="C21" s="3">
        <v>45323</v>
      </c>
      <c r="D21" s="2">
        <f>SUMIFS(Table_source[[#All],[cost$]],Table_source[[#All],[Code Name]],"=BentCoInvestment",Table_source[[#All],[Fiscal Year/Period]],Summary[[#This Row],[Date Codes]])</f>
        <v>5364239</v>
      </c>
      <c r="E21" s="2">
        <f>SUMIFS(Table_source[[#All],[cost$]],Table_source[[#All],[Code Name]],"=BentCoDistribution",Table_source[[#All],[Fiscal Year/Period]],Summary[[#This Row],[Date Codes]])</f>
        <v>2603108</v>
      </c>
      <c r="F21" s="2">
        <f>SUMIFS(Table_source[[#All],[cost$]],Table_source[[#All],[Code Name]],"=BentCoContractors",Table_source[[#All],[Fiscal Year/Period]],Summary[[#This Row],[Date Codes]])</f>
        <v>4838010</v>
      </c>
    </row>
    <row r="22" spans="2:16" x14ac:dyDescent="0.25">
      <c r="B22" t="s">
        <v>48</v>
      </c>
      <c r="C22" s="3">
        <v>45352</v>
      </c>
      <c r="D22" s="2">
        <f>SUMIFS(Table_source[[#All],[cost$]],Table_source[[#All],[Code Name]],"=BentCoInvestment",Table_source[[#All],[Fiscal Year/Period]],Summary[[#This Row],[Date Codes]])</f>
        <v>2452289</v>
      </c>
      <c r="E22" s="2">
        <f>SUMIFS(Table_source[[#All],[cost$]],Table_source[[#All],[Code Name]],"=BentCoDistribution",Table_source[[#All],[Fiscal Year/Period]],Summary[[#This Row],[Date Codes]])</f>
        <v>1728731</v>
      </c>
      <c r="F22" s="2">
        <f>SUMIFS(Table_source[[#All],[cost$]],Table_source[[#All],[Code Name]],"=BentCoContractors",Table_source[[#All],[Fiscal Year/Period]],Summary[[#This Row],[Date Codes]])</f>
        <v>0</v>
      </c>
    </row>
    <row r="23" spans="2:16" x14ac:dyDescent="0.25">
      <c r="B23" t="s">
        <v>49</v>
      </c>
      <c r="C23" s="3">
        <v>45383</v>
      </c>
      <c r="D23" s="2">
        <f>SUMIFS(Table_source[[#All],[cost$]],Table_source[[#All],[Code Name]],"=BentCoInvestment",Table_source[[#All],[Fiscal Year/Period]],Summary[[#This Row],[Date Codes]])</f>
        <v>0</v>
      </c>
      <c r="E23" s="2">
        <f>SUMIFS(Table_source[[#All],[cost$]],Table_source[[#All],[Code Name]],"=BentCoDistribution",Table_source[[#All],[Fiscal Year/Period]],Summary[[#This Row],[Date Codes]])</f>
        <v>2585267</v>
      </c>
      <c r="F23" s="2">
        <f>SUMIFS(Table_source[[#All],[cost$]],Table_source[[#All],[Code Name]],"=BentCoContractors",Table_source[[#All],[Fiscal Year/Period]],Summary[[#This Row],[Date Codes]])</f>
        <v>0</v>
      </c>
    </row>
    <row r="24" spans="2:16" x14ac:dyDescent="0.25">
      <c r="B24" t="s">
        <v>50</v>
      </c>
      <c r="C24" s="3">
        <v>45413</v>
      </c>
      <c r="D24" s="2">
        <f>SUMIFS(Table_source[[#All],[cost$]],Table_source[[#All],[Code Name]],"=BentCoInvestment",Table_source[[#All],[Fiscal Year/Period]],Summary[[#This Row],[Date Codes]])</f>
        <v>1031541</v>
      </c>
      <c r="E24" s="2">
        <f>SUMIFS(Table_source[[#All],[cost$]],Table_source[[#All],[Code Name]],"=BentCoDistribution",Table_source[[#All],[Fiscal Year/Period]],Summary[[#This Row],[Date Codes]])</f>
        <v>394693</v>
      </c>
      <c r="F24" s="2">
        <f>SUMIFS(Table_source[[#All],[cost$]],Table_source[[#All],[Code Name]],"=BentCoContractors",Table_source[[#All],[Fiscal Year/Period]],Summary[[#This Row],[Date Codes]])</f>
        <v>0</v>
      </c>
    </row>
    <row r="25" spans="2:16" x14ac:dyDescent="0.25">
      <c r="B25" t="s">
        <v>51</v>
      </c>
      <c r="C25" s="3">
        <v>45444</v>
      </c>
      <c r="D25" s="2">
        <f>SUMIFS(Table_source[[#All],[cost$]],Table_source[[#All],[Code Name]],"=BentCoInvestment",Table_source[[#All],[Fiscal Year/Period]],Summary[[#This Row],[Date Codes]])</f>
        <v>58577133</v>
      </c>
      <c r="E25" s="2">
        <f>SUMIFS(Table_source[[#All],[cost$]],Table_source[[#All],[Code Name]],"=BentCoDistribution",Table_source[[#All],[Fiscal Year/Period]],Summary[[#This Row],[Date Codes]])</f>
        <v>1943537</v>
      </c>
      <c r="F25" s="2">
        <f>SUMIFS(Table_source[[#All],[cost$]],Table_source[[#All],[Code Name]],"=BentCoContractors",Table_source[[#All],[Fiscal Year/Period]],Summary[[#This Row],[Date Codes]])</f>
        <v>2655775</v>
      </c>
    </row>
    <row r="28" spans="2:16" x14ac:dyDescent="0.25">
      <c r="D28" s="4"/>
      <c r="E28" s="4"/>
      <c r="F28" s="4"/>
      <c r="G28" s="4"/>
      <c r="H28" s="4"/>
      <c r="I28" s="4"/>
      <c r="J28" s="4"/>
      <c r="K28" s="4"/>
      <c r="L28" s="4"/>
      <c r="M28" s="4"/>
      <c r="N28" s="4"/>
      <c r="O28" s="4"/>
      <c r="P28" s="4"/>
    </row>
    <row r="29" spans="2:16" x14ac:dyDescent="0.25">
      <c r="E29" s="4"/>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53DA-C65C-4507-A46E-58F951D8E04F}">
  <dimension ref="A1:BH28"/>
  <sheetViews>
    <sheetView workbookViewId="0">
      <selection activeCell="N13" sqref="N13"/>
    </sheetView>
  </sheetViews>
  <sheetFormatPr defaultRowHeight="15" x14ac:dyDescent="0.25"/>
  <cols>
    <col min="1" max="1" width="19.28515625" bestFit="1" customWidth="1"/>
    <col min="2" max="2" width="13.140625" customWidth="1"/>
    <col min="3" max="3" width="17.42578125" bestFit="1" customWidth="1"/>
    <col min="6" max="6" width="9.28515625" bestFit="1" customWidth="1"/>
    <col min="7" max="7" width="17.7109375" customWidth="1"/>
    <col min="8" max="8" width="9.85546875" bestFit="1" customWidth="1"/>
    <col min="9" max="9" width="9.85546875" customWidth="1"/>
    <col min="10" max="10" width="13.7109375" bestFit="1" customWidth="1"/>
    <col min="11" max="11" width="13.7109375" customWidth="1"/>
    <col min="12" max="12" width="10.85546875" bestFit="1" customWidth="1"/>
    <col min="13" max="13" width="10.85546875" customWidth="1"/>
    <col min="14" max="14" width="13.28515625" bestFit="1" customWidth="1"/>
    <col min="15" max="15" width="13.28515625" customWidth="1"/>
    <col min="16" max="16" width="12.85546875" bestFit="1" customWidth="1"/>
    <col min="17" max="17" width="12.85546875" customWidth="1"/>
    <col min="18" max="18" width="10.42578125" bestFit="1" customWidth="1"/>
    <col min="19" max="19" width="10.42578125" customWidth="1"/>
    <col min="20" max="20" width="11.5703125" bestFit="1" customWidth="1"/>
    <col min="21" max="21" width="11.5703125" customWidth="1"/>
    <col min="22" max="22" width="9.28515625" bestFit="1" customWidth="1"/>
    <col min="23" max="23" width="9.28515625" customWidth="1"/>
    <col min="24" max="24" width="9.28515625" bestFit="1" customWidth="1"/>
    <col min="25" max="25" width="9.28515625" customWidth="1"/>
    <col min="26" max="26" width="9.28515625" bestFit="1" customWidth="1"/>
    <col min="27" max="27" width="9.28515625" customWidth="1"/>
    <col min="28" max="28" width="9.28515625" bestFit="1" customWidth="1"/>
    <col min="38" max="38" width="12.28515625" bestFit="1" customWidth="1"/>
    <col min="39" max="39" width="9.85546875" bestFit="1" customWidth="1"/>
    <col min="41" max="41" width="13.7109375" bestFit="1" customWidth="1"/>
    <col min="43" max="43" width="10.85546875" bestFit="1" customWidth="1"/>
    <col min="45" max="45" width="13.28515625" bestFit="1" customWidth="1"/>
    <col min="47" max="47" width="12.85546875" bestFit="1" customWidth="1"/>
    <col min="49" max="49" width="10.42578125" bestFit="1" customWidth="1"/>
    <col min="51" max="51" width="11.5703125" bestFit="1" customWidth="1"/>
  </cols>
  <sheetData>
    <row r="1" spans="1:60" x14ac:dyDescent="0.25">
      <c r="E1" t="s">
        <v>67</v>
      </c>
      <c r="AJ1" t="s">
        <v>67</v>
      </c>
    </row>
    <row r="2" spans="1:60" x14ac:dyDescent="0.25">
      <c r="F2" s="1" t="s">
        <v>41</v>
      </c>
      <c r="G2" s="1"/>
      <c r="H2" s="1" t="s">
        <v>40</v>
      </c>
      <c r="I2" s="1"/>
      <c r="J2" s="1" t="s">
        <v>42</v>
      </c>
      <c r="K2" s="1"/>
      <c r="L2" s="1" t="s">
        <v>43</v>
      </c>
      <c r="M2" s="1"/>
      <c r="N2" s="1" t="s">
        <v>44</v>
      </c>
      <c r="O2" s="1"/>
      <c r="P2" s="1" t="s">
        <v>45</v>
      </c>
      <c r="Q2" s="1"/>
      <c r="R2" s="1" t="s">
        <v>46</v>
      </c>
      <c r="S2" s="1"/>
      <c r="T2" s="1" t="s">
        <v>47</v>
      </c>
      <c r="U2" s="1"/>
      <c r="V2" s="1" t="s">
        <v>48</v>
      </c>
      <c r="W2" s="1"/>
      <c r="X2" s="1" t="s">
        <v>49</v>
      </c>
      <c r="Y2" s="1"/>
      <c r="Z2" s="1" t="s">
        <v>50</v>
      </c>
      <c r="AA2" s="1"/>
      <c r="AB2" s="1" t="s">
        <v>51</v>
      </c>
      <c r="AK2" s="1" t="s">
        <v>41</v>
      </c>
      <c r="AL2" s="1"/>
      <c r="AM2" s="1" t="s">
        <v>40</v>
      </c>
      <c r="AN2" s="1"/>
      <c r="AO2" s="1" t="s">
        <v>42</v>
      </c>
      <c r="AP2" s="1"/>
      <c r="AQ2" s="1" t="s">
        <v>43</v>
      </c>
      <c r="AR2" s="1"/>
      <c r="AS2" s="1" t="s">
        <v>44</v>
      </c>
      <c r="AT2" s="1"/>
      <c r="AU2" s="1" t="s">
        <v>45</v>
      </c>
      <c r="AV2" s="1"/>
      <c r="AW2" s="1" t="s">
        <v>46</v>
      </c>
      <c r="AX2" s="1"/>
      <c r="AY2" s="1" t="s">
        <v>47</v>
      </c>
      <c r="AZ2" s="1"/>
      <c r="BA2" s="1" t="s">
        <v>48</v>
      </c>
      <c r="BB2" s="1"/>
      <c r="BC2" s="1" t="s">
        <v>49</v>
      </c>
      <c r="BD2" s="1"/>
      <c r="BE2" s="1" t="s">
        <v>50</v>
      </c>
      <c r="BF2" s="1"/>
      <c r="BG2" s="1" t="s">
        <v>51</v>
      </c>
    </row>
    <row r="3" spans="1:60" x14ac:dyDescent="0.25">
      <c r="A3" s="1" t="s">
        <v>0</v>
      </c>
      <c r="B3" s="1" t="s">
        <v>1</v>
      </c>
      <c r="C3" s="1" t="s">
        <v>2</v>
      </c>
      <c r="D3" s="1" t="s">
        <v>3</v>
      </c>
      <c r="E3" s="1" t="s">
        <v>17</v>
      </c>
      <c r="F3" s="5">
        <v>45108</v>
      </c>
      <c r="G3" s="5" t="s">
        <v>68</v>
      </c>
      <c r="H3" s="5">
        <v>45139</v>
      </c>
      <c r="I3" s="5" t="s">
        <v>69</v>
      </c>
      <c r="J3" s="5">
        <v>45170</v>
      </c>
      <c r="K3" s="5" t="s">
        <v>70</v>
      </c>
      <c r="L3" s="5">
        <v>45200</v>
      </c>
      <c r="M3" s="5" t="s">
        <v>71</v>
      </c>
      <c r="N3" s="5">
        <v>45231</v>
      </c>
      <c r="O3" s="5" t="s">
        <v>72</v>
      </c>
      <c r="P3" s="5">
        <v>45261</v>
      </c>
      <c r="Q3" s="5" t="s">
        <v>73</v>
      </c>
      <c r="R3" s="5">
        <v>45292</v>
      </c>
      <c r="S3" s="5" t="s">
        <v>74</v>
      </c>
      <c r="T3" s="5">
        <v>45323</v>
      </c>
      <c r="U3" s="5" t="s">
        <v>75</v>
      </c>
      <c r="V3" s="5">
        <v>45352</v>
      </c>
      <c r="W3" s="5" t="s">
        <v>76</v>
      </c>
      <c r="X3" s="5">
        <v>45383</v>
      </c>
      <c r="Y3" s="5" t="s">
        <v>77</v>
      </c>
      <c r="Z3" s="5">
        <v>45413</v>
      </c>
      <c r="AA3" s="5" t="s">
        <v>78</v>
      </c>
      <c r="AB3" s="5">
        <v>45444</v>
      </c>
      <c r="AC3" s="5" t="s">
        <v>79</v>
      </c>
      <c r="AF3" s="1" t="s">
        <v>0</v>
      </c>
      <c r="AG3" s="1" t="s">
        <v>1</v>
      </c>
      <c r="AH3" s="1" t="s">
        <v>2</v>
      </c>
      <c r="AI3" s="1" t="s">
        <v>3</v>
      </c>
      <c r="AJ3" s="1" t="s">
        <v>17</v>
      </c>
      <c r="AK3" s="5">
        <v>45108</v>
      </c>
      <c r="AL3" s="5" t="s">
        <v>68</v>
      </c>
      <c r="AM3" s="5">
        <v>45139</v>
      </c>
      <c r="AN3" s="5" t="s">
        <v>69</v>
      </c>
      <c r="AO3" s="5">
        <v>45170</v>
      </c>
      <c r="AP3" s="5" t="s">
        <v>70</v>
      </c>
      <c r="AQ3" s="5">
        <v>45200</v>
      </c>
      <c r="AR3" s="5" t="s">
        <v>71</v>
      </c>
      <c r="AS3" s="5">
        <v>45231</v>
      </c>
      <c r="AT3" s="5" t="s">
        <v>72</v>
      </c>
      <c r="AU3" s="5">
        <v>45261</v>
      </c>
      <c r="AV3" s="5" t="s">
        <v>73</v>
      </c>
      <c r="AW3" s="5">
        <v>45292</v>
      </c>
      <c r="AX3" s="5" t="s">
        <v>74</v>
      </c>
      <c r="AY3" s="5">
        <v>45323</v>
      </c>
      <c r="AZ3" s="5" t="s">
        <v>75</v>
      </c>
      <c r="BA3" s="5">
        <v>45352</v>
      </c>
      <c r="BB3" s="5" t="s">
        <v>76</v>
      </c>
      <c r="BC3" s="5">
        <v>45383</v>
      </c>
      <c r="BD3" s="5" t="s">
        <v>77</v>
      </c>
      <c r="BE3" s="5">
        <v>45413</v>
      </c>
      <c r="BF3" s="5" t="s">
        <v>78</v>
      </c>
      <c r="BG3" s="5">
        <v>45444</v>
      </c>
      <c r="BH3" s="5" t="s">
        <v>79</v>
      </c>
    </row>
    <row r="4" spans="1:60" x14ac:dyDescent="0.25">
      <c r="A4" t="s">
        <v>4</v>
      </c>
      <c r="C4" t="s">
        <v>18</v>
      </c>
      <c r="E4" s="2">
        <v>700</v>
      </c>
      <c r="F4">
        <v>45</v>
      </c>
      <c r="G4" s="4">
        <f>F4*$E4</f>
        <v>31500</v>
      </c>
      <c r="H4">
        <v>45</v>
      </c>
      <c r="I4">
        <f>H4*$E4</f>
        <v>31500</v>
      </c>
      <c r="J4">
        <v>45</v>
      </c>
      <c r="L4">
        <v>45</v>
      </c>
      <c r="M4">
        <f>L4*$E4</f>
        <v>31500</v>
      </c>
      <c r="N4">
        <v>45</v>
      </c>
      <c r="P4">
        <v>45</v>
      </c>
      <c r="Q4">
        <f>P4*$E4</f>
        <v>31500</v>
      </c>
      <c r="R4">
        <v>45</v>
      </c>
      <c r="T4">
        <v>45</v>
      </c>
      <c r="U4">
        <f>T4*$E4</f>
        <v>31500</v>
      </c>
      <c r="V4">
        <v>45</v>
      </c>
      <c r="W4">
        <f>V4*$E4</f>
        <v>31500</v>
      </c>
      <c r="X4">
        <v>45</v>
      </c>
      <c r="Y4">
        <f>X4*$E4</f>
        <v>31500</v>
      </c>
      <c r="Z4">
        <v>45</v>
      </c>
      <c r="AA4">
        <f>Z4*$E4</f>
        <v>31500</v>
      </c>
      <c r="AB4">
        <v>45</v>
      </c>
      <c r="AC4">
        <f>AB4*$E4</f>
        <v>31500</v>
      </c>
      <c r="AF4" t="s">
        <v>4</v>
      </c>
      <c r="AH4" t="s">
        <v>18</v>
      </c>
      <c r="AJ4" s="2">
        <v>700</v>
      </c>
      <c r="AK4">
        <v>45</v>
      </c>
      <c r="AL4" s="4">
        <f>AK4*$E4</f>
        <v>31500</v>
      </c>
      <c r="AM4">
        <v>45</v>
      </c>
      <c r="AN4">
        <f>AM4*$E4</f>
        <v>31500</v>
      </c>
      <c r="AO4">
        <v>45</v>
      </c>
      <c r="AP4">
        <f>AO4*$E4</f>
        <v>31500</v>
      </c>
      <c r="AQ4">
        <v>45</v>
      </c>
      <c r="AR4">
        <f>AQ4*$E4</f>
        <v>31500</v>
      </c>
      <c r="AS4">
        <v>45</v>
      </c>
      <c r="AT4">
        <f>AS4*$E4</f>
        <v>31500</v>
      </c>
      <c r="AU4">
        <v>45</v>
      </c>
      <c r="AV4">
        <f>AU4*$E4</f>
        <v>31500</v>
      </c>
      <c r="AW4">
        <v>45</v>
      </c>
      <c r="AX4">
        <f>AW4*$E4</f>
        <v>31500</v>
      </c>
      <c r="AY4">
        <v>45</v>
      </c>
      <c r="AZ4">
        <f>AY4*$E4</f>
        <v>31500</v>
      </c>
      <c r="BA4">
        <v>45</v>
      </c>
      <c r="BB4">
        <f>BA4*$E4</f>
        <v>31500</v>
      </c>
      <c r="BC4">
        <v>45</v>
      </c>
      <c r="BD4">
        <f>BC4*$E4</f>
        <v>31500</v>
      </c>
      <c r="BE4">
        <v>45</v>
      </c>
      <c r="BF4">
        <f>BE4*$E4</f>
        <v>31500</v>
      </c>
      <c r="BG4">
        <v>45</v>
      </c>
      <c r="BH4">
        <f>BG4*$E4</f>
        <v>31500</v>
      </c>
    </row>
    <row r="5" spans="1:60" x14ac:dyDescent="0.25">
      <c r="A5" t="s">
        <v>5</v>
      </c>
      <c r="C5" t="s">
        <v>19</v>
      </c>
      <c r="E5" s="2">
        <f t="shared" ref="E5:E28" ca="1" si="0">RANDBETWEEN(240,850)</f>
        <v>305</v>
      </c>
      <c r="F5">
        <v>45</v>
      </c>
      <c r="G5" s="4">
        <f t="shared" ref="G5:G28" ca="1" si="1">F5*$E5</f>
        <v>13725</v>
      </c>
      <c r="H5">
        <v>45</v>
      </c>
      <c r="I5">
        <f t="shared" ref="I5" ca="1" si="2">H5*$E5</f>
        <v>13725</v>
      </c>
      <c r="J5">
        <v>45</v>
      </c>
      <c r="L5">
        <v>45</v>
      </c>
      <c r="M5">
        <f t="shared" ref="M5" ca="1" si="3">L5*$E5</f>
        <v>13725</v>
      </c>
      <c r="N5">
        <v>45</v>
      </c>
      <c r="P5">
        <v>45</v>
      </c>
      <c r="Q5">
        <f t="shared" ref="Q5" ca="1" si="4">P5*$E5</f>
        <v>13725</v>
      </c>
      <c r="R5">
        <v>45</v>
      </c>
      <c r="T5">
        <v>45</v>
      </c>
      <c r="U5">
        <f t="shared" ref="U5:W5" ca="1" si="5">T5*$E5</f>
        <v>13725</v>
      </c>
      <c r="V5">
        <v>45</v>
      </c>
      <c r="W5">
        <f t="shared" ca="1" si="5"/>
        <v>13725</v>
      </c>
      <c r="X5">
        <v>45</v>
      </c>
      <c r="Y5">
        <f t="shared" ref="Y5" ca="1" si="6">X5*$E5</f>
        <v>13725</v>
      </c>
      <c r="Z5">
        <v>45</v>
      </c>
      <c r="AA5">
        <f t="shared" ref="AA5" ca="1" si="7">Z5*$E5</f>
        <v>13725</v>
      </c>
      <c r="AB5">
        <v>45</v>
      </c>
      <c r="AC5">
        <f t="shared" ref="AC5" ca="1" si="8">AB5*$E5</f>
        <v>13725</v>
      </c>
      <c r="AF5" t="s">
        <v>5</v>
      </c>
      <c r="AH5" t="s">
        <v>19</v>
      </c>
      <c r="AJ5" s="2">
        <f t="shared" ref="AJ5:AJ28" ca="1" si="9">RANDBETWEEN(240,850)</f>
        <v>536</v>
      </c>
      <c r="AK5">
        <v>45</v>
      </c>
      <c r="AL5" s="4">
        <f t="shared" ref="AL5:AL28" ca="1" si="10">AK5*$E5</f>
        <v>13725</v>
      </c>
      <c r="AM5">
        <v>45</v>
      </c>
      <c r="AN5">
        <f t="shared" ref="AN5:AN28" ca="1" si="11">AM5*$E5</f>
        <v>13725</v>
      </c>
      <c r="AO5">
        <v>45</v>
      </c>
      <c r="AP5">
        <f t="shared" ref="AP5:AP28" ca="1" si="12">AO5*$E5</f>
        <v>13725</v>
      </c>
      <c r="AQ5">
        <v>45</v>
      </c>
      <c r="AR5">
        <f t="shared" ref="AR5:AR28" ca="1" si="13">AQ5*$E5</f>
        <v>13725</v>
      </c>
      <c r="AS5">
        <v>45</v>
      </c>
      <c r="AT5">
        <f t="shared" ref="AT5:AT28" ca="1" si="14">AS5*$E5</f>
        <v>13725</v>
      </c>
      <c r="AU5">
        <v>45</v>
      </c>
      <c r="AV5">
        <f t="shared" ref="AV5:AV28" ca="1" si="15">AU5*$E5</f>
        <v>13725</v>
      </c>
      <c r="AW5">
        <v>45</v>
      </c>
      <c r="AX5">
        <f t="shared" ref="AX5:AX28" ca="1" si="16">AW5*$E5</f>
        <v>13725</v>
      </c>
      <c r="AY5">
        <v>45</v>
      </c>
      <c r="AZ5">
        <f t="shared" ref="AZ5" ca="1" si="17">AY5*$E5</f>
        <v>13725</v>
      </c>
      <c r="BA5">
        <v>45</v>
      </c>
      <c r="BB5">
        <f t="shared" ref="BB5" ca="1" si="18">BA5*$E5</f>
        <v>13725</v>
      </c>
      <c r="BC5">
        <v>45</v>
      </c>
      <c r="BD5">
        <f t="shared" ref="BD5:BD28" ca="1" si="19">BC5*$E5</f>
        <v>13725</v>
      </c>
      <c r="BE5">
        <v>45</v>
      </c>
      <c r="BF5">
        <f t="shared" ref="BF5:BF28" ca="1" si="20">BE5*$E5</f>
        <v>13725</v>
      </c>
      <c r="BG5">
        <v>45</v>
      </c>
      <c r="BH5">
        <f t="shared" ref="BH5:BH28" ca="1" si="21">BG5*$E5</f>
        <v>13725</v>
      </c>
    </row>
    <row r="6" spans="1:60" x14ac:dyDescent="0.25">
      <c r="A6" t="s">
        <v>6</v>
      </c>
      <c r="C6" t="s">
        <v>18</v>
      </c>
      <c r="E6" s="2">
        <f t="shared" ca="1" si="0"/>
        <v>598</v>
      </c>
      <c r="F6">
        <v>45</v>
      </c>
      <c r="G6" s="4">
        <f t="shared" ca="1" si="1"/>
        <v>26910</v>
      </c>
      <c r="H6">
        <v>45</v>
      </c>
      <c r="I6">
        <f t="shared" ref="I6" ca="1" si="22">H6*$E6</f>
        <v>26910</v>
      </c>
      <c r="J6">
        <v>45</v>
      </c>
      <c r="L6">
        <v>45</v>
      </c>
      <c r="M6">
        <f t="shared" ref="M6" ca="1" si="23">L6*$E6</f>
        <v>26910</v>
      </c>
      <c r="N6">
        <v>45</v>
      </c>
      <c r="P6">
        <v>45</v>
      </c>
      <c r="Q6">
        <f t="shared" ref="Q6" ca="1" si="24">P6*$E6</f>
        <v>26910</v>
      </c>
      <c r="R6">
        <v>45</v>
      </c>
      <c r="T6">
        <v>45</v>
      </c>
      <c r="U6">
        <f t="shared" ref="U6:W6" ca="1" si="25">T6*$E6</f>
        <v>26910</v>
      </c>
      <c r="V6">
        <v>45</v>
      </c>
      <c r="W6">
        <f t="shared" ca="1" si="25"/>
        <v>26910</v>
      </c>
      <c r="X6">
        <v>45</v>
      </c>
      <c r="Y6">
        <f t="shared" ref="Y6" ca="1" si="26">X6*$E6</f>
        <v>26910</v>
      </c>
      <c r="Z6">
        <v>45</v>
      </c>
      <c r="AA6">
        <f t="shared" ref="AA6" ca="1" si="27">Z6*$E6</f>
        <v>26910</v>
      </c>
      <c r="AB6">
        <v>45</v>
      </c>
      <c r="AC6">
        <f t="shared" ref="AC6" ca="1" si="28">AB6*$E6</f>
        <v>26910</v>
      </c>
      <c r="AF6" t="s">
        <v>6</v>
      </c>
      <c r="AH6" t="s">
        <v>18</v>
      </c>
      <c r="AJ6" s="2">
        <f t="shared" ca="1" si="9"/>
        <v>658</v>
      </c>
      <c r="AK6">
        <v>45</v>
      </c>
      <c r="AL6" s="4">
        <f t="shared" ca="1" si="10"/>
        <v>26910</v>
      </c>
      <c r="AM6">
        <v>45</v>
      </c>
      <c r="AN6">
        <f t="shared" ca="1" si="11"/>
        <v>26910</v>
      </c>
      <c r="AO6">
        <v>45</v>
      </c>
      <c r="AP6">
        <f t="shared" ca="1" si="12"/>
        <v>26910</v>
      </c>
      <c r="AQ6">
        <v>45</v>
      </c>
      <c r="AR6">
        <f t="shared" ca="1" si="13"/>
        <v>26910</v>
      </c>
      <c r="AS6">
        <v>45</v>
      </c>
      <c r="AT6">
        <f t="shared" ca="1" si="14"/>
        <v>26910</v>
      </c>
      <c r="AU6">
        <v>45</v>
      </c>
      <c r="AV6">
        <f t="shared" ca="1" si="15"/>
        <v>26910</v>
      </c>
      <c r="AW6">
        <v>45</v>
      </c>
      <c r="AX6">
        <f t="shared" ca="1" si="16"/>
        <v>26910</v>
      </c>
      <c r="AY6">
        <v>45</v>
      </c>
      <c r="AZ6">
        <f t="shared" ref="AZ6" ca="1" si="29">AY6*$E6</f>
        <v>26910</v>
      </c>
      <c r="BA6">
        <v>45</v>
      </c>
      <c r="BB6">
        <f t="shared" ref="BB6" ca="1" si="30">BA6*$E6</f>
        <v>26910</v>
      </c>
      <c r="BC6">
        <v>45</v>
      </c>
      <c r="BD6">
        <f t="shared" ca="1" si="19"/>
        <v>26910</v>
      </c>
      <c r="BE6">
        <v>45</v>
      </c>
      <c r="BF6">
        <f t="shared" ca="1" si="20"/>
        <v>26910</v>
      </c>
      <c r="BG6">
        <v>45</v>
      </c>
      <c r="BH6">
        <f t="shared" ca="1" si="21"/>
        <v>26910</v>
      </c>
    </row>
    <row r="7" spans="1:60" x14ac:dyDescent="0.25">
      <c r="A7" t="s">
        <v>7</v>
      </c>
      <c r="C7" t="s">
        <v>19</v>
      </c>
      <c r="E7" s="2">
        <f t="shared" ca="1" si="0"/>
        <v>488</v>
      </c>
      <c r="F7">
        <v>45</v>
      </c>
      <c r="G7" s="4">
        <f t="shared" ca="1" si="1"/>
        <v>21960</v>
      </c>
      <c r="H7">
        <v>45</v>
      </c>
      <c r="I7">
        <f t="shared" ref="I7" ca="1" si="31">H7*$E7</f>
        <v>21960</v>
      </c>
      <c r="J7">
        <v>45</v>
      </c>
      <c r="L7">
        <v>45</v>
      </c>
      <c r="M7">
        <f t="shared" ref="M7" ca="1" si="32">L7*$E7</f>
        <v>21960</v>
      </c>
      <c r="N7">
        <v>45</v>
      </c>
      <c r="P7">
        <v>45</v>
      </c>
      <c r="Q7">
        <f t="shared" ref="Q7" ca="1" si="33">P7*$E7</f>
        <v>21960</v>
      </c>
      <c r="R7">
        <v>45</v>
      </c>
      <c r="T7">
        <v>45</v>
      </c>
      <c r="U7">
        <f t="shared" ref="U7:W7" ca="1" si="34">T7*$E7</f>
        <v>21960</v>
      </c>
      <c r="V7">
        <v>45</v>
      </c>
      <c r="W7">
        <f t="shared" ca="1" si="34"/>
        <v>21960</v>
      </c>
      <c r="X7">
        <v>45</v>
      </c>
      <c r="Y7">
        <f t="shared" ref="Y7" ca="1" si="35">X7*$E7</f>
        <v>21960</v>
      </c>
      <c r="Z7">
        <v>45</v>
      </c>
      <c r="AA7">
        <f t="shared" ref="AA7" ca="1" si="36">Z7*$E7</f>
        <v>21960</v>
      </c>
      <c r="AB7">
        <v>45</v>
      </c>
      <c r="AC7">
        <f t="shared" ref="AC7" ca="1" si="37">AB7*$E7</f>
        <v>21960</v>
      </c>
      <c r="AF7" t="s">
        <v>7</v>
      </c>
      <c r="AH7" t="s">
        <v>19</v>
      </c>
      <c r="AJ7" s="2">
        <f t="shared" ca="1" si="9"/>
        <v>774</v>
      </c>
      <c r="AK7">
        <v>45</v>
      </c>
      <c r="AL7" s="4">
        <f t="shared" ca="1" si="10"/>
        <v>21960</v>
      </c>
      <c r="AM7">
        <v>45</v>
      </c>
      <c r="AN7">
        <f t="shared" ca="1" si="11"/>
        <v>21960</v>
      </c>
      <c r="AO7">
        <v>45</v>
      </c>
      <c r="AP7">
        <f t="shared" ca="1" si="12"/>
        <v>21960</v>
      </c>
      <c r="AQ7">
        <v>45</v>
      </c>
      <c r="AR7">
        <f t="shared" ca="1" si="13"/>
        <v>21960</v>
      </c>
      <c r="AS7">
        <v>45</v>
      </c>
      <c r="AT7">
        <f t="shared" ca="1" si="14"/>
        <v>21960</v>
      </c>
      <c r="AU7">
        <v>45</v>
      </c>
      <c r="AV7">
        <f t="shared" ca="1" si="15"/>
        <v>21960</v>
      </c>
      <c r="AW7">
        <v>45</v>
      </c>
      <c r="AX7">
        <f t="shared" ca="1" si="16"/>
        <v>21960</v>
      </c>
      <c r="AY7">
        <v>45</v>
      </c>
      <c r="AZ7">
        <f t="shared" ref="AZ7" ca="1" si="38">AY7*$E7</f>
        <v>21960</v>
      </c>
      <c r="BA7">
        <v>45</v>
      </c>
      <c r="BB7">
        <f t="shared" ref="BB7" ca="1" si="39">BA7*$E7</f>
        <v>21960</v>
      </c>
      <c r="BC7">
        <v>45</v>
      </c>
      <c r="BD7">
        <f t="shared" ca="1" si="19"/>
        <v>21960</v>
      </c>
      <c r="BE7">
        <v>45</v>
      </c>
      <c r="BF7">
        <f t="shared" ca="1" si="20"/>
        <v>21960</v>
      </c>
      <c r="BG7">
        <v>45</v>
      </c>
      <c r="BH7">
        <f t="shared" ca="1" si="21"/>
        <v>21960</v>
      </c>
    </row>
    <row r="8" spans="1:60" x14ac:dyDescent="0.25">
      <c r="A8" t="s">
        <v>8</v>
      </c>
      <c r="C8" t="s">
        <v>19</v>
      </c>
      <c r="E8" s="2">
        <f t="shared" ca="1" si="0"/>
        <v>783</v>
      </c>
      <c r="F8">
        <v>45</v>
      </c>
      <c r="G8" s="4">
        <f t="shared" ca="1" si="1"/>
        <v>35235</v>
      </c>
      <c r="H8">
        <v>45</v>
      </c>
      <c r="I8">
        <f t="shared" ref="I8" ca="1" si="40">H8*$E8</f>
        <v>35235</v>
      </c>
      <c r="J8">
        <v>45</v>
      </c>
      <c r="L8">
        <v>45</v>
      </c>
      <c r="M8">
        <f t="shared" ref="M8" ca="1" si="41">L8*$E8</f>
        <v>35235</v>
      </c>
      <c r="N8">
        <v>45</v>
      </c>
      <c r="P8">
        <v>45</v>
      </c>
      <c r="Q8">
        <f t="shared" ref="Q8" ca="1" si="42">P8*$E8</f>
        <v>35235</v>
      </c>
      <c r="R8">
        <v>45</v>
      </c>
      <c r="T8">
        <v>45</v>
      </c>
      <c r="U8">
        <f t="shared" ref="U8:W8" ca="1" si="43">T8*$E8</f>
        <v>35235</v>
      </c>
      <c r="V8">
        <v>45</v>
      </c>
      <c r="W8">
        <f t="shared" ca="1" si="43"/>
        <v>35235</v>
      </c>
      <c r="X8">
        <v>45</v>
      </c>
      <c r="Y8">
        <f t="shared" ref="Y8" ca="1" si="44">X8*$E8</f>
        <v>35235</v>
      </c>
      <c r="Z8">
        <v>45</v>
      </c>
      <c r="AA8">
        <f t="shared" ref="AA8" ca="1" si="45">Z8*$E8</f>
        <v>35235</v>
      </c>
      <c r="AB8">
        <v>45</v>
      </c>
      <c r="AC8">
        <f t="shared" ref="AC8" ca="1" si="46">AB8*$E8</f>
        <v>35235</v>
      </c>
      <c r="AF8" t="s">
        <v>8</v>
      </c>
      <c r="AH8" t="s">
        <v>19</v>
      </c>
      <c r="AJ8" s="2">
        <f t="shared" ca="1" si="9"/>
        <v>391</v>
      </c>
      <c r="AK8">
        <v>45</v>
      </c>
      <c r="AL8" s="4">
        <f t="shared" ca="1" si="10"/>
        <v>35235</v>
      </c>
      <c r="AM8">
        <v>45</v>
      </c>
      <c r="AN8">
        <f t="shared" ca="1" si="11"/>
        <v>35235</v>
      </c>
      <c r="AO8">
        <v>45</v>
      </c>
      <c r="AP8">
        <f t="shared" ca="1" si="12"/>
        <v>35235</v>
      </c>
      <c r="AQ8">
        <v>45</v>
      </c>
      <c r="AR8">
        <f t="shared" ca="1" si="13"/>
        <v>35235</v>
      </c>
      <c r="AS8">
        <v>45</v>
      </c>
      <c r="AT8">
        <f t="shared" ca="1" si="14"/>
        <v>35235</v>
      </c>
      <c r="AU8">
        <v>45</v>
      </c>
      <c r="AV8">
        <f t="shared" ca="1" si="15"/>
        <v>35235</v>
      </c>
      <c r="AW8">
        <v>45</v>
      </c>
      <c r="AX8">
        <f t="shared" ca="1" si="16"/>
        <v>35235</v>
      </c>
      <c r="AY8">
        <v>45</v>
      </c>
      <c r="AZ8">
        <f t="shared" ref="AZ8" ca="1" si="47">AY8*$E8</f>
        <v>35235</v>
      </c>
      <c r="BA8">
        <v>45</v>
      </c>
      <c r="BB8">
        <f t="shared" ref="BB8" ca="1" si="48">BA8*$E8</f>
        <v>35235</v>
      </c>
      <c r="BC8">
        <v>45</v>
      </c>
      <c r="BD8">
        <f t="shared" ca="1" si="19"/>
        <v>35235</v>
      </c>
      <c r="BE8">
        <v>45</v>
      </c>
      <c r="BF8">
        <f t="shared" ca="1" si="20"/>
        <v>35235</v>
      </c>
      <c r="BG8">
        <v>45</v>
      </c>
      <c r="BH8">
        <f t="shared" ca="1" si="21"/>
        <v>35235</v>
      </c>
    </row>
    <row r="9" spans="1:60" x14ac:dyDescent="0.25">
      <c r="A9" t="s">
        <v>9</v>
      </c>
      <c r="C9" t="s">
        <v>19</v>
      </c>
      <c r="E9" s="2">
        <f t="shared" ca="1" si="0"/>
        <v>470</v>
      </c>
      <c r="F9">
        <v>45</v>
      </c>
      <c r="G9" s="4">
        <f t="shared" ca="1" si="1"/>
        <v>21150</v>
      </c>
      <c r="H9">
        <v>45</v>
      </c>
      <c r="I9">
        <f t="shared" ref="I9" ca="1" si="49">H9*$E9</f>
        <v>21150</v>
      </c>
      <c r="J9">
        <v>45</v>
      </c>
      <c r="L9">
        <v>45</v>
      </c>
      <c r="M9">
        <f t="shared" ref="M9" ca="1" si="50">L9*$E9</f>
        <v>21150</v>
      </c>
      <c r="N9">
        <v>45</v>
      </c>
      <c r="P9">
        <v>45</v>
      </c>
      <c r="Q9">
        <f t="shared" ref="Q9" ca="1" si="51">P9*$E9</f>
        <v>21150</v>
      </c>
      <c r="R9">
        <v>45</v>
      </c>
      <c r="T9">
        <v>45</v>
      </c>
      <c r="U9">
        <f t="shared" ref="U9:W9" ca="1" si="52">T9*$E9</f>
        <v>21150</v>
      </c>
      <c r="V9">
        <v>45</v>
      </c>
      <c r="W9">
        <f t="shared" ca="1" si="52"/>
        <v>21150</v>
      </c>
      <c r="X9">
        <v>45</v>
      </c>
      <c r="Y9">
        <f t="shared" ref="Y9" ca="1" si="53">X9*$E9</f>
        <v>21150</v>
      </c>
      <c r="Z9">
        <v>45</v>
      </c>
      <c r="AA9">
        <f t="shared" ref="AA9" ca="1" si="54">Z9*$E9</f>
        <v>21150</v>
      </c>
      <c r="AB9">
        <v>45</v>
      </c>
      <c r="AC9">
        <f t="shared" ref="AC9" ca="1" si="55">AB9*$E9</f>
        <v>21150</v>
      </c>
      <c r="AF9" t="s">
        <v>9</v>
      </c>
      <c r="AH9" t="s">
        <v>19</v>
      </c>
      <c r="AJ9" s="2">
        <f t="shared" ca="1" si="9"/>
        <v>803</v>
      </c>
      <c r="AK9">
        <v>45</v>
      </c>
      <c r="AL9" s="4">
        <f t="shared" ca="1" si="10"/>
        <v>21150</v>
      </c>
      <c r="AM9">
        <v>45</v>
      </c>
      <c r="AN9">
        <f t="shared" ca="1" si="11"/>
        <v>21150</v>
      </c>
      <c r="AO9">
        <v>45</v>
      </c>
      <c r="AP9">
        <f t="shared" ca="1" si="12"/>
        <v>21150</v>
      </c>
      <c r="AQ9">
        <v>45</v>
      </c>
      <c r="AR9">
        <f t="shared" ca="1" si="13"/>
        <v>21150</v>
      </c>
      <c r="AS9">
        <v>45</v>
      </c>
      <c r="AT9">
        <f t="shared" ca="1" si="14"/>
        <v>21150</v>
      </c>
      <c r="AU9">
        <v>45</v>
      </c>
      <c r="AV9">
        <f t="shared" ca="1" si="15"/>
        <v>21150</v>
      </c>
      <c r="AW9">
        <v>45</v>
      </c>
      <c r="AX9">
        <f t="shared" ca="1" si="16"/>
        <v>21150</v>
      </c>
      <c r="AY9">
        <v>45</v>
      </c>
      <c r="AZ9">
        <f t="shared" ref="AZ9" ca="1" si="56">AY9*$E9</f>
        <v>21150</v>
      </c>
      <c r="BA9">
        <v>45</v>
      </c>
      <c r="BB9">
        <f t="shared" ref="BB9" ca="1" si="57">BA9*$E9</f>
        <v>21150</v>
      </c>
      <c r="BC9">
        <v>45</v>
      </c>
      <c r="BD9">
        <f t="shared" ca="1" si="19"/>
        <v>21150</v>
      </c>
      <c r="BE9">
        <v>45</v>
      </c>
      <c r="BF9">
        <f t="shared" ca="1" si="20"/>
        <v>21150</v>
      </c>
      <c r="BG9">
        <v>45</v>
      </c>
      <c r="BH9">
        <f t="shared" ca="1" si="21"/>
        <v>21150</v>
      </c>
    </row>
    <row r="10" spans="1:60" x14ac:dyDescent="0.25">
      <c r="A10" t="s">
        <v>10</v>
      </c>
      <c r="C10" t="s">
        <v>19</v>
      </c>
      <c r="E10" s="2">
        <f t="shared" ca="1" si="0"/>
        <v>459</v>
      </c>
      <c r="F10">
        <v>45</v>
      </c>
      <c r="G10" s="4">
        <f t="shared" ca="1" si="1"/>
        <v>20655</v>
      </c>
      <c r="H10">
        <v>45</v>
      </c>
      <c r="I10">
        <f t="shared" ref="I10" ca="1" si="58">H10*$E10</f>
        <v>20655</v>
      </c>
      <c r="J10">
        <v>45</v>
      </c>
      <c r="L10">
        <v>45</v>
      </c>
      <c r="M10">
        <f t="shared" ref="M10" ca="1" si="59">L10*$E10</f>
        <v>20655</v>
      </c>
      <c r="N10">
        <v>45</v>
      </c>
      <c r="P10">
        <v>45</v>
      </c>
      <c r="Q10">
        <f t="shared" ref="Q10" ca="1" si="60">P10*$E10</f>
        <v>20655</v>
      </c>
      <c r="R10">
        <v>45</v>
      </c>
      <c r="T10">
        <v>45</v>
      </c>
      <c r="U10">
        <f t="shared" ref="U10:W10" ca="1" si="61">T10*$E10</f>
        <v>20655</v>
      </c>
      <c r="V10">
        <v>45</v>
      </c>
      <c r="W10">
        <f t="shared" ca="1" si="61"/>
        <v>20655</v>
      </c>
      <c r="X10">
        <v>45</v>
      </c>
      <c r="Y10">
        <f t="shared" ref="Y10" ca="1" si="62">X10*$E10</f>
        <v>20655</v>
      </c>
      <c r="Z10">
        <v>45</v>
      </c>
      <c r="AA10">
        <f t="shared" ref="AA10" ca="1" si="63">Z10*$E10</f>
        <v>20655</v>
      </c>
      <c r="AB10">
        <v>45</v>
      </c>
      <c r="AC10">
        <f t="shared" ref="AC10" ca="1" si="64">AB10*$E10</f>
        <v>20655</v>
      </c>
      <c r="AF10" t="s">
        <v>10</v>
      </c>
      <c r="AH10" t="s">
        <v>19</v>
      </c>
      <c r="AJ10" s="2">
        <f t="shared" ca="1" si="9"/>
        <v>567</v>
      </c>
      <c r="AK10">
        <v>45</v>
      </c>
      <c r="AL10" s="4">
        <f t="shared" ca="1" si="10"/>
        <v>20655</v>
      </c>
      <c r="AM10">
        <v>45</v>
      </c>
      <c r="AN10">
        <f t="shared" ca="1" si="11"/>
        <v>20655</v>
      </c>
      <c r="AO10">
        <v>45</v>
      </c>
      <c r="AP10">
        <f t="shared" ca="1" si="12"/>
        <v>20655</v>
      </c>
      <c r="AQ10">
        <v>45</v>
      </c>
      <c r="AR10">
        <f t="shared" ca="1" si="13"/>
        <v>20655</v>
      </c>
      <c r="AS10">
        <v>45</v>
      </c>
      <c r="AT10">
        <f t="shared" ca="1" si="14"/>
        <v>20655</v>
      </c>
      <c r="AU10">
        <v>45</v>
      </c>
      <c r="AV10">
        <f t="shared" ca="1" si="15"/>
        <v>20655</v>
      </c>
      <c r="AW10">
        <v>45</v>
      </c>
      <c r="AX10">
        <f t="shared" ca="1" si="16"/>
        <v>20655</v>
      </c>
      <c r="AY10">
        <v>45</v>
      </c>
      <c r="AZ10">
        <f t="shared" ref="AZ10" ca="1" si="65">AY10*$E10</f>
        <v>20655</v>
      </c>
      <c r="BA10">
        <v>45</v>
      </c>
      <c r="BB10">
        <f t="shared" ref="BB10" ca="1" si="66">BA10*$E10</f>
        <v>20655</v>
      </c>
      <c r="BC10">
        <v>45</v>
      </c>
      <c r="BD10">
        <f t="shared" ca="1" si="19"/>
        <v>20655</v>
      </c>
      <c r="BE10">
        <v>45</v>
      </c>
      <c r="BF10">
        <f t="shared" ca="1" si="20"/>
        <v>20655</v>
      </c>
      <c r="BG10">
        <v>45</v>
      </c>
      <c r="BH10">
        <f t="shared" ca="1" si="21"/>
        <v>20655</v>
      </c>
    </row>
    <row r="11" spans="1:60" x14ac:dyDescent="0.25">
      <c r="A11" t="s">
        <v>11</v>
      </c>
      <c r="C11" t="s">
        <v>20</v>
      </c>
      <c r="E11" s="2">
        <f t="shared" ca="1" si="0"/>
        <v>251</v>
      </c>
      <c r="F11">
        <v>45</v>
      </c>
      <c r="G11" s="4">
        <f t="shared" ca="1" si="1"/>
        <v>11295</v>
      </c>
      <c r="H11">
        <v>45</v>
      </c>
      <c r="I11">
        <f t="shared" ref="I11" ca="1" si="67">H11*$E11</f>
        <v>11295</v>
      </c>
      <c r="J11">
        <v>45</v>
      </c>
      <c r="L11">
        <v>45</v>
      </c>
      <c r="M11">
        <f t="shared" ref="M11" ca="1" si="68">L11*$E11</f>
        <v>11295</v>
      </c>
      <c r="N11">
        <v>45</v>
      </c>
      <c r="P11">
        <v>45</v>
      </c>
      <c r="Q11">
        <f t="shared" ref="Q11" ca="1" si="69">P11*$E11</f>
        <v>11295</v>
      </c>
      <c r="R11">
        <v>45</v>
      </c>
      <c r="T11">
        <v>45</v>
      </c>
      <c r="U11">
        <f t="shared" ref="U11:W11" ca="1" si="70">T11*$E11</f>
        <v>11295</v>
      </c>
      <c r="V11">
        <v>45</v>
      </c>
      <c r="W11">
        <f t="shared" ca="1" si="70"/>
        <v>11295</v>
      </c>
      <c r="X11">
        <v>45</v>
      </c>
      <c r="Y11">
        <f t="shared" ref="Y11" ca="1" si="71">X11*$E11</f>
        <v>11295</v>
      </c>
      <c r="Z11">
        <v>45</v>
      </c>
      <c r="AA11">
        <f t="shared" ref="AA11" ca="1" si="72">Z11*$E11</f>
        <v>11295</v>
      </c>
      <c r="AB11">
        <v>45</v>
      </c>
      <c r="AC11">
        <f t="shared" ref="AC11" ca="1" si="73">AB11*$E11</f>
        <v>11295</v>
      </c>
      <c r="AF11" t="s">
        <v>11</v>
      </c>
      <c r="AH11" t="s">
        <v>20</v>
      </c>
      <c r="AJ11" s="2">
        <f t="shared" ca="1" si="9"/>
        <v>346</v>
      </c>
      <c r="AK11">
        <v>45</v>
      </c>
      <c r="AL11" s="4">
        <f t="shared" ca="1" si="10"/>
        <v>11295</v>
      </c>
      <c r="AM11">
        <v>45</v>
      </c>
      <c r="AN11">
        <f t="shared" ca="1" si="11"/>
        <v>11295</v>
      </c>
      <c r="AO11">
        <v>45</v>
      </c>
      <c r="AP11">
        <f t="shared" ca="1" si="12"/>
        <v>11295</v>
      </c>
      <c r="AQ11">
        <v>45</v>
      </c>
      <c r="AR11">
        <f t="shared" ca="1" si="13"/>
        <v>11295</v>
      </c>
      <c r="AS11">
        <v>45</v>
      </c>
      <c r="AT11">
        <f t="shared" ca="1" si="14"/>
        <v>11295</v>
      </c>
      <c r="AU11">
        <v>45</v>
      </c>
      <c r="AV11">
        <f t="shared" ca="1" si="15"/>
        <v>11295</v>
      </c>
      <c r="AW11">
        <v>45</v>
      </c>
      <c r="AX11">
        <f t="shared" ca="1" si="16"/>
        <v>11295</v>
      </c>
      <c r="AY11">
        <v>45</v>
      </c>
      <c r="AZ11">
        <f t="shared" ref="AZ11" ca="1" si="74">AY11*$E11</f>
        <v>11295</v>
      </c>
      <c r="BA11">
        <v>45</v>
      </c>
      <c r="BB11">
        <f t="shared" ref="BB11" ca="1" si="75">BA11*$E11</f>
        <v>11295</v>
      </c>
      <c r="BC11">
        <v>45</v>
      </c>
      <c r="BD11">
        <f t="shared" ca="1" si="19"/>
        <v>11295</v>
      </c>
      <c r="BE11">
        <v>45</v>
      </c>
      <c r="BF11">
        <f t="shared" ca="1" si="20"/>
        <v>11295</v>
      </c>
      <c r="BG11">
        <v>45</v>
      </c>
      <c r="BH11">
        <f t="shared" ca="1" si="21"/>
        <v>11295</v>
      </c>
    </row>
    <row r="12" spans="1:60" x14ac:dyDescent="0.25">
      <c r="A12" t="s">
        <v>12</v>
      </c>
      <c r="C12" t="s">
        <v>18</v>
      </c>
      <c r="E12" s="2">
        <f t="shared" ca="1" si="0"/>
        <v>558</v>
      </c>
      <c r="F12">
        <v>45</v>
      </c>
      <c r="G12" s="4">
        <f t="shared" ca="1" si="1"/>
        <v>25110</v>
      </c>
      <c r="H12">
        <v>45</v>
      </c>
      <c r="I12">
        <f t="shared" ref="I12" ca="1" si="76">H12*$E12</f>
        <v>25110</v>
      </c>
      <c r="J12">
        <v>45</v>
      </c>
      <c r="L12">
        <v>45</v>
      </c>
      <c r="M12">
        <f t="shared" ref="M12" ca="1" si="77">L12*$E12</f>
        <v>25110</v>
      </c>
      <c r="N12">
        <v>45</v>
      </c>
      <c r="P12">
        <v>45</v>
      </c>
      <c r="Q12">
        <f t="shared" ref="Q12" ca="1" si="78">P12*$E12</f>
        <v>25110</v>
      </c>
      <c r="R12">
        <v>45</v>
      </c>
      <c r="T12">
        <v>45</v>
      </c>
      <c r="U12">
        <f t="shared" ref="U12:W12" ca="1" si="79">T12*$E12</f>
        <v>25110</v>
      </c>
      <c r="V12">
        <v>45</v>
      </c>
      <c r="W12">
        <f t="shared" ca="1" si="79"/>
        <v>25110</v>
      </c>
      <c r="X12">
        <v>45</v>
      </c>
      <c r="Y12">
        <f t="shared" ref="Y12" ca="1" si="80">X12*$E12</f>
        <v>25110</v>
      </c>
      <c r="Z12">
        <v>45</v>
      </c>
      <c r="AA12">
        <f t="shared" ref="AA12" ca="1" si="81">Z12*$E12</f>
        <v>25110</v>
      </c>
      <c r="AB12">
        <v>45</v>
      </c>
      <c r="AC12">
        <f t="shared" ref="AC12" ca="1" si="82">AB12*$E12</f>
        <v>25110</v>
      </c>
      <c r="AF12" t="s">
        <v>12</v>
      </c>
      <c r="AH12" t="s">
        <v>18</v>
      </c>
      <c r="AJ12" s="2">
        <f t="shared" ca="1" si="9"/>
        <v>653</v>
      </c>
      <c r="AK12">
        <v>45</v>
      </c>
      <c r="AL12" s="4">
        <f t="shared" ca="1" si="10"/>
        <v>25110</v>
      </c>
      <c r="AM12">
        <v>45</v>
      </c>
      <c r="AN12">
        <f t="shared" ca="1" si="11"/>
        <v>25110</v>
      </c>
      <c r="AO12">
        <v>45</v>
      </c>
      <c r="AP12">
        <f t="shared" ca="1" si="12"/>
        <v>25110</v>
      </c>
      <c r="AQ12">
        <v>45</v>
      </c>
      <c r="AR12">
        <f t="shared" ca="1" si="13"/>
        <v>25110</v>
      </c>
      <c r="AS12">
        <v>45</v>
      </c>
      <c r="AT12">
        <f t="shared" ca="1" si="14"/>
        <v>25110</v>
      </c>
      <c r="AU12">
        <v>45</v>
      </c>
      <c r="AV12">
        <f t="shared" ca="1" si="15"/>
        <v>25110</v>
      </c>
      <c r="AW12">
        <v>45</v>
      </c>
      <c r="AX12">
        <f t="shared" ca="1" si="16"/>
        <v>25110</v>
      </c>
      <c r="AY12">
        <v>45</v>
      </c>
      <c r="AZ12">
        <f t="shared" ref="AZ12" ca="1" si="83">AY12*$E12</f>
        <v>25110</v>
      </c>
      <c r="BA12">
        <v>45</v>
      </c>
      <c r="BB12">
        <f t="shared" ref="BB12" ca="1" si="84">BA12*$E12</f>
        <v>25110</v>
      </c>
      <c r="BC12">
        <v>45</v>
      </c>
      <c r="BD12">
        <f t="shared" ca="1" si="19"/>
        <v>25110</v>
      </c>
      <c r="BE12">
        <v>45</v>
      </c>
      <c r="BF12">
        <f t="shared" ca="1" si="20"/>
        <v>25110</v>
      </c>
      <c r="BG12">
        <v>45</v>
      </c>
      <c r="BH12">
        <f t="shared" ca="1" si="21"/>
        <v>25110</v>
      </c>
    </row>
    <row r="13" spans="1:60" x14ac:dyDescent="0.25">
      <c r="A13" t="s">
        <v>13</v>
      </c>
      <c r="C13" t="s">
        <v>20</v>
      </c>
      <c r="E13" s="2">
        <f t="shared" ca="1" si="0"/>
        <v>643</v>
      </c>
      <c r="F13">
        <v>45</v>
      </c>
      <c r="G13" s="4">
        <f t="shared" ca="1" si="1"/>
        <v>28935</v>
      </c>
      <c r="H13">
        <v>45</v>
      </c>
      <c r="I13">
        <f t="shared" ref="I13" ca="1" si="85">H13*$E13</f>
        <v>28935</v>
      </c>
      <c r="J13">
        <v>45</v>
      </c>
      <c r="L13">
        <v>45</v>
      </c>
      <c r="M13">
        <f t="shared" ref="M13" ca="1" si="86">L13*$E13</f>
        <v>28935</v>
      </c>
      <c r="N13">
        <v>45</v>
      </c>
      <c r="P13">
        <v>45</v>
      </c>
      <c r="Q13">
        <f t="shared" ref="Q13" ca="1" si="87">P13*$E13</f>
        <v>28935</v>
      </c>
      <c r="R13">
        <v>45</v>
      </c>
      <c r="T13">
        <v>45</v>
      </c>
      <c r="U13">
        <f t="shared" ref="U13:W13" ca="1" si="88">T13*$E13</f>
        <v>28935</v>
      </c>
      <c r="V13">
        <v>45</v>
      </c>
      <c r="W13">
        <f t="shared" ca="1" si="88"/>
        <v>28935</v>
      </c>
      <c r="X13">
        <v>45</v>
      </c>
      <c r="Y13">
        <f t="shared" ref="Y13" ca="1" si="89">X13*$E13</f>
        <v>28935</v>
      </c>
      <c r="Z13">
        <v>45</v>
      </c>
      <c r="AA13">
        <f t="shared" ref="AA13" ca="1" si="90">Z13*$E13</f>
        <v>28935</v>
      </c>
      <c r="AB13">
        <v>45</v>
      </c>
      <c r="AC13">
        <f t="shared" ref="AC13" ca="1" si="91">AB13*$E13</f>
        <v>28935</v>
      </c>
      <c r="AF13" t="s">
        <v>13</v>
      </c>
      <c r="AH13" t="s">
        <v>20</v>
      </c>
      <c r="AJ13" s="2">
        <f t="shared" ca="1" si="9"/>
        <v>301</v>
      </c>
      <c r="AK13">
        <v>45</v>
      </c>
      <c r="AL13" s="4">
        <f t="shared" ca="1" si="10"/>
        <v>28935</v>
      </c>
      <c r="AM13">
        <v>45</v>
      </c>
      <c r="AN13">
        <f t="shared" ca="1" si="11"/>
        <v>28935</v>
      </c>
      <c r="AO13">
        <v>45</v>
      </c>
      <c r="AP13">
        <f t="shared" ca="1" si="12"/>
        <v>28935</v>
      </c>
      <c r="AQ13">
        <v>45</v>
      </c>
      <c r="AR13">
        <f t="shared" ca="1" si="13"/>
        <v>28935</v>
      </c>
      <c r="AS13">
        <v>45</v>
      </c>
      <c r="AT13">
        <f t="shared" ca="1" si="14"/>
        <v>28935</v>
      </c>
      <c r="AU13">
        <v>45</v>
      </c>
      <c r="AV13">
        <f t="shared" ca="1" si="15"/>
        <v>28935</v>
      </c>
      <c r="AW13">
        <v>45</v>
      </c>
      <c r="AX13">
        <f t="shared" ca="1" si="16"/>
        <v>28935</v>
      </c>
      <c r="AY13">
        <v>45</v>
      </c>
      <c r="AZ13">
        <f t="shared" ref="AZ13" ca="1" si="92">AY13*$E13</f>
        <v>28935</v>
      </c>
      <c r="BA13">
        <v>45</v>
      </c>
      <c r="BB13">
        <f t="shared" ref="BB13" ca="1" si="93">BA13*$E13</f>
        <v>28935</v>
      </c>
      <c r="BC13">
        <v>45</v>
      </c>
      <c r="BD13">
        <f t="shared" ca="1" si="19"/>
        <v>28935</v>
      </c>
      <c r="BE13">
        <v>45</v>
      </c>
      <c r="BF13">
        <f t="shared" ca="1" si="20"/>
        <v>28935</v>
      </c>
      <c r="BG13">
        <v>45</v>
      </c>
      <c r="BH13">
        <f t="shared" ca="1" si="21"/>
        <v>28935</v>
      </c>
    </row>
    <row r="14" spans="1:60" x14ac:dyDescent="0.25">
      <c r="A14" t="s">
        <v>14</v>
      </c>
      <c r="C14" t="s">
        <v>20</v>
      </c>
      <c r="E14" s="2">
        <f t="shared" ca="1" si="0"/>
        <v>620</v>
      </c>
      <c r="F14">
        <v>45</v>
      </c>
      <c r="G14" s="4">
        <f t="shared" ca="1" si="1"/>
        <v>27900</v>
      </c>
      <c r="H14">
        <v>45</v>
      </c>
      <c r="I14">
        <f t="shared" ref="I14" ca="1" si="94">H14*$E14</f>
        <v>27900</v>
      </c>
      <c r="J14">
        <v>45</v>
      </c>
      <c r="L14">
        <v>45</v>
      </c>
      <c r="M14">
        <f t="shared" ref="M14" ca="1" si="95">L14*$E14</f>
        <v>27900</v>
      </c>
      <c r="N14">
        <v>45</v>
      </c>
      <c r="P14">
        <v>45</v>
      </c>
      <c r="Q14">
        <f t="shared" ref="Q14" ca="1" si="96">P14*$E14</f>
        <v>27900</v>
      </c>
      <c r="R14">
        <v>45</v>
      </c>
      <c r="T14">
        <v>45</v>
      </c>
      <c r="U14">
        <f t="shared" ref="U14:W14" ca="1" si="97">T14*$E14</f>
        <v>27900</v>
      </c>
      <c r="V14">
        <v>45</v>
      </c>
      <c r="W14">
        <f t="shared" ca="1" si="97"/>
        <v>27900</v>
      </c>
      <c r="X14">
        <v>45</v>
      </c>
      <c r="Y14">
        <f t="shared" ref="Y14" ca="1" si="98">X14*$E14</f>
        <v>27900</v>
      </c>
      <c r="Z14">
        <v>45</v>
      </c>
      <c r="AA14">
        <f t="shared" ref="AA14" ca="1" si="99">Z14*$E14</f>
        <v>27900</v>
      </c>
      <c r="AB14">
        <v>45</v>
      </c>
      <c r="AC14">
        <f t="shared" ref="AC14" ca="1" si="100">AB14*$E14</f>
        <v>27900</v>
      </c>
      <c r="AF14" t="s">
        <v>14</v>
      </c>
      <c r="AH14" t="s">
        <v>20</v>
      </c>
      <c r="AJ14" s="2">
        <f t="shared" ca="1" si="9"/>
        <v>321</v>
      </c>
      <c r="AK14">
        <v>45</v>
      </c>
      <c r="AL14" s="4">
        <f t="shared" ca="1" si="10"/>
        <v>27900</v>
      </c>
      <c r="AM14">
        <v>45</v>
      </c>
      <c r="AN14">
        <f t="shared" ca="1" si="11"/>
        <v>27900</v>
      </c>
      <c r="AO14">
        <v>45</v>
      </c>
      <c r="AP14">
        <f t="shared" ca="1" si="12"/>
        <v>27900</v>
      </c>
      <c r="AQ14">
        <v>45</v>
      </c>
      <c r="AR14">
        <f t="shared" ca="1" si="13"/>
        <v>27900</v>
      </c>
      <c r="AS14">
        <v>45</v>
      </c>
      <c r="AT14">
        <f t="shared" ca="1" si="14"/>
        <v>27900</v>
      </c>
      <c r="AU14">
        <v>45</v>
      </c>
      <c r="AV14">
        <f t="shared" ca="1" si="15"/>
        <v>27900</v>
      </c>
      <c r="AW14">
        <v>45</v>
      </c>
      <c r="AX14">
        <f t="shared" ca="1" si="16"/>
        <v>27900</v>
      </c>
      <c r="AY14">
        <v>45</v>
      </c>
      <c r="AZ14">
        <f t="shared" ref="AZ14" ca="1" si="101">AY14*$E14</f>
        <v>27900</v>
      </c>
      <c r="BA14">
        <v>45</v>
      </c>
      <c r="BB14">
        <f t="shared" ref="BB14" ca="1" si="102">BA14*$E14</f>
        <v>27900</v>
      </c>
      <c r="BC14">
        <v>45</v>
      </c>
      <c r="BD14">
        <f t="shared" ca="1" si="19"/>
        <v>27900</v>
      </c>
      <c r="BE14">
        <v>45</v>
      </c>
      <c r="BF14">
        <f t="shared" ca="1" si="20"/>
        <v>27900</v>
      </c>
      <c r="BG14">
        <v>45</v>
      </c>
      <c r="BH14">
        <f t="shared" ca="1" si="21"/>
        <v>27900</v>
      </c>
    </row>
    <row r="15" spans="1:60" x14ac:dyDescent="0.25">
      <c r="A15" t="s">
        <v>15</v>
      </c>
      <c r="C15" t="s">
        <v>20</v>
      </c>
      <c r="E15" s="2">
        <f t="shared" ca="1" si="0"/>
        <v>320</v>
      </c>
      <c r="F15">
        <v>45</v>
      </c>
      <c r="G15" s="4">
        <f t="shared" ca="1" si="1"/>
        <v>14400</v>
      </c>
      <c r="H15">
        <v>45</v>
      </c>
      <c r="I15">
        <f t="shared" ref="I15" ca="1" si="103">H15*$E15</f>
        <v>14400</v>
      </c>
      <c r="J15">
        <v>45</v>
      </c>
      <c r="L15">
        <v>45</v>
      </c>
      <c r="M15">
        <f t="shared" ref="M15" ca="1" si="104">L15*$E15</f>
        <v>14400</v>
      </c>
      <c r="N15">
        <v>45</v>
      </c>
      <c r="P15">
        <v>45</v>
      </c>
      <c r="Q15">
        <f t="shared" ref="Q15" ca="1" si="105">P15*$E15</f>
        <v>14400</v>
      </c>
      <c r="R15">
        <v>45</v>
      </c>
      <c r="T15">
        <v>45</v>
      </c>
      <c r="U15">
        <f t="shared" ref="U15:W15" ca="1" si="106">T15*$E15</f>
        <v>14400</v>
      </c>
      <c r="V15">
        <v>45</v>
      </c>
      <c r="W15">
        <f t="shared" ca="1" si="106"/>
        <v>14400</v>
      </c>
      <c r="X15">
        <v>45</v>
      </c>
      <c r="Y15">
        <f t="shared" ref="Y15" ca="1" si="107">X15*$E15</f>
        <v>14400</v>
      </c>
      <c r="Z15">
        <v>45</v>
      </c>
      <c r="AA15">
        <f t="shared" ref="AA15" ca="1" si="108">Z15*$E15</f>
        <v>14400</v>
      </c>
      <c r="AB15">
        <v>45</v>
      </c>
      <c r="AC15">
        <f t="shared" ref="AC15" ca="1" si="109">AB15*$E15</f>
        <v>14400</v>
      </c>
      <c r="AF15" t="s">
        <v>15</v>
      </c>
      <c r="AH15" t="s">
        <v>20</v>
      </c>
      <c r="AJ15" s="2">
        <f t="shared" ca="1" si="9"/>
        <v>814</v>
      </c>
      <c r="AK15">
        <v>45</v>
      </c>
      <c r="AL15" s="4">
        <f t="shared" ca="1" si="10"/>
        <v>14400</v>
      </c>
      <c r="AM15">
        <v>45</v>
      </c>
      <c r="AN15">
        <f t="shared" ca="1" si="11"/>
        <v>14400</v>
      </c>
      <c r="AO15">
        <v>45</v>
      </c>
      <c r="AP15">
        <f t="shared" ca="1" si="12"/>
        <v>14400</v>
      </c>
      <c r="AQ15">
        <v>45</v>
      </c>
      <c r="AR15">
        <f t="shared" ca="1" si="13"/>
        <v>14400</v>
      </c>
      <c r="AS15">
        <v>45</v>
      </c>
      <c r="AT15">
        <f t="shared" ca="1" si="14"/>
        <v>14400</v>
      </c>
      <c r="AU15">
        <v>45</v>
      </c>
      <c r="AV15">
        <f t="shared" ca="1" si="15"/>
        <v>14400</v>
      </c>
      <c r="AW15">
        <v>45</v>
      </c>
      <c r="AX15">
        <f t="shared" ca="1" si="16"/>
        <v>14400</v>
      </c>
      <c r="AY15">
        <v>45</v>
      </c>
      <c r="AZ15">
        <f t="shared" ref="AZ15" ca="1" si="110">AY15*$E15</f>
        <v>14400</v>
      </c>
      <c r="BA15">
        <v>45</v>
      </c>
      <c r="BB15">
        <f t="shared" ref="BB15" ca="1" si="111">BA15*$E15</f>
        <v>14400</v>
      </c>
      <c r="BC15">
        <v>45</v>
      </c>
      <c r="BD15">
        <f t="shared" ca="1" si="19"/>
        <v>14400</v>
      </c>
      <c r="BE15">
        <v>45</v>
      </c>
      <c r="BF15">
        <f t="shared" ca="1" si="20"/>
        <v>14400</v>
      </c>
      <c r="BG15">
        <v>45</v>
      </c>
      <c r="BH15">
        <f t="shared" ca="1" si="21"/>
        <v>14400</v>
      </c>
    </row>
    <row r="16" spans="1:60" x14ac:dyDescent="0.25">
      <c r="A16" t="s">
        <v>16</v>
      </c>
      <c r="C16" t="s">
        <v>18</v>
      </c>
      <c r="E16" s="2">
        <f t="shared" ca="1" si="0"/>
        <v>835</v>
      </c>
      <c r="F16">
        <v>45</v>
      </c>
      <c r="G16" s="4">
        <f t="shared" ca="1" si="1"/>
        <v>37575</v>
      </c>
      <c r="H16">
        <v>45</v>
      </c>
      <c r="I16">
        <f t="shared" ref="I16" ca="1" si="112">H16*$E16</f>
        <v>37575</v>
      </c>
      <c r="J16">
        <v>45</v>
      </c>
      <c r="L16">
        <v>45</v>
      </c>
      <c r="M16">
        <f t="shared" ref="M16" ca="1" si="113">L16*$E16</f>
        <v>37575</v>
      </c>
      <c r="N16">
        <v>45</v>
      </c>
      <c r="P16">
        <v>45</v>
      </c>
      <c r="Q16">
        <f t="shared" ref="Q16" ca="1" si="114">P16*$E16</f>
        <v>37575</v>
      </c>
      <c r="R16">
        <v>45</v>
      </c>
      <c r="T16">
        <v>45</v>
      </c>
      <c r="U16">
        <f t="shared" ref="U16:W16" ca="1" si="115">T16*$E16</f>
        <v>37575</v>
      </c>
      <c r="V16">
        <v>45</v>
      </c>
      <c r="W16">
        <f t="shared" ca="1" si="115"/>
        <v>37575</v>
      </c>
      <c r="X16">
        <v>45</v>
      </c>
      <c r="Y16">
        <f t="shared" ref="Y16" ca="1" si="116">X16*$E16</f>
        <v>37575</v>
      </c>
      <c r="Z16">
        <v>45</v>
      </c>
      <c r="AA16">
        <f t="shared" ref="AA16" ca="1" si="117">Z16*$E16</f>
        <v>37575</v>
      </c>
      <c r="AB16">
        <v>45</v>
      </c>
      <c r="AC16">
        <f t="shared" ref="AC16" ca="1" si="118">AB16*$E16</f>
        <v>37575</v>
      </c>
      <c r="AF16" t="s">
        <v>16</v>
      </c>
      <c r="AH16" t="s">
        <v>18</v>
      </c>
      <c r="AJ16" s="2">
        <f t="shared" ca="1" si="9"/>
        <v>633</v>
      </c>
      <c r="AK16">
        <v>45</v>
      </c>
      <c r="AL16" s="4">
        <f t="shared" ca="1" si="10"/>
        <v>37575</v>
      </c>
      <c r="AM16">
        <v>45</v>
      </c>
      <c r="AN16">
        <f t="shared" ca="1" si="11"/>
        <v>37575</v>
      </c>
      <c r="AO16">
        <v>45</v>
      </c>
      <c r="AP16">
        <f t="shared" ca="1" si="12"/>
        <v>37575</v>
      </c>
      <c r="AQ16">
        <v>45</v>
      </c>
      <c r="AR16">
        <f t="shared" ca="1" si="13"/>
        <v>37575</v>
      </c>
      <c r="AS16">
        <v>45</v>
      </c>
      <c r="AT16">
        <f t="shared" ca="1" si="14"/>
        <v>37575</v>
      </c>
      <c r="AU16">
        <v>45</v>
      </c>
      <c r="AV16">
        <f t="shared" ca="1" si="15"/>
        <v>37575</v>
      </c>
      <c r="AW16">
        <v>45</v>
      </c>
      <c r="AX16">
        <f t="shared" ca="1" si="16"/>
        <v>37575</v>
      </c>
      <c r="AY16">
        <v>45</v>
      </c>
      <c r="AZ16">
        <f t="shared" ref="AZ16" ca="1" si="119">AY16*$E16</f>
        <v>37575</v>
      </c>
      <c r="BA16">
        <v>45</v>
      </c>
      <c r="BB16">
        <f t="shared" ref="BB16" ca="1" si="120">BA16*$E16</f>
        <v>37575</v>
      </c>
      <c r="BC16">
        <v>45</v>
      </c>
      <c r="BD16">
        <f t="shared" ca="1" si="19"/>
        <v>37575</v>
      </c>
      <c r="BE16">
        <v>45</v>
      </c>
      <c r="BF16">
        <f t="shared" ca="1" si="20"/>
        <v>37575</v>
      </c>
      <c r="BG16">
        <v>45</v>
      </c>
      <c r="BH16">
        <f t="shared" ca="1" si="21"/>
        <v>37575</v>
      </c>
    </row>
    <row r="17" spans="1:60" x14ac:dyDescent="0.25">
      <c r="A17" t="s">
        <v>21</v>
      </c>
      <c r="C17" t="s">
        <v>20</v>
      </c>
      <c r="E17" s="2">
        <f t="shared" ca="1" si="0"/>
        <v>759</v>
      </c>
      <c r="F17">
        <v>45</v>
      </c>
      <c r="G17" s="4">
        <f t="shared" ca="1" si="1"/>
        <v>34155</v>
      </c>
      <c r="H17">
        <v>45</v>
      </c>
      <c r="I17">
        <f t="shared" ref="I17" ca="1" si="121">H17*$E17</f>
        <v>34155</v>
      </c>
      <c r="J17">
        <v>45</v>
      </c>
      <c r="L17">
        <v>45</v>
      </c>
      <c r="M17">
        <f t="shared" ref="M17" ca="1" si="122">L17*$E17</f>
        <v>34155</v>
      </c>
      <c r="N17">
        <v>45</v>
      </c>
      <c r="P17">
        <v>45</v>
      </c>
      <c r="Q17">
        <f t="shared" ref="Q17" ca="1" si="123">P17*$E17</f>
        <v>34155</v>
      </c>
      <c r="R17">
        <v>45</v>
      </c>
      <c r="T17">
        <v>45</v>
      </c>
      <c r="U17">
        <f t="shared" ref="U17:W17" ca="1" si="124">T17*$E17</f>
        <v>34155</v>
      </c>
      <c r="V17">
        <v>45</v>
      </c>
      <c r="W17">
        <f t="shared" ca="1" si="124"/>
        <v>34155</v>
      </c>
      <c r="X17">
        <v>45</v>
      </c>
      <c r="Y17">
        <f t="shared" ref="Y17" ca="1" si="125">X17*$E17</f>
        <v>34155</v>
      </c>
      <c r="Z17">
        <v>45</v>
      </c>
      <c r="AA17">
        <f t="shared" ref="AA17" ca="1" si="126">Z17*$E17</f>
        <v>34155</v>
      </c>
      <c r="AB17">
        <v>45</v>
      </c>
      <c r="AC17">
        <f t="shared" ref="AC17" ca="1" si="127">AB17*$E17</f>
        <v>34155</v>
      </c>
      <c r="AF17" t="s">
        <v>21</v>
      </c>
      <c r="AH17" t="s">
        <v>20</v>
      </c>
      <c r="AJ17" s="2">
        <f t="shared" ca="1" si="9"/>
        <v>680</v>
      </c>
      <c r="AK17">
        <v>45</v>
      </c>
      <c r="AL17" s="4">
        <f t="shared" ca="1" si="10"/>
        <v>34155</v>
      </c>
      <c r="AM17">
        <v>45</v>
      </c>
      <c r="AN17">
        <f t="shared" ca="1" si="11"/>
        <v>34155</v>
      </c>
      <c r="AO17">
        <v>45</v>
      </c>
      <c r="AP17">
        <f t="shared" ca="1" si="12"/>
        <v>34155</v>
      </c>
      <c r="AQ17">
        <v>45</v>
      </c>
      <c r="AR17">
        <f t="shared" ca="1" si="13"/>
        <v>34155</v>
      </c>
      <c r="AS17">
        <v>45</v>
      </c>
      <c r="AT17">
        <f t="shared" ca="1" si="14"/>
        <v>34155</v>
      </c>
      <c r="AU17">
        <v>45</v>
      </c>
      <c r="AV17">
        <f t="shared" ca="1" si="15"/>
        <v>34155</v>
      </c>
      <c r="AW17">
        <v>45</v>
      </c>
      <c r="AX17">
        <f t="shared" ca="1" si="16"/>
        <v>34155</v>
      </c>
      <c r="AY17">
        <v>45</v>
      </c>
      <c r="AZ17">
        <f t="shared" ref="AZ17" ca="1" si="128">AY17*$E17</f>
        <v>34155</v>
      </c>
      <c r="BA17">
        <v>45</v>
      </c>
      <c r="BB17">
        <f t="shared" ref="BB17" ca="1" si="129">BA17*$E17</f>
        <v>34155</v>
      </c>
      <c r="BC17">
        <v>45</v>
      </c>
      <c r="BD17">
        <f t="shared" ca="1" si="19"/>
        <v>34155</v>
      </c>
      <c r="BE17">
        <v>45</v>
      </c>
      <c r="BF17">
        <f t="shared" ca="1" si="20"/>
        <v>34155</v>
      </c>
      <c r="BG17">
        <v>45</v>
      </c>
      <c r="BH17">
        <f t="shared" ca="1" si="21"/>
        <v>34155</v>
      </c>
    </row>
    <row r="18" spans="1:60" x14ac:dyDescent="0.25">
      <c r="A18" t="s">
        <v>22</v>
      </c>
      <c r="C18" t="s">
        <v>18</v>
      </c>
      <c r="E18" s="2">
        <f t="shared" ca="1" si="0"/>
        <v>357</v>
      </c>
      <c r="F18">
        <v>45</v>
      </c>
      <c r="G18" s="4">
        <f t="shared" ca="1" si="1"/>
        <v>16065</v>
      </c>
      <c r="H18">
        <v>45</v>
      </c>
      <c r="I18">
        <f t="shared" ref="I18" ca="1" si="130">H18*$E18</f>
        <v>16065</v>
      </c>
      <c r="J18">
        <v>45</v>
      </c>
      <c r="L18">
        <v>45</v>
      </c>
      <c r="M18">
        <f t="shared" ref="M18" ca="1" si="131">L18*$E18</f>
        <v>16065</v>
      </c>
      <c r="N18">
        <v>45</v>
      </c>
      <c r="P18">
        <v>45</v>
      </c>
      <c r="Q18">
        <f t="shared" ref="Q18" ca="1" si="132">P18*$E18</f>
        <v>16065</v>
      </c>
      <c r="R18">
        <v>45</v>
      </c>
      <c r="T18">
        <v>45</v>
      </c>
      <c r="U18">
        <f t="shared" ref="U18:W18" ca="1" si="133">T18*$E18</f>
        <v>16065</v>
      </c>
      <c r="V18">
        <v>45</v>
      </c>
      <c r="W18">
        <f t="shared" ca="1" si="133"/>
        <v>16065</v>
      </c>
      <c r="X18">
        <v>45</v>
      </c>
      <c r="Y18">
        <f t="shared" ref="Y18" ca="1" si="134">X18*$E18</f>
        <v>16065</v>
      </c>
      <c r="Z18">
        <v>45</v>
      </c>
      <c r="AA18">
        <f t="shared" ref="AA18" ca="1" si="135">Z18*$E18</f>
        <v>16065</v>
      </c>
      <c r="AB18">
        <v>45</v>
      </c>
      <c r="AC18">
        <f t="shared" ref="AC18" ca="1" si="136">AB18*$E18</f>
        <v>16065</v>
      </c>
      <c r="AF18" t="s">
        <v>22</v>
      </c>
      <c r="AH18" t="s">
        <v>18</v>
      </c>
      <c r="AJ18" s="2">
        <f t="shared" ca="1" si="9"/>
        <v>620</v>
      </c>
      <c r="AK18">
        <v>45</v>
      </c>
      <c r="AL18" s="4">
        <f t="shared" ca="1" si="10"/>
        <v>16065</v>
      </c>
      <c r="AM18">
        <v>45</v>
      </c>
      <c r="AN18">
        <f t="shared" ca="1" si="11"/>
        <v>16065</v>
      </c>
      <c r="AO18">
        <v>45</v>
      </c>
      <c r="AP18">
        <f t="shared" ca="1" si="12"/>
        <v>16065</v>
      </c>
      <c r="AQ18">
        <v>45</v>
      </c>
      <c r="AR18">
        <f t="shared" ca="1" si="13"/>
        <v>16065</v>
      </c>
      <c r="AS18">
        <v>45</v>
      </c>
      <c r="AT18">
        <f t="shared" ca="1" si="14"/>
        <v>16065</v>
      </c>
      <c r="AU18">
        <v>45</v>
      </c>
      <c r="AV18">
        <f t="shared" ca="1" si="15"/>
        <v>16065</v>
      </c>
      <c r="AW18">
        <v>45</v>
      </c>
      <c r="AX18">
        <f t="shared" ca="1" si="16"/>
        <v>16065</v>
      </c>
      <c r="AY18">
        <v>45</v>
      </c>
      <c r="AZ18">
        <f t="shared" ref="AZ18" ca="1" si="137">AY18*$E18</f>
        <v>16065</v>
      </c>
      <c r="BA18">
        <v>45</v>
      </c>
      <c r="BB18">
        <f t="shared" ref="BB18" ca="1" si="138">BA18*$E18</f>
        <v>16065</v>
      </c>
      <c r="BC18">
        <v>45</v>
      </c>
      <c r="BD18">
        <f t="shared" ca="1" si="19"/>
        <v>16065</v>
      </c>
      <c r="BE18">
        <v>45</v>
      </c>
      <c r="BF18">
        <f t="shared" ca="1" si="20"/>
        <v>16065</v>
      </c>
      <c r="BG18">
        <v>45</v>
      </c>
      <c r="BH18">
        <f t="shared" ca="1" si="21"/>
        <v>16065</v>
      </c>
    </row>
    <row r="19" spans="1:60" x14ac:dyDescent="0.25">
      <c r="A19" t="s">
        <v>23</v>
      </c>
      <c r="C19" t="s">
        <v>20</v>
      </c>
      <c r="E19" s="2">
        <f t="shared" ca="1" si="0"/>
        <v>427</v>
      </c>
      <c r="F19">
        <v>45</v>
      </c>
      <c r="G19" s="4">
        <f t="shared" ca="1" si="1"/>
        <v>19215</v>
      </c>
      <c r="H19">
        <v>45</v>
      </c>
      <c r="I19">
        <f t="shared" ref="I19" ca="1" si="139">H19*$E19</f>
        <v>19215</v>
      </c>
      <c r="J19">
        <v>45</v>
      </c>
      <c r="L19">
        <v>45</v>
      </c>
      <c r="M19">
        <f t="shared" ref="M19" ca="1" si="140">L19*$E19</f>
        <v>19215</v>
      </c>
      <c r="N19">
        <v>45</v>
      </c>
      <c r="P19">
        <v>45</v>
      </c>
      <c r="Q19">
        <f t="shared" ref="Q19" ca="1" si="141">P19*$E19</f>
        <v>19215</v>
      </c>
      <c r="R19">
        <v>45</v>
      </c>
      <c r="T19">
        <v>45</v>
      </c>
      <c r="U19">
        <f t="shared" ref="U19:W19" ca="1" si="142">T19*$E19</f>
        <v>19215</v>
      </c>
      <c r="V19">
        <v>45</v>
      </c>
      <c r="W19">
        <f t="shared" ca="1" si="142"/>
        <v>19215</v>
      </c>
      <c r="X19">
        <v>45</v>
      </c>
      <c r="Y19">
        <f t="shared" ref="Y19" ca="1" si="143">X19*$E19</f>
        <v>19215</v>
      </c>
      <c r="Z19">
        <v>45</v>
      </c>
      <c r="AA19">
        <f t="shared" ref="AA19" ca="1" si="144">Z19*$E19</f>
        <v>19215</v>
      </c>
      <c r="AB19">
        <v>45</v>
      </c>
      <c r="AC19">
        <f t="shared" ref="AC19" ca="1" si="145">AB19*$E19</f>
        <v>19215</v>
      </c>
      <c r="AF19" t="s">
        <v>23</v>
      </c>
      <c r="AH19" t="s">
        <v>20</v>
      </c>
      <c r="AJ19" s="2">
        <f t="shared" ca="1" si="9"/>
        <v>495</v>
      </c>
      <c r="AK19">
        <v>45</v>
      </c>
      <c r="AL19" s="4">
        <f t="shared" ca="1" si="10"/>
        <v>19215</v>
      </c>
      <c r="AM19">
        <v>45</v>
      </c>
      <c r="AN19">
        <f t="shared" ca="1" si="11"/>
        <v>19215</v>
      </c>
      <c r="AO19">
        <v>45</v>
      </c>
      <c r="AP19">
        <f t="shared" ca="1" si="12"/>
        <v>19215</v>
      </c>
      <c r="AQ19">
        <v>45</v>
      </c>
      <c r="AR19">
        <f t="shared" ca="1" si="13"/>
        <v>19215</v>
      </c>
      <c r="AS19">
        <v>45</v>
      </c>
      <c r="AT19">
        <f t="shared" ca="1" si="14"/>
        <v>19215</v>
      </c>
      <c r="AU19">
        <v>45</v>
      </c>
      <c r="AV19">
        <f t="shared" ca="1" si="15"/>
        <v>19215</v>
      </c>
      <c r="AW19">
        <v>45</v>
      </c>
      <c r="AX19">
        <f t="shared" ca="1" si="16"/>
        <v>19215</v>
      </c>
      <c r="AY19">
        <v>45</v>
      </c>
      <c r="AZ19">
        <f t="shared" ref="AZ19" ca="1" si="146">AY19*$E19</f>
        <v>19215</v>
      </c>
      <c r="BA19">
        <v>45</v>
      </c>
      <c r="BB19">
        <f t="shared" ref="BB19" ca="1" si="147">BA19*$E19</f>
        <v>19215</v>
      </c>
      <c r="BC19">
        <v>45</v>
      </c>
      <c r="BD19">
        <f t="shared" ca="1" si="19"/>
        <v>19215</v>
      </c>
      <c r="BE19">
        <v>45</v>
      </c>
      <c r="BF19">
        <f t="shared" ca="1" si="20"/>
        <v>19215</v>
      </c>
      <c r="BG19">
        <v>45</v>
      </c>
      <c r="BH19">
        <f t="shared" ca="1" si="21"/>
        <v>19215</v>
      </c>
    </row>
    <row r="20" spans="1:60" x14ac:dyDescent="0.25">
      <c r="A20" t="s">
        <v>24</v>
      </c>
      <c r="C20" t="s">
        <v>20</v>
      </c>
      <c r="E20" s="2">
        <f t="shared" ca="1" si="0"/>
        <v>737</v>
      </c>
      <c r="F20">
        <v>45</v>
      </c>
      <c r="G20" s="4">
        <f t="shared" ca="1" si="1"/>
        <v>33165</v>
      </c>
      <c r="H20">
        <v>45</v>
      </c>
      <c r="I20">
        <f t="shared" ref="I20" ca="1" si="148">H20*$E20</f>
        <v>33165</v>
      </c>
      <c r="J20">
        <v>45</v>
      </c>
      <c r="L20">
        <v>45</v>
      </c>
      <c r="M20">
        <f t="shared" ref="M20" ca="1" si="149">L20*$E20</f>
        <v>33165</v>
      </c>
      <c r="N20">
        <v>45</v>
      </c>
      <c r="P20">
        <v>45</v>
      </c>
      <c r="Q20">
        <f t="shared" ref="Q20" ca="1" si="150">P20*$E20</f>
        <v>33165</v>
      </c>
      <c r="R20">
        <v>45</v>
      </c>
      <c r="T20">
        <v>45</v>
      </c>
      <c r="U20">
        <f t="shared" ref="U20:W20" ca="1" si="151">T20*$E20</f>
        <v>33165</v>
      </c>
      <c r="V20">
        <v>45</v>
      </c>
      <c r="W20">
        <f t="shared" ca="1" si="151"/>
        <v>33165</v>
      </c>
      <c r="X20">
        <v>45</v>
      </c>
      <c r="Y20">
        <f t="shared" ref="Y20" ca="1" si="152">X20*$E20</f>
        <v>33165</v>
      </c>
      <c r="Z20">
        <v>45</v>
      </c>
      <c r="AA20">
        <f t="shared" ref="AA20" ca="1" si="153">Z20*$E20</f>
        <v>33165</v>
      </c>
      <c r="AB20">
        <v>45</v>
      </c>
      <c r="AC20">
        <f t="shared" ref="AC20" ca="1" si="154">AB20*$E20</f>
        <v>33165</v>
      </c>
      <c r="AF20" t="s">
        <v>24</v>
      </c>
      <c r="AH20" t="s">
        <v>20</v>
      </c>
      <c r="AJ20" s="2">
        <f t="shared" ca="1" si="9"/>
        <v>259</v>
      </c>
      <c r="AK20">
        <v>45</v>
      </c>
      <c r="AL20" s="4">
        <f t="shared" ca="1" si="10"/>
        <v>33165</v>
      </c>
      <c r="AM20">
        <v>45</v>
      </c>
      <c r="AN20">
        <f t="shared" ca="1" si="11"/>
        <v>33165</v>
      </c>
      <c r="AO20">
        <v>45</v>
      </c>
      <c r="AP20">
        <f t="shared" ca="1" si="12"/>
        <v>33165</v>
      </c>
      <c r="AQ20">
        <v>45</v>
      </c>
      <c r="AR20">
        <f t="shared" ca="1" si="13"/>
        <v>33165</v>
      </c>
      <c r="AS20">
        <v>45</v>
      </c>
      <c r="AT20">
        <f t="shared" ca="1" si="14"/>
        <v>33165</v>
      </c>
      <c r="AU20">
        <v>45</v>
      </c>
      <c r="AV20">
        <f t="shared" ca="1" si="15"/>
        <v>33165</v>
      </c>
      <c r="AW20">
        <v>45</v>
      </c>
      <c r="AX20">
        <f t="shared" ca="1" si="16"/>
        <v>33165</v>
      </c>
      <c r="AY20">
        <v>45</v>
      </c>
      <c r="AZ20">
        <f t="shared" ref="AZ20" ca="1" si="155">AY20*$E20</f>
        <v>33165</v>
      </c>
      <c r="BA20">
        <v>45</v>
      </c>
      <c r="BB20">
        <f t="shared" ref="BB20" ca="1" si="156">BA20*$E20</f>
        <v>33165</v>
      </c>
      <c r="BC20">
        <v>45</v>
      </c>
      <c r="BD20">
        <f t="shared" ca="1" si="19"/>
        <v>33165</v>
      </c>
      <c r="BE20">
        <v>45</v>
      </c>
      <c r="BF20">
        <f t="shared" ca="1" si="20"/>
        <v>33165</v>
      </c>
      <c r="BG20">
        <v>45</v>
      </c>
      <c r="BH20">
        <f t="shared" ca="1" si="21"/>
        <v>33165</v>
      </c>
    </row>
    <row r="21" spans="1:60" x14ac:dyDescent="0.25">
      <c r="A21" t="s">
        <v>25</v>
      </c>
      <c r="C21" t="s">
        <v>20</v>
      </c>
      <c r="E21" s="2">
        <f t="shared" ca="1" si="0"/>
        <v>433</v>
      </c>
      <c r="F21">
        <v>45</v>
      </c>
      <c r="G21" s="4">
        <f t="shared" ca="1" si="1"/>
        <v>19485</v>
      </c>
      <c r="H21">
        <v>45</v>
      </c>
      <c r="I21">
        <f t="shared" ref="I21" ca="1" si="157">H21*$E21</f>
        <v>19485</v>
      </c>
      <c r="J21">
        <v>45</v>
      </c>
      <c r="L21">
        <v>45</v>
      </c>
      <c r="M21">
        <f t="shared" ref="M21" ca="1" si="158">L21*$E21</f>
        <v>19485</v>
      </c>
      <c r="N21">
        <v>45</v>
      </c>
      <c r="P21">
        <v>45</v>
      </c>
      <c r="Q21">
        <f t="shared" ref="Q21" ca="1" si="159">P21*$E21</f>
        <v>19485</v>
      </c>
      <c r="R21">
        <v>45</v>
      </c>
      <c r="T21">
        <v>45</v>
      </c>
      <c r="U21">
        <f t="shared" ref="U21:W21" ca="1" si="160">T21*$E21</f>
        <v>19485</v>
      </c>
      <c r="V21">
        <v>45</v>
      </c>
      <c r="W21">
        <f t="shared" ca="1" si="160"/>
        <v>19485</v>
      </c>
      <c r="X21">
        <v>45</v>
      </c>
      <c r="Y21">
        <f t="shared" ref="Y21" ca="1" si="161">X21*$E21</f>
        <v>19485</v>
      </c>
      <c r="Z21">
        <v>45</v>
      </c>
      <c r="AA21">
        <f t="shared" ref="AA21" ca="1" si="162">Z21*$E21</f>
        <v>19485</v>
      </c>
      <c r="AB21">
        <v>45</v>
      </c>
      <c r="AC21">
        <f t="shared" ref="AC21" ca="1" si="163">AB21*$E21</f>
        <v>19485</v>
      </c>
      <c r="AF21" t="s">
        <v>25</v>
      </c>
      <c r="AH21" t="s">
        <v>20</v>
      </c>
      <c r="AJ21" s="2">
        <f t="shared" ca="1" si="9"/>
        <v>834</v>
      </c>
      <c r="AK21">
        <v>45</v>
      </c>
      <c r="AL21" s="4">
        <f t="shared" ca="1" si="10"/>
        <v>19485</v>
      </c>
      <c r="AM21">
        <v>45</v>
      </c>
      <c r="AN21">
        <f t="shared" ca="1" si="11"/>
        <v>19485</v>
      </c>
      <c r="AO21">
        <v>45</v>
      </c>
      <c r="AP21">
        <f t="shared" ca="1" si="12"/>
        <v>19485</v>
      </c>
      <c r="AQ21">
        <v>45</v>
      </c>
      <c r="AR21">
        <f t="shared" ca="1" si="13"/>
        <v>19485</v>
      </c>
      <c r="AS21">
        <v>45</v>
      </c>
      <c r="AT21">
        <f t="shared" ca="1" si="14"/>
        <v>19485</v>
      </c>
      <c r="AU21">
        <v>45</v>
      </c>
      <c r="AV21">
        <f t="shared" ca="1" si="15"/>
        <v>19485</v>
      </c>
      <c r="AW21">
        <v>45</v>
      </c>
      <c r="AX21">
        <f t="shared" ca="1" si="16"/>
        <v>19485</v>
      </c>
      <c r="AY21">
        <v>45</v>
      </c>
      <c r="AZ21">
        <f t="shared" ref="AZ21" ca="1" si="164">AY21*$E21</f>
        <v>19485</v>
      </c>
      <c r="BA21">
        <v>45</v>
      </c>
      <c r="BB21">
        <f t="shared" ref="BB21" ca="1" si="165">BA21*$E21</f>
        <v>19485</v>
      </c>
      <c r="BC21">
        <v>45</v>
      </c>
      <c r="BD21">
        <f t="shared" ca="1" si="19"/>
        <v>19485</v>
      </c>
      <c r="BE21">
        <v>45</v>
      </c>
      <c r="BF21">
        <f t="shared" ca="1" si="20"/>
        <v>19485</v>
      </c>
      <c r="BG21">
        <v>45</v>
      </c>
      <c r="BH21">
        <f t="shared" ca="1" si="21"/>
        <v>19485</v>
      </c>
    </row>
    <row r="22" spans="1:60" x14ac:dyDescent="0.25">
      <c r="A22" t="s">
        <v>26</v>
      </c>
      <c r="C22" t="s">
        <v>18</v>
      </c>
      <c r="E22" s="2">
        <f t="shared" ca="1" si="0"/>
        <v>568</v>
      </c>
      <c r="F22">
        <v>45</v>
      </c>
      <c r="G22" s="4">
        <f t="shared" ca="1" si="1"/>
        <v>25560</v>
      </c>
      <c r="H22">
        <v>45</v>
      </c>
      <c r="I22">
        <f t="shared" ref="I22" ca="1" si="166">H22*$E22</f>
        <v>25560</v>
      </c>
      <c r="J22">
        <v>45</v>
      </c>
      <c r="L22">
        <v>45</v>
      </c>
      <c r="M22">
        <f t="shared" ref="M22" ca="1" si="167">L22*$E22</f>
        <v>25560</v>
      </c>
      <c r="N22">
        <v>45</v>
      </c>
      <c r="P22">
        <v>45</v>
      </c>
      <c r="Q22">
        <f t="shared" ref="Q22" ca="1" si="168">P22*$E22</f>
        <v>25560</v>
      </c>
      <c r="R22">
        <v>45</v>
      </c>
      <c r="T22">
        <v>45</v>
      </c>
      <c r="U22">
        <f t="shared" ref="U22:W22" ca="1" si="169">T22*$E22</f>
        <v>25560</v>
      </c>
      <c r="V22">
        <v>45</v>
      </c>
      <c r="W22">
        <f t="shared" ca="1" si="169"/>
        <v>25560</v>
      </c>
      <c r="X22">
        <v>45</v>
      </c>
      <c r="Y22">
        <f t="shared" ref="Y22" ca="1" si="170">X22*$E22</f>
        <v>25560</v>
      </c>
      <c r="Z22">
        <v>45</v>
      </c>
      <c r="AA22">
        <f t="shared" ref="AA22" ca="1" si="171">Z22*$E22</f>
        <v>25560</v>
      </c>
      <c r="AB22">
        <v>45</v>
      </c>
      <c r="AC22">
        <f t="shared" ref="AC22" ca="1" si="172">AB22*$E22</f>
        <v>25560</v>
      </c>
      <c r="AF22" t="s">
        <v>26</v>
      </c>
      <c r="AH22" t="s">
        <v>18</v>
      </c>
      <c r="AJ22" s="2">
        <f t="shared" ca="1" si="9"/>
        <v>586</v>
      </c>
      <c r="AK22">
        <v>45</v>
      </c>
      <c r="AL22" s="4">
        <f t="shared" ca="1" si="10"/>
        <v>25560</v>
      </c>
      <c r="AM22">
        <v>45</v>
      </c>
      <c r="AN22">
        <f t="shared" ca="1" si="11"/>
        <v>25560</v>
      </c>
      <c r="AO22">
        <v>45</v>
      </c>
      <c r="AP22">
        <f t="shared" ca="1" si="12"/>
        <v>25560</v>
      </c>
      <c r="AQ22">
        <v>45</v>
      </c>
      <c r="AR22">
        <f t="shared" ca="1" si="13"/>
        <v>25560</v>
      </c>
      <c r="AS22">
        <v>45</v>
      </c>
      <c r="AT22">
        <f t="shared" ca="1" si="14"/>
        <v>25560</v>
      </c>
      <c r="AU22">
        <v>45</v>
      </c>
      <c r="AV22">
        <f t="shared" ca="1" si="15"/>
        <v>25560</v>
      </c>
      <c r="AW22">
        <v>45</v>
      </c>
      <c r="AX22">
        <f t="shared" ca="1" si="16"/>
        <v>25560</v>
      </c>
      <c r="AY22">
        <v>45</v>
      </c>
      <c r="AZ22">
        <f t="shared" ref="AZ22" ca="1" si="173">AY22*$E22</f>
        <v>25560</v>
      </c>
      <c r="BA22">
        <v>45</v>
      </c>
      <c r="BB22">
        <f t="shared" ref="BB22" ca="1" si="174">BA22*$E22</f>
        <v>25560</v>
      </c>
      <c r="BC22">
        <v>45</v>
      </c>
      <c r="BD22">
        <f t="shared" ca="1" si="19"/>
        <v>25560</v>
      </c>
      <c r="BE22">
        <v>45</v>
      </c>
      <c r="BF22">
        <f t="shared" ca="1" si="20"/>
        <v>25560</v>
      </c>
      <c r="BG22">
        <v>45</v>
      </c>
      <c r="BH22">
        <f t="shared" ca="1" si="21"/>
        <v>25560</v>
      </c>
    </row>
    <row r="23" spans="1:60" x14ac:dyDescent="0.25">
      <c r="A23" t="s">
        <v>27</v>
      </c>
      <c r="C23" t="s">
        <v>20</v>
      </c>
      <c r="E23" s="2">
        <f t="shared" ca="1" si="0"/>
        <v>353</v>
      </c>
      <c r="F23">
        <v>45</v>
      </c>
      <c r="G23" s="4">
        <f t="shared" ca="1" si="1"/>
        <v>15885</v>
      </c>
      <c r="H23">
        <v>45</v>
      </c>
      <c r="I23">
        <f t="shared" ref="I23" ca="1" si="175">H23*$E23</f>
        <v>15885</v>
      </c>
      <c r="J23">
        <v>45</v>
      </c>
      <c r="L23">
        <v>45</v>
      </c>
      <c r="M23">
        <f t="shared" ref="M23" ca="1" si="176">L23*$E23</f>
        <v>15885</v>
      </c>
      <c r="N23">
        <v>45</v>
      </c>
      <c r="P23">
        <v>45</v>
      </c>
      <c r="Q23">
        <f t="shared" ref="Q23" ca="1" si="177">P23*$E23</f>
        <v>15885</v>
      </c>
      <c r="R23">
        <v>45</v>
      </c>
      <c r="T23">
        <v>45</v>
      </c>
      <c r="U23">
        <f t="shared" ref="U23:W23" ca="1" si="178">T23*$E23</f>
        <v>15885</v>
      </c>
      <c r="V23">
        <v>45</v>
      </c>
      <c r="W23">
        <f t="shared" ca="1" si="178"/>
        <v>15885</v>
      </c>
      <c r="X23">
        <v>45</v>
      </c>
      <c r="Y23">
        <f t="shared" ref="Y23" ca="1" si="179">X23*$E23</f>
        <v>15885</v>
      </c>
      <c r="Z23">
        <v>45</v>
      </c>
      <c r="AA23">
        <f t="shared" ref="AA23" ca="1" si="180">Z23*$E23</f>
        <v>15885</v>
      </c>
      <c r="AB23">
        <v>45</v>
      </c>
      <c r="AC23">
        <f t="shared" ref="AC23" ca="1" si="181">AB23*$E23</f>
        <v>15885</v>
      </c>
      <c r="AF23" t="s">
        <v>27</v>
      </c>
      <c r="AH23" t="s">
        <v>20</v>
      </c>
      <c r="AJ23" s="2">
        <f t="shared" ca="1" si="9"/>
        <v>291</v>
      </c>
      <c r="AK23">
        <v>45</v>
      </c>
      <c r="AL23" s="4">
        <f t="shared" ca="1" si="10"/>
        <v>15885</v>
      </c>
      <c r="AM23">
        <v>45</v>
      </c>
      <c r="AN23">
        <f t="shared" ca="1" si="11"/>
        <v>15885</v>
      </c>
      <c r="AO23">
        <v>45</v>
      </c>
      <c r="AP23">
        <f t="shared" ca="1" si="12"/>
        <v>15885</v>
      </c>
      <c r="AQ23">
        <v>45</v>
      </c>
      <c r="AR23">
        <f t="shared" ca="1" si="13"/>
        <v>15885</v>
      </c>
      <c r="AS23">
        <v>45</v>
      </c>
      <c r="AT23">
        <f t="shared" ca="1" si="14"/>
        <v>15885</v>
      </c>
      <c r="AU23">
        <v>45</v>
      </c>
      <c r="AV23">
        <f t="shared" ca="1" si="15"/>
        <v>15885</v>
      </c>
      <c r="AW23">
        <v>45</v>
      </c>
      <c r="AX23">
        <f t="shared" ca="1" si="16"/>
        <v>15885</v>
      </c>
      <c r="AY23">
        <v>45</v>
      </c>
      <c r="AZ23">
        <f t="shared" ref="AZ23" ca="1" si="182">AY23*$E23</f>
        <v>15885</v>
      </c>
      <c r="BA23">
        <v>45</v>
      </c>
      <c r="BB23">
        <f t="shared" ref="BB23" ca="1" si="183">BA23*$E23</f>
        <v>15885</v>
      </c>
      <c r="BC23">
        <v>45</v>
      </c>
      <c r="BD23">
        <f t="shared" ca="1" si="19"/>
        <v>15885</v>
      </c>
      <c r="BE23">
        <v>45</v>
      </c>
      <c r="BF23">
        <f t="shared" ca="1" si="20"/>
        <v>15885</v>
      </c>
      <c r="BG23">
        <v>45</v>
      </c>
      <c r="BH23">
        <f t="shared" ca="1" si="21"/>
        <v>15885</v>
      </c>
    </row>
    <row r="24" spans="1:60" x14ac:dyDescent="0.25">
      <c r="A24" t="s">
        <v>28</v>
      </c>
      <c r="C24" t="s">
        <v>18</v>
      </c>
      <c r="E24" s="2">
        <f t="shared" ca="1" si="0"/>
        <v>499</v>
      </c>
      <c r="F24">
        <v>45</v>
      </c>
      <c r="G24" s="4">
        <f t="shared" ca="1" si="1"/>
        <v>22455</v>
      </c>
      <c r="H24">
        <v>45</v>
      </c>
      <c r="I24">
        <f t="shared" ref="I24" ca="1" si="184">H24*$E24</f>
        <v>22455</v>
      </c>
      <c r="J24">
        <v>45</v>
      </c>
      <c r="L24">
        <v>45</v>
      </c>
      <c r="M24">
        <f t="shared" ref="M24" ca="1" si="185">L24*$E24</f>
        <v>22455</v>
      </c>
      <c r="N24">
        <v>45</v>
      </c>
      <c r="P24">
        <v>45</v>
      </c>
      <c r="Q24">
        <f t="shared" ref="Q24" ca="1" si="186">P24*$E24</f>
        <v>22455</v>
      </c>
      <c r="R24">
        <v>45</v>
      </c>
      <c r="T24">
        <v>45</v>
      </c>
      <c r="U24">
        <f t="shared" ref="U24:W24" ca="1" si="187">T24*$E24</f>
        <v>22455</v>
      </c>
      <c r="V24">
        <v>45</v>
      </c>
      <c r="W24">
        <f t="shared" ca="1" si="187"/>
        <v>22455</v>
      </c>
      <c r="X24">
        <v>45</v>
      </c>
      <c r="Y24">
        <f t="shared" ref="Y24" ca="1" si="188">X24*$E24</f>
        <v>22455</v>
      </c>
      <c r="Z24">
        <v>45</v>
      </c>
      <c r="AA24">
        <f t="shared" ref="AA24" ca="1" si="189">Z24*$E24</f>
        <v>22455</v>
      </c>
      <c r="AB24">
        <v>45</v>
      </c>
      <c r="AC24">
        <f t="shared" ref="AC24" ca="1" si="190">AB24*$E24</f>
        <v>22455</v>
      </c>
      <c r="AF24" t="s">
        <v>28</v>
      </c>
      <c r="AH24" t="s">
        <v>18</v>
      </c>
      <c r="AJ24" s="2">
        <f t="shared" ca="1" si="9"/>
        <v>627</v>
      </c>
      <c r="AK24">
        <v>45</v>
      </c>
      <c r="AL24" s="4">
        <f t="shared" ca="1" si="10"/>
        <v>22455</v>
      </c>
      <c r="AM24">
        <v>45</v>
      </c>
      <c r="AN24">
        <f t="shared" ca="1" si="11"/>
        <v>22455</v>
      </c>
      <c r="AO24">
        <v>45</v>
      </c>
      <c r="AP24">
        <f t="shared" ca="1" si="12"/>
        <v>22455</v>
      </c>
      <c r="AQ24">
        <v>45</v>
      </c>
      <c r="AR24">
        <f t="shared" ca="1" si="13"/>
        <v>22455</v>
      </c>
      <c r="AS24">
        <v>45</v>
      </c>
      <c r="AT24">
        <f t="shared" ca="1" si="14"/>
        <v>22455</v>
      </c>
      <c r="AU24">
        <v>45</v>
      </c>
      <c r="AV24">
        <f t="shared" ca="1" si="15"/>
        <v>22455</v>
      </c>
      <c r="AW24">
        <v>45</v>
      </c>
      <c r="AX24">
        <f t="shared" ca="1" si="16"/>
        <v>22455</v>
      </c>
      <c r="AY24">
        <v>45</v>
      </c>
      <c r="AZ24">
        <f t="shared" ref="AZ24" ca="1" si="191">AY24*$E24</f>
        <v>22455</v>
      </c>
      <c r="BA24">
        <v>45</v>
      </c>
      <c r="BB24">
        <f t="shared" ref="BB24" ca="1" si="192">BA24*$E24</f>
        <v>22455</v>
      </c>
      <c r="BC24">
        <v>45</v>
      </c>
      <c r="BD24">
        <f t="shared" ca="1" si="19"/>
        <v>22455</v>
      </c>
      <c r="BE24">
        <v>45</v>
      </c>
      <c r="BF24">
        <f t="shared" ca="1" si="20"/>
        <v>22455</v>
      </c>
      <c r="BG24">
        <v>45</v>
      </c>
      <c r="BH24">
        <f t="shared" ca="1" si="21"/>
        <v>22455</v>
      </c>
    </row>
    <row r="25" spans="1:60" x14ac:dyDescent="0.25">
      <c r="A25" t="s">
        <v>29</v>
      </c>
      <c r="C25" t="s">
        <v>20</v>
      </c>
      <c r="E25" s="2">
        <f t="shared" ca="1" si="0"/>
        <v>455</v>
      </c>
      <c r="F25">
        <v>45</v>
      </c>
      <c r="G25" s="4">
        <f t="shared" ca="1" si="1"/>
        <v>20475</v>
      </c>
      <c r="H25">
        <v>45</v>
      </c>
      <c r="I25">
        <f t="shared" ref="I25" ca="1" si="193">H25*$E25</f>
        <v>20475</v>
      </c>
      <c r="J25">
        <v>45</v>
      </c>
      <c r="L25">
        <v>45</v>
      </c>
      <c r="M25">
        <f t="shared" ref="M25" ca="1" si="194">L25*$E25</f>
        <v>20475</v>
      </c>
      <c r="N25">
        <v>45</v>
      </c>
      <c r="P25">
        <v>45</v>
      </c>
      <c r="Q25">
        <f t="shared" ref="Q25" ca="1" si="195">P25*$E25</f>
        <v>20475</v>
      </c>
      <c r="R25">
        <v>45</v>
      </c>
      <c r="T25">
        <v>45</v>
      </c>
      <c r="U25">
        <f t="shared" ref="U25:W25" ca="1" si="196">T25*$E25</f>
        <v>20475</v>
      </c>
      <c r="V25">
        <v>45</v>
      </c>
      <c r="W25">
        <f t="shared" ca="1" si="196"/>
        <v>20475</v>
      </c>
      <c r="X25">
        <v>45</v>
      </c>
      <c r="Y25">
        <f t="shared" ref="Y25" ca="1" si="197">X25*$E25</f>
        <v>20475</v>
      </c>
      <c r="Z25">
        <v>45</v>
      </c>
      <c r="AA25">
        <f t="shared" ref="AA25" ca="1" si="198">Z25*$E25</f>
        <v>20475</v>
      </c>
      <c r="AB25">
        <v>45</v>
      </c>
      <c r="AC25">
        <f t="shared" ref="AC25" ca="1" si="199">AB25*$E25</f>
        <v>20475</v>
      </c>
      <c r="AF25" t="s">
        <v>29</v>
      </c>
      <c r="AH25" t="s">
        <v>20</v>
      </c>
      <c r="AJ25" s="2">
        <f t="shared" ca="1" si="9"/>
        <v>776</v>
      </c>
      <c r="AK25">
        <v>45</v>
      </c>
      <c r="AL25" s="4">
        <f t="shared" ca="1" si="10"/>
        <v>20475</v>
      </c>
      <c r="AM25">
        <v>45</v>
      </c>
      <c r="AN25">
        <f t="shared" ca="1" si="11"/>
        <v>20475</v>
      </c>
      <c r="AO25">
        <v>45</v>
      </c>
      <c r="AP25">
        <f t="shared" ca="1" si="12"/>
        <v>20475</v>
      </c>
      <c r="AQ25">
        <v>45</v>
      </c>
      <c r="AR25">
        <f t="shared" ca="1" si="13"/>
        <v>20475</v>
      </c>
      <c r="AS25">
        <v>45</v>
      </c>
      <c r="AT25">
        <f t="shared" ca="1" si="14"/>
        <v>20475</v>
      </c>
      <c r="AU25">
        <v>45</v>
      </c>
      <c r="AV25">
        <f t="shared" ca="1" si="15"/>
        <v>20475</v>
      </c>
      <c r="AW25">
        <v>45</v>
      </c>
      <c r="AX25">
        <f t="shared" ca="1" si="16"/>
        <v>20475</v>
      </c>
      <c r="AY25">
        <v>45</v>
      </c>
      <c r="AZ25">
        <f t="shared" ref="AZ25" ca="1" si="200">AY25*$E25</f>
        <v>20475</v>
      </c>
      <c r="BA25">
        <v>45</v>
      </c>
      <c r="BB25">
        <f t="shared" ref="BB25" ca="1" si="201">BA25*$E25</f>
        <v>20475</v>
      </c>
      <c r="BC25">
        <v>45</v>
      </c>
      <c r="BD25">
        <f t="shared" ca="1" si="19"/>
        <v>20475</v>
      </c>
      <c r="BE25">
        <v>45</v>
      </c>
      <c r="BF25">
        <f t="shared" ca="1" si="20"/>
        <v>20475</v>
      </c>
      <c r="BG25">
        <v>45</v>
      </c>
      <c r="BH25">
        <f t="shared" ca="1" si="21"/>
        <v>20475</v>
      </c>
    </row>
    <row r="26" spans="1:60" x14ac:dyDescent="0.25">
      <c r="A26" t="s">
        <v>30</v>
      </c>
      <c r="C26" t="s">
        <v>20</v>
      </c>
      <c r="E26" s="2">
        <f t="shared" ca="1" si="0"/>
        <v>315</v>
      </c>
      <c r="F26">
        <v>45</v>
      </c>
      <c r="G26" s="4">
        <f t="shared" ca="1" si="1"/>
        <v>14175</v>
      </c>
      <c r="H26">
        <v>45</v>
      </c>
      <c r="I26">
        <f t="shared" ref="I26" ca="1" si="202">H26*$E26</f>
        <v>14175</v>
      </c>
      <c r="J26">
        <v>45</v>
      </c>
      <c r="L26">
        <v>45</v>
      </c>
      <c r="M26">
        <f t="shared" ref="M26" ca="1" si="203">L26*$E26</f>
        <v>14175</v>
      </c>
      <c r="N26">
        <v>45</v>
      </c>
      <c r="P26">
        <v>45</v>
      </c>
      <c r="Q26">
        <f t="shared" ref="Q26" ca="1" si="204">P26*$E26</f>
        <v>14175</v>
      </c>
      <c r="R26">
        <v>45</v>
      </c>
      <c r="T26">
        <v>45</v>
      </c>
      <c r="U26">
        <f t="shared" ref="U26:W26" ca="1" si="205">T26*$E26</f>
        <v>14175</v>
      </c>
      <c r="V26">
        <v>45</v>
      </c>
      <c r="W26">
        <f t="shared" ca="1" si="205"/>
        <v>14175</v>
      </c>
      <c r="X26">
        <v>45</v>
      </c>
      <c r="Y26">
        <f t="shared" ref="Y26" ca="1" si="206">X26*$E26</f>
        <v>14175</v>
      </c>
      <c r="Z26">
        <v>45</v>
      </c>
      <c r="AA26">
        <f t="shared" ref="AA26" ca="1" si="207">Z26*$E26</f>
        <v>14175</v>
      </c>
      <c r="AB26">
        <v>45</v>
      </c>
      <c r="AC26">
        <f t="shared" ref="AC26" ca="1" si="208">AB26*$E26</f>
        <v>14175</v>
      </c>
      <c r="AF26" t="s">
        <v>30</v>
      </c>
      <c r="AH26" t="s">
        <v>20</v>
      </c>
      <c r="AJ26" s="2">
        <f t="shared" ca="1" si="9"/>
        <v>804</v>
      </c>
      <c r="AK26">
        <v>45</v>
      </c>
      <c r="AL26" s="4">
        <f t="shared" ca="1" si="10"/>
        <v>14175</v>
      </c>
      <c r="AM26">
        <v>45</v>
      </c>
      <c r="AN26">
        <f t="shared" ca="1" si="11"/>
        <v>14175</v>
      </c>
      <c r="AO26">
        <v>45</v>
      </c>
      <c r="AP26">
        <f t="shared" ca="1" si="12"/>
        <v>14175</v>
      </c>
      <c r="AQ26">
        <v>45</v>
      </c>
      <c r="AR26">
        <f t="shared" ca="1" si="13"/>
        <v>14175</v>
      </c>
      <c r="AS26">
        <v>45</v>
      </c>
      <c r="AT26">
        <f t="shared" ca="1" si="14"/>
        <v>14175</v>
      </c>
      <c r="AU26">
        <v>45</v>
      </c>
      <c r="AV26">
        <f t="shared" ca="1" si="15"/>
        <v>14175</v>
      </c>
      <c r="AW26">
        <v>45</v>
      </c>
      <c r="AX26">
        <f t="shared" ca="1" si="16"/>
        <v>14175</v>
      </c>
      <c r="AY26">
        <v>45</v>
      </c>
      <c r="AZ26">
        <f t="shared" ref="AZ26" ca="1" si="209">AY26*$E26</f>
        <v>14175</v>
      </c>
      <c r="BA26">
        <v>45</v>
      </c>
      <c r="BB26">
        <f t="shared" ref="BB26" ca="1" si="210">BA26*$E26</f>
        <v>14175</v>
      </c>
      <c r="BC26">
        <v>45</v>
      </c>
      <c r="BD26">
        <f t="shared" ca="1" si="19"/>
        <v>14175</v>
      </c>
      <c r="BE26">
        <v>45</v>
      </c>
      <c r="BF26">
        <f t="shared" ca="1" si="20"/>
        <v>14175</v>
      </c>
      <c r="BG26">
        <v>45</v>
      </c>
      <c r="BH26">
        <f t="shared" ca="1" si="21"/>
        <v>14175</v>
      </c>
    </row>
    <row r="27" spans="1:60" x14ac:dyDescent="0.25">
      <c r="A27" t="s">
        <v>31</v>
      </c>
      <c r="C27" t="s">
        <v>20</v>
      </c>
      <c r="E27" s="2">
        <f t="shared" ca="1" si="0"/>
        <v>498</v>
      </c>
      <c r="F27">
        <v>45</v>
      </c>
      <c r="G27" s="4">
        <f t="shared" ca="1" si="1"/>
        <v>22410</v>
      </c>
      <c r="H27">
        <v>45</v>
      </c>
      <c r="I27">
        <f t="shared" ref="I27" ca="1" si="211">H27*$E27</f>
        <v>22410</v>
      </c>
      <c r="J27">
        <v>45</v>
      </c>
      <c r="L27">
        <v>45</v>
      </c>
      <c r="M27">
        <f t="shared" ref="M27" ca="1" si="212">L27*$E27</f>
        <v>22410</v>
      </c>
      <c r="N27">
        <v>45</v>
      </c>
      <c r="P27">
        <v>45</v>
      </c>
      <c r="Q27">
        <f t="shared" ref="Q27" ca="1" si="213">P27*$E27</f>
        <v>22410</v>
      </c>
      <c r="R27">
        <v>45</v>
      </c>
      <c r="T27">
        <v>45</v>
      </c>
      <c r="U27">
        <f t="shared" ref="U27:W27" ca="1" si="214">T27*$E27</f>
        <v>22410</v>
      </c>
      <c r="V27">
        <v>45</v>
      </c>
      <c r="W27">
        <f t="shared" ca="1" si="214"/>
        <v>22410</v>
      </c>
      <c r="X27">
        <v>45</v>
      </c>
      <c r="Y27">
        <f t="shared" ref="Y27" ca="1" si="215">X27*$E27</f>
        <v>22410</v>
      </c>
      <c r="Z27">
        <v>45</v>
      </c>
      <c r="AA27">
        <f t="shared" ref="AA27" ca="1" si="216">Z27*$E27</f>
        <v>22410</v>
      </c>
      <c r="AB27">
        <v>45</v>
      </c>
      <c r="AC27">
        <f t="shared" ref="AC27" ca="1" si="217">AB27*$E27</f>
        <v>22410</v>
      </c>
      <c r="AF27" t="s">
        <v>31</v>
      </c>
      <c r="AH27" t="s">
        <v>20</v>
      </c>
      <c r="AJ27" s="2">
        <f t="shared" ca="1" si="9"/>
        <v>536</v>
      </c>
      <c r="AK27">
        <v>45</v>
      </c>
      <c r="AL27" s="4">
        <f t="shared" ca="1" si="10"/>
        <v>22410</v>
      </c>
      <c r="AM27">
        <v>45</v>
      </c>
      <c r="AN27">
        <f t="shared" ca="1" si="11"/>
        <v>22410</v>
      </c>
      <c r="AO27">
        <v>45</v>
      </c>
      <c r="AP27">
        <f t="shared" ca="1" si="12"/>
        <v>22410</v>
      </c>
      <c r="AQ27">
        <v>45</v>
      </c>
      <c r="AR27">
        <f t="shared" ca="1" si="13"/>
        <v>22410</v>
      </c>
      <c r="AS27">
        <v>45</v>
      </c>
      <c r="AT27">
        <f t="shared" ca="1" si="14"/>
        <v>22410</v>
      </c>
      <c r="AU27">
        <v>45</v>
      </c>
      <c r="AV27">
        <f t="shared" ca="1" si="15"/>
        <v>22410</v>
      </c>
      <c r="AW27">
        <v>45</v>
      </c>
      <c r="AX27">
        <f t="shared" ca="1" si="16"/>
        <v>22410</v>
      </c>
      <c r="AY27">
        <v>45</v>
      </c>
      <c r="AZ27">
        <f t="shared" ref="AZ27" ca="1" si="218">AY27*$E27</f>
        <v>22410</v>
      </c>
      <c r="BA27">
        <v>45</v>
      </c>
      <c r="BB27">
        <f t="shared" ref="BB27" ca="1" si="219">BA27*$E27</f>
        <v>22410</v>
      </c>
      <c r="BC27">
        <v>45</v>
      </c>
      <c r="BD27">
        <f t="shared" ca="1" si="19"/>
        <v>22410</v>
      </c>
      <c r="BE27">
        <v>45</v>
      </c>
      <c r="BF27">
        <f t="shared" ca="1" si="20"/>
        <v>22410</v>
      </c>
      <c r="BG27">
        <v>45</v>
      </c>
      <c r="BH27">
        <f t="shared" ca="1" si="21"/>
        <v>22410</v>
      </c>
    </row>
    <row r="28" spans="1:60" x14ac:dyDescent="0.25">
      <c r="A28" t="s">
        <v>32</v>
      </c>
      <c r="C28" t="s">
        <v>18</v>
      </c>
      <c r="E28" s="2">
        <f t="shared" ca="1" si="0"/>
        <v>702</v>
      </c>
      <c r="F28">
        <v>45</v>
      </c>
      <c r="G28" s="4">
        <f t="shared" ca="1" si="1"/>
        <v>31590</v>
      </c>
      <c r="H28">
        <v>45</v>
      </c>
      <c r="I28">
        <f t="shared" ref="I28" ca="1" si="220">H28*$E28</f>
        <v>31590</v>
      </c>
      <c r="J28">
        <v>45</v>
      </c>
      <c r="L28">
        <v>45</v>
      </c>
      <c r="M28">
        <f t="shared" ref="M28" ca="1" si="221">L28*$E28</f>
        <v>31590</v>
      </c>
      <c r="N28">
        <v>45</v>
      </c>
      <c r="P28">
        <v>45</v>
      </c>
      <c r="Q28">
        <f t="shared" ref="Q28" ca="1" si="222">P28*$E28</f>
        <v>31590</v>
      </c>
      <c r="R28">
        <v>45</v>
      </c>
      <c r="T28">
        <v>45</v>
      </c>
      <c r="U28">
        <f t="shared" ref="U28:W28" ca="1" si="223">T28*$E28</f>
        <v>31590</v>
      </c>
      <c r="V28">
        <v>45</v>
      </c>
      <c r="W28">
        <f t="shared" ca="1" si="223"/>
        <v>31590</v>
      </c>
      <c r="X28">
        <v>45</v>
      </c>
      <c r="Y28">
        <f t="shared" ref="Y28" ca="1" si="224">X28*$E28</f>
        <v>31590</v>
      </c>
      <c r="Z28">
        <v>45</v>
      </c>
      <c r="AA28">
        <f t="shared" ref="AA28" ca="1" si="225">Z28*$E28</f>
        <v>31590</v>
      </c>
      <c r="AB28">
        <v>45</v>
      </c>
      <c r="AC28">
        <f t="shared" ref="AC28" ca="1" si="226">AB28*$E28</f>
        <v>31590</v>
      </c>
      <c r="AF28" t="s">
        <v>32</v>
      </c>
      <c r="AH28" t="s">
        <v>18</v>
      </c>
      <c r="AJ28" s="2">
        <f t="shared" ca="1" si="9"/>
        <v>751</v>
      </c>
      <c r="AK28">
        <v>45</v>
      </c>
      <c r="AL28" s="4">
        <f t="shared" ca="1" si="10"/>
        <v>31590</v>
      </c>
      <c r="AM28">
        <v>45</v>
      </c>
      <c r="AN28">
        <f t="shared" ca="1" si="11"/>
        <v>31590</v>
      </c>
      <c r="AO28">
        <v>45</v>
      </c>
      <c r="AP28">
        <f t="shared" ca="1" si="12"/>
        <v>31590</v>
      </c>
      <c r="AQ28">
        <v>45</v>
      </c>
      <c r="AR28">
        <f t="shared" ca="1" si="13"/>
        <v>31590</v>
      </c>
      <c r="AS28">
        <v>45</v>
      </c>
      <c r="AT28">
        <f t="shared" ca="1" si="14"/>
        <v>31590</v>
      </c>
      <c r="AU28">
        <v>45</v>
      </c>
      <c r="AV28">
        <f t="shared" ca="1" si="15"/>
        <v>31590</v>
      </c>
      <c r="AW28">
        <v>45</v>
      </c>
      <c r="AX28">
        <f t="shared" ca="1" si="16"/>
        <v>31590</v>
      </c>
      <c r="AY28">
        <v>45</v>
      </c>
      <c r="AZ28">
        <f t="shared" ref="AZ28" ca="1" si="227">AY28*$E28</f>
        <v>31590</v>
      </c>
      <c r="BA28">
        <v>45</v>
      </c>
      <c r="BB28">
        <f t="shared" ref="BB28" ca="1" si="228">BA28*$E28</f>
        <v>31590</v>
      </c>
      <c r="BC28">
        <v>45</v>
      </c>
      <c r="BD28">
        <f t="shared" ca="1" si="19"/>
        <v>31590</v>
      </c>
      <c r="BE28">
        <v>45</v>
      </c>
      <c r="BF28">
        <f t="shared" ca="1" si="20"/>
        <v>31590</v>
      </c>
      <c r="BG28">
        <v>45</v>
      </c>
      <c r="BH28">
        <f t="shared" ca="1" si="21"/>
        <v>31590</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FF8FE-9548-4F15-82A7-A1967E0D8C8E}">
  <dimension ref="D2:Q620"/>
  <sheetViews>
    <sheetView workbookViewId="0">
      <selection activeCell="Q10" sqref="Q10"/>
    </sheetView>
  </sheetViews>
  <sheetFormatPr defaultRowHeight="15" x14ac:dyDescent="0.25"/>
  <cols>
    <col min="4" max="4" width="17" bestFit="1" customWidth="1"/>
    <col min="5" max="5" width="11.7109375" bestFit="1" customWidth="1"/>
    <col min="7" max="7" width="13.28515625" bestFit="1" customWidth="1"/>
    <col min="8" max="8" width="18.28515625" bestFit="1" customWidth="1"/>
  </cols>
  <sheetData>
    <row r="2" spans="4:17" x14ac:dyDescent="0.25">
      <c r="D2" t="s">
        <v>33</v>
      </c>
      <c r="E2" t="s">
        <v>52</v>
      </c>
      <c r="G2" t="s">
        <v>60</v>
      </c>
      <c r="H2" t="s">
        <v>61</v>
      </c>
    </row>
    <row r="3" spans="4:17" x14ac:dyDescent="0.25">
      <c r="D3" t="s">
        <v>41</v>
      </c>
      <c r="E3" s="3">
        <v>45108</v>
      </c>
      <c r="G3" t="s">
        <v>56</v>
      </c>
      <c r="H3" t="s">
        <v>63</v>
      </c>
    </row>
    <row r="4" spans="4:17" x14ac:dyDescent="0.25">
      <c r="D4" t="s">
        <v>40</v>
      </c>
      <c r="E4" s="3">
        <v>45139</v>
      </c>
      <c r="G4" t="s">
        <v>55</v>
      </c>
      <c r="H4" t="s">
        <v>64</v>
      </c>
    </row>
    <row r="5" spans="4:17" x14ac:dyDescent="0.25">
      <c r="D5" t="s">
        <v>42</v>
      </c>
      <c r="E5" s="3">
        <v>45170</v>
      </c>
      <c r="G5" t="s">
        <v>54</v>
      </c>
      <c r="H5" t="s">
        <v>65</v>
      </c>
    </row>
    <row r="6" spans="4:17" x14ac:dyDescent="0.25">
      <c r="D6" t="s">
        <v>43</v>
      </c>
      <c r="E6" s="3">
        <v>45200</v>
      </c>
    </row>
    <row r="7" spans="4:17" x14ac:dyDescent="0.25">
      <c r="D7" t="s">
        <v>44</v>
      </c>
      <c r="E7" s="3">
        <v>45231</v>
      </c>
    </row>
    <row r="8" spans="4:17" x14ac:dyDescent="0.25">
      <c r="D8" t="s">
        <v>45</v>
      </c>
      <c r="E8" s="3">
        <v>45261</v>
      </c>
    </row>
    <row r="9" spans="4:17" x14ac:dyDescent="0.25">
      <c r="D9" t="s">
        <v>46</v>
      </c>
      <c r="E9" s="3">
        <v>45292</v>
      </c>
      <c r="Q9" t="s">
        <v>104</v>
      </c>
    </row>
    <row r="10" spans="4:17" x14ac:dyDescent="0.25">
      <c r="D10" t="s">
        <v>47</v>
      </c>
      <c r="E10" s="3">
        <v>45323</v>
      </c>
      <c r="Q10" s="7">
        <f ca="1">RANDBETWEEN(45000,580000)</f>
        <v>113114</v>
      </c>
    </row>
    <row r="11" spans="4:17" x14ac:dyDescent="0.25">
      <c r="D11" t="s">
        <v>48</v>
      </c>
      <c r="E11" s="3">
        <v>45352</v>
      </c>
      <c r="Q11" s="6">
        <f t="shared" ref="Q11:Q74" ca="1" si="0">RANDBETWEEN(45000,580000)</f>
        <v>516037</v>
      </c>
    </row>
    <row r="12" spans="4:17" x14ac:dyDescent="0.25">
      <c r="D12" t="s">
        <v>49</v>
      </c>
      <c r="E12" s="3">
        <v>45383</v>
      </c>
      <c r="Q12" s="7">
        <f t="shared" ca="1" si="0"/>
        <v>184892</v>
      </c>
    </row>
    <row r="13" spans="4:17" x14ac:dyDescent="0.25">
      <c r="D13" t="s">
        <v>50</v>
      </c>
      <c r="E13" s="3">
        <v>45413</v>
      </c>
      <c r="Q13" s="6">
        <f t="shared" ca="1" si="0"/>
        <v>281147</v>
      </c>
    </row>
    <row r="14" spans="4:17" x14ac:dyDescent="0.25">
      <c r="D14" t="s">
        <v>51</v>
      </c>
      <c r="E14" s="3">
        <v>45444</v>
      </c>
      <c r="Q14" s="7">
        <f t="shared" ca="1" si="0"/>
        <v>547002</v>
      </c>
    </row>
    <row r="15" spans="4:17" x14ac:dyDescent="0.25">
      <c r="Q15" s="6">
        <f t="shared" ca="1" si="0"/>
        <v>516835</v>
      </c>
    </row>
    <row r="16" spans="4:17" x14ac:dyDescent="0.25">
      <c r="Q16" s="7">
        <f t="shared" ca="1" si="0"/>
        <v>220903</v>
      </c>
    </row>
    <row r="17" spans="17:17" x14ac:dyDescent="0.25">
      <c r="Q17" s="6">
        <f t="shared" ca="1" si="0"/>
        <v>352020</v>
      </c>
    </row>
    <row r="18" spans="17:17" x14ac:dyDescent="0.25">
      <c r="Q18" s="7">
        <f t="shared" ca="1" si="0"/>
        <v>455566</v>
      </c>
    </row>
    <row r="19" spans="17:17" x14ac:dyDescent="0.25">
      <c r="Q19" s="6">
        <f t="shared" ca="1" si="0"/>
        <v>520538</v>
      </c>
    </row>
    <row r="20" spans="17:17" x14ac:dyDescent="0.25">
      <c r="Q20" s="7">
        <f t="shared" ca="1" si="0"/>
        <v>485743</v>
      </c>
    </row>
    <row r="21" spans="17:17" x14ac:dyDescent="0.25">
      <c r="Q21" s="6">
        <f t="shared" ca="1" si="0"/>
        <v>574639</v>
      </c>
    </row>
    <row r="22" spans="17:17" x14ac:dyDescent="0.25">
      <c r="Q22" s="7">
        <f t="shared" ca="1" si="0"/>
        <v>414114</v>
      </c>
    </row>
    <row r="23" spans="17:17" x14ac:dyDescent="0.25">
      <c r="Q23" s="6">
        <f t="shared" ca="1" si="0"/>
        <v>171390</v>
      </c>
    </row>
    <row r="24" spans="17:17" x14ac:dyDescent="0.25">
      <c r="Q24" s="7">
        <f t="shared" ca="1" si="0"/>
        <v>324527</v>
      </c>
    </row>
    <row r="25" spans="17:17" x14ac:dyDescent="0.25">
      <c r="Q25" s="6">
        <f t="shared" ca="1" si="0"/>
        <v>205013</v>
      </c>
    </row>
    <row r="26" spans="17:17" x14ac:dyDescent="0.25">
      <c r="Q26" s="7">
        <f t="shared" ca="1" si="0"/>
        <v>75057</v>
      </c>
    </row>
    <row r="27" spans="17:17" x14ac:dyDescent="0.25">
      <c r="Q27" s="6">
        <f t="shared" ca="1" si="0"/>
        <v>227319</v>
      </c>
    </row>
    <row r="28" spans="17:17" x14ac:dyDescent="0.25">
      <c r="Q28" s="7">
        <f t="shared" ca="1" si="0"/>
        <v>317443</v>
      </c>
    </row>
    <row r="29" spans="17:17" x14ac:dyDescent="0.25">
      <c r="Q29" s="6">
        <f t="shared" ca="1" si="0"/>
        <v>468878</v>
      </c>
    </row>
    <row r="30" spans="17:17" x14ac:dyDescent="0.25">
      <c r="Q30" s="7">
        <f t="shared" ca="1" si="0"/>
        <v>224705</v>
      </c>
    </row>
    <row r="31" spans="17:17" x14ac:dyDescent="0.25">
      <c r="Q31" s="6">
        <f t="shared" ca="1" si="0"/>
        <v>532180</v>
      </c>
    </row>
    <row r="32" spans="17:17" x14ac:dyDescent="0.25">
      <c r="Q32" s="7">
        <f t="shared" ca="1" si="0"/>
        <v>128691</v>
      </c>
    </row>
    <row r="33" spans="17:17" x14ac:dyDescent="0.25">
      <c r="Q33" s="6">
        <f t="shared" ca="1" si="0"/>
        <v>546285</v>
      </c>
    </row>
    <row r="34" spans="17:17" x14ac:dyDescent="0.25">
      <c r="Q34" s="7">
        <f t="shared" ca="1" si="0"/>
        <v>487402</v>
      </c>
    </row>
    <row r="35" spans="17:17" x14ac:dyDescent="0.25">
      <c r="Q35" s="6">
        <f t="shared" ca="1" si="0"/>
        <v>432692</v>
      </c>
    </row>
    <row r="36" spans="17:17" x14ac:dyDescent="0.25">
      <c r="Q36" s="7">
        <f t="shared" ca="1" si="0"/>
        <v>480635</v>
      </c>
    </row>
    <row r="37" spans="17:17" x14ac:dyDescent="0.25">
      <c r="Q37" s="6">
        <f t="shared" ca="1" si="0"/>
        <v>134348</v>
      </c>
    </row>
    <row r="38" spans="17:17" x14ac:dyDescent="0.25">
      <c r="Q38" s="7">
        <f t="shared" ca="1" si="0"/>
        <v>71115</v>
      </c>
    </row>
    <row r="39" spans="17:17" x14ac:dyDescent="0.25">
      <c r="Q39" s="6">
        <f t="shared" ca="1" si="0"/>
        <v>229636</v>
      </c>
    </row>
    <row r="40" spans="17:17" x14ac:dyDescent="0.25">
      <c r="Q40" s="7">
        <f t="shared" ca="1" si="0"/>
        <v>416248</v>
      </c>
    </row>
    <row r="41" spans="17:17" x14ac:dyDescent="0.25">
      <c r="Q41" s="6">
        <f t="shared" ca="1" si="0"/>
        <v>120281</v>
      </c>
    </row>
    <row r="42" spans="17:17" x14ac:dyDescent="0.25">
      <c r="Q42" s="7">
        <f t="shared" ca="1" si="0"/>
        <v>491285</v>
      </c>
    </row>
    <row r="43" spans="17:17" x14ac:dyDescent="0.25">
      <c r="Q43" s="6">
        <f t="shared" ca="1" si="0"/>
        <v>284863</v>
      </c>
    </row>
    <row r="44" spans="17:17" x14ac:dyDescent="0.25">
      <c r="Q44" s="7">
        <f t="shared" ca="1" si="0"/>
        <v>138619</v>
      </c>
    </row>
    <row r="45" spans="17:17" x14ac:dyDescent="0.25">
      <c r="Q45" s="6">
        <f t="shared" ca="1" si="0"/>
        <v>571925</v>
      </c>
    </row>
    <row r="46" spans="17:17" x14ac:dyDescent="0.25">
      <c r="Q46" s="7">
        <f t="shared" ca="1" si="0"/>
        <v>131666</v>
      </c>
    </row>
    <row r="47" spans="17:17" x14ac:dyDescent="0.25">
      <c r="Q47" s="6">
        <f t="shared" ca="1" si="0"/>
        <v>372136</v>
      </c>
    </row>
    <row r="48" spans="17:17" x14ac:dyDescent="0.25">
      <c r="Q48" s="7">
        <f t="shared" ca="1" si="0"/>
        <v>158062</v>
      </c>
    </row>
    <row r="49" spans="17:17" x14ac:dyDescent="0.25">
      <c r="Q49" s="6">
        <f t="shared" ca="1" si="0"/>
        <v>164517</v>
      </c>
    </row>
    <row r="50" spans="17:17" x14ac:dyDescent="0.25">
      <c r="Q50" s="7">
        <f t="shared" ca="1" si="0"/>
        <v>180053</v>
      </c>
    </row>
    <row r="51" spans="17:17" x14ac:dyDescent="0.25">
      <c r="Q51" s="6">
        <f t="shared" ca="1" si="0"/>
        <v>481128</v>
      </c>
    </row>
    <row r="52" spans="17:17" x14ac:dyDescent="0.25">
      <c r="Q52" s="7">
        <f t="shared" ca="1" si="0"/>
        <v>295880</v>
      </c>
    </row>
    <row r="53" spans="17:17" x14ac:dyDescent="0.25">
      <c r="Q53" s="6">
        <f t="shared" ca="1" si="0"/>
        <v>476787</v>
      </c>
    </row>
    <row r="54" spans="17:17" x14ac:dyDescent="0.25">
      <c r="Q54" s="7">
        <f t="shared" ca="1" si="0"/>
        <v>99307</v>
      </c>
    </row>
    <row r="55" spans="17:17" x14ac:dyDescent="0.25">
      <c r="Q55" s="6">
        <f t="shared" ca="1" si="0"/>
        <v>577373</v>
      </c>
    </row>
    <row r="56" spans="17:17" x14ac:dyDescent="0.25">
      <c r="Q56" s="7">
        <f t="shared" ca="1" si="0"/>
        <v>277511</v>
      </c>
    </row>
    <row r="57" spans="17:17" x14ac:dyDescent="0.25">
      <c r="Q57" s="6">
        <f t="shared" ca="1" si="0"/>
        <v>124519</v>
      </c>
    </row>
    <row r="58" spans="17:17" x14ac:dyDescent="0.25">
      <c r="Q58" s="7">
        <f t="shared" ca="1" si="0"/>
        <v>344221</v>
      </c>
    </row>
    <row r="59" spans="17:17" x14ac:dyDescent="0.25">
      <c r="Q59" s="6">
        <f t="shared" ca="1" si="0"/>
        <v>569243</v>
      </c>
    </row>
    <row r="60" spans="17:17" x14ac:dyDescent="0.25">
      <c r="Q60" s="7">
        <f t="shared" ca="1" si="0"/>
        <v>384324</v>
      </c>
    </row>
    <row r="61" spans="17:17" x14ac:dyDescent="0.25">
      <c r="Q61" s="6">
        <f t="shared" ca="1" si="0"/>
        <v>267219</v>
      </c>
    </row>
    <row r="62" spans="17:17" x14ac:dyDescent="0.25">
      <c r="Q62" s="7">
        <f t="shared" ca="1" si="0"/>
        <v>164046</v>
      </c>
    </row>
    <row r="63" spans="17:17" x14ac:dyDescent="0.25">
      <c r="Q63" s="6">
        <f t="shared" ca="1" si="0"/>
        <v>362758</v>
      </c>
    </row>
    <row r="64" spans="17:17" x14ac:dyDescent="0.25">
      <c r="Q64" s="7">
        <f t="shared" ca="1" si="0"/>
        <v>205900</v>
      </c>
    </row>
    <row r="65" spans="17:17" x14ac:dyDescent="0.25">
      <c r="Q65" s="6">
        <f t="shared" ca="1" si="0"/>
        <v>473355</v>
      </c>
    </row>
    <row r="66" spans="17:17" x14ac:dyDescent="0.25">
      <c r="Q66" s="7">
        <f t="shared" ca="1" si="0"/>
        <v>523251</v>
      </c>
    </row>
    <row r="67" spans="17:17" x14ac:dyDescent="0.25">
      <c r="Q67" s="6">
        <f t="shared" ca="1" si="0"/>
        <v>95196</v>
      </c>
    </row>
    <row r="68" spans="17:17" x14ac:dyDescent="0.25">
      <c r="Q68" s="7">
        <f t="shared" ca="1" si="0"/>
        <v>207378</v>
      </c>
    </row>
    <row r="69" spans="17:17" x14ac:dyDescent="0.25">
      <c r="Q69" s="6">
        <f t="shared" ca="1" si="0"/>
        <v>128812</v>
      </c>
    </row>
    <row r="70" spans="17:17" x14ac:dyDescent="0.25">
      <c r="Q70" s="7">
        <f t="shared" ca="1" si="0"/>
        <v>100505</v>
      </c>
    </row>
    <row r="71" spans="17:17" x14ac:dyDescent="0.25">
      <c r="Q71" s="6">
        <f t="shared" ca="1" si="0"/>
        <v>216646</v>
      </c>
    </row>
    <row r="72" spans="17:17" x14ac:dyDescent="0.25">
      <c r="Q72" s="7">
        <f t="shared" ca="1" si="0"/>
        <v>266971</v>
      </c>
    </row>
    <row r="73" spans="17:17" x14ac:dyDescent="0.25">
      <c r="Q73" s="6">
        <f t="shared" ca="1" si="0"/>
        <v>140019</v>
      </c>
    </row>
    <row r="74" spans="17:17" x14ac:dyDescent="0.25">
      <c r="Q74" s="7">
        <f t="shared" ca="1" si="0"/>
        <v>223941</v>
      </c>
    </row>
    <row r="75" spans="17:17" x14ac:dyDescent="0.25">
      <c r="Q75" s="6">
        <f t="shared" ref="Q75:Q138" ca="1" si="1">RANDBETWEEN(45000,580000)</f>
        <v>346411</v>
      </c>
    </row>
    <row r="76" spans="17:17" x14ac:dyDescent="0.25">
      <c r="Q76" s="7">
        <f t="shared" ca="1" si="1"/>
        <v>322853</v>
      </c>
    </row>
    <row r="77" spans="17:17" x14ac:dyDescent="0.25">
      <c r="Q77" s="6">
        <f t="shared" ca="1" si="1"/>
        <v>217080</v>
      </c>
    </row>
    <row r="78" spans="17:17" x14ac:dyDescent="0.25">
      <c r="Q78" s="7">
        <f t="shared" ca="1" si="1"/>
        <v>292156</v>
      </c>
    </row>
    <row r="79" spans="17:17" x14ac:dyDescent="0.25">
      <c r="Q79" s="6">
        <f t="shared" ca="1" si="1"/>
        <v>392000</v>
      </c>
    </row>
    <row r="80" spans="17:17" x14ac:dyDescent="0.25">
      <c r="Q80" s="7">
        <f t="shared" ca="1" si="1"/>
        <v>549849</v>
      </c>
    </row>
    <row r="81" spans="17:17" x14ac:dyDescent="0.25">
      <c r="Q81" s="6">
        <f t="shared" ca="1" si="1"/>
        <v>494891</v>
      </c>
    </row>
    <row r="82" spans="17:17" x14ac:dyDescent="0.25">
      <c r="Q82" s="7">
        <f t="shared" ca="1" si="1"/>
        <v>553923</v>
      </c>
    </row>
    <row r="83" spans="17:17" x14ac:dyDescent="0.25">
      <c r="Q83" s="6">
        <f t="shared" ca="1" si="1"/>
        <v>248624</v>
      </c>
    </row>
    <row r="84" spans="17:17" x14ac:dyDescent="0.25">
      <c r="Q84" s="7">
        <f t="shared" ca="1" si="1"/>
        <v>231217</v>
      </c>
    </row>
    <row r="85" spans="17:17" x14ac:dyDescent="0.25">
      <c r="Q85" s="6">
        <f t="shared" ca="1" si="1"/>
        <v>203535</v>
      </c>
    </row>
    <row r="86" spans="17:17" x14ac:dyDescent="0.25">
      <c r="Q86" s="7">
        <f t="shared" ca="1" si="1"/>
        <v>398903</v>
      </c>
    </row>
    <row r="87" spans="17:17" x14ac:dyDescent="0.25">
      <c r="Q87" s="6">
        <f t="shared" ca="1" si="1"/>
        <v>252442</v>
      </c>
    </row>
    <row r="88" spans="17:17" x14ac:dyDescent="0.25">
      <c r="Q88" s="7">
        <f t="shared" ca="1" si="1"/>
        <v>320756</v>
      </c>
    </row>
    <row r="89" spans="17:17" x14ac:dyDescent="0.25">
      <c r="Q89" s="6">
        <f t="shared" ca="1" si="1"/>
        <v>114252</v>
      </c>
    </row>
    <row r="90" spans="17:17" x14ac:dyDescent="0.25">
      <c r="Q90" s="7">
        <f t="shared" ca="1" si="1"/>
        <v>197312</v>
      </c>
    </row>
    <row r="91" spans="17:17" x14ac:dyDescent="0.25">
      <c r="Q91" s="6">
        <f t="shared" ca="1" si="1"/>
        <v>579521</v>
      </c>
    </row>
    <row r="92" spans="17:17" x14ac:dyDescent="0.25">
      <c r="Q92" s="7">
        <f t="shared" ca="1" si="1"/>
        <v>514240</v>
      </c>
    </row>
    <row r="93" spans="17:17" x14ac:dyDescent="0.25">
      <c r="Q93" s="6">
        <f t="shared" ca="1" si="1"/>
        <v>459656</v>
      </c>
    </row>
    <row r="94" spans="17:17" x14ac:dyDescent="0.25">
      <c r="Q94" s="7">
        <f t="shared" ca="1" si="1"/>
        <v>454398</v>
      </c>
    </row>
    <row r="95" spans="17:17" x14ac:dyDescent="0.25">
      <c r="Q95" s="6">
        <f t="shared" ca="1" si="1"/>
        <v>77460</v>
      </c>
    </row>
    <row r="96" spans="17:17" x14ac:dyDescent="0.25">
      <c r="Q96" s="7">
        <f t="shared" ca="1" si="1"/>
        <v>369121</v>
      </c>
    </row>
    <row r="97" spans="17:17" x14ac:dyDescent="0.25">
      <c r="Q97" s="6">
        <f t="shared" ca="1" si="1"/>
        <v>244660</v>
      </c>
    </row>
    <row r="98" spans="17:17" x14ac:dyDescent="0.25">
      <c r="Q98" s="7">
        <f t="shared" ca="1" si="1"/>
        <v>373946</v>
      </c>
    </row>
    <row r="99" spans="17:17" x14ac:dyDescent="0.25">
      <c r="Q99" s="6">
        <f t="shared" ca="1" si="1"/>
        <v>493689</v>
      </c>
    </row>
    <row r="100" spans="17:17" x14ac:dyDescent="0.25">
      <c r="Q100" s="7">
        <f t="shared" ca="1" si="1"/>
        <v>262234</v>
      </c>
    </row>
    <row r="101" spans="17:17" x14ac:dyDescent="0.25">
      <c r="Q101" s="6">
        <f t="shared" ca="1" si="1"/>
        <v>99375</v>
      </c>
    </row>
    <row r="102" spans="17:17" x14ac:dyDescent="0.25">
      <c r="Q102" s="7">
        <f t="shared" ca="1" si="1"/>
        <v>359632</v>
      </c>
    </row>
    <row r="103" spans="17:17" x14ac:dyDescent="0.25">
      <c r="Q103" s="6">
        <f t="shared" ca="1" si="1"/>
        <v>289309</v>
      </c>
    </row>
    <row r="104" spans="17:17" x14ac:dyDescent="0.25">
      <c r="Q104" s="7">
        <f t="shared" ca="1" si="1"/>
        <v>440742</v>
      </c>
    </row>
    <row r="105" spans="17:17" x14ac:dyDescent="0.25">
      <c r="Q105" s="6">
        <f t="shared" ca="1" si="1"/>
        <v>506687</v>
      </c>
    </row>
    <row r="106" spans="17:17" x14ac:dyDescent="0.25">
      <c r="Q106" s="7">
        <f t="shared" ca="1" si="1"/>
        <v>236250</v>
      </c>
    </row>
    <row r="107" spans="17:17" x14ac:dyDescent="0.25">
      <c r="Q107" s="6">
        <f t="shared" ca="1" si="1"/>
        <v>93144</v>
      </c>
    </row>
    <row r="108" spans="17:17" x14ac:dyDescent="0.25">
      <c r="Q108" s="7">
        <f t="shared" ca="1" si="1"/>
        <v>124223</v>
      </c>
    </row>
    <row r="109" spans="17:17" x14ac:dyDescent="0.25">
      <c r="Q109" s="6">
        <f t="shared" ca="1" si="1"/>
        <v>464900</v>
      </c>
    </row>
    <row r="110" spans="17:17" x14ac:dyDescent="0.25">
      <c r="Q110" s="7">
        <f t="shared" ca="1" si="1"/>
        <v>338233</v>
      </c>
    </row>
    <row r="111" spans="17:17" x14ac:dyDescent="0.25">
      <c r="Q111" s="6">
        <f t="shared" ca="1" si="1"/>
        <v>123453</v>
      </c>
    </row>
    <row r="112" spans="17:17" x14ac:dyDescent="0.25">
      <c r="Q112" s="7">
        <f t="shared" ca="1" si="1"/>
        <v>427254</v>
      </c>
    </row>
    <row r="113" spans="17:17" x14ac:dyDescent="0.25">
      <c r="Q113" s="6">
        <f t="shared" ca="1" si="1"/>
        <v>428033</v>
      </c>
    </row>
    <row r="114" spans="17:17" x14ac:dyDescent="0.25">
      <c r="Q114" s="7">
        <f t="shared" ca="1" si="1"/>
        <v>407381</v>
      </c>
    </row>
    <row r="115" spans="17:17" x14ac:dyDescent="0.25">
      <c r="Q115" s="6">
        <f t="shared" ca="1" si="1"/>
        <v>213472</v>
      </c>
    </row>
    <row r="116" spans="17:17" x14ac:dyDescent="0.25">
      <c r="Q116" s="7">
        <f t="shared" ca="1" si="1"/>
        <v>427690</v>
      </c>
    </row>
    <row r="117" spans="17:17" x14ac:dyDescent="0.25">
      <c r="Q117" s="6">
        <f t="shared" ca="1" si="1"/>
        <v>397444</v>
      </c>
    </row>
    <row r="118" spans="17:17" x14ac:dyDescent="0.25">
      <c r="Q118" s="7">
        <f t="shared" ca="1" si="1"/>
        <v>334881</v>
      </c>
    </row>
    <row r="119" spans="17:17" x14ac:dyDescent="0.25">
      <c r="Q119" s="6">
        <f t="shared" ca="1" si="1"/>
        <v>386103</v>
      </c>
    </row>
    <row r="120" spans="17:17" x14ac:dyDescent="0.25">
      <c r="Q120" s="7">
        <f t="shared" ca="1" si="1"/>
        <v>399849</v>
      </c>
    </row>
    <row r="121" spans="17:17" x14ac:dyDescent="0.25">
      <c r="Q121" s="6">
        <f t="shared" ca="1" si="1"/>
        <v>313599</v>
      </c>
    </row>
    <row r="122" spans="17:17" x14ac:dyDescent="0.25">
      <c r="Q122" s="7">
        <f t="shared" ca="1" si="1"/>
        <v>174108</v>
      </c>
    </row>
    <row r="123" spans="17:17" x14ac:dyDescent="0.25">
      <c r="Q123" s="6">
        <f t="shared" ca="1" si="1"/>
        <v>298674</v>
      </c>
    </row>
    <row r="124" spans="17:17" x14ac:dyDescent="0.25">
      <c r="Q124" s="7">
        <f t="shared" ca="1" si="1"/>
        <v>50380</v>
      </c>
    </row>
    <row r="125" spans="17:17" x14ac:dyDescent="0.25">
      <c r="Q125" s="6">
        <f t="shared" ca="1" si="1"/>
        <v>208543</v>
      </c>
    </row>
    <row r="126" spans="17:17" x14ac:dyDescent="0.25">
      <c r="Q126" s="7">
        <f t="shared" ca="1" si="1"/>
        <v>269246</v>
      </c>
    </row>
    <row r="127" spans="17:17" x14ac:dyDescent="0.25">
      <c r="Q127" s="6">
        <f t="shared" ca="1" si="1"/>
        <v>506996</v>
      </c>
    </row>
    <row r="128" spans="17:17" x14ac:dyDescent="0.25">
      <c r="Q128" s="7">
        <f t="shared" ca="1" si="1"/>
        <v>85696</v>
      </c>
    </row>
    <row r="129" spans="17:17" x14ac:dyDescent="0.25">
      <c r="Q129" s="6">
        <f t="shared" ca="1" si="1"/>
        <v>208011</v>
      </c>
    </row>
    <row r="130" spans="17:17" x14ac:dyDescent="0.25">
      <c r="Q130" s="7">
        <f t="shared" ca="1" si="1"/>
        <v>57368</v>
      </c>
    </row>
    <row r="131" spans="17:17" x14ac:dyDescent="0.25">
      <c r="Q131" s="6">
        <f t="shared" ca="1" si="1"/>
        <v>479030</v>
      </c>
    </row>
    <row r="132" spans="17:17" x14ac:dyDescent="0.25">
      <c r="Q132" s="7">
        <f t="shared" ca="1" si="1"/>
        <v>483790</v>
      </c>
    </row>
    <row r="133" spans="17:17" x14ac:dyDescent="0.25">
      <c r="Q133" s="6">
        <f t="shared" ca="1" si="1"/>
        <v>321526</v>
      </c>
    </row>
    <row r="134" spans="17:17" x14ac:dyDescent="0.25">
      <c r="Q134" s="7">
        <f t="shared" ca="1" si="1"/>
        <v>229231</v>
      </c>
    </row>
    <row r="135" spans="17:17" x14ac:dyDescent="0.25">
      <c r="Q135" s="6">
        <f t="shared" ca="1" si="1"/>
        <v>469638</v>
      </c>
    </row>
    <row r="136" spans="17:17" x14ac:dyDescent="0.25">
      <c r="Q136" s="7">
        <f t="shared" ca="1" si="1"/>
        <v>406294</v>
      </c>
    </row>
    <row r="137" spans="17:17" x14ac:dyDescent="0.25">
      <c r="Q137" s="6">
        <f t="shared" ca="1" si="1"/>
        <v>156520</v>
      </c>
    </row>
    <row r="138" spans="17:17" x14ac:dyDescent="0.25">
      <c r="Q138" s="7">
        <f t="shared" ca="1" si="1"/>
        <v>394569</v>
      </c>
    </row>
    <row r="139" spans="17:17" x14ac:dyDescent="0.25">
      <c r="Q139" s="6">
        <f t="shared" ref="Q139:Q202" ca="1" si="2">RANDBETWEEN(45000,580000)</f>
        <v>147989</v>
      </c>
    </row>
    <row r="140" spans="17:17" x14ac:dyDescent="0.25">
      <c r="Q140" s="7">
        <f t="shared" ca="1" si="2"/>
        <v>91419</v>
      </c>
    </row>
    <row r="141" spans="17:17" x14ac:dyDescent="0.25">
      <c r="Q141" s="6">
        <f t="shared" ca="1" si="2"/>
        <v>474215</v>
      </c>
    </row>
    <row r="142" spans="17:17" x14ac:dyDescent="0.25">
      <c r="Q142" s="7">
        <f t="shared" ca="1" si="2"/>
        <v>224339</v>
      </c>
    </row>
    <row r="143" spans="17:17" x14ac:dyDescent="0.25">
      <c r="Q143" s="6">
        <f t="shared" ca="1" si="2"/>
        <v>457455</v>
      </c>
    </row>
    <row r="144" spans="17:17" x14ac:dyDescent="0.25">
      <c r="Q144" s="7">
        <f t="shared" ca="1" si="2"/>
        <v>376710</v>
      </c>
    </row>
    <row r="145" spans="17:17" x14ac:dyDescent="0.25">
      <c r="Q145" s="6">
        <f t="shared" ca="1" si="2"/>
        <v>474893</v>
      </c>
    </row>
    <row r="146" spans="17:17" x14ac:dyDescent="0.25">
      <c r="Q146" s="7">
        <f t="shared" ca="1" si="2"/>
        <v>404679</v>
      </c>
    </row>
    <row r="147" spans="17:17" x14ac:dyDescent="0.25">
      <c r="Q147" s="6">
        <f t="shared" ca="1" si="2"/>
        <v>477335</v>
      </c>
    </row>
    <row r="148" spans="17:17" x14ac:dyDescent="0.25">
      <c r="Q148" s="7">
        <f t="shared" ca="1" si="2"/>
        <v>473918</v>
      </c>
    </row>
    <row r="149" spans="17:17" x14ac:dyDescent="0.25">
      <c r="Q149" s="6">
        <f t="shared" ca="1" si="2"/>
        <v>97191</v>
      </c>
    </row>
    <row r="150" spans="17:17" x14ac:dyDescent="0.25">
      <c r="Q150" s="7">
        <f t="shared" ca="1" si="2"/>
        <v>404514</v>
      </c>
    </row>
    <row r="151" spans="17:17" x14ac:dyDescent="0.25">
      <c r="Q151" s="6">
        <f t="shared" ca="1" si="2"/>
        <v>71005</v>
      </c>
    </row>
    <row r="152" spans="17:17" x14ac:dyDescent="0.25">
      <c r="Q152" s="7">
        <f t="shared" ca="1" si="2"/>
        <v>262544</v>
      </c>
    </row>
    <row r="153" spans="17:17" x14ac:dyDescent="0.25">
      <c r="Q153" s="6">
        <f t="shared" ca="1" si="2"/>
        <v>319170</v>
      </c>
    </row>
    <row r="154" spans="17:17" x14ac:dyDescent="0.25">
      <c r="Q154" s="7">
        <f t="shared" ca="1" si="2"/>
        <v>306014</v>
      </c>
    </row>
    <row r="155" spans="17:17" x14ac:dyDescent="0.25">
      <c r="Q155" s="6">
        <f t="shared" ca="1" si="2"/>
        <v>221008</v>
      </c>
    </row>
    <row r="156" spans="17:17" x14ac:dyDescent="0.25">
      <c r="Q156" s="7">
        <f t="shared" ca="1" si="2"/>
        <v>96963</v>
      </c>
    </row>
    <row r="157" spans="17:17" x14ac:dyDescent="0.25">
      <c r="Q157" s="6">
        <f t="shared" ca="1" si="2"/>
        <v>57392</v>
      </c>
    </row>
    <row r="158" spans="17:17" x14ac:dyDescent="0.25">
      <c r="Q158" s="7">
        <f t="shared" ca="1" si="2"/>
        <v>364860</v>
      </c>
    </row>
    <row r="159" spans="17:17" x14ac:dyDescent="0.25">
      <c r="Q159" s="6">
        <f t="shared" ca="1" si="2"/>
        <v>367069</v>
      </c>
    </row>
    <row r="160" spans="17:17" x14ac:dyDescent="0.25">
      <c r="Q160" s="7">
        <f t="shared" ca="1" si="2"/>
        <v>531669</v>
      </c>
    </row>
    <row r="161" spans="17:17" x14ac:dyDescent="0.25">
      <c r="Q161" s="6">
        <f t="shared" ca="1" si="2"/>
        <v>149895</v>
      </c>
    </row>
    <row r="162" spans="17:17" x14ac:dyDescent="0.25">
      <c r="Q162" s="7">
        <f t="shared" ca="1" si="2"/>
        <v>378189</v>
      </c>
    </row>
    <row r="163" spans="17:17" x14ac:dyDescent="0.25">
      <c r="Q163" s="6">
        <f t="shared" ca="1" si="2"/>
        <v>155819</v>
      </c>
    </row>
    <row r="164" spans="17:17" x14ac:dyDescent="0.25">
      <c r="Q164" s="7">
        <f t="shared" ca="1" si="2"/>
        <v>335800</v>
      </c>
    </row>
    <row r="165" spans="17:17" x14ac:dyDescent="0.25">
      <c r="Q165" s="6">
        <f t="shared" ca="1" si="2"/>
        <v>514514</v>
      </c>
    </row>
    <row r="166" spans="17:17" x14ac:dyDescent="0.25">
      <c r="Q166" s="7">
        <f t="shared" ca="1" si="2"/>
        <v>566674</v>
      </c>
    </row>
    <row r="167" spans="17:17" x14ac:dyDescent="0.25">
      <c r="Q167" s="6">
        <f t="shared" ca="1" si="2"/>
        <v>180922</v>
      </c>
    </row>
    <row r="168" spans="17:17" x14ac:dyDescent="0.25">
      <c r="Q168" s="7">
        <f t="shared" ca="1" si="2"/>
        <v>54295</v>
      </c>
    </row>
    <row r="169" spans="17:17" x14ac:dyDescent="0.25">
      <c r="Q169" s="6">
        <f t="shared" ca="1" si="2"/>
        <v>488837</v>
      </c>
    </row>
    <row r="170" spans="17:17" x14ac:dyDescent="0.25">
      <c r="Q170" s="7">
        <f t="shared" ca="1" si="2"/>
        <v>559694</v>
      </c>
    </row>
    <row r="171" spans="17:17" x14ac:dyDescent="0.25">
      <c r="Q171" s="6">
        <f t="shared" ca="1" si="2"/>
        <v>45925</v>
      </c>
    </row>
    <row r="172" spans="17:17" x14ac:dyDescent="0.25">
      <c r="Q172" s="7">
        <f t="shared" ca="1" si="2"/>
        <v>54454</v>
      </c>
    </row>
    <row r="173" spans="17:17" x14ac:dyDescent="0.25">
      <c r="Q173" s="6">
        <f t="shared" ca="1" si="2"/>
        <v>572341</v>
      </c>
    </row>
    <row r="174" spans="17:17" x14ac:dyDescent="0.25">
      <c r="Q174" s="7">
        <f t="shared" ca="1" si="2"/>
        <v>208574</v>
      </c>
    </row>
    <row r="175" spans="17:17" x14ac:dyDescent="0.25">
      <c r="Q175" s="6">
        <f t="shared" ca="1" si="2"/>
        <v>54764</v>
      </c>
    </row>
    <row r="176" spans="17:17" x14ac:dyDescent="0.25">
      <c r="Q176" s="7">
        <f t="shared" ca="1" si="2"/>
        <v>121962</v>
      </c>
    </row>
    <row r="177" spans="17:17" x14ac:dyDescent="0.25">
      <c r="Q177" s="6">
        <f t="shared" ca="1" si="2"/>
        <v>566898</v>
      </c>
    </row>
    <row r="178" spans="17:17" x14ac:dyDescent="0.25">
      <c r="Q178" s="7">
        <f t="shared" ca="1" si="2"/>
        <v>268488</v>
      </c>
    </row>
    <row r="179" spans="17:17" x14ac:dyDescent="0.25">
      <c r="Q179" s="6">
        <f t="shared" ca="1" si="2"/>
        <v>415917</v>
      </c>
    </row>
    <row r="180" spans="17:17" x14ac:dyDescent="0.25">
      <c r="Q180" s="7">
        <f t="shared" ca="1" si="2"/>
        <v>220049</v>
      </c>
    </row>
    <row r="181" spans="17:17" x14ac:dyDescent="0.25">
      <c r="Q181" s="6">
        <f t="shared" ca="1" si="2"/>
        <v>407281</v>
      </c>
    </row>
    <row r="182" spans="17:17" x14ac:dyDescent="0.25">
      <c r="Q182" s="7">
        <f t="shared" ca="1" si="2"/>
        <v>533237</v>
      </c>
    </row>
    <row r="183" spans="17:17" x14ac:dyDescent="0.25">
      <c r="Q183" s="6">
        <f t="shared" ca="1" si="2"/>
        <v>164993</v>
      </c>
    </row>
    <row r="184" spans="17:17" x14ac:dyDescent="0.25">
      <c r="Q184" s="7">
        <f t="shared" ca="1" si="2"/>
        <v>424899</v>
      </c>
    </row>
    <row r="185" spans="17:17" x14ac:dyDescent="0.25">
      <c r="Q185" s="6">
        <f t="shared" ca="1" si="2"/>
        <v>290569</v>
      </c>
    </row>
    <row r="186" spans="17:17" x14ac:dyDescent="0.25">
      <c r="Q186" s="7">
        <f t="shared" ca="1" si="2"/>
        <v>416015</v>
      </c>
    </row>
    <row r="187" spans="17:17" x14ac:dyDescent="0.25">
      <c r="Q187" s="6">
        <f t="shared" ca="1" si="2"/>
        <v>336916</v>
      </c>
    </row>
    <row r="188" spans="17:17" x14ac:dyDescent="0.25">
      <c r="Q188" s="7">
        <f t="shared" ca="1" si="2"/>
        <v>492468</v>
      </c>
    </row>
    <row r="189" spans="17:17" x14ac:dyDescent="0.25">
      <c r="Q189" s="6">
        <f t="shared" ca="1" si="2"/>
        <v>214894</v>
      </c>
    </row>
    <row r="190" spans="17:17" x14ac:dyDescent="0.25">
      <c r="Q190" s="7">
        <f t="shared" ca="1" si="2"/>
        <v>256083</v>
      </c>
    </row>
    <row r="191" spans="17:17" x14ac:dyDescent="0.25">
      <c r="Q191" s="6">
        <f t="shared" ca="1" si="2"/>
        <v>279484</v>
      </c>
    </row>
    <row r="192" spans="17:17" x14ac:dyDescent="0.25">
      <c r="Q192" s="7">
        <f t="shared" ca="1" si="2"/>
        <v>574929</v>
      </c>
    </row>
    <row r="193" spans="17:17" x14ac:dyDescent="0.25">
      <c r="Q193" s="6">
        <f t="shared" ca="1" si="2"/>
        <v>335131</v>
      </c>
    </row>
    <row r="194" spans="17:17" x14ac:dyDescent="0.25">
      <c r="Q194" s="7">
        <f t="shared" ca="1" si="2"/>
        <v>114767</v>
      </c>
    </row>
    <row r="195" spans="17:17" x14ac:dyDescent="0.25">
      <c r="Q195" s="6">
        <f t="shared" ca="1" si="2"/>
        <v>86474</v>
      </c>
    </row>
    <row r="196" spans="17:17" x14ac:dyDescent="0.25">
      <c r="Q196" s="7">
        <f t="shared" ca="1" si="2"/>
        <v>69014</v>
      </c>
    </row>
    <row r="197" spans="17:17" x14ac:dyDescent="0.25">
      <c r="Q197" s="6">
        <f t="shared" ca="1" si="2"/>
        <v>261342</v>
      </c>
    </row>
    <row r="198" spans="17:17" x14ac:dyDescent="0.25">
      <c r="Q198" s="7">
        <f t="shared" ca="1" si="2"/>
        <v>127112</v>
      </c>
    </row>
    <row r="199" spans="17:17" x14ac:dyDescent="0.25">
      <c r="Q199" s="6">
        <f t="shared" ca="1" si="2"/>
        <v>375088</v>
      </c>
    </row>
    <row r="200" spans="17:17" x14ac:dyDescent="0.25">
      <c r="Q200" s="7">
        <f t="shared" ca="1" si="2"/>
        <v>164995</v>
      </c>
    </row>
    <row r="201" spans="17:17" x14ac:dyDescent="0.25">
      <c r="Q201" s="6">
        <f t="shared" ca="1" si="2"/>
        <v>510455</v>
      </c>
    </row>
    <row r="202" spans="17:17" x14ac:dyDescent="0.25">
      <c r="Q202" s="7">
        <f t="shared" ca="1" si="2"/>
        <v>94192</v>
      </c>
    </row>
    <row r="203" spans="17:17" x14ac:dyDescent="0.25">
      <c r="Q203" s="6">
        <f t="shared" ref="Q203:Q266" ca="1" si="3">RANDBETWEEN(45000,580000)</f>
        <v>414089</v>
      </c>
    </row>
    <row r="204" spans="17:17" x14ac:dyDescent="0.25">
      <c r="Q204" s="7">
        <f t="shared" ca="1" si="3"/>
        <v>281551</v>
      </c>
    </row>
    <row r="205" spans="17:17" x14ac:dyDescent="0.25">
      <c r="Q205" s="6">
        <f t="shared" ca="1" si="3"/>
        <v>579573</v>
      </c>
    </row>
    <row r="206" spans="17:17" x14ac:dyDescent="0.25">
      <c r="Q206" s="7">
        <f t="shared" ca="1" si="3"/>
        <v>474678</v>
      </c>
    </row>
    <row r="207" spans="17:17" x14ac:dyDescent="0.25">
      <c r="Q207" s="6">
        <f t="shared" ca="1" si="3"/>
        <v>506523</v>
      </c>
    </row>
    <row r="208" spans="17:17" x14ac:dyDescent="0.25">
      <c r="Q208" s="7">
        <f t="shared" ca="1" si="3"/>
        <v>205481</v>
      </c>
    </row>
    <row r="209" spans="17:17" x14ac:dyDescent="0.25">
      <c r="Q209" s="6">
        <f t="shared" ca="1" si="3"/>
        <v>166092</v>
      </c>
    </row>
    <row r="210" spans="17:17" x14ac:dyDescent="0.25">
      <c r="Q210" s="7">
        <f t="shared" ca="1" si="3"/>
        <v>406290</v>
      </c>
    </row>
    <row r="211" spans="17:17" x14ac:dyDescent="0.25">
      <c r="Q211" s="6">
        <f t="shared" ca="1" si="3"/>
        <v>532191</v>
      </c>
    </row>
    <row r="212" spans="17:17" x14ac:dyDescent="0.25">
      <c r="Q212" s="7">
        <f t="shared" ca="1" si="3"/>
        <v>362482</v>
      </c>
    </row>
    <row r="213" spans="17:17" x14ac:dyDescent="0.25">
      <c r="Q213" s="6">
        <f t="shared" ca="1" si="3"/>
        <v>272361</v>
      </c>
    </row>
    <row r="214" spans="17:17" x14ac:dyDescent="0.25">
      <c r="Q214" s="7">
        <f t="shared" ca="1" si="3"/>
        <v>179796</v>
      </c>
    </row>
    <row r="215" spans="17:17" x14ac:dyDescent="0.25">
      <c r="Q215" s="6">
        <f t="shared" ca="1" si="3"/>
        <v>429387</v>
      </c>
    </row>
    <row r="216" spans="17:17" x14ac:dyDescent="0.25">
      <c r="Q216" s="7">
        <f t="shared" ca="1" si="3"/>
        <v>93569</v>
      </c>
    </row>
    <row r="217" spans="17:17" x14ac:dyDescent="0.25">
      <c r="Q217" s="6">
        <f t="shared" ca="1" si="3"/>
        <v>210536</v>
      </c>
    </row>
    <row r="218" spans="17:17" x14ac:dyDescent="0.25">
      <c r="Q218" s="7">
        <f t="shared" ca="1" si="3"/>
        <v>445899</v>
      </c>
    </row>
    <row r="219" spans="17:17" x14ac:dyDescent="0.25">
      <c r="Q219" s="6">
        <f t="shared" ca="1" si="3"/>
        <v>388605</v>
      </c>
    </row>
    <row r="220" spans="17:17" x14ac:dyDescent="0.25">
      <c r="Q220" s="7">
        <f t="shared" ca="1" si="3"/>
        <v>454860</v>
      </c>
    </row>
    <row r="221" spans="17:17" x14ac:dyDescent="0.25">
      <c r="Q221" s="6">
        <f t="shared" ca="1" si="3"/>
        <v>169406</v>
      </c>
    </row>
    <row r="222" spans="17:17" x14ac:dyDescent="0.25">
      <c r="Q222" s="7">
        <f t="shared" ca="1" si="3"/>
        <v>129124</v>
      </c>
    </row>
    <row r="223" spans="17:17" x14ac:dyDescent="0.25">
      <c r="Q223" s="6">
        <f t="shared" ca="1" si="3"/>
        <v>198587</v>
      </c>
    </row>
    <row r="224" spans="17:17" x14ac:dyDescent="0.25">
      <c r="Q224" s="7">
        <f t="shared" ca="1" si="3"/>
        <v>573180</v>
      </c>
    </row>
    <row r="225" spans="17:17" x14ac:dyDescent="0.25">
      <c r="Q225" s="6">
        <f t="shared" ca="1" si="3"/>
        <v>335667</v>
      </c>
    </row>
    <row r="226" spans="17:17" x14ac:dyDescent="0.25">
      <c r="Q226" s="7">
        <f t="shared" ca="1" si="3"/>
        <v>463208</v>
      </c>
    </row>
    <row r="227" spans="17:17" x14ac:dyDescent="0.25">
      <c r="Q227" s="6">
        <f t="shared" ca="1" si="3"/>
        <v>461143</v>
      </c>
    </row>
    <row r="228" spans="17:17" x14ac:dyDescent="0.25">
      <c r="Q228" s="7">
        <f t="shared" ca="1" si="3"/>
        <v>563982</v>
      </c>
    </row>
    <row r="229" spans="17:17" x14ac:dyDescent="0.25">
      <c r="Q229" s="6">
        <f t="shared" ca="1" si="3"/>
        <v>495396</v>
      </c>
    </row>
    <row r="230" spans="17:17" x14ac:dyDescent="0.25">
      <c r="Q230" s="7">
        <f t="shared" ca="1" si="3"/>
        <v>454043</v>
      </c>
    </row>
    <row r="231" spans="17:17" x14ac:dyDescent="0.25">
      <c r="Q231" s="6">
        <f t="shared" ca="1" si="3"/>
        <v>351098</v>
      </c>
    </row>
    <row r="232" spans="17:17" x14ac:dyDescent="0.25">
      <c r="Q232" s="7">
        <f t="shared" ca="1" si="3"/>
        <v>50862</v>
      </c>
    </row>
    <row r="233" spans="17:17" x14ac:dyDescent="0.25">
      <c r="Q233" s="6">
        <f t="shared" ca="1" si="3"/>
        <v>125854</v>
      </c>
    </row>
    <row r="234" spans="17:17" x14ac:dyDescent="0.25">
      <c r="Q234" s="7">
        <f t="shared" ca="1" si="3"/>
        <v>326746</v>
      </c>
    </row>
    <row r="235" spans="17:17" x14ac:dyDescent="0.25">
      <c r="Q235" s="6">
        <f t="shared" ca="1" si="3"/>
        <v>157696</v>
      </c>
    </row>
    <row r="236" spans="17:17" x14ac:dyDescent="0.25">
      <c r="Q236" s="7">
        <f t="shared" ca="1" si="3"/>
        <v>520634</v>
      </c>
    </row>
    <row r="237" spans="17:17" x14ac:dyDescent="0.25">
      <c r="Q237" s="6">
        <f t="shared" ca="1" si="3"/>
        <v>407412</v>
      </c>
    </row>
    <row r="238" spans="17:17" x14ac:dyDescent="0.25">
      <c r="Q238" s="7">
        <f t="shared" ca="1" si="3"/>
        <v>225800</v>
      </c>
    </row>
    <row r="239" spans="17:17" x14ac:dyDescent="0.25">
      <c r="Q239" s="6">
        <f t="shared" ca="1" si="3"/>
        <v>541394</v>
      </c>
    </row>
    <row r="240" spans="17:17" x14ac:dyDescent="0.25">
      <c r="Q240" s="7">
        <f t="shared" ca="1" si="3"/>
        <v>224903</v>
      </c>
    </row>
    <row r="241" spans="17:17" x14ac:dyDescent="0.25">
      <c r="Q241" s="6">
        <f t="shared" ca="1" si="3"/>
        <v>209141</v>
      </c>
    </row>
    <row r="242" spans="17:17" x14ac:dyDescent="0.25">
      <c r="Q242" s="7">
        <f t="shared" ca="1" si="3"/>
        <v>131830</v>
      </c>
    </row>
    <row r="243" spans="17:17" x14ac:dyDescent="0.25">
      <c r="Q243" s="6">
        <f t="shared" ca="1" si="3"/>
        <v>511204</v>
      </c>
    </row>
    <row r="244" spans="17:17" x14ac:dyDescent="0.25">
      <c r="Q244" s="7">
        <f t="shared" ca="1" si="3"/>
        <v>168429</v>
      </c>
    </row>
    <row r="245" spans="17:17" x14ac:dyDescent="0.25">
      <c r="Q245" s="6">
        <f t="shared" ca="1" si="3"/>
        <v>259576</v>
      </c>
    </row>
    <row r="246" spans="17:17" x14ac:dyDescent="0.25">
      <c r="Q246" s="7">
        <f t="shared" ca="1" si="3"/>
        <v>180915</v>
      </c>
    </row>
    <row r="247" spans="17:17" x14ac:dyDescent="0.25">
      <c r="Q247" s="6">
        <f t="shared" ca="1" si="3"/>
        <v>344522</v>
      </c>
    </row>
    <row r="248" spans="17:17" x14ac:dyDescent="0.25">
      <c r="Q248" s="7">
        <f t="shared" ca="1" si="3"/>
        <v>295859</v>
      </c>
    </row>
    <row r="249" spans="17:17" x14ac:dyDescent="0.25">
      <c r="Q249" s="6">
        <f t="shared" ca="1" si="3"/>
        <v>126418</v>
      </c>
    </row>
    <row r="250" spans="17:17" x14ac:dyDescent="0.25">
      <c r="Q250" s="7">
        <f t="shared" ca="1" si="3"/>
        <v>333175</v>
      </c>
    </row>
    <row r="251" spans="17:17" x14ac:dyDescent="0.25">
      <c r="Q251" s="6">
        <f t="shared" ca="1" si="3"/>
        <v>555432</v>
      </c>
    </row>
    <row r="252" spans="17:17" x14ac:dyDescent="0.25">
      <c r="Q252" s="7">
        <f t="shared" ca="1" si="3"/>
        <v>277177</v>
      </c>
    </row>
    <row r="253" spans="17:17" x14ac:dyDescent="0.25">
      <c r="Q253" s="6">
        <f t="shared" ca="1" si="3"/>
        <v>203404</v>
      </c>
    </row>
    <row r="254" spans="17:17" x14ac:dyDescent="0.25">
      <c r="Q254" s="7">
        <f t="shared" ca="1" si="3"/>
        <v>561995</v>
      </c>
    </row>
    <row r="255" spans="17:17" x14ac:dyDescent="0.25">
      <c r="Q255" s="6">
        <f t="shared" ca="1" si="3"/>
        <v>98942</v>
      </c>
    </row>
    <row r="256" spans="17:17" x14ac:dyDescent="0.25">
      <c r="Q256" s="7">
        <f t="shared" ca="1" si="3"/>
        <v>91241</v>
      </c>
    </row>
    <row r="257" spans="17:17" x14ac:dyDescent="0.25">
      <c r="Q257" s="6">
        <f t="shared" ca="1" si="3"/>
        <v>258112</v>
      </c>
    </row>
    <row r="258" spans="17:17" x14ac:dyDescent="0.25">
      <c r="Q258" s="7">
        <f t="shared" ca="1" si="3"/>
        <v>464469</v>
      </c>
    </row>
    <row r="259" spans="17:17" x14ac:dyDescent="0.25">
      <c r="Q259" s="6">
        <f t="shared" ca="1" si="3"/>
        <v>134702</v>
      </c>
    </row>
    <row r="260" spans="17:17" x14ac:dyDescent="0.25">
      <c r="Q260" s="7">
        <f t="shared" ca="1" si="3"/>
        <v>52712</v>
      </c>
    </row>
    <row r="261" spans="17:17" x14ac:dyDescent="0.25">
      <c r="Q261" s="6">
        <f t="shared" ca="1" si="3"/>
        <v>163170</v>
      </c>
    </row>
    <row r="262" spans="17:17" x14ac:dyDescent="0.25">
      <c r="Q262" s="7">
        <f t="shared" ca="1" si="3"/>
        <v>512693</v>
      </c>
    </row>
    <row r="263" spans="17:17" x14ac:dyDescent="0.25">
      <c r="Q263" s="6">
        <f t="shared" ca="1" si="3"/>
        <v>174367</v>
      </c>
    </row>
    <row r="264" spans="17:17" x14ac:dyDescent="0.25">
      <c r="Q264" s="7">
        <f t="shared" ca="1" si="3"/>
        <v>557523</v>
      </c>
    </row>
    <row r="265" spans="17:17" x14ac:dyDescent="0.25">
      <c r="Q265" s="6">
        <f t="shared" ca="1" si="3"/>
        <v>578448</v>
      </c>
    </row>
    <row r="266" spans="17:17" x14ac:dyDescent="0.25">
      <c r="Q266" s="7">
        <f t="shared" ca="1" si="3"/>
        <v>316282</v>
      </c>
    </row>
    <row r="267" spans="17:17" x14ac:dyDescent="0.25">
      <c r="Q267" s="6">
        <f t="shared" ref="Q267:Q330" ca="1" si="4">RANDBETWEEN(45000,580000)</f>
        <v>318177</v>
      </c>
    </row>
    <row r="268" spans="17:17" x14ac:dyDescent="0.25">
      <c r="Q268" s="7">
        <f t="shared" ca="1" si="4"/>
        <v>543215</v>
      </c>
    </row>
    <row r="269" spans="17:17" x14ac:dyDescent="0.25">
      <c r="Q269" s="6">
        <f t="shared" ca="1" si="4"/>
        <v>439947</v>
      </c>
    </row>
    <row r="270" spans="17:17" x14ac:dyDescent="0.25">
      <c r="Q270" s="7">
        <f t="shared" ca="1" si="4"/>
        <v>158524</v>
      </c>
    </row>
    <row r="271" spans="17:17" x14ac:dyDescent="0.25">
      <c r="Q271" s="6">
        <f t="shared" ca="1" si="4"/>
        <v>352899</v>
      </c>
    </row>
    <row r="272" spans="17:17" x14ac:dyDescent="0.25">
      <c r="Q272" s="7">
        <f t="shared" ca="1" si="4"/>
        <v>158226</v>
      </c>
    </row>
    <row r="273" spans="17:17" x14ac:dyDescent="0.25">
      <c r="Q273" s="6">
        <f t="shared" ca="1" si="4"/>
        <v>62199</v>
      </c>
    </row>
    <row r="274" spans="17:17" x14ac:dyDescent="0.25">
      <c r="Q274" s="7">
        <f t="shared" ca="1" si="4"/>
        <v>92424</v>
      </c>
    </row>
    <row r="275" spans="17:17" x14ac:dyDescent="0.25">
      <c r="Q275" s="6">
        <f t="shared" ca="1" si="4"/>
        <v>275214</v>
      </c>
    </row>
    <row r="276" spans="17:17" x14ac:dyDescent="0.25">
      <c r="Q276" s="7">
        <f t="shared" ca="1" si="4"/>
        <v>341778</v>
      </c>
    </row>
    <row r="277" spans="17:17" x14ac:dyDescent="0.25">
      <c r="Q277" s="6">
        <f t="shared" ca="1" si="4"/>
        <v>242257</v>
      </c>
    </row>
    <row r="278" spans="17:17" x14ac:dyDescent="0.25">
      <c r="Q278" s="7">
        <f t="shared" ca="1" si="4"/>
        <v>90568</v>
      </c>
    </row>
    <row r="279" spans="17:17" x14ac:dyDescent="0.25">
      <c r="Q279" s="6">
        <f t="shared" ca="1" si="4"/>
        <v>384592</v>
      </c>
    </row>
    <row r="280" spans="17:17" x14ac:dyDescent="0.25">
      <c r="Q280" s="7">
        <f t="shared" ca="1" si="4"/>
        <v>269859</v>
      </c>
    </row>
    <row r="281" spans="17:17" x14ac:dyDescent="0.25">
      <c r="Q281" s="6">
        <f t="shared" ca="1" si="4"/>
        <v>447644</v>
      </c>
    </row>
    <row r="282" spans="17:17" x14ac:dyDescent="0.25">
      <c r="Q282" s="7">
        <f t="shared" ca="1" si="4"/>
        <v>562944</v>
      </c>
    </row>
    <row r="283" spans="17:17" x14ac:dyDescent="0.25">
      <c r="Q283" s="6">
        <f t="shared" ca="1" si="4"/>
        <v>86026</v>
      </c>
    </row>
    <row r="284" spans="17:17" x14ac:dyDescent="0.25">
      <c r="Q284" s="7">
        <f t="shared" ca="1" si="4"/>
        <v>188967</v>
      </c>
    </row>
    <row r="285" spans="17:17" x14ac:dyDescent="0.25">
      <c r="Q285" s="6">
        <f t="shared" ca="1" si="4"/>
        <v>119900</v>
      </c>
    </row>
    <row r="286" spans="17:17" x14ac:dyDescent="0.25">
      <c r="Q286" s="7">
        <f t="shared" ca="1" si="4"/>
        <v>396276</v>
      </c>
    </row>
    <row r="287" spans="17:17" x14ac:dyDescent="0.25">
      <c r="Q287" s="6">
        <f t="shared" ca="1" si="4"/>
        <v>530399</v>
      </c>
    </row>
    <row r="288" spans="17:17" x14ac:dyDescent="0.25">
      <c r="Q288" s="7">
        <f t="shared" ca="1" si="4"/>
        <v>239349</v>
      </c>
    </row>
    <row r="289" spans="17:17" x14ac:dyDescent="0.25">
      <c r="Q289" s="6">
        <f t="shared" ca="1" si="4"/>
        <v>144610</v>
      </c>
    </row>
    <row r="290" spans="17:17" x14ac:dyDescent="0.25">
      <c r="Q290" s="7">
        <f t="shared" ca="1" si="4"/>
        <v>101476</v>
      </c>
    </row>
    <row r="291" spans="17:17" x14ac:dyDescent="0.25">
      <c r="Q291" s="6">
        <f t="shared" ca="1" si="4"/>
        <v>431383</v>
      </c>
    </row>
    <row r="292" spans="17:17" x14ac:dyDescent="0.25">
      <c r="Q292" s="7">
        <f t="shared" ca="1" si="4"/>
        <v>309844</v>
      </c>
    </row>
    <row r="293" spans="17:17" x14ac:dyDescent="0.25">
      <c r="Q293" s="6">
        <f t="shared" ca="1" si="4"/>
        <v>467908</v>
      </c>
    </row>
    <row r="294" spans="17:17" x14ac:dyDescent="0.25">
      <c r="Q294" s="7">
        <f t="shared" ca="1" si="4"/>
        <v>333453</v>
      </c>
    </row>
    <row r="295" spans="17:17" x14ac:dyDescent="0.25">
      <c r="Q295" s="6">
        <f t="shared" ca="1" si="4"/>
        <v>529981</v>
      </c>
    </row>
    <row r="296" spans="17:17" x14ac:dyDescent="0.25">
      <c r="Q296" s="7">
        <f t="shared" ca="1" si="4"/>
        <v>309935</v>
      </c>
    </row>
    <row r="297" spans="17:17" x14ac:dyDescent="0.25">
      <c r="Q297" s="6">
        <f t="shared" ca="1" si="4"/>
        <v>399778</v>
      </c>
    </row>
    <row r="298" spans="17:17" x14ac:dyDescent="0.25">
      <c r="Q298" s="7">
        <f t="shared" ca="1" si="4"/>
        <v>403813</v>
      </c>
    </row>
    <row r="299" spans="17:17" x14ac:dyDescent="0.25">
      <c r="Q299" s="6">
        <f t="shared" ca="1" si="4"/>
        <v>254470</v>
      </c>
    </row>
    <row r="300" spans="17:17" x14ac:dyDescent="0.25">
      <c r="Q300" s="7">
        <f t="shared" ca="1" si="4"/>
        <v>460305</v>
      </c>
    </row>
    <row r="301" spans="17:17" x14ac:dyDescent="0.25">
      <c r="Q301" s="6">
        <f t="shared" ca="1" si="4"/>
        <v>374853</v>
      </c>
    </row>
    <row r="302" spans="17:17" x14ac:dyDescent="0.25">
      <c r="Q302" s="7">
        <f t="shared" ca="1" si="4"/>
        <v>571046</v>
      </c>
    </row>
    <row r="303" spans="17:17" x14ac:dyDescent="0.25">
      <c r="Q303" s="6">
        <f t="shared" ca="1" si="4"/>
        <v>66300</v>
      </c>
    </row>
    <row r="304" spans="17:17" x14ac:dyDescent="0.25">
      <c r="Q304" s="7">
        <f t="shared" ca="1" si="4"/>
        <v>295538</v>
      </c>
    </row>
    <row r="305" spans="17:17" x14ac:dyDescent="0.25">
      <c r="Q305" s="6">
        <f t="shared" ca="1" si="4"/>
        <v>341410</v>
      </c>
    </row>
    <row r="306" spans="17:17" x14ac:dyDescent="0.25">
      <c r="Q306" s="7">
        <f t="shared" ca="1" si="4"/>
        <v>224265</v>
      </c>
    </row>
    <row r="307" spans="17:17" x14ac:dyDescent="0.25">
      <c r="Q307" s="6">
        <f t="shared" ca="1" si="4"/>
        <v>399824</v>
      </c>
    </row>
    <row r="308" spans="17:17" x14ac:dyDescent="0.25">
      <c r="Q308" s="7">
        <f t="shared" ca="1" si="4"/>
        <v>162860</v>
      </c>
    </row>
    <row r="309" spans="17:17" x14ac:dyDescent="0.25">
      <c r="Q309" s="6">
        <f t="shared" ca="1" si="4"/>
        <v>89465</v>
      </c>
    </row>
    <row r="310" spans="17:17" x14ac:dyDescent="0.25">
      <c r="Q310" s="7">
        <f t="shared" ca="1" si="4"/>
        <v>58384</v>
      </c>
    </row>
    <row r="311" spans="17:17" x14ac:dyDescent="0.25">
      <c r="Q311" s="6">
        <f t="shared" ca="1" si="4"/>
        <v>255764</v>
      </c>
    </row>
    <row r="312" spans="17:17" x14ac:dyDescent="0.25">
      <c r="Q312" s="7">
        <f t="shared" ca="1" si="4"/>
        <v>166497</v>
      </c>
    </row>
    <row r="313" spans="17:17" x14ac:dyDescent="0.25">
      <c r="Q313" s="6">
        <f t="shared" ca="1" si="4"/>
        <v>180253</v>
      </c>
    </row>
    <row r="314" spans="17:17" x14ac:dyDescent="0.25">
      <c r="Q314" s="7">
        <f t="shared" ca="1" si="4"/>
        <v>75908</v>
      </c>
    </row>
    <row r="315" spans="17:17" x14ac:dyDescent="0.25">
      <c r="Q315" s="6">
        <f t="shared" ca="1" si="4"/>
        <v>317707</v>
      </c>
    </row>
    <row r="316" spans="17:17" x14ac:dyDescent="0.25">
      <c r="Q316" s="7">
        <f t="shared" ca="1" si="4"/>
        <v>153633</v>
      </c>
    </row>
    <row r="317" spans="17:17" x14ac:dyDescent="0.25">
      <c r="Q317" s="6">
        <f t="shared" ca="1" si="4"/>
        <v>547876</v>
      </c>
    </row>
    <row r="318" spans="17:17" x14ac:dyDescent="0.25">
      <c r="Q318" s="7">
        <f t="shared" ca="1" si="4"/>
        <v>409516</v>
      </c>
    </row>
    <row r="319" spans="17:17" x14ac:dyDescent="0.25">
      <c r="Q319" s="6">
        <f t="shared" ca="1" si="4"/>
        <v>511129</v>
      </c>
    </row>
    <row r="320" spans="17:17" x14ac:dyDescent="0.25">
      <c r="Q320" s="7">
        <f t="shared" ca="1" si="4"/>
        <v>82233</v>
      </c>
    </row>
    <row r="321" spans="17:17" x14ac:dyDescent="0.25">
      <c r="Q321" s="6">
        <f t="shared" ca="1" si="4"/>
        <v>98264</v>
      </c>
    </row>
    <row r="322" spans="17:17" x14ac:dyDescent="0.25">
      <c r="Q322" s="7">
        <f t="shared" ca="1" si="4"/>
        <v>537847</v>
      </c>
    </row>
    <row r="323" spans="17:17" x14ac:dyDescent="0.25">
      <c r="Q323" s="6">
        <f t="shared" ca="1" si="4"/>
        <v>466020</v>
      </c>
    </row>
    <row r="324" spans="17:17" x14ac:dyDescent="0.25">
      <c r="Q324" s="7">
        <f t="shared" ca="1" si="4"/>
        <v>547065</v>
      </c>
    </row>
    <row r="325" spans="17:17" x14ac:dyDescent="0.25">
      <c r="Q325" s="6">
        <f t="shared" ca="1" si="4"/>
        <v>96256</v>
      </c>
    </row>
    <row r="326" spans="17:17" x14ac:dyDescent="0.25">
      <c r="Q326" s="7">
        <f t="shared" ca="1" si="4"/>
        <v>214655</v>
      </c>
    </row>
    <row r="327" spans="17:17" x14ac:dyDescent="0.25">
      <c r="Q327" s="6">
        <f t="shared" ca="1" si="4"/>
        <v>71645</v>
      </c>
    </row>
    <row r="328" spans="17:17" x14ac:dyDescent="0.25">
      <c r="Q328" s="7">
        <f t="shared" ca="1" si="4"/>
        <v>356729</v>
      </c>
    </row>
    <row r="329" spans="17:17" x14ac:dyDescent="0.25">
      <c r="Q329" s="6">
        <f t="shared" ca="1" si="4"/>
        <v>555330</v>
      </c>
    </row>
    <row r="330" spans="17:17" x14ac:dyDescent="0.25">
      <c r="Q330" s="7">
        <f t="shared" ca="1" si="4"/>
        <v>157445</v>
      </c>
    </row>
    <row r="331" spans="17:17" x14ac:dyDescent="0.25">
      <c r="Q331" s="6">
        <f t="shared" ref="Q331:Q394" ca="1" si="5">RANDBETWEEN(45000,580000)</f>
        <v>424184</v>
      </c>
    </row>
    <row r="332" spans="17:17" x14ac:dyDescent="0.25">
      <c r="Q332" s="7">
        <f t="shared" ca="1" si="5"/>
        <v>191522</v>
      </c>
    </row>
    <row r="333" spans="17:17" x14ac:dyDescent="0.25">
      <c r="Q333" s="6">
        <f t="shared" ca="1" si="5"/>
        <v>344378</v>
      </c>
    </row>
    <row r="334" spans="17:17" x14ac:dyDescent="0.25">
      <c r="Q334" s="7">
        <f t="shared" ca="1" si="5"/>
        <v>350341</v>
      </c>
    </row>
    <row r="335" spans="17:17" x14ac:dyDescent="0.25">
      <c r="Q335" s="6">
        <f t="shared" ca="1" si="5"/>
        <v>217243</v>
      </c>
    </row>
    <row r="336" spans="17:17" x14ac:dyDescent="0.25">
      <c r="Q336" s="7">
        <f t="shared" ca="1" si="5"/>
        <v>386080</v>
      </c>
    </row>
    <row r="337" spans="17:17" x14ac:dyDescent="0.25">
      <c r="Q337" s="6">
        <f t="shared" ca="1" si="5"/>
        <v>422486</v>
      </c>
    </row>
    <row r="338" spans="17:17" x14ac:dyDescent="0.25">
      <c r="Q338" s="7">
        <f t="shared" ca="1" si="5"/>
        <v>336197</v>
      </c>
    </row>
    <row r="339" spans="17:17" x14ac:dyDescent="0.25">
      <c r="Q339" s="6">
        <f t="shared" ca="1" si="5"/>
        <v>130029</v>
      </c>
    </row>
    <row r="340" spans="17:17" x14ac:dyDescent="0.25">
      <c r="Q340" s="7">
        <f t="shared" ca="1" si="5"/>
        <v>455738</v>
      </c>
    </row>
    <row r="341" spans="17:17" x14ac:dyDescent="0.25">
      <c r="Q341" s="6">
        <f t="shared" ca="1" si="5"/>
        <v>273064</v>
      </c>
    </row>
    <row r="342" spans="17:17" x14ac:dyDescent="0.25">
      <c r="Q342" s="7">
        <f t="shared" ca="1" si="5"/>
        <v>215653</v>
      </c>
    </row>
    <row r="343" spans="17:17" x14ac:dyDescent="0.25">
      <c r="Q343" s="6">
        <f t="shared" ca="1" si="5"/>
        <v>576947</v>
      </c>
    </row>
    <row r="344" spans="17:17" x14ac:dyDescent="0.25">
      <c r="Q344" s="7">
        <f t="shared" ca="1" si="5"/>
        <v>259338</v>
      </c>
    </row>
    <row r="345" spans="17:17" x14ac:dyDescent="0.25">
      <c r="Q345" s="6">
        <f t="shared" ca="1" si="5"/>
        <v>399715</v>
      </c>
    </row>
    <row r="346" spans="17:17" x14ac:dyDescent="0.25">
      <c r="Q346" s="7">
        <f t="shared" ca="1" si="5"/>
        <v>351258</v>
      </c>
    </row>
    <row r="347" spans="17:17" x14ac:dyDescent="0.25">
      <c r="Q347" s="6">
        <f t="shared" ca="1" si="5"/>
        <v>456077</v>
      </c>
    </row>
    <row r="348" spans="17:17" x14ac:dyDescent="0.25">
      <c r="Q348" s="7">
        <f t="shared" ca="1" si="5"/>
        <v>127519</v>
      </c>
    </row>
    <row r="349" spans="17:17" x14ac:dyDescent="0.25">
      <c r="Q349" s="6">
        <f t="shared" ca="1" si="5"/>
        <v>523038</v>
      </c>
    </row>
    <row r="350" spans="17:17" x14ac:dyDescent="0.25">
      <c r="Q350" s="7">
        <f t="shared" ca="1" si="5"/>
        <v>531006</v>
      </c>
    </row>
    <row r="351" spans="17:17" x14ac:dyDescent="0.25">
      <c r="Q351" s="6">
        <f t="shared" ca="1" si="5"/>
        <v>421455</v>
      </c>
    </row>
    <row r="352" spans="17:17" x14ac:dyDescent="0.25">
      <c r="Q352" s="7">
        <f t="shared" ca="1" si="5"/>
        <v>193656</v>
      </c>
    </row>
    <row r="353" spans="17:17" x14ac:dyDescent="0.25">
      <c r="Q353" s="6">
        <f t="shared" ca="1" si="5"/>
        <v>100749</v>
      </c>
    </row>
    <row r="354" spans="17:17" x14ac:dyDescent="0.25">
      <c r="Q354" s="7">
        <f t="shared" ca="1" si="5"/>
        <v>96113</v>
      </c>
    </row>
    <row r="355" spans="17:17" x14ac:dyDescent="0.25">
      <c r="Q355" s="6">
        <f t="shared" ca="1" si="5"/>
        <v>166023</v>
      </c>
    </row>
    <row r="356" spans="17:17" x14ac:dyDescent="0.25">
      <c r="Q356" s="7">
        <f t="shared" ca="1" si="5"/>
        <v>358161</v>
      </c>
    </row>
    <row r="357" spans="17:17" x14ac:dyDescent="0.25">
      <c r="Q357" s="6">
        <f t="shared" ca="1" si="5"/>
        <v>542337</v>
      </c>
    </row>
    <row r="358" spans="17:17" x14ac:dyDescent="0.25">
      <c r="Q358" s="7">
        <f t="shared" ca="1" si="5"/>
        <v>543379</v>
      </c>
    </row>
    <row r="359" spans="17:17" x14ac:dyDescent="0.25">
      <c r="Q359" s="6">
        <f t="shared" ca="1" si="5"/>
        <v>67013</v>
      </c>
    </row>
    <row r="360" spans="17:17" x14ac:dyDescent="0.25">
      <c r="Q360" s="7">
        <f t="shared" ca="1" si="5"/>
        <v>140414</v>
      </c>
    </row>
    <row r="361" spans="17:17" x14ac:dyDescent="0.25">
      <c r="Q361" s="6">
        <f t="shared" ca="1" si="5"/>
        <v>46291</v>
      </c>
    </row>
    <row r="362" spans="17:17" x14ac:dyDescent="0.25">
      <c r="Q362" s="7">
        <f t="shared" ca="1" si="5"/>
        <v>489661</v>
      </c>
    </row>
    <row r="363" spans="17:17" x14ac:dyDescent="0.25">
      <c r="Q363" s="6">
        <f t="shared" ca="1" si="5"/>
        <v>69546</v>
      </c>
    </row>
    <row r="364" spans="17:17" x14ac:dyDescent="0.25">
      <c r="Q364" s="7">
        <f t="shared" ca="1" si="5"/>
        <v>281841</v>
      </c>
    </row>
    <row r="365" spans="17:17" x14ac:dyDescent="0.25">
      <c r="Q365" s="6">
        <f t="shared" ca="1" si="5"/>
        <v>54878</v>
      </c>
    </row>
    <row r="366" spans="17:17" x14ac:dyDescent="0.25">
      <c r="Q366" s="7">
        <f t="shared" ca="1" si="5"/>
        <v>425360</v>
      </c>
    </row>
    <row r="367" spans="17:17" x14ac:dyDescent="0.25">
      <c r="Q367" s="6">
        <f t="shared" ca="1" si="5"/>
        <v>442271</v>
      </c>
    </row>
    <row r="368" spans="17:17" x14ac:dyDescent="0.25">
      <c r="Q368" s="7">
        <f t="shared" ca="1" si="5"/>
        <v>331381</v>
      </c>
    </row>
    <row r="369" spans="17:17" x14ac:dyDescent="0.25">
      <c r="Q369" s="6">
        <f t="shared" ca="1" si="5"/>
        <v>535588</v>
      </c>
    </row>
    <row r="370" spans="17:17" x14ac:dyDescent="0.25">
      <c r="Q370" s="7">
        <f t="shared" ca="1" si="5"/>
        <v>215786</v>
      </c>
    </row>
    <row r="371" spans="17:17" x14ac:dyDescent="0.25">
      <c r="Q371" s="6">
        <f t="shared" ca="1" si="5"/>
        <v>360906</v>
      </c>
    </row>
    <row r="372" spans="17:17" x14ac:dyDescent="0.25">
      <c r="Q372" s="7">
        <f t="shared" ca="1" si="5"/>
        <v>526331</v>
      </c>
    </row>
    <row r="373" spans="17:17" x14ac:dyDescent="0.25">
      <c r="Q373" s="6">
        <f t="shared" ca="1" si="5"/>
        <v>276011</v>
      </c>
    </row>
    <row r="374" spans="17:17" x14ac:dyDescent="0.25">
      <c r="Q374" s="7">
        <f t="shared" ca="1" si="5"/>
        <v>455373</v>
      </c>
    </row>
    <row r="375" spans="17:17" x14ac:dyDescent="0.25">
      <c r="Q375" s="6">
        <f t="shared" ca="1" si="5"/>
        <v>160689</v>
      </c>
    </row>
    <row r="376" spans="17:17" x14ac:dyDescent="0.25">
      <c r="Q376" s="7">
        <f t="shared" ca="1" si="5"/>
        <v>371129</v>
      </c>
    </row>
    <row r="377" spans="17:17" x14ac:dyDescent="0.25">
      <c r="Q377" s="6">
        <f t="shared" ca="1" si="5"/>
        <v>500575</v>
      </c>
    </row>
    <row r="378" spans="17:17" x14ac:dyDescent="0.25">
      <c r="Q378" s="7">
        <f t="shared" ca="1" si="5"/>
        <v>570786</v>
      </c>
    </row>
    <row r="379" spans="17:17" x14ac:dyDescent="0.25">
      <c r="Q379" s="6">
        <f t="shared" ca="1" si="5"/>
        <v>456514</v>
      </c>
    </row>
    <row r="380" spans="17:17" x14ac:dyDescent="0.25">
      <c r="Q380" s="7">
        <f t="shared" ca="1" si="5"/>
        <v>411842</v>
      </c>
    </row>
    <row r="381" spans="17:17" x14ac:dyDescent="0.25">
      <c r="Q381" s="6">
        <f t="shared" ca="1" si="5"/>
        <v>118706</v>
      </c>
    </row>
    <row r="382" spans="17:17" x14ac:dyDescent="0.25">
      <c r="Q382" s="7">
        <f t="shared" ca="1" si="5"/>
        <v>263440</v>
      </c>
    </row>
    <row r="383" spans="17:17" x14ac:dyDescent="0.25">
      <c r="Q383" s="6">
        <f t="shared" ca="1" si="5"/>
        <v>430090</v>
      </c>
    </row>
    <row r="384" spans="17:17" x14ac:dyDescent="0.25">
      <c r="Q384" s="7">
        <f t="shared" ca="1" si="5"/>
        <v>437042</v>
      </c>
    </row>
    <row r="385" spans="17:17" x14ac:dyDescent="0.25">
      <c r="Q385" s="6">
        <f t="shared" ca="1" si="5"/>
        <v>128555</v>
      </c>
    </row>
    <row r="386" spans="17:17" x14ac:dyDescent="0.25">
      <c r="Q386" s="7">
        <f t="shared" ca="1" si="5"/>
        <v>119650</v>
      </c>
    </row>
    <row r="387" spans="17:17" x14ac:dyDescent="0.25">
      <c r="Q387" s="6">
        <f t="shared" ca="1" si="5"/>
        <v>264276</v>
      </c>
    </row>
    <row r="388" spans="17:17" x14ac:dyDescent="0.25">
      <c r="Q388" s="7">
        <f t="shared" ca="1" si="5"/>
        <v>90357</v>
      </c>
    </row>
    <row r="389" spans="17:17" x14ac:dyDescent="0.25">
      <c r="Q389" s="6">
        <f t="shared" ca="1" si="5"/>
        <v>570349</v>
      </c>
    </row>
    <row r="390" spans="17:17" x14ac:dyDescent="0.25">
      <c r="Q390" s="7">
        <f t="shared" ca="1" si="5"/>
        <v>514152</v>
      </c>
    </row>
    <row r="391" spans="17:17" x14ac:dyDescent="0.25">
      <c r="Q391" s="6">
        <f t="shared" ca="1" si="5"/>
        <v>211080</v>
      </c>
    </row>
    <row r="392" spans="17:17" x14ac:dyDescent="0.25">
      <c r="Q392" s="7">
        <f t="shared" ca="1" si="5"/>
        <v>247810</v>
      </c>
    </row>
    <row r="393" spans="17:17" x14ac:dyDescent="0.25">
      <c r="Q393" s="6">
        <f t="shared" ca="1" si="5"/>
        <v>117438</v>
      </c>
    </row>
    <row r="394" spans="17:17" x14ac:dyDescent="0.25">
      <c r="Q394" s="7">
        <f t="shared" ca="1" si="5"/>
        <v>87296</v>
      </c>
    </row>
    <row r="395" spans="17:17" x14ac:dyDescent="0.25">
      <c r="Q395" s="6">
        <f t="shared" ref="Q395:Q458" ca="1" si="6">RANDBETWEEN(45000,580000)</f>
        <v>468327</v>
      </c>
    </row>
    <row r="396" spans="17:17" x14ac:dyDescent="0.25">
      <c r="Q396" s="7">
        <f t="shared" ca="1" si="6"/>
        <v>357436</v>
      </c>
    </row>
    <row r="397" spans="17:17" x14ac:dyDescent="0.25">
      <c r="Q397" s="6">
        <f t="shared" ca="1" si="6"/>
        <v>45697</v>
      </c>
    </row>
    <row r="398" spans="17:17" x14ac:dyDescent="0.25">
      <c r="Q398" s="7">
        <f t="shared" ca="1" si="6"/>
        <v>305702</v>
      </c>
    </row>
    <row r="399" spans="17:17" x14ac:dyDescent="0.25">
      <c r="Q399" s="6">
        <f t="shared" ca="1" si="6"/>
        <v>91315</v>
      </c>
    </row>
    <row r="400" spans="17:17" x14ac:dyDescent="0.25">
      <c r="Q400" s="7">
        <f t="shared" ca="1" si="6"/>
        <v>73663</v>
      </c>
    </row>
    <row r="401" spans="17:17" x14ac:dyDescent="0.25">
      <c r="Q401" s="6">
        <f t="shared" ca="1" si="6"/>
        <v>270321</v>
      </c>
    </row>
    <row r="402" spans="17:17" x14ac:dyDescent="0.25">
      <c r="Q402" s="7">
        <f t="shared" ca="1" si="6"/>
        <v>141286</v>
      </c>
    </row>
    <row r="403" spans="17:17" x14ac:dyDescent="0.25">
      <c r="Q403" s="6">
        <f t="shared" ca="1" si="6"/>
        <v>154792</v>
      </c>
    </row>
    <row r="404" spans="17:17" x14ac:dyDescent="0.25">
      <c r="Q404" s="7">
        <f t="shared" ca="1" si="6"/>
        <v>104683</v>
      </c>
    </row>
    <row r="405" spans="17:17" x14ac:dyDescent="0.25">
      <c r="Q405" s="6">
        <f t="shared" ca="1" si="6"/>
        <v>375868</v>
      </c>
    </row>
    <row r="406" spans="17:17" x14ac:dyDescent="0.25">
      <c r="Q406" s="7">
        <f t="shared" ca="1" si="6"/>
        <v>78057</v>
      </c>
    </row>
    <row r="407" spans="17:17" x14ac:dyDescent="0.25">
      <c r="Q407" s="6">
        <f t="shared" ca="1" si="6"/>
        <v>487710</v>
      </c>
    </row>
    <row r="408" spans="17:17" x14ac:dyDescent="0.25">
      <c r="Q408" s="7">
        <f t="shared" ca="1" si="6"/>
        <v>51736</v>
      </c>
    </row>
    <row r="409" spans="17:17" x14ac:dyDescent="0.25">
      <c r="Q409" s="6">
        <f t="shared" ca="1" si="6"/>
        <v>499350</v>
      </c>
    </row>
    <row r="410" spans="17:17" x14ac:dyDescent="0.25">
      <c r="Q410" s="7">
        <f t="shared" ca="1" si="6"/>
        <v>272008</v>
      </c>
    </row>
    <row r="411" spans="17:17" x14ac:dyDescent="0.25">
      <c r="Q411" s="6">
        <f t="shared" ca="1" si="6"/>
        <v>147802</v>
      </c>
    </row>
    <row r="412" spans="17:17" x14ac:dyDescent="0.25">
      <c r="Q412" s="7">
        <f t="shared" ca="1" si="6"/>
        <v>153183</v>
      </c>
    </row>
    <row r="413" spans="17:17" x14ac:dyDescent="0.25">
      <c r="Q413" s="6">
        <f t="shared" ca="1" si="6"/>
        <v>322901</v>
      </c>
    </row>
    <row r="414" spans="17:17" x14ac:dyDescent="0.25">
      <c r="Q414" s="7">
        <f t="shared" ca="1" si="6"/>
        <v>378584</v>
      </c>
    </row>
    <row r="415" spans="17:17" x14ac:dyDescent="0.25">
      <c r="Q415" s="6">
        <f t="shared" ca="1" si="6"/>
        <v>329384</v>
      </c>
    </row>
    <row r="416" spans="17:17" x14ac:dyDescent="0.25">
      <c r="Q416" s="7">
        <f t="shared" ca="1" si="6"/>
        <v>204508</v>
      </c>
    </row>
    <row r="417" spans="17:17" x14ac:dyDescent="0.25">
      <c r="Q417" s="6">
        <f t="shared" ca="1" si="6"/>
        <v>195023</v>
      </c>
    </row>
    <row r="418" spans="17:17" x14ac:dyDescent="0.25">
      <c r="Q418" s="7">
        <f t="shared" ca="1" si="6"/>
        <v>207150</v>
      </c>
    </row>
    <row r="419" spans="17:17" x14ac:dyDescent="0.25">
      <c r="Q419" s="6">
        <f t="shared" ca="1" si="6"/>
        <v>350015</v>
      </c>
    </row>
    <row r="420" spans="17:17" x14ac:dyDescent="0.25">
      <c r="Q420" s="7">
        <f t="shared" ca="1" si="6"/>
        <v>397638</v>
      </c>
    </row>
    <row r="421" spans="17:17" x14ac:dyDescent="0.25">
      <c r="Q421" s="6">
        <f t="shared" ca="1" si="6"/>
        <v>524139</v>
      </c>
    </row>
    <row r="422" spans="17:17" x14ac:dyDescent="0.25">
      <c r="Q422" s="7">
        <f t="shared" ca="1" si="6"/>
        <v>425995</v>
      </c>
    </row>
    <row r="423" spans="17:17" x14ac:dyDescent="0.25">
      <c r="Q423" s="6">
        <f t="shared" ca="1" si="6"/>
        <v>373680</v>
      </c>
    </row>
    <row r="424" spans="17:17" x14ac:dyDescent="0.25">
      <c r="Q424" s="7">
        <f t="shared" ca="1" si="6"/>
        <v>544689</v>
      </c>
    </row>
    <row r="425" spans="17:17" x14ac:dyDescent="0.25">
      <c r="Q425" s="6">
        <f t="shared" ca="1" si="6"/>
        <v>76232</v>
      </c>
    </row>
    <row r="426" spans="17:17" x14ac:dyDescent="0.25">
      <c r="Q426" s="7">
        <f t="shared" ca="1" si="6"/>
        <v>158322</v>
      </c>
    </row>
    <row r="427" spans="17:17" x14ac:dyDescent="0.25">
      <c r="Q427" s="6">
        <f t="shared" ca="1" si="6"/>
        <v>349579</v>
      </c>
    </row>
    <row r="428" spans="17:17" x14ac:dyDescent="0.25">
      <c r="Q428" s="7">
        <f t="shared" ca="1" si="6"/>
        <v>73387</v>
      </c>
    </row>
    <row r="429" spans="17:17" x14ac:dyDescent="0.25">
      <c r="Q429" s="6">
        <f t="shared" ca="1" si="6"/>
        <v>50425</v>
      </c>
    </row>
    <row r="430" spans="17:17" x14ac:dyDescent="0.25">
      <c r="Q430" s="7">
        <f t="shared" ca="1" si="6"/>
        <v>467081</v>
      </c>
    </row>
    <row r="431" spans="17:17" x14ac:dyDescent="0.25">
      <c r="Q431" s="6">
        <f t="shared" ca="1" si="6"/>
        <v>501063</v>
      </c>
    </row>
    <row r="432" spans="17:17" x14ac:dyDescent="0.25">
      <c r="Q432" s="7">
        <f t="shared" ca="1" si="6"/>
        <v>318575</v>
      </c>
    </row>
    <row r="433" spans="17:17" x14ac:dyDescent="0.25">
      <c r="Q433" s="6">
        <f t="shared" ca="1" si="6"/>
        <v>411160</v>
      </c>
    </row>
    <row r="434" spans="17:17" x14ac:dyDescent="0.25">
      <c r="Q434" s="7">
        <f t="shared" ca="1" si="6"/>
        <v>507789</v>
      </c>
    </row>
    <row r="435" spans="17:17" x14ac:dyDescent="0.25">
      <c r="Q435" s="6">
        <f t="shared" ca="1" si="6"/>
        <v>351527</v>
      </c>
    </row>
    <row r="436" spans="17:17" x14ac:dyDescent="0.25">
      <c r="Q436" s="7">
        <f t="shared" ca="1" si="6"/>
        <v>45162</v>
      </c>
    </row>
    <row r="437" spans="17:17" x14ac:dyDescent="0.25">
      <c r="Q437" s="6">
        <f t="shared" ca="1" si="6"/>
        <v>293474</v>
      </c>
    </row>
    <row r="438" spans="17:17" x14ac:dyDescent="0.25">
      <c r="Q438" s="7">
        <f t="shared" ca="1" si="6"/>
        <v>161969</v>
      </c>
    </row>
    <row r="439" spans="17:17" x14ac:dyDescent="0.25">
      <c r="Q439" s="6">
        <f t="shared" ca="1" si="6"/>
        <v>441773</v>
      </c>
    </row>
    <row r="440" spans="17:17" x14ac:dyDescent="0.25">
      <c r="Q440" s="7">
        <f t="shared" ca="1" si="6"/>
        <v>386855</v>
      </c>
    </row>
    <row r="441" spans="17:17" x14ac:dyDescent="0.25">
      <c r="Q441" s="6">
        <f t="shared" ca="1" si="6"/>
        <v>515685</v>
      </c>
    </row>
    <row r="442" spans="17:17" x14ac:dyDescent="0.25">
      <c r="Q442" s="7">
        <f t="shared" ca="1" si="6"/>
        <v>463645</v>
      </c>
    </row>
    <row r="443" spans="17:17" x14ac:dyDescent="0.25">
      <c r="Q443" s="6">
        <f t="shared" ca="1" si="6"/>
        <v>171567</v>
      </c>
    </row>
    <row r="444" spans="17:17" x14ac:dyDescent="0.25">
      <c r="Q444" s="7">
        <f t="shared" ca="1" si="6"/>
        <v>430908</v>
      </c>
    </row>
    <row r="445" spans="17:17" x14ac:dyDescent="0.25">
      <c r="Q445" s="6">
        <f t="shared" ca="1" si="6"/>
        <v>405329</v>
      </c>
    </row>
    <row r="446" spans="17:17" x14ac:dyDescent="0.25">
      <c r="Q446" s="7">
        <f t="shared" ca="1" si="6"/>
        <v>446030</v>
      </c>
    </row>
    <row r="447" spans="17:17" x14ac:dyDescent="0.25">
      <c r="Q447" s="6">
        <f t="shared" ca="1" si="6"/>
        <v>170006</v>
      </c>
    </row>
    <row r="448" spans="17:17" x14ac:dyDescent="0.25">
      <c r="Q448" s="7">
        <f t="shared" ca="1" si="6"/>
        <v>385823</v>
      </c>
    </row>
    <row r="449" spans="17:17" x14ac:dyDescent="0.25">
      <c r="Q449" s="6">
        <f t="shared" ca="1" si="6"/>
        <v>353218</v>
      </c>
    </row>
    <row r="450" spans="17:17" x14ac:dyDescent="0.25">
      <c r="Q450" s="7">
        <f t="shared" ca="1" si="6"/>
        <v>112645</v>
      </c>
    </row>
    <row r="451" spans="17:17" x14ac:dyDescent="0.25">
      <c r="Q451" s="6">
        <f t="shared" ca="1" si="6"/>
        <v>243234</v>
      </c>
    </row>
    <row r="452" spans="17:17" x14ac:dyDescent="0.25">
      <c r="Q452" s="7">
        <f t="shared" ca="1" si="6"/>
        <v>142538</v>
      </c>
    </row>
    <row r="453" spans="17:17" x14ac:dyDescent="0.25">
      <c r="Q453" s="6">
        <f t="shared" ca="1" si="6"/>
        <v>531560</v>
      </c>
    </row>
    <row r="454" spans="17:17" x14ac:dyDescent="0.25">
      <c r="Q454" s="7">
        <f t="shared" ca="1" si="6"/>
        <v>481026</v>
      </c>
    </row>
    <row r="455" spans="17:17" x14ac:dyDescent="0.25">
      <c r="Q455" s="6">
        <f t="shared" ca="1" si="6"/>
        <v>430270</v>
      </c>
    </row>
    <row r="456" spans="17:17" x14ac:dyDescent="0.25">
      <c r="Q456" s="7">
        <f t="shared" ca="1" si="6"/>
        <v>147815</v>
      </c>
    </row>
    <row r="457" spans="17:17" x14ac:dyDescent="0.25">
      <c r="Q457" s="6">
        <f t="shared" ca="1" si="6"/>
        <v>67065</v>
      </c>
    </row>
    <row r="458" spans="17:17" x14ac:dyDescent="0.25">
      <c r="Q458" s="7">
        <f t="shared" ca="1" si="6"/>
        <v>191626</v>
      </c>
    </row>
    <row r="459" spans="17:17" x14ac:dyDescent="0.25">
      <c r="Q459" s="6">
        <f t="shared" ref="Q459:Q522" ca="1" si="7">RANDBETWEEN(45000,580000)</f>
        <v>498353</v>
      </c>
    </row>
    <row r="460" spans="17:17" x14ac:dyDescent="0.25">
      <c r="Q460" s="7">
        <f t="shared" ca="1" si="7"/>
        <v>486652</v>
      </c>
    </row>
    <row r="461" spans="17:17" x14ac:dyDescent="0.25">
      <c r="Q461" s="6">
        <f t="shared" ca="1" si="7"/>
        <v>249182</v>
      </c>
    </row>
    <row r="462" spans="17:17" x14ac:dyDescent="0.25">
      <c r="Q462" s="7">
        <f t="shared" ca="1" si="7"/>
        <v>175316</v>
      </c>
    </row>
    <row r="463" spans="17:17" x14ac:dyDescent="0.25">
      <c r="Q463" s="6">
        <f t="shared" ca="1" si="7"/>
        <v>435098</v>
      </c>
    </row>
    <row r="464" spans="17:17" x14ac:dyDescent="0.25">
      <c r="Q464" s="7">
        <f t="shared" ca="1" si="7"/>
        <v>307941</v>
      </c>
    </row>
    <row r="465" spans="17:17" x14ac:dyDescent="0.25">
      <c r="Q465" s="6">
        <f t="shared" ca="1" si="7"/>
        <v>314327</v>
      </c>
    </row>
    <row r="466" spans="17:17" x14ac:dyDescent="0.25">
      <c r="Q466" s="7">
        <f t="shared" ca="1" si="7"/>
        <v>420280</v>
      </c>
    </row>
    <row r="467" spans="17:17" x14ac:dyDescent="0.25">
      <c r="Q467" s="6">
        <f t="shared" ca="1" si="7"/>
        <v>524534</v>
      </c>
    </row>
    <row r="468" spans="17:17" x14ac:dyDescent="0.25">
      <c r="Q468" s="7">
        <f t="shared" ca="1" si="7"/>
        <v>207393</v>
      </c>
    </row>
    <row r="469" spans="17:17" x14ac:dyDescent="0.25">
      <c r="Q469" s="6">
        <f t="shared" ca="1" si="7"/>
        <v>249328</v>
      </c>
    </row>
    <row r="470" spans="17:17" x14ac:dyDescent="0.25">
      <c r="Q470" s="7">
        <f t="shared" ca="1" si="7"/>
        <v>531068</v>
      </c>
    </row>
    <row r="471" spans="17:17" x14ac:dyDescent="0.25">
      <c r="Q471" s="6">
        <f t="shared" ca="1" si="7"/>
        <v>442745</v>
      </c>
    </row>
    <row r="472" spans="17:17" x14ac:dyDescent="0.25">
      <c r="Q472" s="7">
        <f t="shared" ca="1" si="7"/>
        <v>110205</v>
      </c>
    </row>
    <row r="473" spans="17:17" x14ac:dyDescent="0.25">
      <c r="Q473" s="6">
        <f t="shared" ca="1" si="7"/>
        <v>289407</v>
      </c>
    </row>
    <row r="474" spans="17:17" x14ac:dyDescent="0.25">
      <c r="Q474" s="7">
        <f t="shared" ca="1" si="7"/>
        <v>267028</v>
      </c>
    </row>
    <row r="475" spans="17:17" x14ac:dyDescent="0.25">
      <c r="Q475" s="6">
        <f t="shared" ca="1" si="7"/>
        <v>537696</v>
      </c>
    </row>
    <row r="476" spans="17:17" x14ac:dyDescent="0.25">
      <c r="Q476" s="7">
        <f t="shared" ca="1" si="7"/>
        <v>409409</v>
      </c>
    </row>
    <row r="477" spans="17:17" x14ac:dyDescent="0.25">
      <c r="Q477" s="6">
        <f t="shared" ca="1" si="7"/>
        <v>508909</v>
      </c>
    </row>
    <row r="478" spans="17:17" x14ac:dyDescent="0.25">
      <c r="Q478" s="7">
        <f t="shared" ca="1" si="7"/>
        <v>281457</v>
      </c>
    </row>
    <row r="479" spans="17:17" x14ac:dyDescent="0.25">
      <c r="Q479" s="6">
        <f t="shared" ca="1" si="7"/>
        <v>536577</v>
      </c>
    </row>
    <row r="480" spans="17:17" x14ac:dyDescent="0.25">
      <c r="Q480" s="7">
        <f t="shared" ca="1" si="7"/>
        <v>573906</v>
      </c>
    </row>
    <row r="481" spans="17:17" x14ac:dyDescent="0.25">
      <c r="Q481" s="6">
        <f t="shared" ca="1" si="7"/>
        <v>55914</v>
      </c>
    </row>
    <row r="482" spans="17:17" x14ac:dyDescent="0.25">
      <c r="Q482" s="7">
        <f t="shared" ca="1" si="7"/>
        <v>578147</v>
      </c>
    </row>
    <row r="483" spans="17:17" x14ac:dyDescent="0.25">
      <c r="Q483" s="6">
        <f t="shared" ca="1" si="7"/>
        <v>379254</v>
      </c>
    </row>
    <row r="484" spans="17:17" x14ac:dyDescent="0.25">
      <c r="Q484" s="7">
        <f t="shared" ca="1" si="7"/>
        <v>403309</v>
      </c>
    </row>
    <row r="485" spans="17:17" x14ac:dyDescent="0.25">
      <c r="Q485" s="6">
        <f t="shared" ca="1" si="7"/>
        <v>127420</v>
      </c>
    </row>
    <row r="486" spans="17:17" x14ac:dyDescent="0.25">
      <c r="Q486" s="7">
        <f t="shared" ca="1" si="7"/>
        <v>312059</v>
      </c>
    </row>
    <row r="487" spans="17:17" x14ac:dyDescent="0.25">
      <c r="Q487" s="6">
        <f t="shared" ca="1" si="7"/>
        <v>464674</v>
      </c>
    </row>
    <row r="488" spans="17:17" x14ac:dyDescent="0.25">
      <c r="Q488" s="7">
        <f t="shared" ca="1" si="7"/>
        <v>232568</v>
      </c>
    </row>
    <row r="489" spans="17:17" x14ac:dyDescent="0.25">
      <c r="Q489" s="6">
        <f t="shared" ca="1" si="7"/>
        <v>548827</v>
      </c>
    </row>
    <row r="490" spans="17:17" x14ac:dyDescent="0.25">
      <c r="Q490" s="7">
        <f t="shared" ca="1" si="7"/>
        <v>164579</v>
      </c>
    </row>
    <row r="491" spans="17:17" x14ac:dyDescent="0.25">
      <c r="Q491" s="6">
        <f t="shared" ca="1" si="7"/>
        <v>133524</v>
      </c>
    </row>
    <row r="492" spans="17:17" x14ac:dyDescent="0.25">
      <c r="Q492" s="7">
        <f t="shared" ca="1" si="7"/>
        <v>407809</v>
      </c>
    </row>
    <row r="493" spans="17:17" x14ac:dyDescent="0.25">
      <c r="Q493" s="6">
        <f t="shared" ca="1" si="7"/>
        <v>274237</v>
      </c>
    </row>
    <row r="494" spans="17:17" x14ac:dyDescent="0.25">
      <c r="Q494" s="7">
        <f t="shared" ca="1" si="7"/>
        <v>462287</v>
      </c>
    </row>
    <row r="495" spans="17:17" x14ac:dyDescent="0.25">
      <c r="Q495" s="6">
        <f t="shared" ca="1" si="7"/>
        <v>108176</v>
      </c>
    </row>
    <row r="496" spans="17:17" x14ac:dyDescent="0.25">
      <c r="Q496" s="7">
        <f t="shared" ca="1" si="7"/>
        <v>294292</v>
      </c>
    </row>
    <row r="497" spans="17:17" x14ac:dyDescent="0.25">
      <c r="Q497" s="6">
        <f t="shared" ca="1" si="7"/>
        <v>265987</v>
      </c>
    </row>
    <row r="498" spans="17:17" x14ac:dyDescent="0.25">
      <c r="Q498" s="7">
        <f t="shared" ca="1" si="7"/>
        <v>531202</v>
      </c>
    </row>
    <row r="499" spans="17:17" x14ac:dyDescent="0.25">
      <c r="Q499" s="6">
        <f t="shared" ca="1" si="7"/>
        <v>240652</v>
      </c>
    </row>
    <row r="500" spans="17:17" x14ac:dyDescent="0.25">
      <c r="Q500" s="7">
        <f t="shared" ca="1" si="7"/>
        <v>542935</v>
      </c>
    </row>
    <row r="501" spans="17:17" x14ac:dyDescent="0.25">
      <c r="Q501" s="6">
        <f t="shared" ca="1" si="7"/>
        <v>104241</v>
      </c>
    </row>
    <row r="502" spans="17:17" x14ac:dyDescent="0.25">
      <c r="Q502" s="7">
        <f t="shared" ca="1" si="7"/>
        <v>463261</v>
      </c>
    </row>
    <row r="503" spans="17:17" x14ac:dyDescent="0.25">
      <c r="Q503" s="6">
        <f t="shared" ca="1" si="7"/>
        <v>466264</v>
      </c>
    </row>
    <row r="504" spans="17:17" x14ac:dyDescent="0.25">
      <c r="Q504" s="7">
        <f t="shared" ca="1" si="7"/>
        <v>538704</v>
      </c>
    </row>
    <row r="505" spans="17:17" x14ac:dyDescent="0.25">
      <c r="Q505" s="6">
        <f t="shared" ca="1" si="7"/>
        <v>290013</v>
      </c>
    </row>
    <row r="506" spans="17:17" x14ac:dyDescent="0.25">
      <c r="Q506" s="7">
        <f t="shared" ca="1" si="7"/>
        <v>576233</v>
      </c>
    </row>
    <row r="507" spans="17:17" x14ac:dyDescent="0.25">
      <c r="Q507" s="6">
        <f t="shared" ca="1" si="7"/>
        <v>361249</v>
      </c>
    </row>
    <row r="508" spans="17:17" x14ac:dyDescent="0.25">
      <c r="Q508" s="7">
        <f t="shared" ca="1" si="7"/>
        <v>498349</v>
      </c>
    </row>
    <row r="509" spans="17:17" x14ac:dyDescent="0.25">
      <c r="Q509" s="6">
        <f t="shared" ca="1" si="7"/>
        <v>125356</v>
      </c>
    </row>
    <row r="510" spans="17:17" x14ac:dyDescent="0.25">
      <c r="Q510" s="7">
        <f t="shared" ca="1" si="7"/>
        <v>461956</v>
      </c>
    </row>
    <row r="511" spans="17:17" x14ac:dyDescent="0.25">
      <c r="Q511" s="6">
        <f t="shared" ca="1" si="7"/>
        <v>249914</v>
      </c>
    </row>
    <row r="512" spans="17:17" x14ac:dyDescent="0.25">
      <c r="Q512" s="7">
        <f t="shared" ca="1" si="7"/>
        <v>219193</v>
      </c>
    </row>
    <row r="513" spans="17:17" x14ac:dyDescent="0.25">
      <c r="Q513" s="6">
        <f t="shared" ca="1" si="7"/>
        <v>521791</v>
      </c>
    </row>
    <row r="514" spans="17:17" x14ac:dyDescent="0.25">
      <c r="Q514" s="7">
        <f t="shared" ca="1" si="7"/>
        <v>61079</v>
      </c>
    </row>
    <row r="515" spans="17:17" x14ac:dyDescent="0.25">
      <c r="Q515" s="6">
        <f t="shared" ca="1" si="7"/>
        <v>231691</v>
      </c>
    </row>
    <row r="516" spans="17:17" x14ac:dyDescent="0.25">
      <c r="Q516" s="7">
        <f t="shared" ca="1" si="7"/>
        <v>537438</v>
      </c>
    </row>
    <row r="517" spans="17:17" x14ac:dyDescent="0.25">
      <c r="Q517" s="6">
        <f t="shared" ca="1" si="7"/>
        <v>487052</v>
      </c>
    </row>
    <row r="518" spans="17:17" x14ac:dyDescent="0.25">
      <c r="Q518" s="7">
        <f t="shared" ca="1" si="7"/>
        <v>181348</v>
      </c>
    </row>
    <row r="519" spans="17:17" x14ac:dyDescent="0.25">
      <c r="Q519" s="6">
        <f t="shared" ca="1" si="7"/>
        <v>431632</v>
      </c>
    </row>
    <row r="520" spans="17:17" x14ac:dyDescent="0.25">
      <c r="Q520" s="7">
        <f t="shared" ca="1" si="7"/>
        <v>157764</v>
      </c>
    </row>
    <row r="521" spans="17:17" x14ac:dyDescent="0.25">
      <c r="Q521" s="6">
        <f t="shared" ca="1" si="7"/>
        <v>429656</v>
      </c>
    </row>
    <row r="522" spans="17:17" x14ac:dyDescent="0.25">
      <c r="Q522" s="7">
        <f t="shared" ca="1" si="7"/>
        <v>289933</v>
      </c>
    </row>
    <row r="523" spans="17:17" x14ac:dyDescent="0.25">
      <c r="Q523" s="6">
        <f t="shared" ref="Q523:Q586" ca="1" si="8">RANDBETWEEN(45000,580000)</f>
        <v>579175</v>
      </c>
    </row>
    <row r="524" spans="17:17" x14ac:dyDescent="0.25">
      <c r="Q524" s="7">
        <f t="shared" ca="1" si="8"/>
        <v>386373</v>
      </c>
    </row>
    <row r="525" spans="17:17" x14ac:dyDescent="0.25">
      <c r="Q525" s="6">
        <f t="shared" ca="1" si="8"/>
        <v>473998</v>
      </c>
    </row>
    <row r="526" spans="17:17" x14ac:dyDescent="0.25">
      <c r="Q526" s="7">
        <f t="shared" ca="1" si="8"/>
        <v>412099</v>
      </c>
    </row>
    <row r="527" spans="17:17" x14ac:dyDescent="0.25">
      <c r="Q527" s="6">
        <f t="shared" ca="1" si="8"/>
        <v>353523</v>
      </c>
    </row>
    <row r="528" spans="17:17" x14ac:dyDescent="0.25">
      <c r="Q528" s="7">
        <f t="shared" ca="1" si="8"/>
        <v>124250</v>
      </c>
    </row>
    <row r="529" spans="17:17" x14ac:dyDescent="0.25">
      <c r="Q529" s="6">
        <f t="shared" ca="1" si="8"/>
        <v>49202</v>
      </c>
    </row>
    <row r="530" spans="17:17" x14ac:dyDescent="0.25">
      <c r="Q530" s="7">
        <f t="shared" ca="1" si="8"/>
        <v>210602</v>
      </c>
    </row>
    <row r="531" spans="17:17" x14ac:dyDescent="0.25">
      <c r="Q531" s="6">
        <f t="shared" ca="1" si="8"/>
        <v>149057</v>
      </c>
    </row>
    <row r="532" spans="17:17" x14ac:dyDescent="0.25">
      <c r="Q532" s="7">
        <f t="shared" ca="1" si="8"/>
        <v>216881</v>
      </c>
    </row>
    <row r="533" spans="17:17" x14ac:dyDescent="0.25">
      <c r="Q533" s="6">
        <f t="shared" ca="1" si="8"/>
        <v>262234</v>
      </c>
    </row>
    <row r="534" spans="17:17" x14ac:dyDescent="0.25">
      <c r="Q534" s="7">
        <f t="shared" ca="1" si="8"/>
        <v>168986</v>
      </c>
    </row>
    <row r="535" spans="17:17" x14ac:dyDescent="0.25">
      <c r="Q535" s="6">
        <f t="shared" ca="1" si="8"/>
        <v>64619</v>
      </c>
    </row>
    <row r="536" spans="17:17" x14ac:dyDescent="0.25">
      <c r="Q536" s="7">
        <f t="shared" ca="1" si="8"/>
        <v>265026</v>
      </c>
    </row>
    <row r="537" spans="17:17" x14ac:dyDescent="0.25">
      <c r="Q537" s="6">
        <f t="shared" ca="1" si="8"/>
        <v>317171</v>
      </c>
    </row>
    <row r="538" spans="17:17" x14ac:dyDescent="0.25">
      <c r="Q538" s="7">
        <f t="shared" ca="1" si="8"/>
        <v>551030</v>
      </c>
    </row>
    <row r="539" spans="17:17" x14ac:dyDescent="0.25">
      <c r="Q539" s="6">
        <f t="shared" ca="1" si="8"/>
        <v>450669</v>
      </c>
    </row>
    <row r="540" spans="17:17" x14ac:dyDescent="0.25">
      <c r="Q540" s="7">
        <f t="shared" ca="1" si="8"/>
        <v>286339</v>
      </c>
    </row>
    <row r="541" spans="17:17" x14ac:dyDescent="0.25">
      <c r="Q541" s="6">
        <f t="shared" ca="1" si="8"/>
        <v>283795</v>
      </c>
    </row>
    <row r="542" spans="17:17" x14ac:dyDescent="0.25">
      <c r="Q542" s="7">
        <f t="shared" ca="1" si="8"/>
        <v>219809</v>
      </c>
    </row>
    <row r="543" spans="17:17" x14ac:dyDescent="0.25">
      <c r="Q543" s="6">
        <f t="shared" ca="1" si="8"/>
        <v>500300</v>
      </c>
    </row>
    <row r="544" spans="17:17" x14ac:dyDescent="0.25">
      <c r="Q544" s="7">
        <f t="shared" ca="1" si="8"/>
        <v>506338</v>
      </c>
    </row>
    <row r="545" spans="17:17" x14ac:dyDescent="0.25">
      <c r="Q545" s="6">
        <f t="shared" ca="1" si="8"/>
        <v>444666</v>
      </c>
    </row>
    <row r="546" spans="17:17" x14ac:dyDescent="0.25">
      <c r="Q546" s="7">
        <f t="shared" ca="1" si="8"/>
        <v>343131</v>
      </c>
    </row>
    <row r="547" spans="17:17" x14ac:dyDescent="0.25">
      <c r="Q547" s="6">
        <f t="shared" ca="1" si="8"/>
        <v>75657</v>
      </c>
    </row>
    <row r="548" spans="17:17" x14ac:dyDescent="0.25">
      <c r="Q548" s="7">
        <f t="shared" ca="1" si="8"/>
        <v>312202</v>
      </c>
    </row>
    <row r="549" spans="17:17" x14ac:dyDescent="0.25">
      <c r="Q549" s="6">
        <f t="shared" ca="1" si="8"/>
        <v>237293</v>
      </c>
    </row>
    <row r="550" spans="17:17" x14ac:dyDescent="0.25">
      <c r="Q550" s="7">
        <f t="shared" ca="1" si="8"/>
        <v>526042</v>
      </c>
    </row>
    <row r="551" spans="17:17" x14ac:dyDescent="0.25">
      <c r="Q551" s="6">
        <f t="shared" ca="1" si="8"/>
        <v>157691</v>
      </c>
    </row>
    <row r="552" spans="17:17" x14ac:dyDescent="0.25">
      <c r="Q552" s="7">
        <f t="shared" ca="1" si="8"/>
        <v>470570</v>
      </c>
    </row>
    <row r="553" spans="17:17" x14ac:dyDescent="0.25">
      <c r="Q553" s="6">
        <f t="shared" ca="1" si="8"/>
        <v>50320</v>
      </c>
    </row>
    <row r="554" spans="17:17" x14ac:dyDescent="0.25">
      <c r="Q554" s="7">
        <f t="shared" ca="1" si="8"/>
        <v>538945</v>
      </c>
    </row>
    <row r="555" spans="17:17" x14ac:dyDescent="0.25">
      <c r="Q555" s="6">
        <f t="shared" ca="1" si="8"/>
        <v>448518</v>
      </c>
    </row>
    <row r="556" spans="17:17" x14ac:dyDescent="0.25">
      <c r="Q556" s="7">
        <f t="shared" ca="1" si="8"/>
        <v>106932</v>
      </c>
    </row>
    <row r="557" spans="17:17" x14ac:dyDescent="0.25">
      <c r="Q557" s="6">
        <f t="shared" ca="1" si="8"/>
        <v>488559</v>
      </c>
    </row>
    <row r="558" spans="17:17" x14ac:dyDescent="0.25">
      <c r="Q558" s="7">
        <f t="shared" ca="1" si="8"/>
        <v>303713</v>
      </c>
    </row>
    <row r="559" spans="17:17" x14ac:dyDescent="0.25">
      <c r="Q559" s="6">
        <f t="shared" ca="1" si="8"/>
        <v>273160</v>
      </c>
    </row>
    <row r="560" spans="17:17" x14ac:dyDescent="0.25">
      <c r="Q560" s="7">
        <f t="shared" ca="1" si="8"/>
        <v>433194</v>
      </c>
    </row>
    <row r="561" spans="17:17" x14ac:dyDescent="0.25">
      <c r="Q561" s="6">
        <f t="shared" ca="1" si="8"/>
        <v>82682</v>
      </c>
    </row>
    <row r="562" spans="17:17" x14ac:dyDescent="0.25">
      <c r="Q562" s="7">
        <f t="shared" ca="1" si="8"/>
        <v>123621</v>
      </c>
    </row>
    <row r="563" spans="17:17" x14ac:dyDescent="0.25">
      <c r="Q563" s="6">
        <f t="shared" ca="1" si="8"/>
        <v>223253</v>
      </c>
    </row>
    <row r="564" spans="17:17" x14ac:dyDescent="0.25">
      <c r="Q564" s="7">
        <f t="shared" ca="1" si="8"/>
        <v>543897</v>
      </c>
    </row>
    <row r="565" spans="17:17" x14ac:dyDescent="0.25">
      <c r="Q565" s="6">
        <f t="shared" ca="1" si="8"/>
        <v>51728</v>
      </c>
    </row>
    <row r="566" spans="17:17" x14ac:dyDescent="0.25">
      <c r="Q566" s="7">
        <f t="shared" ca="1" si="8"/>
        <v>335689</v>
      </c>
    </row>
    <row r="567" spans="17:17" x14ac:dyDescent="0.25">
      <c r="Q567" s="6">
        <f t="shared" ca="1" si="8"/>
        <v>59878</v>
      </c>
    </row>
    <row r="568" spans="17:17" x14ac:dyDescent="0.25">
      <c r="Q568" s="7">
        <f t="shared" ca="1" si="8"/>
        <v>53607</v>
      </c>
    </row>
    <row r="569" spans="17:17" x14ac:dyDescent="0.25">
      <c r="Q569" s="6">
        <f t="shared" ca="1" si="8"/>
        <v>93129</v>
      </c>
    </row>
    <row r="570" spans="17:17" x14ac:dyDescent="0.25">
      <c r="Q570" s="7">
        <f t="shared" ca="1" si="8"/>
        <v>104959</v>
      </c>
    </row>
    <row r="571" spans="17:17" x14ac:dyDescent="0.25">
      <c r="Q571" s="6">
        <f t="shared" ca="1" si="8"/>
        <v>143495</v>
      </c>
    </row>
    <row r="572" spans="17:17" x14ac:dyDescent="0.25">
      <c r="Q572" s="7">
        <f t="shared" ca="1" si="8"/>
        <v>53891</v>
      </c>
    </row>
    <row r="573" spans="17:17" x14ac:dyDescent="0.25">
      <c r="Q573" s="6">
        <f t="shared" ca="1" si="8"/>
        <v>579459</v>
      </c>
    </row>
    <row r="574" spans="17:17" x14ac:dyDescent="0.25">
      <c r="Q574" s="7">
        <f t="shared" ca="1" si="8"/>
        <v>134000</v>
      </c>
    </row>
    <row r="575" spans="17:17" x14ac:dyDescent="0.25">
      <c r="Q575" s="6">
        <f t="shared" ca="1" si="8"/>
        <v>275153</v>
      </c>
    </row>
    <row r="576" spans="17:17" x14ac:dyDescent="0.25">
      <c r="Q576" s="7">
        <f t="shared" ca="1" si="8"/>
        <v>269428</v>
      </c>
    </row>
    <row r="577" spans="17:17" x14ac:dyDescent="0.25">
      <c r="Q577" s="6">
        <f t="shared" ca="1" si="8"/>
        <v>137480</v>
      </c>
    </row>
    <row r="578" spans="17:17" x14ac:dyDescent="0.25">
      <c r="Q578" s="7">
        <f t="shared" ca="1" si="8"/>
        <v>78143</v>
      </c>
    </row>
    <row r="579" spans="17:17" x14ac:dyDescent="0.25">
      <c r="Q579" s="6">
        <f t="shared" ca="1" si="8"/>
        <v>248458</v>
      </c>
    </row>
    <row r="580" spans="17:17" x14ac:dyDescent="0.25">
      <c r="Q580" s="7">
        <f t="shared" ca="1" si="8"/>
        <v>309373</v>
      </c>
    </row>
    <row r="581" spans="17:17" x14ac:dyDescent="0.25">
      <c r="Q581" s="6">
        <f t="shared" ca="1" si="8"/>
        <v>126378</v>
      </c>
    </row>
    <row r="582" spans="17:17" x14ac:dyDescent="0.25">
      <c r="Q582" s="7">
        <f t="shared" ca="1" si="8"/>
        <v>306874</v>
      </c>
    </row>
    <row r="583" spans="17:17" x14ac:dyDescent="0.25">
      <c r="Q583" s="6">
        <f t="shared" ca="1" si="8"/>
        <v>167436</v>
      </c>
    </row>
    <row r="584" spans="17:17" x14ac:dyDescent="0.25">
      <c r="Q584" s="7">
        <f t="shared" ca="1" si="8"/>
        <v>332703</v>
      </c>
    </row>
    <row r="585" spans="17:17" x14ac:dyDescent="0.25">
      <c r="Q585" s="6">
        <f t="shared" ca="1" si="8"/>
        <v>435146</v>
      </c>
    </row>
    <row r="586" spans="17:17" x14ac:dyDescent="0.25">
      <c r="Q586" s="7">
        <f t="shared" ca="1" si="8"/>
        <v>74415</v>
      </c>
    </row>
    <row r="587" spans="17:17" x14ac:dyDescent="0.25">
      <c r="Q587" s="6">
        <f t="shared" ref="Q587:Q620" ca="1" si="9">RANDBETWEEN(45000,580000)</f>
        <v>70277</v>
      </c>
    </row>
    <row r="588" spans="17:17" x14ac:dyDescent="0.25">
      <c r="Q588" s="7">
        <f t="shared" ca="1" si="9"/>
        <v>169837</v>
      </c>
    </row>
    <row r="589" spans="17:17" x14ac:dyDescent="0.25">
      <c r="Q589" s="6">
        <f t="shared" ca="1" si="9"/>
        <v>215387</v>
      </c>
    </row>
    <row r="590" spans="17:17" x14ac:dyDescent="0.25">
      <c r="Q590" s="7">
        <f t="shared" ca="1" si="9"/>
        <v>325417</v>
      </c>
    </row>
    <row r="591" spans="17:17" x14ac:dyDescent="0.25">
      <c r="Q591" s="6">
        <f t="shared" ca="1" si="9"/>
        <v>213023</v>
      </c>
    </row>
    <row r="592" spans="17:17" x14ac:dyDescent="0.25">
      <c r="Q592" s="7">
        <f t="shared" ca="1" si="9"/>
        <v>505587</v>
      </c>
    </row>
    <row r="593" spans="17:17" x14ac:dyDescent="0.25">
      <c r="Q593" s="6">
        <f t="shared" ca="1" si="9"/>
        <v>258681</v>
      </c>
    </row>
    <row r="594" spans="17:17" x14ac:dyDescent="0.25">
      <c r="Q594" s="7">
        <f t="shared" ca="1" si="9"/>
        <v>374605</v>
      </c>
    </row>
    <row r="595" spans="17:17" x14ac:dyDescent="0.25">
      <c r="Q595" s="6">
        <f t="shared" ca="1" si="9"/>
        <v>552571</v>
      </c>
    </row>
    <row r="596" spans="17:17" x14ac:dyDescent="0.25">
      <c r="Q596" s="7">
        <f t="shared" ca="1" si="9"/>
        <v>430315</v>
      </c>
    </row>
    <row r="597" spans="17:17" x14ac:dyDescent="0.25">
      <c r="Q597" s="6">
        <f t="shared" ca="1" si="9"/>
        <v>104110</v>
      </c>
    </row>
    <row r="598" spans="17:17" x14ac:dyDescent="0.25">
      <c r="Q598" s="7">
        <f t="shared" ca="1" si="9"/>
        <v>404018</v>
      </c>
    </row>
    <row r="599" spans="17:17" x14ac:dyDescent="0.25">
      <c r="Q599" s="6">
        <f t="shared" ca="1" si="9"/>
        <v>149838</v>
      </c>
    </row>
    <row r="600" spans="17:17" x14ac:dyDescent="0.25">
      <c r="Q600" s="7">
        <f t="shared" ca="1" si="9"/>
        <v>122104</v>
      </c>
    </row>
    <row r="601" spans="17:17" x14ac:dyDescent="0.25">
      <c r="Q601" s="6">
        <f t="shared" ca="1" si="9"/>
        <v>350908</v>
      </c>
    </row>
    <row r="602" spans="17:17" x14ac:dyDescent="0.25">
      <c r="Q602" s="7">
        <f t="shared" ca="1" si="9"/>
        <v>272137</v>
      </c>
    </row>
    <row r="603" spans="17:17" x14ac:dyDescent="0.25">
      <c r="Q603" s="6">
        <f t="shared" ca="1" si="9"/>
        <v>101664</v>
      </c>
    </row>
    <row r="604" spans="17:17" x14ac:dyDescent="0.25">
      <c r="Q604" s="7">
        <f t="shared" ca="1" si="9"/>
        <v>406472</v>
      </c>
    </row>
    <row r="605" spans="17:17" x14ac:dyDescent="0.25">
      <c r="Q605" s="6">
        <f t="shared" ca="1" si="9"/>
        <v>211622</v>
      </c>
    </row>
    <row r="606" spans="17:17" x14ac:dyDescent="0.25">
      <c r="Q606" s="7">
        <f t="shared" ca="1" si="9"/>
        <v>240142</v>
      </c>
    </row>
    <row r="607" spans="17:17" x14ac:dyDescent="0.25">
      <c r="Q607" s="6">
        <f t="shared" ca="1" si="9"/>
        <v>387884</v>
      </c>
    </row>
    <row r="608" spans="17:17" x14ac:dyDescent="0.25">
      <c r="Q608" s="7">
        <f t="shared" ca="1" si="9"/>
        <v>433455</v>
      </c>
    </row>
    <row r="609" spans="17:17" x14ac:dyDescent="0.25">
      <c r="Q609" s="6">
        <f t="shared" ca="1" si="9"/>
        <v>185149</v>
      </c>
    </row>
    <row r="610" spans="17:17" x14ac:dyDescent="0.25">
      <c r="Q610" s="7">
        <f t="shared" ca="1" si="9"/>
        <v>519296</v>
      </c>
    </row>
    <row r="611" spans="17:17" x14ac:dyDescent="0.25">
      <c r="Q611" s="6">
        <f t="shared" ca="1" si="9"/>
        <v>565566</v>
      </c>
    </row>
    <row r="612" spans="17:17" x14ac:dyDescent="0.25">
      <c r="Q612" s="7">
        <f t="shared" ca="1" si="9"/>
        <v>269163</v>
      </c>
    </row>
    <row r="613" spans="17:17" x14ac:dyDescent="0.25">
      <c r="Q613" s="6">
        <f t="shared" ca="1" si="9"/>
        <v>187641</v>
      </c>
    </row>
    <row r="614" spans="17:17" x14ac:dyDescent="0.25">
      <c r="Q614" s="7">
        <f t="shared" ca="1" si="9"/>
        <v>512295</v>
      </c>
    </row>
    <row r="615" spans="17:17" x14ac:dyDescent="0.25">
      <c r="Q615" s="6">
        <f t="shared" ca="1" si="9"/>
        <v>255266</v>
      </c>
    </row>
    <row r="616" spans="17:17" x14ac:dyDescent="0.25">
      <c r="Q616" s="7">
        <f t="shared" ca="1" si="9"/>
        <v>578595</v>
      </c>
    </row>
    <row r="617" spans="17:17" x14ac:dyDescent="0.25">
      <c r="Q617" s="6">
        <f t="shared" ca="1" si="9"/>
        <v>573043</v>
      </c>
    </row>
    <row r="618" spans="17:17" x14ac:dyDescent="0.25">
      <c r="Q618" s="7">
        <f t="shared" ca="1" si="9"/>
        <v>353872</v>
      </c>
    </row>
    <row r="619" spans="17:17" x14ac:dyDescent="0.25">
      <c r="Q619" s="6">
        <f t="shared" ca="1" si="9"/>
        <v>398692</v>
      </c>
    </row>
    <row r="620" spans="17:17" x14ac:dyDescent="0.25">
      <c r="Q620" s="7">
        <f t="shared" ca="1" si="9"/>
        <v>141945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d 6 c 7 a 3 c - 9 7 d b - 4 2 8 8 - 9 f 6 4 - d c 9 3 a f 6 c 1 3 4 e "   x m l n s = " h t t p : / / s c h e m a s . m i c r o s o f t . c o m / D a t a M a s h u p " > A A A A A I w E A A B Q S w M E F A A C A A g A q Q r s 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K k K 7 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C u x W S a Z M a I g B A A B t B g A A E w A c A E Z v c m 1 1 b G F z L 1 N l Y 3 R p b 2 4 x L m 0 g o h g A K K A U A A A A A A A A A A A A A A A A A A A A A A A A A A A A 5 Z T B a 4 M w G M X v g v 9 D y H Z o w T k 6 y i 6 l l 7 m V 7 r A x 0 F F K 6 S H V b 6 t U k 5 K k 0 C H 9 3 x c r D j W J 7 X 2 9 C N 9 7 f r 6 8 n 1 V A L F N G U V h d R x P X c R 2 x J R w S J N i B x 4 C m K A P p O k j 9 w n r y c o w h 8 4 M D 5 0 D l g v H d h r H d Y F i s 3 k k O U 1 z d i d e n V c C o V J a 1 V y 2 4 w c G W 0 G + 1 P P r Z A 1 a b I r L J w I 8 4 o e K L 8 T x g 2 S G n p S g G 1 d O 8 o s A B E x L N S C w Z x x 6 S S k U S j v L k o Q L P U h G T D C 2 B 8 P s P 4 C l L N I s a C 0 Y h 0 4 T F U 2 i a o W c Q M U / 3 Z S O a P l e T V y o f x 3 6 Z 8 j y K V b x b f T x b o o c x e l M N b O s t C Z G V F r A E U F l W a / 9 p + N d T x N M 8 L 3 t S c 2 t P Y t B T X 6 d r 9 d Q q f P s 4 d f Z O q X r 0 K q C H M N C 7 z x A P d S 5 l V L / M f R U i q 7 t B y + q p w P X J H Y Z W 6 7 x P r M u x n 6 z V k 9 X W p G 0 0 N c A H G R B 6 G X z n D b H Q O C + 7 H o f R 3 u V h N D W A 2 H Q T E a N 3 3 q u 2 m J j P p 0 M x + j Q q m q u J p f F f G l 3 4 c H U g / q 8 v m O u k 1 F z a 5 B d Q S w E C L Q A U A A I A C A C p C u x W Q 2 f p 9 a I A A A D 2 A A A A E g A A A A A A A A A A A A A A A A A A A A A A Q 2 9 u Z m l n L 1 B h Y 2 t h Z 2 U u e G 1 s U E s B A i 0 A F A A C A A g A q Q r s V g / K 6 a u k A A A A 6 Q A A A B M A A A A A A A A A A A A A A A A A 7 g A A A F t D b 2 5 0 Z W 5 0 X 1 R 5 c G V z X S 5 4 b W x Q S w E C L Q A U A A I A C A C p C u x W S a Z M a I g B A A B t B g A A E w A A A A A A A A A A A A A A A A D f 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w D g A A A A A A A E 4 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9 1 c 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3 N v d X J j Z S I g L z 4 8 R W 5 0 c n k g V H l w Z T 0 i R m l s b G V k Q 2 9 t c G x l d G V S Z X N 1 b H R U b 1 d v c m t z a G V l d C I g V m F s d W U 9 I m w x I i A v P j x F b n R y e S B U e X B l P S J G a W x s U 3 R h d H V z I i B W Y W x 1 Z T 0 i c 0 N v b X B s Z X R l I i A v P j x F b n R y e S B U e X B l P S J G a W x s Q 2 9 s d W 1 u T m F t Z X M i I F Z h b H V l P S J z W y Z x d W 9 0 O 0 N v c 3 Q g R m F j d G 9 y J n F 1 b 3 Q 7 L C Z x d W 9 0 O 0 Z p c 2 N h b C B Z Z W F y L 1 B l c m l v Z C Z x d W 9 0 O y w m c X V v d D t Q Z X J z b 2 5 l b C Z x d W 9 0 O y w m c X V v d D t X Q l M m c X V v d D s s J n F 1 b 3 Q 7 V 0 J T I E R l c 2 N y a X B 0 a W 9 u J n F 1 b 3 Q 7 L C Z x d W 9 0 O 0 g m c X V v d D s s J n F 1 b 3 Q 7 Y 2 9 z d C Q m c X V v d D s s J n F 1 b 3 Q 7 R l k g M j Q g T W 9 u d G g m c X V v d D s s J n F 1 b 3 Q 7 Q 2 9 k Z S B O Y W 1 l J n F 1 b 3 Q 7 X S I g L z 4 8 R W 5 0 c n k g V H l w Z T 0 i R m l s b E N v b H V t b l R 5 c G V z I i B W Y W x 1 Z T 0 i c 0 J n W U d C Z 1 l E Q X d r R y I g L z 4 8 R W 5 0 c n k g V H l w Z T 0 i R m l s b E x h c 3 R V c G R h d G V k I i B W Y W x 1 Z T 0 i Z D I w M j M t M D c t M T F U M T k 6 M j E 6 M T g u N D U 0 M T E 5 O F o i I C 8 + P E V u d H J 5 I F R 5 c G U 9 I k Z p b G x F c n J v c k N v d W 5 0 I i B W Y W x 1 Z T 0 i b D A i I C 8 + P E V u d H J 5 I F R 5 c G U 9 I k Z p b G x F c n J v c k N v Z G U i I F Z h b H V l P S J z V W 5 r b m 9 3 b i I g L z 4 8 R W 5 0 c n k g V H l w Z T 0 i R m l s b E N v d W 5 0 I i B W Y W x 1 Z T 0 i b D Y x M S I g L z 4 8 R W 5 0 c n k g V H l w Z T 0 i U X V l c n l J R C I g V m F s d W U 9 I n N m M G E 4 Y j N m O S 0 y N D E 5 L T Q 4 M G E t Y W R m N i 0 z Z m I 5 N m U x Y z Q z Z D A i I C 8 + P E V u d H J 5 I F R 5 c G U 9 I l J l b G F 0 a W 9 u c 2 h p c E l u Z m 9 D b 2 5 0 Y W l u Z X I i I F Z h b H V l P S J z e y Z x d W 9 0 O 2 N v b H V t b k N v d W 5 0 J n F 1 b 3 Q 7 O j k s J n F 1 b 3 Q 7 a 2 V 5 Q 2 9 s d W 1 u T m F t Z X M m c X V v d D s 6 W 1 0 s J n F 1 b 3 Q 7 c X V l c n l S Z W x h d G l v b n N o a X B z J n F 1 b 3 Q 7 O l t d L C Z x d W 9 0 O 2 N v b H V t b k l k Z W 5 0 a X R p Z X M m c X V v d D s 6 W y Z x d W 9 0 O 1 N l Y 3 R p b 2 4 x L 3 N v d X J j Z S 9 B d X R v U m V t b 3 Z l Z E N v b H V t b n M x L n t D b 3 N 0 I E Z h Y 3 R v c i w w f S Z x d W 9 0 O y w m c X V v d D t T Z W N 0 a W 9 u M S 9 z b 3 V y Y 2 U v Q X V 0 b 1 J l b W 9 2 Z W R D b 2 x 1 b W 5 z M S 5 7 R m l z Y 2 F s I F l l Y X I v U G V y a W 9 k L D F 9 J n F 1 b 3 Q 7 L C Z x d W 9 0 O 1 N l Y 3 R p b 2 4 x L 3 N v d X J j Z S 9 B d X R v U m V t b 3 Z l Z E N v b H V t b n M x L n t Q Z X J z b 2 5 l b C w y f S Z x d W 9 0 O y w m c X V v d D t T Z W N 0 a W 9 u M S 9 z b 3 V y Y 2 U v Q X V 0 b 1 J l b W 9 2 Z W R D b 2 x 1 b W 5 z M S 5 7 V 0 J T L D N 9 J n F 1 b 3 Q 7 L C Z x d W 9 0 O 1 N l Y 3 R p b 2 4 x L 3 N v d X J j Z S 9 B d X R v U m V t b 3 Z l Z E N v b H V t b n M x L n t X Q l M g R G V z Y 3 J p c H R p b 2 4 s N H 0 m c X V v d D s s J n F 1 b 3 Q 7 U 2 V j d G l v b j E v c 2 9 1 c m N l L 0 F 1 d G 9 S Z W 1 v d m V k Q 2 9 s d W 1 u c z E u e 0 g s N X 0 m c X V v d D s s J n F 1 b 3 Q 7 U 2 V j d G l v b j E v c 2 9 1 c m N l L 0 F 1 d G 9 S Z W 1 v d m V k Q 2 9 s d W 1 u c z E u e 2 N v c 3 Q k L D Z 9 J n F 1 b 3 Q 7 L C Z x d W 9 0 O 1 N l Y 3 R p b 2 4 x L 3 N v d X J j Z S 9 B d X R v U m V t b 3 Z l Z E N v b H V t b n M x L n t G W S A y N C B N b 2 5 0 a C w 3 f S Z x d W 9 0 O y w m c X V v d D t T Z W N 0 a W 9 u M S 9 z b 3 V y Y 2 U v Q X V 0 b 1 J l b W 9 2 Z W R D b 2 x 1 b W 5 z M S 5 7 Q 2 9 k Z S B O Y W 1 l L D h 9 J n F 1 b 3 Q 7 X S w m c X V v d D t D b 2 x 1 b W 5 D b 3 V u d C Z x d W 9 0 O z o 5 L C Z x d W 9 0 O 0 t l e U N v b H V t b k 5 h b W V z J n F 1 b 3 Q 7 O l t d L C Z x d W 9 0 O 0 N v b H V t b k l k Z W 5 0 a X R p Z X M m c X V v d D s 6 W y Z x d W 9 0 O 1 N l Y 3 R p b 2 4 x L 3 N v d X J j Z S 9 B d X R v U m V t b 3 Z l Z E N v b H V t b n M x L n t D b 3 N 0 I E Z h Y 3 R v c i w w f S Z x d W 9 0 O y w m c X V v d D t T Z W N 0 a W 9 u M S 9 z b 3 V y Y 2 U v Q X V 0 b 1 J l b W 9 2 Z W R D b 2 x 1 b W 5 z M S 5 7 R m l z Y 2 F s I F l l Y X I v U G V y a W 9 k L D F 9 J n F 1 b 3 Q 7 L C Z x d W 9 0 O 1 N l Y 3 R p b 2 4 x L 3 N v d X J j Z S 9 B d X R v U m V t b 3 Z l Z E N v b H V t b n M x L n t Q Z X J z b 2 5 l b C w y f S Z x d W 9 0 O y w m c X V v d D t T Z W N 0 a W 9 u M S 9 z b 3 V y Y 2 U v Q X V 0 b 1 J l b W 9 2 Z W R D b 2 x 1 b W 5 z M S 5 7 V 0 J T L D N 9 J n F 1 b 3 Q 7 L C Z x d W 9 0 O 1 N l Y 3 R p b 2 4 x L 3 N v d X J j Z S 9 B d X R v U m V t b 3 Z l Z E N v b H V t b n M x L n t X Q l M g R G V z Y 3 J p c H R p b 2 4 s N H 0 m c X V v d D s s J n F 1 b 3 Q 7 U 2 V j d G l v b j E v c 2 9 1 c m N l L 0 F 1 d G 9 S Z W 1 v d m V k Q 2 9 s d W 1 u c z E u e 0 g s N X 0 m c X V v d D s s J n F 1 b 3 Q 7 U 2 V j d G l v b j E v c 2 9 1 c m N l L 0 F 1 d G 9 S Z W 1 v d m V k Q 2 9 s d W 1 u c z E u e 2 N v c 3 Q k L D Z 9 J n F 1 b 3 Q 7 L C Z x d W 9 0 O 1 N l Y 3 R p b 2 4 x L 3 N v d X J j Z S 9 B d X R v U m V t b 3 Z l Z E N v b H V t b n M x L n t G W S A y N C B N b 2 5 0 a C w 3 f S Z x d W 9 0 O y w m c X V v d D t T Z W N 0 a W 9 u M S 9 z b 3 V y Y 2 U v Q X V 0 b 1 J l b W 9 2 Z W R D b 2 x 1 b W 5 z M S 5 7 Q 2 9 k Z S B O Y W 1 l L D h 9 J n F 1 b 3 Q 7 X S w m c X V v d D t S Z W x h d G l v b n N o a X B J b m Z v J n F 1 b 3 Q 7 O l t d f S I g L z 4 8 R W 5 0 c n k g V H l w Z T 0 i Q W R k Z W R U b 0 R h d G F N b 2 R l b C I g V m F s d W U 9 I m w w I i A v P j w v U 3 R h Y m x l R W 5 0 c m l l c z 4 8 L 0 l 0 Z W 0 + P E l 0 Z W 0 + P E l 0 Z W 1 M b 2 N h d G l v b j 4 8 S X R l b V R 5 c G U + R m 9 y b X V s Y T w v S X R l b V R 5 c G U + P E l 0 Z W 1 Q Y X R o P l N l Y 3 R p b 2 4 x L 3 N v d X J j Z S 9 T b 3 V y Y 2 U 8 L 0 l 0 Z W 1 Q Y X R o P j w v S X R l b U x v Y 2 F 0 a W 9 u P j x T d G F i b G V F b n R y a W V z I C 8 + P C 9 J d G V t P j x J d G V t P j x J d G V t T G 9 j Y X R p b 2 4 + P E l 0 Z W 1 U e X B l P k Z v c m 1 1 b G E 8 L 0 l 0 Z W 1 U e X B l P j x J d G V t U G F 0 a D 5 T Z W N 0 a W 9 u M S 9 z b 3 V y Y 2 U v Q 2 h h b m d l Z C U y M F R 5 c G U 8 L 0 l 0 Z W 1 Q Y X R o P j w v S X R l b U x v Y 2 F 0 a W 9 u P j x T d G F i b G V F b n R y a W V z I C 8 + P C 9 J d G V t P j x J d G V t P j x J d G V t T G 9 j Y X R p b 2 4 + P E l 0 Z W 1 U e X B l P k Z v c m 1 1 b G E 8 L 0 l 0 Z W 1 U e X B l P j x J d G V t U G F 0 a D 5 T Z W N 0 a W 9 u M S 9 z b 3 V y Y 2 U v V H J p b W 1 l Z C U y M F R l e H Q 8 L 0 l 0 Z W 1 Q Y X R o P j w v S X R l b U x v Y 2 F 0 a W 9 u P j x T d G F i b G V F b n R y a W V z I C 8 + P C 9 J d G V t P j x J d G V t P j x J d G V t T G 9 j Y X R p b 2 4 + P E l 0 Z W 1 U e X B l P k Z v c m 1 1 b G E 8 L 0 l 0 Z W 1 U e X B l P j x J d G V t U G F 0 a D 5 T Z W N 0 a W 9 u M S 9 z b 3 V y Y 2 U v Q 2 x l Y W 5 l Z C U y M F R l e H Q 8 L 0 l 0 Z W 1 Q Y X R o P j w v S X R l b U x v Y 2 F 0 a W 9 u P j x T d G F i b G V F b n R y a W V z I C 8 + P C 9 J d G V t P j x J d G V t P j x J d G V t T G 9 j Y X R p b 2 4 + P E l 0 Z W 1 U e X B l P k Z v c m 1 1 b G E 8 L 0 l 0 Z W 1 U e X B l P j x J d G V t U G F 0 a D 5 T Z W N 0 a W 9 u M S 9 z b 3 V y Y 2 U v Q 2 h h b m d l Z C U y M F R 5 c G U x P C 9 J d G V t U G F 0 a D 4 8 L 0 l 0 Z W 1 M b 2 N h d G l v b j 4 8 U 3 R h Y m x l R W 5 0 c m l l c y A v P j w v S X R l b T 4 8 L 0 l 0 Z W 1 z P j w v T G 9 j Y W x Q Y W N r Y W d l T W V 0 Y W R h d G F G a W x l P h Y A A A B Q S w U G A A A A A A A A A A A A A A A A A A A A A A A A J g E A A A E A A A D Q j J 3 f A R X R E Y x 6 A M B P w p f r A Q A A A P t 3 G R d s B Z J E n G h K y Q U w j f Y A A A A A A g A A A A A A E G Y A A A A B A A A g A A A A P Y G v U w 3 p s X 9 0 2 T 2 k S a S 2 b k s s 9 U L n R d 6 A x B w m 3 P k K G a 8 A A A A A D o A A A A A C A A A g A A A A C c V Y t x Q 5 a T 7 z I l w 5 7 + n Q g V a Y J u O s 2 2 3 k p L Y f + r G b u l B Q A A A A D w k S H 0 D 3 i v 0 2 b d + 7 n T Q A 1 q N h X u l H a G u M g A 5 e 8 0 j q g O c V F 5 F 7 v 4 / V k 8 i P 3 B Y W T g V 4 i c H w V v s Y Z v B c q w Q o 4 C I h 9 Y u s P G 8 V Q B Y i Q 4 S T N N 7 a a 4 J A A A A A Q c J 1 e t S 3 v d F o 4 v I C 8 m / 9 j B l q 8 F 9 N r f w 2 u o 7 l k P 8 v 5 b O i s B G C r j x v C e r W W h U e Y T 6 + i b Z 7 4 e K 8 M 7 3 + a G Z T a 3 d 4 S w = = < / D a t a M a s h u p > 
</file>

<file path=customXml/itemProps1.xml><?xml version="1.0" encoding="utf-8"?>
<ds:datastoreItem xmlns:ds="http://schemas.openxmlformats.org/officeDocument/2006/customXml" ds:itemID="{09310F05-D8C8-4F9F-BE83-65D5E67DF5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Analysis</vt:lpstr>
      <vt:lpstr>Cleaning data</vt:lpstr>
      <vt:lpstr>Source</vt:lpstr>
      <vt:lpstr>R1 Summary</vt:lpstr>
      <vt:lpstr>Forecast by Resource</vt:lpstr>
      <vt:lpstr>LookUpTab</vt:lpstr>
      <vt:lpstr>Codedesc</vt:lpstr>
      <vt:lpstr>FYLookup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Bent</dc:creator>
  <cp:lastModifiedBy>ALIF ISLAM</cp:lastModifiedBy>
  <dcterms:created xsi:type="dcterms:W3CDTF">2023-06-30T18:57:29Z</dcterms:created>
  <dcterms:modified xsi:type="dcterms:W3CDTF">2023-07-11T19:22:51Z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2023-07-10T20:51:05Z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a3c40944-dcf7-4779-98d1-f56f90e01866</vt:lpwstr>
  </property>
  <property fmtid="{D5CDD505-2E9C-101B-9397-08002B2CF9AE}" pid="7" name="MSIP_Label_defa4170-0d19-0005-0004-bc88714345d2_ActionId">
    <vt:lpwstr>802ce993-db23-4c6e-8f10-afeb3e3a2245</vt:lpwstr>
  </property>
  <property fmtid="{D5CDD505-2E9C-101B-9397-08002B2CF9AE}" pid="8" name="MSIP_Label_defa4170-0d19-0005-0004-bc88714345d2_ContentBits">
    <vt:lpwstr>0</vt:lpwstr>
  </property>
</Properties>
</file>