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unextlearning-my.sharepoint.com/personal/mallikarjuna_doddamane_u-next_com/Documents/Desktop/B2B/Deloitte/"/>
    </mc:Choice>
  </mc:AlternateContent>
  <xr:revisionPtr revIDLastSave="0" documentId="8_{E34C8075-D8B8-4624-973F-AFD782FAFAB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2" l="1"/>
  <c r="G148" i="2"/>
  <c r="G149" i="2"/>
  <c r="G146" i="2"/>
  <c r="G73" i="2"/>
  <c r="G74" i="2"/>
  <c r="G75" i="2"/>
  <c r="G76" i="2"/>
  <c r="F76" i="2"/>
  <c r="F75" i="2"/>
  <c r="F74" i="2"/>
  <c r="F73" i="2"/>
  <c r="E77" i="2"/>
  <c r="E50" i="2"/>
  <c r="H46" i="2"/>
  <c r="H45" i="2"/>
  <c r="F48" i="2"/>
  <c r="E48" i="2"/>
  <c r="D48" i="2"/>
  <c r="E32" i="2"/>
  <c r="D32" i="2"/>
</calcChain>
</file>

<file path=xl/sharedStrings.xml><?xml version="1.0" encoding="utf-8"?>
<sst xmlns="http://schemas.openxmlformats.org/spreadsheetml/2006/main" count="330" uniqueCount="291">
  <si>
    <t xml:space="preserve">Numerical </t>
  </si>
  <si>
    <t>Var -1</t>
  </si>
  <si>
    <t>Var-2</t>
  </si>
  <si>
    <t>Numerical</t>
  </si>
  <si>
    <t>Technique</t>
  </si>
  <si>
    <t>Hypothesis Test</t>
  </si>
  <si>
    <t xml:space="preserve">Correlation </t>
  </si>
  <si>
    <t>H0</t>
  </si>
  <si>
    <t>H1</t>
  </si>
  <si>
    <t>Rho =0</t>
  </si>
  <si>
    <t>Rho!=0</t>
  </si>
  <si>
    <t>Categorical - 2 categories-Independent</t>
  </si>
  <si>
    <t>Test of Mean</t>
  </si>
  <si>
    <t>Independent 2 samples t or z test</t>
  </si>
  <si>
    <t>Mean diff for pop = 0(mu1-mu2=0)</t>
  </si>
  <si>
    <t>Mean diff for pop != 0(mu1-mu2!=0)</t>
  </si>
  <si>
    <t>Categorical - 2 categories-dependent</t>
  </si>
  <si>
    <t>paired t test</t>
  </si>
  <si>
    <t>mu_d or pop difference mean=0</t>
  </si>
  <si>
    <t>mu_d or pop difference mean!=0</t>
  </si>
  <si>
    <t xml:space="preserve">Test of Mean </t>
  </si>
  <si>
    <t>ANOVA</t>
  </si>
  <si>
    <t>all pop means are equal</t>
  </si>
  <si>
    <t>Any two pop means are not equal</t>
  </si>
  <si>
    <t>NA</t>
  </si>
  <si>
    <t>One sample t or z test</t>
  </si>
  <si>
    <t>Categorical</t>
  </si>
  <si>
    <t>Test of Proportion</t>
  </si>
  <si>
    <t>one sample Z proportion test</t>
  </si>
  <si>
    <t>P=P0</t>
  </si>
  <si>
    <t>P!=P0</t>
  </si>
  <si>
    <t>Categorical - 2 categories</t>
  </si>
  <si>
    <t>Two samples Z proportion test</t>
  </si>
  <si>
    <t>P1-P2=0</t>
  </si>
  <si>
    <t>P1-P2!=0</t>
  </si>
  <si>
    <t>Categorical - &gt;2 categories</t>
  </si>
  <si>
    <t>Chisquare</t>
  </si>
  <si>
    <t>Test of Association or Test of Independence</t>
  </si>
  <si>
    <t>Mann-Whitney U test</t>
  </si>
  <si>
    <t>Wilcoxon signed rank test</t>
  </si>
  <si>
    <t>Wilcoxon test</t>
  </si>
  <si>
    <t>Kruskal wallis test</t>
  </si>
  <si>
    <t>Spearmanr test</t>
  </si>
  <si>
    <t>Pearson r test</t>
  </si>
  <si>
    <t>Assumptions for Parametric test</t>
  </si>
  <si>
    <t>Assumption</t>
  </si>
  <si>
    <t>Test</t>
  </si>
  <si>
    <t>Null Hypothesis</t>
  </si>
  <si>
    <t>Alternative Hypothesis</t>
  </si>
  <si>
    <t>Interpretation</t>
  </si>
  <si>
    <t xml:space="preserve">2. Populations have equal variances </t>
  </si>
  <si>
    <t>1. Population  data follows normal</t>
  </si>
  <si>
    <t xml:space="preserve">levene test </t>
  </si>
  <si>
    <t xml:space="preserve">Shapiro test  </t>
  </si>
  <si>
    <t>pop data = Normal</t>
  </si>
  <si>
    <t>Pop1_var = pop2_var</t>
  </si>
  <si>
    <t>pop data !=Normal</t>
  </si>
  <si>
    <t>Pop1_var != pop2_var</t>
  </si>
  <si>
    <t>p- value &gt;0.05 --&gt; Data follows normal</t>
  </si>
  <si>
    <t>p- value &gt;0.05 --&gt; populations have equal variances</t>
  </si>
  <si>
    <t>They are not associated</t>
  </si>
  <si>
    <t>They are associated</t>
  </si>
  <si>
    <t>Categorical ( exactly 2 categories)</t>
  </si>
  <si>
    <t>Parametric Test</t>
  </si>
  <si>
    <t>Python code ( in built functions)</t>
  </si>
  <si>
    <t>scipy.stats.ttest_1samp()</t>
  </si>
  <si>
    <t>scipy.stats.ttest_ind()</t>
  </si>
  <si>
    <t>scipy.stats.f_oneway()</t>
  </si>
  <si>
    <t>statsmodels.stats.proportion.proportions_ztest()</t>
  </si>
  <si>
    <t xml:space="preserve">Chisquare ( Test of Association) </t>
  </si>
  <si>
    <t>scipy.stats.chi2_contigency()</t>
  </si>
  <si>
    <t>scipy.stats.pearsonr()</t>
  </si>
  <si>
    <t>scipy.stats.wilcoxon()</t>
  </si>
  <si>
    <t>scipy.stats.mannwhitneyu()</t>
  </si>
  <si>
    <t>scipy.stats.kruskal()</t>
  </si>
  <si>
    <t>Equivalent Non Parametric Test</t>
  </si>
  <si>
    <t>Session -1</t>
  </si>
  <si>
    <t>Descriptive Statistics</t>
  </si>
  <si>
    <t>Session-2</t>
  </si>
  <si>
    <t>Probability Disribution</t>
  </si>
  <si>
    <t>Session-3</t>
  </si>
  <si>
    <t>Sampling &amp; Estimation</t>
  </si>
  <si>
    <t>Session -4</t>
  </si>
  <si>
    <t>Hypothesis Testing</t>
  </si>
  <si>
    <t>Measures of Location &amp; Central tendancy</t>
  </si>
  <si>
    <t>Quantiles</t>
  </si>
  <si>
    <t>Mean</t>
  </si>
  <si>
    <t>Median</t>
  </si>
  <si>
    <t>Mode</t>
  </si>
  <si>
    <t>Scales of Measurment</t>
  </si>
  <si>
    <t>Nominal</t>
  </si>
  <si>
    <t>Ordinal</t>
  </si>
  <si>
    <t>Interval &amp; Ratio</t>
  </si>
  <si>
    <t xml:space="preserve">Discrete </t>
  </si>
  <si>
    <t>Continuous</t>
  </si>
  <si>
    <t>Measures of Dispersion</t>
  </si>
  <si>
    <t>Min</t>
  </si>
  <si>
    <t>Max</t>
  </si>
  <si>
    <t>Range</t>
  </si>
  <si>
    <t>Variance</t>
  </si>
  <si>
    <t>Standard Deviation</t>
  </si>
  <si>
    <t>Coefficient of Variation</t>
  </si>
  <si>
    <t>Measures of distribution Shape</t>
  </si>
  <si>
    <t>Skewness</t>
  </si>
  <si>
    <t>Kurtosis</t>
  </si>
  <si>
    <t>Frequency table</t>
  </si>
  <si>
    <t>Count plot/bar plot</t>
  </si>
  <si>
    <t>Quantiles - quartiles</t>
  </si>
  <si>
    <t>Q0</t>
  </si>
  <si>
    <t>Q1</t>
  </si>
  <si>
    <t>Q2</t>
  </si>
  <si>
    <t>Q3</t>
  </si>
  <si>
    <t>Q4</t>
  </si>
  <si>
    <t>25percentile</t>
  </si>
  <si>
    <t>75 percentile</t>
  </si>
  <si>
    <t>Five point Summary</t>
  </si>
  <si>
    <t>Whisker Box -plot - to find outliers</t>
  </si>
  <si>
    <t>IQR</t>
  </si>
  <si>
    <t>Lower -Whisker = Q1-1.5(IQR)</t>
  </si>
  <si>
    <t>Upper - Whisker = Q3+1.5(IQR)</t>
  </si>
  <si>
    <t>Max-Min</t>
  </si>
  <si>
    <t>Infosys</t>
  </si>
  <si>
    <t>TCS</t>
  </si>
  <si>
    <t>Avg Return</t>
  </si>
  <si>
    <t>Risk</t>
  </si>
  <si>
    <t>Q3-Q1</t>
  </si>
  <si>
    <t>Std/Avg</t>
  </si>
  <si>
    <t>Probability</t>
  </si>
  <si>
    <t>Theoritcal or classical probability</t>
  </si>
  <si>
    <t>Relative Frequency approach</t>
  </si>
  <si>
    <t>Subjective probability</t>
  </si>
  <si>
    <t>fav out comes/total out comes</t>
  </si>
  <si>
    <t>Male</t>
  </si>
  <si>
    <t>Female</t>
  </si>
  <si>
    <t>BE -CS</t>
  </si>
  <si>
    <t>BE-non Cs</t>
  </si>
  <si>
    <t>Non BE</t>
  </si>
  <si>
    <t>freq</t>
  </si>
  <si>
    <t>rel freq</t>
  </si>
  <si>
    <t>Marginal Probability</t>
  </si>
  <si>
    <t>Joint Probability</t>
  </si>
  <si>
    <t>Conditional Probability</t>
  </si>
  <si>
    <t>P(Male and BE-Cs)</t>
  </si>
  <si>
    <t xml:space="preserve">Mutually Exclusve Events </t>
  </si>
  <si>
    <t>Independent Events</t>
  </si>
  <si>
    <t>intersection = 0</t>
  </si>
  <si>
    <t>p(A and B) = P(A)*P(B)</t>
  </si>
  <si>
    <t>P(Male given the person is BE-CS)</t>
  </si>
  <si>
    <t>=5/11</t>
  </si>
  <si>
    <t>p(A|B) = P(Aand B)/P(B)</t>
  </si>
  <si>
    <t>=(5/26)/(11/26)</t>
  </si>
  <si>
    <t>p(non-BE|person is female)=</t>
  </si>
  <si>
    <t>(3/26)/14/26</t>
  </si>
  <si>
    <t>=3/14</t>
  </si>
  <si>
    <t xml:space="preserve">Bayes Theorem </t>
  </si>
  <si>
    <t>p(A|B) = p(B|A)*p(A)/P(B)</t>
  </si>
  <si>
    <t>p(A and B) = p(A|B)*p(B)</t>
  </si>
  <si>
    <t>p(B|A)= p(A andB)/P(A)</t>
  </si>
  <si>
    <t>p(A and B) = p(B|A)*p(A)</t>
  </si>
  <si>
    <t>p(A|B) - posterior prob</t>
  </si>
  <si>
    <t>p(B|A)- Likelyhood to happen</t>
  </si>
  <si>
    <t>P(A) - prior probability</t>
  </si>
  <si>
    <t xml:space="preserve">P(B) - Evidence </t>
  </si>
  <si>
    <t>Random Variable</t>
  </si>
  <si>
    <t xml:space="preserve">Discrete nature </t>
  </si>
  <si>
    <t>Continuous nature</t>
  </si>
  <si>
    <t>Discrete Probability Distribution</t>
  </si>
  <si>
    <t>Binomial , Poisson</t>
  </si>
  <si>
    <t>Continuous probability Distribution</t>
  </si>
  <si>
    <t>Normal</t>
  </si>
  <si>
    <t>X</t>
  </si>
  <si>
    <t>P(Sample Space)=</t>
  </si>
  <si>
    <t>P(X=x) - pmf</t>
  </si>
  <si>
    <t>cdf- cumulative distribution function</t>
  </si>
  <si>
    <t>sf- Survival function</t>
  </si>
  <si>
    <t>POISSON -Distribution</t>
  </si>
  <si>
    <t>lamda - avg  no. of things wrt time, length, area or volume</t>
  </si>
  <si>
    <t>Sampling</t>
  </si>
  <si>
    <t>Probabilistic Sampling</t>
  </si>
  <si>
    <t xml:space="preserve">non probabilistc sampling </t>
  </si>
  <si>
    <t>2. Quota sampling</t>
  </si>
  <si>
    <t>3. Snow ball samping</t>
  </si>
  <si>
    <t>4.Judgemental Sampling</t>
  </si>
  <si>
    <t>1. Comfortable Sampling</t>
  </si>
  <si>
    <t xml:space="preserve">2. Stratified Random sampling </t>
  </si>
  <si>
    <t>3. Systematic Sampling</t>
  </si>
  <si>
    <t>4. Cluster Sampling</t>
  </si>
  <si>
    <t>5. Multi-Statge Sampling</t>
  </si>
  <si>
    <t>1. Simple Random Sampling(SRS)</t>
  </si>
  <si>
    <t>SRS - with Replacement</t>
  </si>
  <si>
    <t>SRS - without-Replacement</t>
  </si>
  <si>
    <t>10 gift boxes in bag</t>
  </si>
  <si>
    <t>with replacement - prob remains same</t>
  </si>
  <si>
    <t>Without replacement - prob changes</t>
  </si>
  <si>
    <t>Simulation</t>
  </si>
  <si>
    <t xml:space="preserve">pop data is huge </t>
  </si>
  <si>
    <t>Strata - homogeneous group</t>
  </si>
  <si>
    <t xml:space="preserve">100 records </t>
  </si>
  <si>
    <t>male-70 and female-30</t>
  </si>
  <si>
    <t xml:space="preserve">train -70 records </t>
  </si>
  <si>
    <t xml:space="preserve">test -30 records </t>
  </si>
  <si>
    <t>strata- 70: 30</t>
  </si>
  <si>
    <t>=0.7*70  - male and =0.7*30 - female</t>
  </si>
  <si>
    <t>49 male and 21 female</t>
  </si>
  <si>
    <t>=0.3*70 -male and =0.3*30 -female</t>
  </si>
  <si>
    <t>21 male and 9 female</t>
  </si>
  <si>
    <t xml:space="preserve">3. Systematic sampling </t>
  </si>
  <si>
    <t>4. Cluster sampling</t>
  </si>
  <si>
    <t>Cluster - Hetrogeneous group</t>
  </si>
  <si>
    <t>5. Mult-Stage Sampling</t>
  </si>
  <si>
    <t>combination of the above 4 techniques</t>
  </si>
  <si>
    <t xml:space="preserve">sample </t>
  </si>
  <si>
    <t>population</t>
  </si>
  <si>
    <t>statistic</t>
  </si>
  <si>
    <t>Parameter</t>
  </si>
  <si>
    <t>mean</t>
  </si>
  <si>
    <t>var</t>
  </si>
  <si>
    <t>std dev</t>
  </si>
  <si>
    <t>Proportion</t>
  </si>
  <si>
    <t>xbar</t>
  </si>
  <si>
    <t>s^2</t>
  </si>
  <si>
    <t>s</t>
  </si>
  <si>
    <t>p</t>
  </si>
  <si>
    <t>Mu</t>
  </si>
  <si>
    <t>Sigma^2</t>
  </si>
  <si>
    <t>Sigma</t>
  </si>
  <si>
    <t>P</t>
  </si>
  <si>
    <t>Theory of Estimation</t>
  </si>
  <si>
    <t>Point Estimation</t>
  </si>
  <si>
    <t>Interval Estimation</t>
  </si>
  <si>
    <t>Sample Statistic</t>
  </si>
  <si>
    <t xml:space="preserve">Sampling error </t>
  </si>
  <si>
    <t>Raunak</t>
  </si>
  <si>
    <t>Rahul</t>
  </si>
  <si>
    <t>Heads- 0.5</t>
  </si>
  <si>
    <t>Confidence level</t>
  </si>
  <si>
    <t>H,H -0.25</t>
  </si>
  <si>
    <t>H,H,H -0.125</t>
  </si>
  <si>
    <t>H,H,H,H - 0.0625</t>
  </si>
  <si>
    <t>Error Rate</t>
  </si>
  <si>
    <t>Blore -IT working professional salary - 25 k - 50k per month with 95%confidence</t>
  </si>
  <si>
    <t>95% of IT ppl salray lies b/w 25 k to 50 k?</t>
  </si>
  <si>
    <t>95% of times the value satisfies?</t>
  </si>
  <si>
    <t>Interpretation of the above statement</t>
  </si>
  <si>
    <t>Confidence Interval(CI)</t>
  </si>
  <si>
    <t>CI = Point Estimate+- Margin of Error</t>
  </si>
  <si>
    <t>Margin of Error(ME) = Zalphaby2*Std_Error</t>
  </si>
  <si>
    <t>CI for Mean</t>
  </si>
  <si>
    <t>=xbar+-zalphaby2*sigma/sqrt(n)</t>
  </si>
  <si>
    <t>When you know sigma and n&gt;30</t>
  </si>
  <si>
    <t>When You do not know sigma or n &lt;30</t>
  </si>
  <si>
    <t>=xbar+-talphaby2*s/sqrt(n)</t>
  </si>
  <si>
    <t>CI for proportion</t>
  </si>
  <si>
    <r>
      <t>=p+-zlphaby2*</t>
    </r>
    <r>
      <rPr>
        <sz val="11"/>
        <color rgb="FFFF0000"/>
        <rFont val="Calibri"/>
        <family val="2"/>
        <scheme val="minor"/>
      </rPr>
      <t>sqrt(p*(1-p)/n</t>
    </r>
    <r>
      <rPr>
        <sz val="11"/>
        <color theme="1"/>
        <rFont val="Calibri"/>
        <family val="2"/>
        <scheme val="minor"/>
      </rPr>
      <t>)</t>
    </r>
  </si>
  <si>
    <t>Hypothesis</t>
  </si>
  <si>
    <t>population parameter</t>
  </si>
  <si>
    <t>3 aspects:</t>
  </si>
  <si>
    <t>1. to check the pattern in sample is same as in  population</t>
  </si>
  <si>
    <t>y (income) = f(x1(age),x2(education,x3(gender))</t>
  </si>
  <si>
    <t>2. feature selection</t>
  </si>
  <si>
    <t xml:space="preserve">3. to check the model is significant </t>
  </si>
  <si>
    <t>Null hypothesis</t>
  </si>
  <si>
    <t>p-value</t>
  </si>
  <si>
    <t>critical value</t>
  </si>
  <si>
    <t xml:space="preserve">Status quo - no difference , no impact, </t>
  </si>
  <si>
    <t xml:space="preserve">research hypothesis; claim </t>
  </si>
  <si>
    <t xml:space="preserve">Mutually Exclusive </t>
  </si>
  <si>
    <t>= or &gt;= or &lt;=</t>
  </si>
  <si>
    <t>!=  or &lt; or  &gt;</t>
  </si>
  <si>
    <t>H0: life partener is good</t>
  </si>
  <si>
    <t>Marry</t>
  </si>
  <si>
    <t>Not marry</t>
  </si>
  <si>
    <t xml:space="preserve">correct </t>
  </si>
  <si>
    <t>Correct</t>
  </si>
  <si>
    <t>type-1 error  , alpha, level of significance, false Positive</t>
  </si>
  <si>
    <t>type- 1 error</t>
  </si>
  <si>
    <t>Rejecting true H0</t>
  </si>
  <si>
    <t xml:space="preserve">type -2 error </t>
  </si>
  <si>
    <t>Accepting False H0</t>
  </si>
  <si>
    <t>Type-2 error or beta or False Negative</t>
  </si>
  <si>
    <t>Probability of H0 is being True</t>
  </si>
  <si>
    <t>type-1 error (alpha)</t>
  </si>
  <si>
    <t>type-2 error(Beta)</t>
  </si>
  <si>
    <t>if p-value &lt;alpha --&gt; Reject H0, else we fail to reject( accept) H0</t>
  </si>
  <si>
    <t>fail to reject</t>
  </si>
  <si>
    <t>accept</t>
  </si>
  <si>
    <t>zalphaby2, talphaby2</t>
  </si>
  <si>
    <r>
      <rPr>
        <sz val="11"/>
        <color theme="4"/>
        <rFont val="Calibri"/>
        <family val="2"/>
        <scheme val="minor"/>
      </rPr>
      <t>Mu=mu0</t>
    </r>
    <r>
      <rPr>
        <sz val="11"/>
        <color theme="1"/>
        <rFont val="Calibri"/>
        <family val="2"/>
        <scheme val="minor"/>
      </rPr>
      <t>; mu&lt;=mu0; mu&gt;=mu0</t>
    </r>
  </si>
  <si>
    <r>
      <rPr>
        <sz val="11"/>
        <color theme="4"/>
        <rFont val="Calibri"/>
        <family val="2"/>
        <scheme val="minor"/>
      </rPr>
      <t>Mu!=mu0</t>
    </r>
    <r>
      <rPr>
        <sz val="11"/>
        <color theme="1"/>
        <rFont val="Calibri"/>
        <family val="2"/>
        <scheme val="minor"/>
      </rPr>
      <t>; mu&gt;mu0; mu&lt;mu0</t>
    </r>
  </si>
  <si>
    <t>One sample t  test</t>
  </si>
  <si>
    <t>scipy.stats.ttest_rel()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</si>
</sst>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1" xfId="1" applyFont="1"/>
    <xf numFmtId="0" fontId="0" fillId="2" borderId="1" xfId="1" applyFont="1" applyAlignment="1">
      <alignment wrapText="1"/>
    </xf>
    <xf numFmtId="0" fontId="0" fillId="3" borderId="0" xfId="0" applyFill="1"/>
    <xf numFmtId="0" fontId="2" fillId="2" borderId="1" xfId="1" applyFont="1"/>
    <xf numFmtId="0" fontId="2" fillId="2" borderId="1" xfId="1" applyFont="1" applyAlignment="1">
      <alignment wrapText="1"/>
    </xf>
    <xf numFmtId="0" fontId="0" fillId="4" borderId="1" xfId="1" applyFont="1" applyFill="1" applyAlignment="1">
      <alignment wrapText="1"/>
    </xf>
    <xf numFmtId="0" fontId="0" fillId="4" borderId="2" xfId="0" applyFill="1" applyBorder="1"/>
    <xf numFmtId="0" fontId="2" fillId="5" borderId="2" xfId="1" applyFont="1" applyFill="1" applyBorder="1"/>
    <xf numFmtId="0" fontId="0" fillId="2" borderId="2" xfId="1" applyFont="1" applyBorder="1"/>
    <xf numFmtId="0" fontId="2" fillId="2" borderId="2" xfId="1" applyFont="1" applyBorder="1"/>
    <xf numFmtId="0" fontId="2" fillId="5" borderId="2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6" borderId="0" xfId="0" applyFill="1"/>
    <xf numFmtId="2" fontId="0" fillId="6" borderId="0" xfId="0" applyNumberFormat="1" applyFill="1"/>
    <xf numFmtId="0" fontId="0" fillId="7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8" borderId="0" xfId="0" applyFill="1"/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7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9" borderId="0" xfId="0" applyFill="1" applyAlignment="1">
      <alignment wrapText="1"/>
    </xf>
    <xf numFmtId="0" fontId="0" fillId="5" borderId="0" xfId="0" applyFill="1" applyAlignment="1">
      <alignment wrapText="1"/>
    </xf>
    <xf numFmtId="16" fontId="0" fillId="0" borderId="0" xfId="0" quotePrefix="1" applyNumberFormat="1" applyAlignment="1">
      <alignment wrapText="1"/>
    </xf>
    <xf numFmtId="0" fontId="0" fillId="10" borderId="0" xfId="0" applyFill="1" applyAlignment="1">
      <alignment wrapText="1"/>
    </xf>
    <xf numFmtId="0" fontId="0" fillId="10" borderId="1" xfId="1" applyFont="1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zoomScale="130" zoomScaleNormal="130" workbookViewId="0">
      <selection activeCell="E18" sqref="E18"/>
    </sheetView>
  </sheetViews>
  <sheetFormatPr defaultRowHeight="14.5" x14ac:dyDescent="0.35"/>
  <cols>
    <col min="1" max="1" width="27.81640625" bestFit="1" customWidth="1"/>
    <col min="2" max="2" width="32" bestFit="1" customWidth="1"/>
    <col min="3" max="3" width="34.453125" bestFit="1" customWidth="1"/>
    <col min="4" max="4" width="44.81640625" style="1" customWidth="1"/>
    <col min="5" max="5" width="29.54296875" bestFit="1" customWidth="1"/>
    <col min="6" max="6" width="44.54296875" customWidth="1"/>
    <col min="7" max="7" width="31.7265625" bestFit="1" customWidth="1"/>
  </cols>
  <sheetData>
    <row r="1" spans="1:7" x14ac:dyDescent="0.35">
      <c r="A1" s="2"/>
      <c r="B1" s="3" t="s">
        <v>45</v>
      </c>
      <c r="C1" s="3" t="s">
        <v>46</v>
      </c>
      <c r="D1" s="4" t="s">
        <v>47</v>
      </c>
      <c r="E1" s="3" t="s">
        <v>48</v>
      </c>
      <c r="F1" s="3" t="s">
        <v>49</v>
      </c>
    </row>
    <row r="2" spans="1:7" x14ac:dyDescent="0.35">
      <c r="A2" s="2" t="s">
        <v>44</v>
      </c>
      <c r="B2" s="2" t="s">
        <v>51</v>
      </c>
      <c r="C2" s="2" t="s">
        <v>53</v>
      </c>
      <c r="D2" s="5" t="s">
        <v>54</v>
      </c>
      <c r="E2" s="2" t="s">
        <v>56</v>
      </c>
      <c r="F2" s="2" t="s">
        <v>58</v>
      </c>
    </row>
    <row r="3" spans="1:7" x14ac:dyDescent="0.35">
      <c r="A3" s="2"/>
      <c r="B3" s="12" t="s">
        <v>50</v>
      </c>
      <c r="C3" s="2" t="s">
        <v>52</v>
      </c>
      <c r="D3" s="5" t="s">
        <v>55</v>
      </c>
      <c r="E3" s="2" t="s">
        <v>57</v>
      </c>
      <c r="F3" s="2" t="s">
        <v>59</v>
      </c>
    </row>
    <row r="5" spans="1:7" x14ac:dyDescent="0.35">
      <c r="E5" t="s">
        <v>63</v>
      </c>
    </row>
    <row r="6" spans="1:7" x14ac:dyDescent="0.35">
      <c r="A6" s="9" t="s">
        <v>75</v>
      </c>
      <c r="B6" s="9" t="s">
        <v>1</v>
      </c>
      <c r="C6" s="9" t="s">
        <v>2</v>
      </c>
      <c r="D6" s="10" t="s">
        <v>4</v>
      </c>
      <c r="E6" s="9" t="s">
        <v>5</v>
      </c>
      <c r="F6" s="9" t="s">
        <v>7</v>
      </c>
      <c r="G6" s="9" t="s">
        <v>8</v>
      </c>
    </row>
    <row r="7" spans="1:7" s="8" customFormat="1" x14ac:dyDescent="0.35">
      <c r="A7" s="6" t="s">
        <v>40</v>
      </c>
      <c r="B7" s="39" t="s">
        <v>0</v>
      </c>
      <c r="C7" s="6" t="s">
        <v>24</v>
      </c>
      <c r="D7" s="7" t="s">
        <v>12</v>
      </c>
      <c r="E7" s="6" t="s">
        <v>25</v>
      </c>
      <c r="F7" s="6" t="s">
        <v>287</v>
      </c>
      <c r="G7" s="6" t="s">
        <v>288</v>
      </c>
    </row>
    <row r="8" spans="1:7" s="8" customFormat="1" x14ac:dyDescent="0.35">
      <c r="A8" s="6" t="s">
        <v>38</v>
      </c>
      <c r="B8" s="6" t="s">
        <v>0</v>
      </c>
      <c r="C8" s="12" t="s">
        <v>11</v>
      </c>
      <c r="D8" s="11" t="s">
        <v>12</v>
      </c>
      <c r="E8" s="6" t="s">
        <v>13</v>
      </c>
      <c r="F8" s="6" t="s">
        <v>14</v>
      </c>
      <c r="G8" s="6" t="s">
        <v>15</v>
      </c>
    </row>
    <row r="9" spans="1:7" s="8" customFormat="1" x14ac:dyDescent="0.35">
      <c r="A9" s="6" t="s">
        <v>39</v>
      </c>
      <c r="B9" s="6" t="s">
        <v>0</v>
      </c>
      <c r="C9" s="6" t="s">
        <v>16</v>
      </c>
      <c r="D9" s="7" t="s">
        <v>12</v>
      </c>
      <c r="E9" s="6" t="s">
        <v>17</v>
      </c>
      <c r="F9" s="6" t="s">
        <v>18</v>
      </c>
      <c r="G9" s="6" t="s">
        <v>19</v>
      </c>
    </row>
    <row r="10" spans="1:7" s="8" customFormat="1" x14ac:dyDescent="0.35">
      <c r="A10" s="9" t="s">
        <v>41</v>
      </c>
      <c r="B10" s="6" t="s">
        <v>0</v>
      </c>
      <c r="C10" s="12" t="s">
        <v>35</v>
      </c>
      <c r="D10" s="11" t="s">
        <v>20</v>
      </c>
      <c r="E10" s="9" t="s">
        <v>21</v>
      </c>
      <c r="F10" s="6" t="s">
        <v>22</v>
      </c>
      <c r="G10" s="6" t="s">
        <v>23</v>
      </c>
    </row>
    <row r="11" spans="1:7" s="8" customFormat="1" x14ac:dyDescent="0.35">
      <c r="A11" s="6" t="s">
        <v>24</v>
      </c>
      <c r="B11" s="39" t="s">
        <v>62</v>
      </c>
      <c r="C11" s="6" t="s">
        <v>24</v>
      </c>
      <c r="D11" s="7" t="s">
        <v>27</v>
      </c>
      <c r="E11" s="6" t="s">
        <v>28</v>
      </c>
      <c r="F11" s="6" t="s">
        <v>29</v>
      </c>
      <c r="G11" s="6" t="s">
        <v>30</v>
      </c>
    </row>
    <row r="12" spans="1:7" s="8" customFormat="1" x14ac:dyDescent="0.35">
      <c r="A12" s="6" t="s">
        <v>24</v>
      </c>
      <c r="B12" s="6" t="s">
        <v>26</v>
      </c>
      <c r="C12" s="6" t="s">
        <v>31</v>
      </c>
      <c r="D12" s="7" t="s">
        <v>27</v>
      </c>
      <c r="E12" s="6" t="s">
        <v>32</v>
      </c>
      <c r="F12" s="6" t="s">
        <v>33</v>
      </c>
      <c r="G12" s="6" t="s">
        <v>34</v>
      </c>
    </row>
    <row r="13" spans="1:7" s="8" customFormat="1" x14ac:dyDescent="0.35">
      <c r="A13" s="6" t="s">
        <v>24</v>
      </c>
      <c r="B13" s="6" t="s">
        <v>26</v>
      </c>
      <c r="C13" s="6" t="s">
        <v>35</v>
      </c>
      <c r="D13" s="7" t="s">
        <v>37</v>
      </c>
      <c r="E13" s="6" t="s">
        <v>36</v>
      </c>
      <c r="F13" s="6" t="s">
        <v>60</v>
      </c>
      <c r="G13" s="6" t="s">
        <v>61</v>
      </c>
    </row>
    <row r="14" spans="1:7" s="8" customFormat="1" x14ac:dyDescent="0.35">
      <c r="A14" s="6" t="s">
        <v>42</v>
      </c>
      <c r="B14" s="39" t="s">
        <v>0</v>
      </c>
      <c r="C14" s="6" t="s">
        <v>3</v>
      </c>
      <c r="D14" s="7" t="s">
        <v>6</v>
      </c>
      <c r="E14" s="6" t="s">
        <v>43</v>
      </c>
      <c r="F14" s="6" t="s">
        <v>9</v>
      </c>
      <c r="G14" s="6" t="s">
        <v>10</v>
      </c>
    </row>
    <row r="17" spans="3:4" x14ac:dyDescent="0.35">
      <c r="C17" s="13" t="s">
        <v>5</v>
      </c>
      <c r="D17" s="16" t="s">
        <v>64</v>
      </c>
    </row>
    <row r="18" spans="3:4" x14ac:dyDescent="0.35">
      <c r="C18" s="14" t="s">
        <v>289</v>
      </c>
      <c r="D18" s="5" t="s">
        <v>65</v>
      </c>
    </row>
    <row r="19" spans="3:4" x14ac:dyDescent="0.35">
      <c r="C19" s="14" t="s">
        <v>13</v>
      </c>
      <c r="D19" s="5" t="s">
        <v>66</v>
      </c>
    </row>
    <row r="20" spans="3:4" x14ac:dyDescent="0.35">
      <c r="C20" s="14" t="s">
        <v>17</v>
      </c>
      <c r="D20" s="5" t="s">
        <v>290</v>
      </c>
    </row>
    <row r="21" spans="3:4" x14ac:dyDescent="0.35">
      <c r="C21" s="15" t="s">
        <v>21</v>
      </c>
      <c r="D21" s="5" t="s">
        <v>67</v>
      </c>
    </row>
    <row r="22" spans="3:4" x14ac:dyDescent="0.35">
      <c r="C22" s="14" t="s">
        <v>28</v>
      </c>
      <c r="D22" s="5" t="s">
        <v>68</v>
      </c>
    </row>
    <row r="23" spans="3:4" x14ac:dyDescent="0.35">
      <c r="C23" s="14" t="s">
        <v>32</v>
      </c>
      <c r="D23" s="5" t="s">
        <v>68</v>
      </c>
    </row>
    <row r="24" spans="3:4" x14ac:dyDescent="0.35">
      <c r="C24" s="14" t="s">
        <v>69</v>
      </c>
      <c r="D24" s="5" t="s">
        <v>70</v>
      </c>
    </row>
    <row r="25" spans="3:4" x14ac:dyDescent="0.35">
      <c r="C25" s="14" t="s">
        <v>43</v>
      </c>
      <c r="D25" s="5" t="s">
        <v>71</v>
      </c>
    </row>
    <row r="26" spans="3:4" x14ac:dyDescent="0.35">
      <c r="C26" s="14" t="s">
        <v>40</v>
      </c>
      <c r="D26" s="5" t="s">
        <v>72</v>
      </c>
    </row>
    <row r="27" spans="3:4" x14ac:dyDescent="0.35">
      <c r="C27" s="14" t="s">
        <v>38</v>
      </c>
      <c r="D27" s="5" t="s">
        <v>73</v>
      </c>
    </row>
    <row r="28" spans="3:4" x14ac:dyDescent="0.35">
      <c r="C28" s="14" t="s">
        <v>39</v>
      </c>
      <c r="D28" s="5" t="s">
        <v>72</v>
      </c>
    </row>
    <row r="29" spans="3:4" x14ac:dyDescent="0.35">
      <c r="C29" s="15" t="s">
        <v>41</v>
      </c>
      <c r="D29" s="5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0376-19DE-4EDB-AD4E-9E044580E928}">
  <dimension ref="B1:P187"/>
  <sheetViews>
    <sheetView tabSelected="1" topLeftCell="A133" zoomScale="170" zoomScaleNormal="170" workbookViewId="0">
      <selection activeCell="E173" sqref="E173"/>
    </sheetView>
  </sheetViews>
  <sheetFormatPr defaultRowHeight="14.5" x14ac:dyDescent="0.35"/>
  <cols>
    <col min="1" max="1" width="13.54296875" customWidth="1"/>
    <col min="2" max="2" width="47.90625" customWidth="1"/>
    <col min="3" max="3" width="21.81640625" customWidth="1"/>
    <col min="4" max="4" width="21" customWidth="1"/>
    <col min="5" max="5" width="30.81640625" style="1" customWidth="1"/>
    <col min="6" max="6" width="39.08984375" style="1" customWidth="1"/>
    <col min="7" max="7" width="25.26953125" customWidth="1"/>
    <col min="8" max="8" width="19.7265625" customWidth="1"/>
    <col min="14" max="14" width="22.6328125" customWidth="1"/>
    <col min="15" max="15" width="14.1796875" customWidth="1"/>
    <col min="16" max="16" width="12" customWidth="1"/>
  </cols>
  <sheetData>
    <row r="1" spans="2:16" x14ac:dyDescent="0.35">
      <c r="E1" s="1" t="s">
        <v>3</v>
      </c>
      <c r="H1" t="s">
        <v>26</v>
      </c>
    </row>
    <row r="2" spans="2:16" x14ac:dyDescent="0.35">
      <c r="B2" t="s">
        <v>76</v>
      </c>
      <c r="C2" s="22" t="s">
        <v>77</v>
      </c>
      <c r="D2" t="s">
        <v>84</v>
      </c>
      <c r="E2" s="1" t="s">
        <v>85</v>
      </c>
      <c r="F2" s="1" t="s">
        <v>86</v>
      </c>
    </row>
    <row r="3" spans="2:16" x14ac:dyDescent="0.35">
      <c r="F3" s="1" t="s">
        <v>87</v>
      </c>
      <c r="H3" t="s">
        <v>105</v>
      </c>
      <c r="N3" t="s">
        <v>89</v>
      </c>
    </row>
    <row r="4" spans="2:16" x14ac:dyDescent="0.35">
      <c r="F4" s="1" t="s">
        <v>88</v>
      </c>
      <c r="H4" t="s">
        <v>106</v>
      </c>
      <c r="N4" t="s">
        <v>90</v>
      </c>
      <c r="O4" s="17" t="s">
        <v>26</v>
      </c>
    </row>
    <row r="5" spans="2:16" x14ac:dyDescent="0.35">
      <c r="B5" t="s">
        <v>78</v>
      </c>
      <c r="C5" s="28" t="s">
        <v>79</v>
      </c>
      <c r="D5" t="s">
        <v>95</v>
      </c>
      <c r="E5" s="1" t="s">
        <v>96</v>
      </c>
      <c r="F5" s="1" t="s">
        <v>108</v>
      </c>
      <c r="N5" t="s">
        <v>91</v>
      </c>
      <c r="O5" s="17"/>
    </row>
    <row r="6" spans="2:16" x14ac:dyDescent="0.35">
      <c r="E6" s="1" t="s">
        <v>97</v>
      </c>
      <c r="F6" s="1" t="s">
        <v>112</v>
      </c>
      <c r="N6" t="s">
        <v>92</v>
      </c>
      <c r="O6" t="s">
        <v>3</v>
      </c>
    </row>
    <row r="7" spans="2:16" x14ac:dyDescent="0.35">
      <c r="E7" s="1" t="s">
        <v>98</v>
      </c>
      <c r="F7" s="1" t="s">
        <v>120</v>
      </c>
      <c r="O7" t="s">
        <v>93</v>
      </c>
      <c r="P7" t="s">
        <v>94</v>
      </c>
    </row>
    <row r="8" spans="2:16" x14ac:dyDescent="0.35">
      <c r="B8" t="s">
        <v>80</v>
      </c>
      <c r="C8" s="28" t="s">
        <v>81</v>
      </c>
      <c r="E8" s="1" t="s">
        <v>99</v>
      </c>
    </row>
    <row r="9" spans="2:16" x14ac:dyDescent="0.35">
      <c r="E9" s="1" t="s">
        <v>100</v>
      </c>
    </row>
    <row r="10" spans="2:16" x14ac:dyDescent="0.35">
      <c r="B10" t="s">
        <v>82</v>
      </c>
      <c r="C10" t="s">
        <v>83</v>
      </c>
      <c r="E10" s="1" t="s">
        <v>101</v>
      </c>
      <c r="F10" s="1" t="s">
        <v>126</v>
      </c>
    </row>
    <row r="11" spans="2:16" x14ac:dyDescent="0.35">
      <c r="E11" s="1" t="s">
        <v>117</v>
      </c>
      <c r="F11" s="1" t="s">
        <v>125</v>
      </c>
    </row>
    <row r="12" spans="2:16" x14ac:dyDescent="0.35">
      <c r="D12" t="s">
        <v>102</v>
      </c>
      <c r="E12" s="1" t="s">
        <v>103</v>
      </c>
    </row>
    <row r="13" spans="2:16" x14ac:dyDescent="0.35">
      <c r="E13" s="1" t="s">
        <v>104</v>
      </c>
      <c r="G13">
        <v>0</v>
      </c>
    </row>
    <row r="14" spans="2:16" x14ac:dyDescent="0.35">
      <c r="G14">
        <v>1</v>
      </c>
    </row>
    <row r="15" spans="2:16" x14ac:dyDescent="0.35">
      <c r="G15">
        <v>1</v>
      </c>
    </row>
    <row r="16" spans="2:16" x14ac:dyDescent="0.35">
      <c r="G16">
        <v>3</v>
      </c>
    </row>
    <row r="17" spans="3:7" x14ac:dyDescent="0.35">
      <c r="G17">
        <v>4</v>
      </c>
    </row>
    <row r="18" spans="3:7" x14ac:dyDescent="0.35">
      <c r="G18">
        <v>4</v>
      </c>
    </row>
    <row r="19" spans="3:7" x14ac:dyDescent="0.35">
      <c r="G19">
        <v>5</v>
      </c>
    </row>
    <row r="20" spans="3:7" x14ac:dyDescent="0.35">
      <c r="G20">
        <v>5</v>
      </c>
    </row>
    <row r="21" spans="3:7" x14ac:dyDescent="0.35">
      <c r="D21" t="s">
        <v>107</v>
      </c>
      <c r="E21" s="1" t="s">
        <v>108</v>
      </c>
      <c r="F21" s="1" t="s">
        <v>96</v>
      </c>
      <c r="G21" s="18" t="s">
        <v>115</v>
      </c>
    </row>
    <row r="22" spans="3:7" x14ac:dyDescent="0.35">
      <c r="E22" s="1" t="s">
        <v>109</v>
      </c>
      <c r="F22" s="1" t="s">
        <v>113</v>
      </c>
      <c r="G22" s="18"/>
    </row>
    <row r="23" spans="3:7" x14ac:dyDescent="0.35">
      <c r="D23" t="s">
        <v>116</v>
      </c>
      <c r="E23" s="1" t="s">
        <v>110</v>
      </c>
      <c r="F23" s="1" t="s">
        <v>87</v>
      </c>
      <c r="G23" s="18"/>
    </row>
    <row r="24" spans="3:7" x14ac:dyDescent="0.35">
      <c r="D24" t="s">
        <v>119</v>
      </c>
      <c r="E24" s="1" t="s">
        <v>111</v>
      </c>
      <c r="F24" s="1" t="s">
        <v>114</v>
      </c>
      <c r="G24" s="18"/>
    </row>
    <row r="25" spans="3:7" x14ac:dyDescent="0.35">
      <c r="D25" t="s">
        <v>118</v>
      </c>
      <c r="E25" s="1" t="s">
        <v>112</v>
      </c>
      <c r="F25" s="1" t="s">
        <v>97</v>
      </c>
      <c r="G25" s="18"/>
    </row>
    <row r="29" spans="3:7" x14ac:dyDescent="0.35">
      <c r="D29" t="s">
        <v>121</v>
      </c>
      <c r="E29" s="1" t="s">
        <v>122</v>
      </c>
    </row>
    <row r="30" spans="3:7" x14ac:dyDescent="0.35">
      <c r="C30" t="s">
        <v>123</v>
      </c>
      <c r="D30" s="19">
        <v>0.14000000000000001</v>
      </c>
      <c r="E30" s="29">
        <v>0.13</v>
      </c>
    </row>
    <row r="31" spans="3:7" x14ac:dyDescent="0.35">
      <c r="C31" t="s">
        <v>124</v>
      </c>
      <c r="D31" s="20">
        <v>4.4999999999999998E-2</v>
      </c>
      <c r="E31" s="30">
        <v>1.4999999999999999E-2</v>
      </c>
    </row>
    <row r="32" spans="3:7" x14ac:dyDescent="0.35">
      <c r="D32" s="21">
        <f>D31/D30</f>
        <v>0.3214285714285714</v>
      </c>
      <c r="E32" s="31">
        <f>E31/E30</f>
        <v>0.11538461538461538</v>
      </c>
    </row>
    <row r="38" spans="3:8" x14ac:dyDescent="0.35">
      <c r="D38" t="s">
        <v>128</v>
      </c>
      <c r="E38" s="1" t="s">
        <v>131</v>
      </c>
      <c r="H38" s="22" t="s">
        <v>139</v>
      </c>
    </row>
    <row r="39" spans="3:8" x14ac:dyDescent="0.35">
      <c r="C39" t="s">
        <v>127</v>
      </c>
      <c r="D39" t="s">
        <v>129</v>
      </c>
      <c r="H39" s="24" t="s">
        <v>140</v>
      </c>
    </row>
    <row r="40" spans="3:8" x14ac:dyDescent="0.35">
      <c r="D40" t="s">
        <v>130</v>
      </c>
      <c r="H40" t="s">
        <v>141</v>
      </c>
    </row>
    <row r="44" spans="3:8" x14ac:dyDescent="0.35">
      <c r="D44" t="s">
        <v>134</v>
      </c>
      <c r="E44" s="1" t="s">
        <v>135</v>
      </c>
      <c r="F44" s="1" t="s">
        <v>136</v>
      </c>
    </row>
    <row r="45" spans="3:8" x14ac:dyDescent="0.35">
      <c r="C45" t="s">
        <v>132</v>
      </c>
      <c r="D45" s="24">
        <v>5</v>
      </c>
      <c r="E45" s="32">
        <v>5</v>
      </c>
      <c r="F45" s="32">
        <v>2</v>
      </c>
      <c r="G45">
        <v>12</v>
      </c>
      <c r="H45" s="22">
        <f>G45/26</f>
        <v>0.46153846153846156</v>
      </c>
    </row>
    <row r="46" spans="3:8" x14ac:dyDescent="0.35">
      <c r="C46" t="s">
        <v>133</v>
      </c>
      <c r="D46" s="24">
        <v>6</v>
      </c>
      <c r="E46" s="32">
        <v>5</v>
      </c>
      <c r="F46" s="32">
        <v>3</v>
      </c>
      <c r="G46">
        <v>14</v>
      </c>
      <c r="H46" s="22">
        <f>14/26</f>
        <v>0.53846153846153844</v>
      </c>
    </row>
    <row r="47" spans="3:8" x14ac:dyDescent="0.35">
      <c r="C47" t="s">
        <v>137</v>
      </c>
      <c r="D47">
        <v>11</v>
      </c>
      <c r="E47" s="1">
        <v>10</v>
      </c>
      <c r="F47" s="1">
        <v>5</v>
      </c>
      <c r="G47">
        <v>26</v>
      </c>
    </row>
    <row r="48" spans="3:8" x14ac:dyDescent="0.35">
      <c r="C48" t="s">
        <v>138</v>
      </c>
      <c r="D48" s="23">
        <f>11/26</f>
        <v>0.42307692307692307</v>
      </c>
      <c r="E48" s="33">
        <f>E47/26</f>
        <v>0.38461538461538464</v>
      </c>
      <c r="F48" s="33">
        <f>5/26</f>
        <v>0.19230769230769232</v>
      </c>
    </row>
    <row r="50" spans="4:8" x14ac:dyDescent="0.35">
      <c r="D50" t="s">
        <v>142</v>
      </c>
      <c r="E50" s="1">
        <f>5/26</f>
        <v>0.19230769230769232</v>
      </c>
    </row>
    <row r="52" spans="4:8" x14ac:dyDescent="0.35">
      <c r="D52" t="s">
        <v>143</v>
      </c>
      <c r="E52" s="1" t="s">
        <v>145</v>
      </c>
    </row>
    <row r="53" spans="4:8" x14ac:dyDescent="0.35">
      <c r="D53" t="s">
        <v>144</v>
      </c>
      <c r="E53" s="1" t="s">
        <v>146</v>
      </c>
    </row>
    <row r="55" spans="4:8" x14ac:dyDescent="0.35">
      <c r="D55" t="s">
        <v>147</v>
      </c>
      <c r="F55" s="37" t="s">
        <v>148</v>
      </c>
      <c r="G55" t="s">
        <v>149</v>
      </c>
      <c r="H55" t="s">
        <v>156</v>
      </c>
    </row>
    <row r="56" spans="4:8" x14ac:dyDescent="0.35">
      <c r="E56" s="34" t="s">
        <v>150</v>
      </c>
      <c r="G56" t="s">
        <v>157</v>
      </c>
      <c r="H56" t="s">
        <v>158</v>
      </c>
    </row>
    <row r="58" spans="4:8" x14ac:dyDescent="0.35">
      <c r="E58" s="1" t="s">
        <v>151</v>
      </c>
      <c r="F58" s="34" t="s">
        <v>152</v>
      </c>
      <c r="G58" s="25" t="s">
        <v>153</v>
      </c>
    </row>
    <row r="60" spans="4:8" x14ac:dyDescent="0.35">
      <c r="D60" t="s">
        <v>154</v>
      </c>
      <c r="E60" s="34" t="s">
        <v>155</v>
      </c>
    </row>
    <row r="62" spans="4:8" x14ac:dyDescent="0.35">
      <c r="E62" s="1" t="s">
        <v>159</v>
      </c>
    </row>
    <row r="63" spans="4:8" x14ac:dyDescent="0.35">
      <c r="E63" s="1" t="s">
        <v>160</v>
      </c>
    </row>
    <row r="64" spans="4:8" x14ac:dyDescent="0.35">
      <c r="E64" s="1" t="s">
        <v>161</v>
      </c>
    </row>
    <row r="65" spans="4:8" x14ac:dyDescent="0.35">
      <c r="E65" s="1" t="s">
        <v>162</v>
      </c>
    </row>
    <row r="67" spans="4:8" x14ac:dyDescent="0.35">
      <c r="D67" t="s">
        <v>163</v>
      </c>
      <c r="E67" s="1" t="s">
        <v>164</v>
      </c>
      <c r="F67" s="1" t="s">
        <v>166</v>
      </c>
      <c r="H67" t="s">
        <v>167</v>
      </c>
    </row>
    <row r="68" spans="4:8" x14ac:dyDescent="0.35">
      <c r="E68" s="1" t="s">
        <v>165</v>
      </c>
      <c r="F68" s="1" t="s">
        <v>168</v>
      </c>
      <c r="H68" t="s">
        <v>169</v>
      </c>
    </row>
    <row r="72" spans="4:8" x14ac:dyDescent="0.35">
      <c r="D72" t="s">
        <v>170</v>
      </c>
      <c r="E72" s="1" t="s">
        <v>172</v>
      </c>
      <c r="F72" s="1" t="s">
        <v>173</v>
      </c>
      <c r="G72" t="s">
        <v>174</v>
      </c>
    </row>
    <row r="73" spans="4:8" x14ac:dyDescent="0.35">
      <c r="D73">
        <v>0</v>
      </c>
      <c r="E73" s="1">
        <v>0.125</v>
      </c>
      <c r="F73" s="1">
        <f>E73</f>
        <v>0.125</v>
      </c>
      <c r="G73">
        <f>G74+E73</f>
        <v>1</v>
      </c>
    </row>
    <row r="74" spans="4:8" x14ac:dyDescent="0.35">
      <c r="D74">
        <v>1</v>
      </c>
      <c r="E74" s="1">
        <v>0.375</v>
      </c>
      <c r="F74" s="1">
        <f>F73+E74</f>
        <v>0.5</v>
      </c>
      <c r="G74">
        <f>G75+E74</f>
        <v>0.875</v>
      </c>
    </row>
    <row r="75" spans="4:8" x14ac:dyDescent="0.35">
      <c r="D75">
        <v>2</v>
      </c>
      <c r="E75" s="1">
        <v>0.375</v>
      </c>
      <c r="F75" s="1">
        <f>F74+E75</f>
        <v>0.875</v>
      </c>
      <c r="G75">
        <f>G76+E75</f>
        <v>0.5</v>
      </c>
    </row>
    <row r="76" spans="4:8" x14ac:dyDescent="0.35">
      <c r="D76">
        <v>3</v>
      </c>
      <c r="E76" s="1">
        <v>0.125</v>
      </c>
      <c r="F76" s="1">
        <f>F75+E76</f>
        <v>1</v>
      </c>
      <c r="G76">
        <f>E76</f>
        <v>0.125</v>
      </c>
    </row>
    <row r="77" spans="4:8" x14ac:dyDescent="0.35">
      <c r="D77" t="s">
        <v>171</v>
      </c>
      <c r="E77" s="1">
        <f>SUM(E73:E76)</f>
        <v>1</v>
      </c>
    </row>
    <row r="81" spans="3:5" x14ac:dyDescent="0.35">
      <c r="D81" t="s">
        <v>175</v>
      </c>
    </row>
    <row r="83" spans="3:5" x14ac:dyDescent="0.35">
      <c r="D83" t="s">
        <v>176</v>
      </c>
    </row>
    <row r="95" spans="3:5" x14ac:dyDescent="0.35">
      <c r="D95" t="s">
        <v>177</v>
      </c>
    </row>
    <row r="96" spans="3:5" x14ac:dyDescent="0.35">
      <c r="C96" t="s">
        <v>179</v>
      </c>
      <c r="E96" s="1" t="s">
        <v>178</v>
      </c>
    </row>
    <row r="97" spans="3:7" x14ac:dyDescent="0.35">
      <c r="F97" s="1" t="s">
        <v>189</v>
      </c>
    </row>
    <row r="98" spans="3:7" x14ac:dyDescent="0.35">
      <c r="C98" t="s">
        <v>183</v>
      </c>
      <c r="E98" s="32" t="s">
        <v>188</v>
      </c>
      <c r="F98" s="1" t="s">
        <v>190</v>
      </c>
    </row>
    <row r="99" spans="3:7" x14ac:dyDescent="0.35">
      <c r="C99" t="s">
        <v>180</v>
      </c>
      <c r="E99" s="1" t="s">
        <v>184</v>
      </c>
    </row>
    <row r="100" spans="3:7" x14ac:dyDescent="0.35">
      <c r="C100" t="s">
        <v>181</v>
      </c>
      <c r="E100" s="1" t="s">
        <v>185</v>
      </c>
    </row>
    <row r="101" spans="3:7" x14ac:dyDescent="0.35">
      <c r="C101" t="s">
        <v>182</v>
      </c>
      <c r="E101" s="1" t="s">
        <v>186</v>
      </c>
    </row>
    <row r="102" spans="3:7" x14ac:dyDescent="0.35">
      <c r="E102" s="1" t="s">
        <v>187</v>
      </c>
    </row>
    <row r="107" spans="3:7" x14ac:dyDescent="0.35">
      <c r="E107" s="1" t="s">
        <v>191</v>
      </c>
      <c r="F107" s="1" t="s">
        <v>192</v>
      </c>
      <c r="G107" t="s">
        <v>194</v>
      </c>
    </row>
    <row r="108" spans="3:7" x14ac:dyDescent="0.35">
      <c r="F108" s="1" t="s">
        <v>193</v>
      </c>
      <c r="G108" t="s">
        <v>195</v>
      </c>
    </row>
    <row r="111" spans="3:7" x14ac:dyDescent="0.35">
      <c r="E111" s="1" t="s">
        <v>184</v>
      </c>
      <c r="F111" s="1" t="s">
        <v>196</v>
      </c>
    </row>
    <row r="113" spans="4:7" x14ac:dyDescent="0.35">
      <c r="D113" t="s">
        <v>197</v>
      </c>
      <c r="E113" s="34" t="s">
        <v>198</v>
      </c>
      <c r="F113" s="1" t="s">
        <v>201</v>
      </c>
    </row>
    <row r="115" spans="4:7" x14ac:dyDescent="0.35">
      <c r="E115" s="1" t="s">
        <v>199</v>
      </c>
      <c r="F115" s="34" t="s">
        <v>202</v>
      </c>
      <c r="G115" t="s">
        <v>203</v>
      </c>
    </row>
    <row r="116" spans="4:7" x14ac:dyDescent="0.35">
      <c r="E116" s="1" t="s">
        <v>200</v>
      </c>
      <c r="F116" s="34" t="s">
        <v>204</v>
      </c>
      <c r="G116" t="s">
        <v>205</v>
      </c>
    </row>
    <row r="119" spans="4:7" x14ac:dyDescent="0.35">
      <c r="E119" s="1" t="s">
        <v>206</v>
      </c>
    </row>
    <row r="122" spans="4:7" x14ac:dyDescent="0.35">
      <c r="E122" s="1" t="s">
        <v>207</v>
      </c>
      <c r="F122" s="1" t="s">
        <v>208</v>
      </c>
    </row>
    <row r="125" spans="4:7" x14ac:dyDescent="0.35">
      <c r="E125" s="1" t="s">
        <v>209</v>
      </c>
      <c r="F125" s="1" t="s">
        <v>210</v>
      </c>
    </row>
    <row r="130" spans="4:7" x14ac:dyDescent="0.35">
      <c r="E130" s="1" t="s">
        <v>211</v>
      </c>
      <c r="F130" s="1" t="s">
        <v>212</v>
      </c>
    </row>
    <row r="131" spans="4:7" x14ac:dyDescent="0.35">
      <c r="E131" s="1" t="s">
        <v>213</v>
      </c>
      <c r="F131" s="1" t="s">
        <v>214</v>
      </c>
    </row>
    <row r="132" spans="4:7" x14ac:dyDescent="0.35">
      <c r="D132" t="s">
        <v>215</v>
      </c>
      <c r="E132" s="1" t="s">
        <v>219</v>
      </c>
      <c r="F132" s="1" t="s">
        <v>223</v>
      </c>
    </row>
    <row r="133" spans="4:7" x14ac:dyDescent="0.35">
      <c r="D133" t="s">
        <v>216</v>
      </c>
      <c r="E133" s="1" t="s">
        <v>220</v>
      </c>
      <c r="F133" s="1" t="s">
        <v>224</v>
      </c>
    </row>
    <row r="134" spans="4:7" x14ac:dyDescent="0.35">
      <c r="D134" t="s">
        <v>217</v>
      </c>
      <c r="E134" s="1" t="s">
        <v>221</v>
      </c>
      <c r="F134" s="1" t="s">
        <v>225</v>
      </c>
    </row>
    <row r="135" spans="4:7" x14ac:dyDescent="0.35">
      <c r="D135" t="s">
        <v>218</v>
      </c>
      <c r="E135" s="1" t="s">
        <v>222</v>
      </c>
      <c r="F135" s="1" t="s">
        <v>226</v>
      </c>
    </row>
    <row r="138" spans="4:7" x14ac:dyDescent="0.35">
      <c r="E138" s="1" t="s">
        <v>227</v>
      </c>
    </row>
    <row r="140" spans="4:7" x14ac:dyDescent="0.35">
      <c r="D140" s="24" t="s">
        <v>228</v>
      </c>
      <c r="F140" s="1" t="s">
        <v>229</v>
      </c>
    </row>
    <row r="141" spans="4:7" x14ac:dyDescent="0.35">
      <c r="D141" t="s">
        <v>230</v>
      </c>
      <c r="F141" s="1" t="s">
        <v>244</v>
      </c>
    </row>
    <row r="142" spans="4:7" x14ac:dyDescent="0.35">
      <c r="D142" t="s">
        <v>231</v>
      </c>
    </row>
    <row r="144" spans="4:7" x14ac:dyDescent="0.35">
      <c r="F144" s="1" t="s">
        <v>235</v>
      </c>
      <c r="G144" t="s">
        <v>239</v>
      </c>
    </row>
    <row r="145" spans="3:7" x14ac:dyDescent="0.35">
      <c r="E145" s="1" t="s">
        <v>232</v>
      </c>
      <c r="F145" s="1" t="s">
        <v>233</v>
      </c>
    </row>
    <row r="146" spans="3:7" x14ac:dyDescent="0.35">
      <c r="D146">
        <v>1</v>
      </c>
      <c r="E146" s="1" t="s">
        <v>234</v>
      </c>
      <c r="F146" s="1">
        <v>0.5</v>
      </c>
      <c r="G146">
        <f>1-F146</f>
        <v>0.5</v>
      </c>
    </row>
    <row r="147" spans="3:7" x14ac:dyDescent="0.35">
      <c r="D147">
        <v>2</v>
      </c>
      <c r="E147" s="1" t="s">
        <v>236</v>
      </c>
      <c r="F147" s="1">
        <v>0.75</v>
      </c>
      <c r="G147">
        <f t="shared" ref="G147:G149" si="0">1-F147</f>
        <v>0.25</v>
      </c>
    </row>
    <row r="148" spans="3:7" x14ac:dyDescent="0.35">
      <c r="D148">
        <v>3</v>
      </c>
      <c r="E148" s="1" t="s">
        <v>237</v>
      </c>
      <c r="F148" s="1">
        <v>0.875</v>
      </c>
      <c r="G148">
        <f t="shared" si="0"/>
        <v>0.125</v>
      </c>
    </row>
    <row r="149" spans="3:7" x14ac:dyDescent="0.35">
      <c r="D149">
        <v>4</v>
      </c>
      <c r="E149" s="1" t="s">
        <v>238</v>
      </c>
      <c r="F149" s="1">
        <v>0.9375</v>
      </c>
      <c r="G149">
        <f t="shared" si="0"/>
        <v>6.25E-2</v>
      </c>
    </row>
    <row r="152" spans="3:7" ht="43.5" x14ac:dyDescent="0.35">
      <c r="E152" s="1" t="s">
        <v>240</v>
      </c>
    </row>
    <row r="154" spans="3:7" ht="21" customHeight="1" x14ac:dyDescent="0.35">
      <c r="C154" s="27" t="s">
        <v>243</v>
      </c>
      <c r="D154" s="27"/>
      <c r="E154" s="26" t="s">
        <v>241</v>
      </c>
      <c r="F154" s="26"/>
    </row>
    <row r="155" spans="3:7" x14ac:dyDescent="0.35">
      <c r="E155" s="26" t="s">
        <v>242</v>
      </c>
      <c r="F155" s="26"/>
    </row>
    <row r="157" spans="3:7" ht="29" x14ac:dyDescent="0.35">
      <c r="E157" s="1" t="s">
        <v>245</v>
      </c>
    </row>
    <row r="159" spans="3:7" ht="29" x14ac:dyDescent="0.35">
      <c r="E159" s="1" t="s">
        <v>246</v>
      </c>
    </row>
    <row r="160" spans="3:7" x14ac:dyDescent="0.35">
      <c r="D160" t="s">
        <v>247</v>
      </c>
      <c r="E160" s="34" t="s">
        <v>248</v>
      </c>
      <c r="F160" s="1" t="s">
        <v>249</v>
      </c>
    </row>
    <row r="161" spans="2:7" x14ac:dyDescent="0.35">
      <c r="E161" s="34" t="s">
        <v>251</v>
      </c>
      <c r="F161" s="1" t="s">
        <v>250</v>
      </c>
    </row>
    <row r="163" spans="2:7" x14ac:dyDescent="0.35">
      <c r="B163" t="s">
        <v>258</v>
      </c>
      <c r="D163" t="s">
        <v>252</v>
      </c>
      <c r="E163" s="34" t="s">
        <v>253</v>
      </c>
    </row>
    <row r="168" spans="2:7" x14ac:dyDescent="0.35">
      <c r="B168" t="s">
        <v>83</v>
      </c>
      <c r="C168" t="s">
        <v>254</v>
      </c>
      <c r="D168" t="s">
        <v>45</v>
      </c>
      <c r="E168" s="1" t="s">
        <v>255</v>
      </c>
    </row>
    <row r="169" spans="2:7" ht="29" x14ac:dyDescent="0.35">
      <c r="D169" t="s">
        <v>261</v>
      </c>
      <c r="E169" s="1" t="s">
        <v>264</v>
      </c>
      <c r="F169" s="27" t="s">
        <v>266</v>
      </c>
      <c r="G169" s="25" t="s">
        <v>267</v>
      </c>
    </row>
    <row r="170" spans="2:7" x14ac:dyDescent="0.35">
      <c r="B170" t="s">
        <v>256</v>
      </c>
      <c r="D170" t="s">
        <v>48</v>
      </c>
      <c r="E170" s="1" t="s">
        <v>265</v>
      </c>
      <c r="F170" s="27"/>
      <c r="G170" t="s">
        <v>268</v>
      </c>
    </row>
    <row r="171" spans="2:7" x14ac:dyDescent="0.35">
      <c r="B171" t="s">
        <v>257</v>
      </c>
      <c r="D171" t="s">
        <v>281</v>
      </c>
    </row>
    <row r="172" spans="2:7" x14ac:dyDescent="0.35">
      <c r="B172" t="s">
        <v>259</v>
      </c>
      <c r="D172" t="s">
        <v>282</v>
      </c>
    </row>
    <row r="173" spans="2:7" ht="45" customHeight="1" x14ac:dyDescent="0.35">
      <c r="B173" t="s">
        <v>260</v>
      </c>
      <c r="D173" t="s">
        <v>262</v>
      </c>
      <c r="E173" s="1" t="s">
        <v>280</v>
      </c>
      <c r="F173" s="38" t="s">
        <v>283</v>
      </c>
    </row>
    <row r="174" spans="2:7" x14ac:dyDescent="0.35">
      <c r="D174" t="s">
        <v>263</v>
      </c>
      <c r="E174" s="1" t="s">
        <v>286</v>
      </c>
    </row>
    <row r="177" spans="4:6" x14ac:dyDescent="0.35">
      <c r="E177" s="1" t="s">
        <v>269</v>
      </c>
    </row>
    <row r="179" spans="4:6" x14ac:dyDescent="0.35">
      <c r="E179" s="1" t="b">
        <v>1</v>
      </c>
      <c r="F179" s="1" t="b">
        <v>0</v>
      </c>
    </row>
    <row r="180" spans="4:6" x14ac:dyDescent="0.35">
      <c r="D180" t="s">
        <v>270</v>
      </c>
      <c r="E180" s="1" t="s">
        <v>272</v>
      </c>
      <c r="F180" s="35" t="s">
        <v>279</v>
      </c>
    </row>
    <row r="181" spans="4:6" ht="29" x14ac:dyDescent="0.35">
      <c r="D181" t="s">
        <v>271</v>
      </c>
      <c r="E181" s="36" t="s">
        <v>274</v>
      </c>
      <c r="F181" s="1" t="s">
        <v>273</v>
      </c>
    </row>
    <row r="183" spans="4:6" x14ac:dyDescent="0.35">
      <c r="D183" t="s">
        <v>275</v>
      </c>
      <c r="E183" s="1" t="s">
        <v>276</v>
      </c>
    </row>
    <row r="184" spans="4:6" x14ac:dyDescent="0.35">
      <c r="D184" t="s">
        <v>277</v>
      </c>
      <c r="E184" s="1" t="s">
        <v>278</v>
      </c>
    </row>
    <row r="186" spans="4:6" x14ac:dyDescent="0.35">
      <c r="F186" s="1" t="s">
        <v>284</v>
      </c>
    </row>
    <row r="187" spans="4:6" x14ac:dyDescent="0.35">
      <c r="F187" s="1" t="s">
        <v>285</v>
      </c>
    </row>
  </sheetData>
  <mergeCells count="6">
    <mergeCell ref="O4:O5"/>
    <mergeCell ref="G21:G25"/>
    <mergeCell ref="E154:F154"/>
    <mergeCell ref="E155:F155"/>
    <mergeCell ref="C154:D154"/>
    <mergeCell ref="F169:F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mallikarjuna doddamane</dc:creator>
  <cp:lastModifiedBy>Mallikarjuna Doddamane [UNext]</cp:lastModifiedBy>
  <dcterms:created xsi:type="dcterms:W3CDTF">2015-06-05T18:17:20Z</dcterms:created>
  <dcterms:modified xsi:type="dcterms:W3CDTF">2021-10-13T11:32:43Z</dcterms:modified>
</cp:coreProperties>
</file>