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 function" sheetId="1" r:id="rId4"/>
    <sheet state="visible" name="COUNTIFS function " sheetId="2" r:id="rId5"/>
    <sheet state="visible" name="Using Pivot Table" sheetId="3" r:id="rId6"/>
    <sheet state="visible" name="Pivot Table" sheetId="4" r:id="rId7"/>
    <sheet state="visible" name="Using Data Analysis Tool " sheetId="5" r:id="rId8"/>
    <sheet state="visible" name="Histogram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<sst xmlns="http://schemas.openxmlformats.org/spreadsheetml/2006/main" count="131" uniqueCount="57">
  <si>
    <t>Utilizing FREQUENCY Function</t>
  </si>
  <si>
    <t xml:space="preserve">Name  </t>
  </si>
  <si>
    <t>Marks</t>
  </si>
  <si>
    <t>Lower Range</t>
  </si>
  <si>
    <t>Higher Range/Bin range</t>
  </si>
  <si>
    <t xml:space="preserve">Frequency </t>
  </si>
  <si>
    <t xml:space="preserve">Liam </t>
  </si>
  <si>
    <t>{=FREQUENCY(C5:C16,F5:F14)}</t>
  </si>
  <si>
    <t xml:space="preserve">Elijah </t>
  </si>
  <si>
    <t xml:space="preserve">Oliver </t>
  </si>
  <si>
    <t xml:space="preserve">William </t>
  </si>
  <si>
    <t xml:space="preserve">James </t>
  </si>
  <si>
    <t>Bin</t>
  </si>
  <si>
    <t>Frequency</t>
  </si>
  <si>
    <t>Cumulative %</t>
  </si>
  <si>
    <t xml:space="preserve">Lucas </t>
  </si>
  <si>
    <t xml:space="preserve">Benjamin </t>
  </si>
  <si>
    <t xml:space="preserve">Henry </t>
  </si>
  <si>
    <t>Noah</t>
  </si>
  <si>
    <t xml:space="preserve">Jack </t>
  </si>
  <si>
    <t xml:space="preserve">Levi </t>
  </si>
  <si>
    <t xml:space="preserve">Jackson </t>
  </si>
  <si>
    <t>More</t>
  </si>
  <si>
    <t>Applying COUNTIFS Function</t>
  </si>
  <si>
    <t>Higher Range</t>
  </si>
  <si>
    <t>Using Pivot Table</t>
  </si>
  <si>
    <t xml:space="preserve">Name </t>
  </si>
  <si>
    <t xml:space="preserve">Product </t>
  </si>
  <si>
    <t xml:space="preserve">Sales </t>
  </si>
  <si>
    <t xml:space="preserve">Blazer </t>
  </si>
  <si>
    <t xml:space="preserve">Denim </t>
  </si>
  <si>
    <t>Trimmer</t>
  </si>
  <si>
    <t xml:space="preserve">Olive Oils </t>
  </si>
  <si>
    <t xml:space="preserve">Joggers </t>
  </si>
  <si>
    <t xml:space="preserve">Camera </t>
  </si>
  <si>
    <t xml:space="preserve">Mobile </t>
  </si>
  <si>
    <t xml:space="preserve">Laptop </t>
  </si>
  <si>
    <t>Apples</t>
  </si>
  <si>
    <t>Pope</t>
  </si>
  <si>
    <t>Oranges</t>
  </si>
  <si>
    <t xml:space="preserve">Jacky </t>
  </si>
  <si>
    <t>Baby Bottles</t>
  </si>
  <si>
    <t>Lukaku</t>
  </si>
  <si>
    <t xml:space="preserve">Grouped Sales </t>
  </si>
  <si>
    <t xml:space="preserve">Count of Sales </t>
  </si>
  <si>
    <t>$450 - $949</t>
  </si>
  <si>
    <t>$950 - $1,449</t>
  </si>
  <si>
    <t>$1,450 - $1,949</t>
  </si>
  <si>
    <t>$2,450 - $2,949</t>
  </si>
  <si>
    <t>$4,450 - $4,949</t>
  </si>
  <si>
    <t>$4,950 - $5,449</t>
  </si>
  <si>
    <t>$5,450 - $5,949</t>
  </si>
  <si>
    <t>$6,450 - $6,949</t>
  </si>
  <si>
    <t>$6,950 - $7,250</t>
  </si>
  <si>
    <t>Grand Total</t>
  </si>
  <si>
    <t>Use of Data Analysis Tool</t>
  </si>
  <si>
    <t xml:space="preserve">Bin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</si>
</sst>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1.0"/>
      <color theme="1"/>
      <name val="Calibri"/>
      <scheme val="minor"/>
    </font>
    <font>
      <b/>
      <sz val="13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top/>
      <bottom style="thick">
        <color rgb="FFACCCE9"/>
      </bottom>
    </border>
    <border>
      <top/>
      <bottom style="thick">
        <color rgb="FFACCCE9"/>
      </bottom>
    </border>
    <border>
      <right/>
      <top/>
      <bottom style="thick">
        <color rgb="FFACCCE9"/>
      </bottom>
    </border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Font="1"/>
    <xf borderId="0" fillId="0" fontId="5" numFmtId="0" xfId="0" applyFont="1"/>
    <xf borderId="5" fillId="0" fontId="6" numFmtId="0" xfId="0" applyAlignment="1" applyBorder="1" applyFont="1">
      <alignment horizontal="center"/>
    </xf>
    <xf borderId="0" fillId="0" fontId="4" numFmtId="10" xfId="0" applyFont="1" applyNumberFormat="1"/>
    <xf borderId="0" fillId="0" fontId="4" numFmtId="0" xfId="0" applyAlignment="1" applyFont="1">
      <alignment horizontal="center" vertical="center"/>
    </xf>
    <xf borderId="6" fillId="0" fontId="4" numFmtId="0" xfId="0" applyBorder="1" applyFont="1"/>
    <xf borderId="6" fillId="0" fontId="4" numFmtId="10" xfId="0" applyBorder="1" applyFont="1" applyNumberFormat="1"/>
    <xf borderId="7" fillId="2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4" fillId="0" fontId="4" numFmtId="164" xfId="0" applyAlignment="1" applyBorder="1" applyFont="1" applyNumberForma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0" fillId="0" fontId="4" numFmtId="164" xfId="0" applyBorder="1" applyFont="1" applyNumberFormat="1"/>
    <xf borderId="12" fillId="0" fontId="4" numFmtId="164" xfId="0" applyBorder="1" applyFont="1" applyNumberFormat="1"/>
    <xf borderId="13" fillId="0" fontId="4" numFmtId="0" xfId="0" applyBorder="1" applyFont="1"/>
    <xf borderId="14" fillId="0" fontId="4" numFmtId="164" xfId="0" applyBorder="1" applyFont="1" applyNumberFormat="1"/>
    <xf borderId="15" fillId="0" fontId="4" numFmtId="0" xfId="0" applyBorder="1" applyFont="1"/>
    <xf borderId="5" fillId="0" fontId="7" numFmtId="0" xfId="0" applyAlignment="1" applyBorder="1" applyFont="1">
      <alignment horizontal="center"/>
    </xf>
    <xf borderId="0" fillId="0" fontId="4" numFmtId="10" xfId="0" applyAlignment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plotArea>
      <c:layout>
        <c:manualLayout>
          <c:xMode val="edge"/>
          <c:yMode val="edge"/>
          <c:x val="0.12169434140896913"/>
          <c:y val="0.2756337171328328"/>
          <c:w val="0.6149122230445397"/>
          <c:h val="0.5947255746877294"/>
        </c:manualLayout>
      </c:layout>
      <c:barChart>
        <c:barDir val="col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'FREQUENCY function'!$N$10:$N$20</c:f>
            </c:strRef>
          </c:cat>
          <c:val>
            <c:numRef>
              <c:f>'FREQUENCY function'!$O$10:$O$20</c:f>
              <c:numCache/>
            </c:numRef>
          </c:val>
        </c:ser>
        <c:axId val="913360084"/>
        <c:axId val="811471190"/>
      </c:barChart>
      <c:lineChart>
        <c:varyColors val="0"/>
        <c:ser>
          <c:idx val="1"/>
          <c:order val="1"/>
          <c:tx>
            <c:v>Cumulative %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'FREQUENCY function'!$N$10:$N$20</c:f>
            </c:strRef>
          </c:cat>
          <c:val>
            <c:numRef>
              <c:f>'FREQUENCY function'!$P$10:$P$20</c:f>
              <c:numCache/>
            </c:numRef>
          </c:val>
          <c:smooth val="0"/>
        </c:ser>
        <c:axId val="913360084"/>
        <c:axId val="811471190"/>
      </c:lineChart>
      <c:catAx>
        <c:axId val="913360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471190"/>
      </c:catAx>
      <c:valAx>
        <c:axId val="81147119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360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Frequency Distribution Table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'Pivot Table'!$A$4:$A$13</c:f>
            </c:strRef>
          </c:cat>
          <c:val>
            <c:numRef>
              <c:f>'Pivot Table'!$B$4:$B$13</c:f>
              <c:numCache/>
            </c:numRef>
          </c:val>
        </c:ser>
        <c:axId val="1599214199"/>
        <c:axId val="490277484"/>
      </c:barChart>
      <c:catAx>
        <c:axId val="1599214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490277484"/>
      </c:catAx>
      <c:valAx>
        <c:axId val="4902774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99214199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Linear (Frequency)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'Using Data Analysis Tool '!$N$10:$N$25</c:f>
            </c:strRef>
          </c:cat>
          <c:val>
            <c:numRef>
              <c:f>'Using Data Analysis Tool '!$O$10:$O$25</c:f>
              <c:numCache/>
            </c:numRef>
          </c:val>
        </c:ser>
        <c:axId val="611452362"/>
        <c:axId val="1377263798"/>
      </c:barChart>
      <c:lineChart>
        <c:varyColors val="0"/>
        <c:ser>
          <c:idx val="1"/>
          <c:order val="1"/>
          <c:tx>
            <c:v>Cumulative %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'Using Data Analysis Tool '!$N$10:$N$25</c:f>
            </c:strRef>
          </c:cat>
          <c:val>
            <c:numRef>
              <c:f>'Using Data Analysis Tool '!$P$10:$P$25</c:f>
              <c:numCache/>
            </c:numRef>
          </c:val>
          <c:smooth val="0"/>
        </c:ser>
        <c:axId val="611452362"/>
        <c:axId val="1377263798"/>
      </c:lineChart>
      <c:catAx>
        <c:axId val="611452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263798"/>
      </c:catAx>
      <c:valAx>
        <c:axId val="137726379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452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Frequency Distribution</a:t>
            </a:r>
          </a:p>
        </c:rich>
      </c:tx>
      <c:layout>
        <c:manualLayout>
          <c:xMode val="edge"/>
          <c:yMode val="edge"/>
          <c:x val="0.1700230873918538"/>
          <c:y val="0.06369426751592357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Histogram!$A$2:$A$16</c:f>
            </c:strRef>
          </c:cat>
          <c:val>
            <c:numRef>
              <c:f>Histogram!$B$2:$B$16</c:f>
              <c:numCache/>
            </c:numRef>
          </c:val>
        </c:ser>
        <c:axId val="491542526"/>
        <c:axId val="1037843651"/>
      </c:barChart>
      <c:lineChart>
        <c:varyColors val="0"/>
        <c:ser>
          <c:idx val="1"/>
          <c:order val="1"/>
          <c:tx>
            <c:v>Cumulative %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Histogram!$A$2:$A$16</c:f>
            </c:strRef>
          </c:cat>
          <c:val>
            <c:numRef>
              <c:f>Histogram!$C$2:$C$16</c:f>
              <c:numCache/>
            </c:numRef>
          </c:val>
          <c:smooth val="0"/>
        </c:ser>
        <c:axId val="491542526"/>
        <c:axId val="1037843651"/>
      </c:lineChart>
      <c:catAx>
        <c:axId val="491542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37843651"/>
      </c:catAx>
      <c:valAx>
        <c:axId val="1037843651"/>
        <c:scaling>
          <c:orientation val="minMax"/>
          <c:max val="7.0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491542526"/>
        <c:majorUnit val="1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542925</xdr:colOff>
      <xdr:row>0</xdr:row>
      <xdr:rowOff>133350</xdr:rowOff>
    </xdr:from>
    <xdr:ext cx="8639175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2</xdr:row>
      <xdr:rowOff>66675</xdr:rowOff>
    </xdr:from>
    <xdr:ext cx="4371975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342900</xdr:colOff>
      <xdr:row>1</xdr:row>
      <xdr:rowOff>228600</xdr:rowOff>
    </xdr:from>
    <xdr:ext cx="7886700" cy="3105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0</xdr:row>
      <xdr:rowOff>171450</xdr:rowOff>
    </xdr:from>
    <xdr:ext cx="4114800" cy="29908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4:D19" sheet="Using Pivot Table"/>
  </cacheSource>
  <cacheFields>
    <cacheField name="Name " numFmtId="0">
      <sharedItems>
        <s v="Liam "/>
        <s v="Elijah "/>
        <s v="Oliver "/>
        <s v="William "/>
        <s v="James "/>
        <s v="Lucas "/>
        <s v="Benjamin "/>
        <s v="Henry "/>
        <s v="Noah"/>
        <s v="Jack "/>
        <s v="Levi "/>
        <s v="Jackson "/>
        <s v="Pope"/>
        <s v="Jacky "/>
        <s v="Lukaku"/>
      </sharedItems>
    </cacheField>
    <cacheField name="Product " numFmtId="0">
      <sharedItems>
        <s v="Blazer "/>
        <s v="Denim "/>
        <s v="Trimmer"/>
        <s v="Olive Oils "/>
        <s v="Joggers "/>
        <s v="Camera "/>
        <s v="Mobile "/>
        <s v="Laptop "/>
        <s v="Apples"/>
        <s v="Oranges"/>
        <s v="Baby Bottles"/>
      </sharedItems>
    </cacheField>
    <cacheField name="Sales " numFmtId="164">
      <sharedItems containsSemiMixedTypes="0" containsString="0" containsNumber="1" containsInteger="1">
        <n v="5200.0"/>
        <n v="2500.0"/>
        <n v="1260.0"/>
        <n v="890.0"/>
        <n v="1000.0"/>
        <n v="4500.0"/>
        <n v="5620.0"/>
        <n v="7250.0"/>
        <n v="1500.0"/>
        <n v="920.0"/>
        <n v="6500.0"/>
        <n v="600.0"/>
        <n v="650.0"/>
        <n v="450.0"/>
        <n v="560.0"/>
      </sharedItems>
      <fieldGroup base="2">
        <rangePr autoStart="0" autoEnd="0" startNum="450.0" endNum="7250.0" groupInterval="500.0"/>
        <groupItems>
          <s v="&lt;450.0"/>
          <s v="$450 - $949"/>
          <s v="$950 - $1,449"/>
          <s v="$1,450 - $1,949"/>
          <s v="$2,450 - $2,949"/>
          <s v="$4,450 - $4,949"/>
          <s v="$4,950 - $5,449"/>
          <s v="$5,450 - $5,949"/>
          <s v="$6,450 - $6,949"/>
          <s v="$6,950 - $7,250"/>
          <s v="&gt;7250.0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3:B13" firstHeaderRow="0" firstDataRow="1" firstDataCol="0"/>
  <pivotFields>
    <pivotField name="Name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ales " axis="axisRow" dataField="1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2"/>
  </rowFields>
  <dataFields>
    <dataField name="Count of Sales 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12.57"/>
    <col customWidth="1" min="3" max="3" width="10.29"/>
    <col customWidth="1" min="4" max="4" width="5.29"/>
    <col customWidth="1" min="5" max="5" width="13.71"/>
    <col customWidth="1" min="6" max="6" width="14.14"/>
    <col customWidth="1" min="7" max="7" width="11.71"/>
    <col customWidth="1" min="8" max="16" width="8.71"/>
  </cols>
  <sheetData>
    <row r="1" ht="19.5" customHeight="1"/>
    <row r="2" ht="19.5" customHeight="1">
      <c r="B2" s="1" t="s">
        <v>0</v>
      </c>
      <c r="C2" s="2"/>
      <c r="D2" s="2"/>
      <c r="E2" s="2"/>
      <c r="F2" s="2"/>
      <c r="G2" s="3"/>
    </row>
    <row r="3" ht="19.5" customHeight="1"/>
    <row r="4" ht="19.5" customHeight="1">
      <c r="B4" s="4" t="s">
        <v>1</v>
      </c>
      <c r="C4" s="4" t="s">
        <v>2</v>
      </c>
      <c r="E4" s="4" t="s">
        <v>3</v>
      </c>
      <c r="F4" s="4" t="s">
        <v>4</v>
      </c>
      <c r="G4" s="4" t="s">
        <v>5</v>
      </c>
    </row>
    <row r="5" ht="19.5" customHeight="1">
      <c r="B5" s="5" t="s">
        <v>6</v>
      </c>
      <c r="C5" s="5">
        <v>25.0</v>
      </c>
      <c r="E5" s="5">
        <v>0.0</v>
      </c>
      <c r="F5" s="5">
        <v>10.0</v>
      </c>
      <c r="G5" s="5">
        <f t="array" ref="G5:G14">FREQUENCY(C5:C16,F5:F14)</f>
        <v>0</v>
      </c>
      <c r="H5" s="6" t="s">
        <v>7</v>
      </c>
      <c r="N5" s="7">
        <f>LARGE(C5:C16,1)</f>
        <v>95</v>
      </c>
    </row>
    <row r="6" ht="19.5" customHeight="1">
      <c r="B6" s="5" t="s">
        <v>8</v>
      </c>
      <c r="C6" s="5">
        <v>38.0</v>
      </c>
      <c r="E6" s="5">
        <v>10.0</v>
      </c>
      <c r="F6" s="5">
        <v>20.0</v>
      </c>
      <c r="G6" s="5">
        <v>1.0</v>
      </c>
      <c r="H6" s="6">
        <f t="array" ref="H6">FREQUENCY($C$5:$C$16,$F$5:$F$14)</f>
        <v>0</v>
      </c>
      <c r="N6" s="7">
        <f>SMALL(C5:C16,1)</f>
        <v>13</v>
      </c>
      <c r="O6" s="7">
        <v>10.0</v>
      </c>
    </row>
    <row r="7" ht="19.5" customHeight="1">
      <c r="B7" s="5" t="s">
        <v>9</v>
      </c>
      <c r="C7" s="5">
        <v>37.0</v>
      </c>
      <c r="E7" s="5">
        <v>20.0</v>
      </c>
      <c r="F7" s="5">
        <v>30.0</v>
      </c>
      <c r="G7" s="5">
        <v>1.0</v>
      </c>
      <c r="H7" s="6">
        <f t="array" ref="H7">FREQUENCY($C$5:$C$16,$F$5:$F$14)</f>
        <v>0</v>
      </c>
      <c r="O7" s="7">
        <v>100.0</v>
      </c>
    </row>
    <row r="8" ht="19.5" customHeight="1">
      <c r="B8" s="5" t="s">
        <v>10</v>
      </c>
      <c r="C8" s="5">
        <v>39.0</v>
      </c>
      <c r="E8" s="5">
        <v>30.0</v>
      </c>
      <c r="F8" s="5">
        <v>40.0</v>
      </c>
      <c r="G8" s="5">
        <v>3.0</v>
      </c>
      <c r="H8" s="6">
        <f t="array" ref="H8">FREQUENCY($C$5:$C$16,$F$5:$F$14)</f>
        <v>0</v>
      </c>
      <c r="N8" s="6">
        <v>15.0</v>
      </c>
    </row>
    <row r="9" ht="19.5" customHeight="1">
      <c r="B9" s="5" t="s">
        <v>11</v>
      </c>
      <c r="C9" s="5">
        <v>47.0</v>
      </c>
      <c r="E9" s="5">
        <v>40.0</v>
      </c>
      <c r="F9" s="5">
        <v>50.0</v>
      </c>
      <c r="G9" s="5">
        <v>1.0</v>
      </c>
      <c r="H9" s="6">
        <f t="array" ref="H9">FREQUENCY($C$5:$C$16,$F$5:$F$14)</f>
        <v>0</v>
      </c>
      <c r="N9" s="8" t="s">
        <v>12</v>
      </c>
      <c r="O9" s="8" t="s">
        <v>13</v>
      </c>
      <c r="P9" s="8" t="s">
        <v>14</v>
      </c>
    </row>
    <row r="10" ht="19.5" customHeight="1">
      <c r="B10" s="5" t="s">
        <v>15</v>
      </c>
      <c r="C10" s="5">
        <v>52.0</v>
      </c>
      <c r="E10" s="5">
        <v>50.0</v>
      </c>
      <c r="F10" s="5">
        <v>60.0</v>
      </c>
      <c r="G10" s="5">
        <v>2.0</v>
      </c>
      <c r="H10" s="6">
        <f t="array" ref="H10">FREQUENCY($C$5:$C$16,$F$5:$F$14)</f>
        <v>0</v>
      </c>
      <c r="N10" s="6">
        <v>10.0</v>
      </c>
      <c r="O10" s="6">
        <v>0.0</v>
      </c>
      <c r="P10" s="9">
        <v>0.0</v>
      </c>
    </row>
    <row r="11" ht="19.5" customHeight="1">
      <c r="B11" s="5" t="s">
        <v>16</v>
      </c>
      <c r="C11" s="5">
        <v>55.0</v>
      </c>
      <c r="E11" s="5">
        <v>60.0</v>
      </c>
      <c r="F11" s="5">
        <v>70.0</v>
      </c>
      <c r="G11" s="5">
        <v>0.0</v>
      </c>
      <c r="H11" s="6">
        <f t="array" ref="H11">FREQUENCY($C$5:$C$16,$F$5:$F$14)</f>
        <v>0</v>
      </c>
      <c r="N11" s="6">
        <v>20.0</v>
      </c>
      <c r="O11" s="6">
        <v>1.0</v>
      </c>
      <c r="P11" s="9">
        <v>0.08333333333333333</v>
      </c>
    </row>
    <row r="12" ht="19.5" customHeight="1">
      <c r="B12" s="5" t="s">
        <v>17</v>
      </c>
      <c r="C12" s="5">
        <v>78.0</v>
      </c>
      <c r="E12" s="5">
        <v>70.0</v>
      </c>
      <c r="F12" s="5">
        <v>80.0</v>
      </c>
      <c r="G12" s="5">
        <v>1.0</v>
      </c>
      <c r="H12" s="6">
        <f t="array" ref="H12">FREQUENCY($C$5:$C$16,$F$5:$F$14)</f>
        <v>0</v>
      </c>
      <c r="N12" s="6">
        <v>30.0</v>
      </c>
      <c r="O12" s="6">
        <v>1.0</v>
      </c>
      <c r="P12" s="9">
        <v>0.16666666666666666</v>
      </c>
    </row>
    <row r="13" ht="19.5" customHeight="1">
      <c r="B13" s="5" t="s">
        <v>18</v>
      </c>
      <c r="C13" s="5">
        <v>84.0</v>
      </c>
      <c r="E13" s="5">
        <v>80.0</v>
      </c>
      <c r="F13" s="5">
        <v>90.0</v>
      </c>
      <c r="G13" s="5">
        <v>1.0</v>
      </c>
      <c r="H13" s="6">
        <f t="array" ref="H13">FREQUENCY($C$5:$C$16,$F$5:$F$14)</f>
        <v>0</v>
      </c>
      <c r="N13" s="6">
        <v>40.0</v>
      </c>
      <c r="O13" s="6">
        <v>3.0</v>
      </c>
      <c r="P13" s="9">
        <v>0.4166666666666667</v>
      </c>
    </row>
    <row r="14" ht="19.5" customHeight="1">
      <c r="B14" s="5" t="s">
        <v>19</v>
      </c>
      <c r="C14" s="5">
        <v>92.0</v>
      </c>
      <c r="E14" s="5">
        <v>90.0</v>
      </c>
      <c r="F14" s="5">
        <v>100.0</v>
      </c>
      <c r="G14" s="5">
        <v>2.0</v>
      </c>
      <c r="H14" s="6">
        <f t="array" ref="H14">FREQUENCY($C$5:$C$16,$F$5:$F$14)</f>
        <v>0</v>
      </c>
      <c r="N14" s="6">
        <v>50.0</v>
      </c>
      <c r="O14" s="6">
        <v>1.0</v>
      </c>
      <c r="P14" s="9">
        <v>0.5</v>
      </c>
    </row>
    <row r="15" ht="19.5" customHeight="1">
      <c r="B15" s="5" t="s">
        <v>20</v>
      </c>
      <c r="C15" s="5">
        <v>95.0</v>
      </c>
      <c r="N15" s="6">
        <v>60.0</v>
      </c>
      <c r="O15" s="6">
        <v>2.0</v>
      </c>
      <c r="P15" s="9">
        <v>0.6666666666666666</v>
      </c>
    </row>
    <row r="16" ht="19.5" customHeight="1">
      <c r="B16" s="5" t="s">
        <v>21</v>
      </c>
      <c r="C16" s="5">
        <v>13.0</v>
      </c>
      <c r="E16" s="6">
        <f>MIN(C5:C16)</f>
        <v>13</v>
      </c>
      <c r="F16" s="10">
        <v>10.0</v>
      </c>
      <c r="N16" s="6">
        <v>70.0</v>
      </c>
      <c r="O16" s="6">
        <v>0.0</v>
      </c>
      <c r="P16" s="9">
        <v>0.6666666666666666</v>
      </c>
    </row>
    <row r="17" ht="19.5" customHeight="1">
      <c r="E17" s="6">
        <f>MAX(C5:C16)</f>
        <v>95</v>
      </c>
      <c r="F17" s="10">
        <v>100.0</v>
      </c>
      <c r="N17" s="6">
        <v>80.0</v>
      </c>
      <c r="O17" s="6">
        <v>1.0</v>
      </c>
      <c r="P17" s="9">
        <v>0.75</v>
      </c>
    </row>
    <row r="18" ht="19.5" customHeight="1">
      <c r="N18" s="6">
        <v>90.0</v>
      </c>
      <c r="O18" s="6">
        <v>1.0</v>
      </c>
      <c r="P18" s="9">
        <v>0.8333333333333334</v>
      </c>
    </row>
    <row r="19" ht="19.5" customHeight="1">
      <c r="N19" s="6">
        <v>100.0</v>
      </c>
      <c r="O19" s="6">
        <v>2.0</v>
      </c>
      <c r="P19" s="9">
        <v>1.0</v>
      </c>
    </row>
    <row r="20" ht="19.5" customHeight="1">
      <c r="N20" s="11" t="s">
        <v>22</v>
      </c>
      <c r="O20" s="11">
        <v>0.0</v>
      </c>
      <c r="P20" s="12">
        <v>1.0</v>
      </c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7.0"/>
    <col customWidth="1" min="3" max="3" width="18.0"/>
    <col customWidth="1" min="4" max="4" width="4.71"/>
    <col customWidth="1" min="5" max="5" width="13.14"/>
    <col customWidth="1" min="6" max="6" width="14.29"/>
    <col customWidth="1" min="7" max="7" width="12.71"/>
  </cols>
  <sheetData>
    <row r="1" ht="19.5" customHeight="1"/>
    <row r="2" ht="19.5" customHeight="1">
      <c r="B2" s="1" t="s">
        <v>23</v>
      </c>
      <c r="C2" s="2"/>
      <c r="D2" s="2"/>
      <c r="E2" s="2"/>
      <c r="F2" s="2"/>
      <c r="G2" s="3"/>
    </row>
    <row r="3" ht="19.5" customHeight="1"/>
    <row r="4" ht="19.5" customHeight="1">
      <c r="B4" s="4" t="s">
        <v>1</v>
      </c>
      <c r="C4" s="4" t="s">
        <v>2</v>
      </c>
      <c r="E4" s="4" t="s">
        <v>3</v>
      </c>
      <c r="F4" s="4" t="s">
        <v>24</v>
      </c>
      <c r="G4" s="4" t="s">
        <v>5</v>
      </c>
    </row>
    <row r="5" ht="19.5" customHeight="1">
      <c r="B5" s="5" t="s">
        <v>6</v>
      </c>
      <c r="C5" s="5">
        <v>25.0</v>
      </c>
      <c r="E5" s="5">
        <v>0.0</v>
      </c>
      <c r="F5" s="5">
        <v>10.0</v>
      </c>
      <c r="G5" s="5">
        <f>COUNTIFS(C5:C16,"&lt;="&amp;10)</f>
        <v>0</v>
      </c>
    </row>
    <row r="6" ht="19.5" customHeight="1">
      <c r="B6" s="5" t="s">
        <v>8</v>
      </c>
      <c r="C6" s="5">
        <v>38.0</v>
      </c>
      <c r="E6" s="5">
        <v>10.0</v>
      </c>
      <c r="F6" s="5">
        <v>20.0</v>
      </c>
      <c r="G6" s="5">
        <f>COUNTIFS($C$5:$C$16,"&gt;"&amp;10,$C$5:$C$16,"&lt;="&amp;20)</f>
        <v>1</v>
      </c>
    </row>
    <row r="7" ht="19.5" customHeight="1">
      <c r="B7" s="5" t="s">
        <v>9</v>
      </c>
      <c r="C7" s="5">
        <v>37.0</v>
      </c>
      <c r="E7" s="5">
        <v>20.0</v>
      </c>
      <c r="F7" s="5">
        <v>30.0</v>
      </c>
      <c r="G7" s="5">
        <f>COUNTIFS($C$5:$C$16,"&gt;"&amp;20,$C$5:$C$16,"&lt;="&amp;30)</f>
        <v>1</v>
      </c>
    </row>
    <row r="8" ht="19.5" customHeight="1">
      <c r="B8" s="5" t="s">
        <v>10</v>
      </c>
      <c r="C8" s="5">
        <v>39.0</v>
      </c>
      <c r="E8" s="5">
        <v>30.0</v>
      </c>
      <c r="F8" s="5">
        <v>40.0</v>
      </c>
      <c r="G8" s="5">
        <f>COUNTIFS($C$5:$C$16,"&gt;"&amp;30,$C$5:$C$16,"&lt;="&amp;40)</f>
        <v>3</v>
      </c>
    </row>
    <row r="9" ht="19.5" customHeight="1">
      <c r="B9" s="5" t="s">
        <v>11</v>
      </c>
      <c r="C9" s="5">
        <v>47.0</v>
      </c>
      <c r="E9" s="5">
        <v>40.0</v>
      </c>
      <c r="F9" s="5">
        <v>50.0</v>
      </c>
      <c r="G9" s="5">
        <f>COUNTIFS($C$5:$C$16,"&gt;"&amp;40,$C$5:$C$16,"&lt;="&amp;50)</f>
        <v>1</v>
      </c>
    </row>
    <row r="10" ht="19.5" customHeight="1">
      <c r="B10" s="5" t="s">
        <v>15</v>
      </c>
      <c r="C10" s="5">
        <v>52.0</v>
      </c>
      <c r="E10" s="5">
        <v>50.0</v>
      </c>
      <c r="F10" s="5">
        <v>60.0</v>
      </c>
      <c r="G10" s="5">
        <f>COUNTIFS($C$5:$C$16,"&gt;"&amp;50,$C$5:$C$16,"&lt;="&amp;60)</f>
        <v>2</v>
      </c>
    </row>
    <row r="11" ht="19.5" customHeight="1">
      <c r="B11" s="5" t="s">
        <v>16</v>
      </c>
      <c r="C11" s="5">
        <v>55.0</v>
      </c>
      <c r="E11" s="5">
        <v>60.0</v>
      </c>
      <c r="F11" s="5">
        <v>70.0</v>
      </c>
      <c r="G11" s="5">
        <f>COUNTIFS($C$5:$C$16,"&gt;"&amp;60,$C$5:$C$16,"&lt;="&amp;70)</f>
        <v>0</v>
      </c>
    </row>
    <row r="12" ht="19.5" customHeight="1">
      <c r="B12" s="5" t="s">
        <v>17</v>
      </c>
      <c r="C12" s="5">
        <v>78.0</v>
      </c>
      <c r="E12" s="5">
        <v>70.0</v>
      </c>
      <c r="F12" s="5">
        <v>80.0</v>
      </c>
      <c r="G12" s="5">
        <f>COUNTIFS($C$5:$C$16,"&gt;"&amp;70,$C$5:$C$16,"&lt;="&amp;80)</f>
        <v>1</v>
      </c>
    </row>
    <row r="13" ht="19.5" customHeight="1">
      <c r="B13" s="5" t="s">
        <v>18</v>
      </c>
      <c r="C13" s="5">
        <v>84.0</v>
      </c>
      <c r="E13" s="5">
        <v>80.0</v>
      </c>
      <c r="F13" s="5">
        <v>90.0</v>
      </c>
      <c r="G13" s="5">
        <f>COUNTIFS($C$5:$C$16,"&gt;"&amp;80,$C$5:$C$16,"&lt;="&amp;90)</f>
        <v>1</v>
      </c>
    </row>
    <row r="14" ht="19.5" customHeight="1">
      <c r="B14" s="5" t="s">
        <v>19</v>
      </c>
      <c r="C14" s="5">
        <v>92.0</v>
      </c>
      <c r="E14" s="5">
        <v>90.0</v>
      </c>
      <c r="F14" s="5">
        <v>100.0</v>
      </c>
      <c r="G14" s="5">
        <f>COUNTIFS($C$5:$C$16,"&gt;"&amp;90,$C$5:$C$16,"&lt;="&amp;100)</f>
        <v>2</v>
      </c>
    </row>
    <row r="15" ht="19.5" customHeight="1">
      <c r="B15" s="5" t="s">
        <v>20</v>
      </c>
      <c r="C15" s="5">
        <v>95.0</v>
      </c>
    </row>
    <row r="16" ht="19.5" customHeight="1">
      <c r="B16" s="5" t="s">
        <v>21</v>
      </c>
      <c r="C16" s="5">
        <v>13.0</v>
      </c>
    </row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14.14"/>
    <col customWidth="1" min="3" max="3" width="16.14"/>
    <col customWidth="1" min="4" max="4" width="14.43"/>
    <col customWidth="1" min="5" max="6" width="8.71"/>
  </cols>
  <sheetData>
    <row r="1" ht="19.5" customHeight="1"/>
    <row r="2" ht="19.5" customHeight="1">
      <c r="B2" s="13" t="s">
        <v>25</v>
      </c>
      <c r="C2" s="14"/>
      <c r="D2" s="15"/>
    </row>
    <row r="3" ht="19.5" customHeight="1"/>
    <row r="4" ht="19.5" customHeight="1">
      <c r="B4" s="4" t="s">
        <v>26</v>
      </c>
      <c r="C4" s="4" t="s">
        <v>27</v>
      </c>
      <c r="D4" s="4" t="s">
        <v>28</v>
      </c>
    </row>
    <row r="5" ht="19.5" customHeight="1">
      <c r="B5" s="5" t="s">
        <v>6</v>
      </c>
      <c r="C5" s="5" t="s">
        <v>29</v>
      </c>
      <c r="D5" s="16">
        <v>5200.0</v>
      </c>
    </row>
    <row r="6" ht="19.5" customHeight="1">
      <c r="B6" s="5" t="s">
        <v>8</v>
      </c>
      <c r="C6" s="5" t="s">
        <v>30</v>
      </c>
      <c r="D6" s="16">
        <v>2500.0</v>
      </c>
    </row>
    <row r="7" ht="19.5" customHeight="1">
      <c r="B7" s="5" t="s">
        <v>9</v>
      </c>
      <c r="C7" s="5" t="s">
        <v>31</v>
      </c>
      <c r="D7" s="16">
        <v>1260.0</v>
      </c>
    </row>
    <row r="8" ht="19.5" customHeight="1">
      <c r="B8" s="5" t="s">
        <v>10</v>
      </c>
      <c r="C8" s="5" t="s">
        <v>32</v>
      </c>
      <c r="D8" s="16">
        <v>890.0</v>
      </c>
    </row>
    <row r="9" ht="19.5" customHeight="1">
      <c r="B9" s="5" t="s">
        <v>11</v>
      </c>
      <c r="C9" s="5" t="s">
        <v>33</v>
      </c>
      <c r="D9" s="16">
        <v>1000.0</v>
      </c>
    </row>
    <row r="10" ht="19.5" customHeight="1">
      <c r="B10" s="5" t="s">
        <v>15</v>
      </c>
      <c r="C10" s="5" t="s">
        <v>34</v>
      </c>
      <c r="D10" s="16">
        <v>4500.0</v>
      </c>
    </row>
    <row r="11" ht="19.5" customHeight="1">
      <c r="B11" s="5" t="s">
        <v>16</v>
      </c>
      <c r="C11" s="5" t="s">
        <v>35</v>
      </c>
      <c r="D11" s="16">
        <v>5620.0</v>
      </c>
    </row>
    <row r="12" ht="19.5" customHeight="1">
      <c r="B12" s="5" t="s">
        <v>17</v>
      </c>
      <c r="C12" s="5" t="s">
        <v>36</v>
      </c>
      <c r="D12" s="16">
        <v>7250.0</v>
      </c>
    </row>
    <row r="13" ht="19.5" customHeight="1">
      <c r="B13" s="5" t="s">
        <v>18</v>
      </c>
      <c r="C13" s="5" t="s">
        <v>31</v>
      </c>
      <c r="D13" s="16">
        <v>1500.0</v>
      </c>
    </row>
    <row r="14" ht="19.5" customHeight="1">
      <c r="B14" s="5" t="s">
        <v>19</v>
      </c>
      <c r="C14" s="5" t="s">
        <v>33</v>
      </c>
      <c r="D14" s="16">
        <v>920.0</v>
      </c>
    </row>
    <row r="15" ht="19.5" customHeight="1">
      <c r="B15" s="5" t="s">
        <v>20</v>
      </c>
      <c r="C15" s="5" t="s">
        <v>29</v>
      </c>
      <c r="D15" s="16">
        <v>6500.0</v>
      </c>
    </row>
    <row r="16" ht="19.5" customHeight="1">
      <c r="B16" s="5" t="s">
        <v>21</v>
      </c>
      <c r="C16" s="5" t="s">
        <v>37</v>
      </c>
      <c r="D16" s="16">
        <v>600.0</v>
      </c>
    </row>
    <row r="17" ht="19.5" customHeight="1">
      <c r="B17" s="5" t="s">
        <v>38</v>
      </c>
      <c r="C17" s="5" t="s">
        <v>39</v>
      </c>
      <c r="D17" s="16">
        <v>650.0</v>
      </c>
    </row>
    <row r="18" ht="19.5" customHeight="1">
      <c r="B18" s="5" t="s">
        <v>40</v>
      </c>
      <c r="C18" s="5" t="s">
        <v>41</v>
      </c>
      <c r="D18" s="16">
        <v>450.0</v>
      </c>
    </row>
    <row r="19" ht="19.5" customHeight="1">
      <c r="B19" s="5" t="s">
        <v>42</v>
      </c>
      <c r="C19" s="5" t="s">
        <v>41</v>
      </c>
      <c r="D19" s="16">
        <v>560.0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14.14"/>
    <col customWidth="1" min="3" max="3" width="13.43"/>
    <col customWidth="1" min="4" max="6" width="8.71"/>
  </cols>
  <sheetData>
    <row r="3"/>
    <row r="4"/>
    <row r="5"/>
    <row r="6"/>
    <row r="7"/>
    <row r="8"/>
    <row r="9"/>
    <row r="10"/>
    <row r="11"/>
    <row r="12"/>
    <row r="13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3.71"/>
    <col customWidth="1" min="3" max="3" width="13.29"/>
    <col customWidth="1" min="4" max="4" width="12.86"/>
    <col customWidth="1" min="5" max="5" width="5.0"/>
    <col customWidth="1" min="6" max="16" width="8.71"/>
  </cols>
  <sheetData>
    <row r="1" ht="19.5" customHeight="1"/>
    <row r="2" ht="19.5" customHeight="1">
      <c r="B2" s="1" t="s">
        <v>55</v>
      </c>
      <c r="C2" s="2"/>
      <c r="D2" s="2"/>
      <c r="E2" s="2"/>
      <c r="F2" s="3"/>
    </row>
    <row r="3" ht="19.5" customHeight="1"/>
    <row r="4" ht="19.5" customHeight="1">
      <c r="B4" s="4" t="s">
        <v>26</v>
      </c>
      <c r="C4" s="4" t="s">
        <v>27</v>
      </c>
      <c r="D4" s="4" t="s">
        <v>28</v>
      </c>
      <c r="F4" s="4" t="s">
        <v>56</v>
      </c>
      <c r="G4" s="4" t="s">
        <v>56</v>
      </c>
    </row>
    <row r="5" ht="19.5" customHeight="1">
      <c r="B5" s="5" t="s">
        <v>6</v>
      </c>
      <c r="C5" s="5" t="s">
        <v>29</v>
      </c>
      <c r="D5" s="16">
        <v>5200.0</v>
      </c>
      <c r="F5" s="5">
        <v>950.0</v>
      </c>
      <c r="G5" s="7">
        <v>400.0</v>
      </c>
    </row>
    <row r="6" ht="19.5" customHeight="1">
      <c r="B6" s="5" t="s">
        <v>8</v>
      </c>
      <c r="C6" s="5" t="s">
        <v>30</v>
      </c>
      <c r="D6" s="16">
        <v>2500.0</v>
      </c>
      <c r="F6" s="5">
        <f t="shared" ref="F6:G6" si="1">F5+500</f>
        <v>1450</v>
      </c>
      <c r="G6" s="7">
        <f t="shared" si="1"/>
        <v>900</v>
      </c>
    </row>
    <row r="7" ht="19.5" customHeight="1">
      <c r="B7" s="5" t="s">
        <v>9</v>
      </c>
      <c r="C7" s="5" t="s">
        <v>31</v>
      </c>
      <c r="D7" s="16">
        <v>1260.0</v>
      </c>
      <c r="F7" s="5">
        <f t="shared" ref="F7:G7" si="2">F6+500</f>
        <v>1950</v>
      </c>
      <c r="G7" s="7">
        <f t="shared" si="2"/>
        <v>1400</v>
      </c>
    </row>
    <row r="8" ht="19.5" customHeight="1">
      <c r="B8" s="5" t="s">
        <v>10</v>
      </c>
      <c r="C8" s="5" t="s">
        <v>32</v>
      </c>
      <c r="D8" s="16">
        <v>890.0</v>
      </c>
      <c r="F8" s="5">
        <f t="shared" ref="F8:G8" si="3">F7+500</f>
        <v>2450</v>
      </c>
      <c r="G8" s="7">
        <f t="shared" si="3"/>
        <v>1900</v>
      </c>
    </row>
    <row r="9" ht="19.5" customHeight="1">
      <c r="B9" s="5" t="s">
        <v>11</v>
      </c>
      <c r="C9" s="5" t="s">
        <v>33</v>
      </c>
      <c r="D9" s="16">
        <v>1000.0</v>
      </c>
      <c r="F9" s="5">
        <f t="shared" ref="F9:G9" si="4">F8+500</f>
        <v>2950</v>
      </c>
      <c r="G9" s="7">
        <f t="shared" si="4"/>
        <v>2400</v>
      </c>
      <c r="N9" s="8" t="s">
        <v>12</v>
      </c>
      <c r="O9" s="8" t="s">
        <v>13</v>
      </c>
      <c r="P9" s="8" t="s">
        <v>14</v>
      </c>
    </row>
    <row r="10" ht="19.5" customHeight="1">
      <c r="B10" s="5" t="s">
        <v>15</v>
      </c>
      <c r="C10" s="5" t="s">
        <v>34</v>
      </c>
      <c r="D10" s="16">
        <v>4500.0</v>
      </c>
      <c r="F10" s="5">
        <f t="shared" ref="F10:G10" si="5">F9+500</f>
        <v>3450</v>
      </c>
      <c r="G10" s="7">
        <f t="shared" si="5"/>
        <v>2900</v>
      </c>
      <c r="N10" s="6">
        <v>400.0</v>
      </c>
      <c r="O10" s="6">
        <v>0.0</v>
      </c>
      <c r="P10" s="9">
        <v>0.0</v>
      </c>
    </row>
    <row r="11" ht="19.5" customHeight="1">
      <c r="B11" s="5" t="s">
        <v>16</v>
      </c>
      <c r="C11" s="5" t="s">
        <v>35</v>
      </c>
      <c r="D11" s="16">
        <v>5620.0</v>
      </c>
      <c r="F11" s="5">
        <f t="shared" ref="F11:G11" si="6">F10+500</f>
        <v>3950</v>
      </c>
      <c r="G11" s="7">
        <f t="shared" si="6"/>
        <v>3400</v>
      </c>
      <c r="N11" s="6">
        <v>900.0</v>
      </c>
      <c r="O11" s="6">
        <v>5.0</v>
      </c>
      <c r="P11" s="9">
        <v>0.3333333333333333</v>
      </c>
    </row>
    <row r="12" ht="19.5" customHeight="1">
      <c r="B12" s="5" t="s">
        <v>17</v>
      </c>
      <c r="C12" s="5" t="s">
        <v>36</v>
      </c>
      <c r="D12" s="16">
        <v>7250.0</v>
      </c>
      <c r="F12" s="5">
        <f t="shared" ref="F12:G12" si="7">F11+500</f>
        <v>4450</v>
      </c>
      <c r="G12" s="7">
        <f t="shared" si="7"/>
        <v>3900</v>
      </c>
      <c r="N12" s="6">
        <v>1400.0</v>
      </c>
      <c r="O12" s="6">
        <v>3.0</v>
      </c>
      <c r="P12" s="9">
        <v>0.5333333333333333</v>
      </c>
    </row>
    <row r="13" ht="19.5" customHeight="1">
      <c r="B13" s="5" t="s">
        <v>18</v>
      </c>
      <c r="C13" s="5" t="s">
        <v>31</v>
      </c>
      <c r="D13" s="16">
        <v>1500.0</v>
      </c>
      <c r="F13" s="5">
        <f t="shared" ref="F13:G13" si="8">F12+500</f>
        <v>4950</v>
      </c>
      <c r="G13" s="7">
        <f t="shared" si="8"/>
        <v>4400</v>
      </c>
      <c r="N13" s="6">
        <v>1900.0</v>
      </c>
      <c r="O13" s="6">
        <v>1.0</v>
      </c>
      <c r="P13" s="9">
        <v>0.6</v>
      </c>
    </row>
    <row r="14" ht="19.5" customHeight="1">
      <c r="B14" s="5" t="s">
        <v>19</v>
      </c>
      <c r="C14" s="5" t="s">
        <v>33</v>
      </c>
      <c r="D14" s="16">
        <v>920.0</v>
      </c>
      <c r="F14" s="5">
        <f t="shared" ref="F14:G14" si="9">F13+500</f>
        <v>5450</v>
      </c>
      <c r="G14" s="7">
        <f t="shared" si="9"/>
        <v>4900</v>
      </c>
      <c r="N14" s="6">
        <v>2400.0</v>
      </c>
      <c r="O14" s="6">
        <v>0.0</v>
      </c>
      <c r="P14" s="9">
        <v>0.6</v>
      </c>
    </row>
    <row r="15" ht="19.5" customHeight="1">
      <c r="B15" s="5" t="s">
        <v>20</v>
      </c>
      <c r="C15" s="5" t="s">
        <v>29</v>
      </c>
      <c r="D15" s="16">
        <v>6500.0</v>
      </c>
      <c r="F15" s="5">
        <f t="shared" ref="F15:G15" si="10">F14+500</f>
        <v>5950</v>
      </c>
      <c r="G15" s="7">
        <f t="shared" si="10"/>
        <v>5400</v>
      </c>
      <c r="N15" s="6">
        <v>2900.0</v>
      </c>
      <c r="O15" s="6">
        <v>1.0</v>
      </c>
      <c r="P15" s="9">
        <v>0.6666666666666666</v>
      </c>
    </row>
    <row r="16" ht="19.5" customHeight="1">
      <c r="B16" s="5" t="s">
        <v>21</v>
      </c>
      <c r="C16" s="5" t="s">
        <v>37</v>
      </c>
      <c r="D16" s="16">
        <v>600.0</v>
      </c>
      <c r="F16" s="5">
        <f t="shared" ref="F16:G16" si="11">F15+500</f>
        <v>6450</v>
      </c>
      <c r="G16" s="7">
        <f t="shared" si="11"/>
        <v>5900</v>
      </c>
      <c r="N16" s="6">
        <v>3400.0</v>
      </c>
      <c r="O16" s="6">
        <v>0.0</v>
      </c>
      <c r="P16" s="9">
        <v>0.6666666666666666</v>
      </c>
    </row>
    <row r="17" ht="19.5" customHeight="1">
      <c r="B17" s="5" t="s">
        <v>38</v>
      </c>
      <c r="C17" s="5" t="s">
        <v>39</v>
      </c>
      <c r="D17" s="16">
        <v>650.0</v>
      </c>
      <c r="F17" s="5">
        <f t="shared" ref="F17:G17" si="12">F16+500</f>
        <v>6950</v>
      </c>
      <c r="G17" s="7">
        <f t="shared" si="12"/>
        <v>6400</v>
      </c>
      <c r="N17" s="6">
        <v>3900.0</v>
      </c>
      <c r="O17" s="6">
        <v>0.0</v>
      </c>
      <c r="P17" s="9">
        <v>0.6666666666666666</v>
      </c>
    </row>
    <row r="18" ht="19.5" customHeight="1">
      <c r="B18" s="5" t="s">
        <v>40</v>
      </c>
      <c r="C18" s="5" t="s">
        <v>41</v>
      </c>
      <c r="D18" s="16">
        <v>450.0</v>
      </c>
      <c r="F18" s="5">
        <f t="shared" ref="F18:G18" si="13">F17+500</f>
        <v>7450</v>
      </c>
      <c r="G18" s="7">
        <f t="shared" si="13"/>
        <v>6900</v>
      </c>
      <c r="N18" s="6">
        <v>4400.0</v>
      </c>
      <c r="O18" s="6">
        <v>0.0</v>
      </c>
      <c r="P18" s="9">
        <v>0.6666666666666666</v>
      </c>
    </row>
    <row r="19" ht="19.5" customHeight="1">
      <c r="B19" s="5" t="s">
        <v>42</v>
      </c>
      <c r="C19" s="5" t="s">
        <v>41</v>
      </c>
      <c r="D19" s="16">
        <v>560.0</v>
      </c>
      <c r="G19" s="7">
        <f>G18+500</f>
        <v>7400</v>
      </c>
      <c r="N19" s="6">
        <v>4900.0</v>
      </c>
      <c r="O19" s="6">
        <v>1.0</v>
      </c>
      <c r="P19" s="9">
        <v>0.7333333333333333</v>
      </c>
    </row>
    <row r="20" ht="19.5" customHeight="1">
      <c r="N20" s="6">
        <v>5400.0</v>
      </c>
      <c r="O20" s="6">
        <v>1.0</v>
      </c>
      <c r="P20" s="9">
        <v>0.8</v>
      </c>
    </row>
    <row r="21" ht="19.5" customHeight="1">
      <c r="N21" s="6">
        <v>5900.0</v>
      </c>
      <c r="O21" s="6">
        <v>1.0</v>
      </c>
      <c r="P21" s="9">
        <v>0.8666666666666667</v>
      </c>
    </row>
    <row r="22" ht="19.5" customHeight="1">
      <c r="N22" s="6">
        <v>6400.0</v>
      </c>
      <c r="O22" s="6">
        <v>0.0</v>
      </c>
      <c r="P22" s="9">
        <v>0.8666666666666667</v>
      </c>
    </row>
    <row r="23" ht="19.5" customHeight="1">
      <c r="N23" s="6">
        <v>6900.0</v>
      </c>
      <c r="O23" s="6">
        <v>1.0</v>
      </c>
      <c r="P23" s="9">
        <v>0.9333333333333333</v>
      </c>
    </row>
    <row r="24" ht="19.5" customHeight="1">
      <c r="N24" s="6">
        <v>7400.0</v>
      </c>
      <c r="O24" s="6">
        <v>1.0</v>
      </c>
      <c r="P24" s="9">
        <v>1.0</v>
      </c>
    </row>
    <row r="25" ht="19.5" customHeight="1">
      <c r="N25" s="11" t="s">
        <v>22</v>
      </c>
      <c r="O25" s="11">
        <v>0.0</v>
      </c>
      <c r="P25" s="12">
        <v>1.0</v>
      </c>
    </row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F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3.57"/>
    <col customWidth="1" min="4" max="6" width="8.71"/>
  </cols>
  <sheetData>
    <row r="1">
      <c r="A1" s="24" t="s">
        <v>12</v>
      </c>
      <c r="B1" s="24" t="s">
        <v>13</v>
      </c>
      <c r="C1" s="24" t="s">
        <v>14</v>
      </c>
    </row>
    <row r="2">
      <c r="A2" s="10">
        <v>950.0</v>
      </c>
      <c r="B2" s="10">
        <v>6.0</v>
      </c>
      <c r="C2" s="25">
        <v>0.4</v>
      </c>
    </row>
    <row r="3">
      <c r="A3" s="10">
        <v>1450.0</v>
      </c>
      <c r="B3" s="10">
        <v>2.0</v>
      </c>
      <c r="C3" s="25">
        <v>0.5333333333333333</v>
      </c>
    </row>
    <row r="4">
      <c r="A4" s="10">
        <v>1950.0</v>
      </c>
      <c r="B4" s="10">
        <v>1.0</v>
      </c>
      <c r="C4" s="25">
        <v>0.6</v>
      </c>
    </row>
    <row r="5">
      <c r="A5" s="10">
        <v>2450.0</v>
      </c>
      <c r="B5" s="10">
        <v>0.0</v>
      </c>
      <c r="C5" s="25">
        <v>0.6</v>
      </c>
    </row>
    <row r="6">
      <c r="A6" s="10">
        <v>2950.0</v>
      </c>
      <c r="B6" s="10">
        <v>1.0</v>
      </c>
      <c r="C6" s="25">
        <v>0.6666666666666666</v>
      </c>
    </row>
    <row r="7">
      <c r="A7" s="10">
        <v>3450.0</v>
      </c>
      <c r="B7" s="10">
        <v>0.0</v>
      </c>
      <c r="C7" s="25">
        <v>0.6666666666666666</v>
      </c>
    </row>
    <row r="8">
      <c r="A8" s="10">
        <v>3950.0</v>
      </c>
      <c r="B8" s="10">
        <v>0.0</v>
      </c>
      <c r="C8" s="25">
        <v>0.6666666666666666</v>
      </c>
    </row>
    <row r="9">
      <c r="A9" s="10">
        <v>4450.0</v>
      </c>
      <c r="B9" s="10">
        <v>0.0</v>
      </c>
      <c r="C9" s="25">
        <v>0.6666666666666666</v>
      </c>
    </row>
    <row r="10">
      <c r="A10" s="10">
        <v>4950.0</v>
      </c>
      <c r="B10" s="10">
        <v>1.0</v>
      </c>
      <c r="C10" s="25">
        <v>0.7333333333333333</v>
      </c>
    </row>
    <row r="11">
      <c r="A11" s="10">
        <v>5450.0</v>
      </c>
      <c r="B11" s="10">
        <v>1.0</v>
      </c>
      <c r="C11" s="25">
        <v>0.8</v>
      </c>
    </row>
    <row r="12">
      <c r="A12" s="10">
        <v>5950.0</v>
      </c>
      <c r="B12" s="10">
        <v>1.0</v>
      </c>
      <c r="C12" s="25">
        <v>0.8666666666666667</v>
      </c>
    </row>
    <row r="13">
      <c r="A13" s="10">
        <v>6450.0</v>
      </c>
      <c r="B13" s="10">
        <v>0.0</v>
      </c>
      <c r="C13" s="25">
        <v>0.8666666666666667</v>
      </c>
    </row>
    <row r="14">
      <c r="A14" s="10">
        <v>6950.0</v>
      </c>
      <c r="B14" s="10">
        <v>1.0</v>
      </c>
      <c r="C14" s="25">
        <v>0.9333333333333333</v>
      </c>
    </row>
    <row r="15">
      <c r="A15" s="10">
        <v>7450.0</v>
      </c>
      <c r="B15" s="10">
        <v>1.0</v>
      </c>
      <c r="C15" s="25">
        <v>1.0</v>
      </c>
    </row>
    <row r="16">
      <c r="A16" s="26" t="s">
        <v>22</v>
      </c>
      <c r="B16" s="26">
        <v>0.0</v>
      </c>
      <c r="C16" s="27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