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neesh.tiwari\Data Mind\"/>
    </mc:Choice>
  </mc:AlternateContent>
  <xr:revisionPtr revIDLastSave="0" documentId="8_{F67C3004-3FEA-4070-8D01-04DF265E8437}" xr6:coauthVersionLast="33" xr6:coauthVersionMax="33" xr10:uidLastSave="{00000000-0000-0000-0000-000000000000}"/>
  <bookViews>
    <workbookView xWindow="0" yWindow="0" windowWidth="16410" windowHeight="7545"/>
  </bookViews>
  <sheets>
    <sheet name="Variable_selection_workbook" sheetId="1" r:id="rId1"/>
  </sheets>
  <calcPr calcId="0"/>
</workbook>
</file>

<file path=xl/calcChain.xml><?xml version="1.0" encoding="utf-8"?>
<calcChain xmlns="http://schemas.openxmlformats.org/spreadsheetml/2006/main">
  <c r="H24" i="1" l="1"/>
  <c r="G24" i="1"/>
  <c r="F24" i="1"/>
  <c r="E24" i="1"/>
  <c r="D24" i="1"/>
  <c r="I24" i="1" s="1"/>
  <c r="H23" i="1"/>
  <c r="G23" i="1"/>
  <c r="F23" i="1"/>
  <c r="E23" i="1"/>
  <c r="D23" i="1"/>
  <c r="I23" i="1" s="1"/>
  <c r="H22" i="1"/>
  <c r="G22" i="1"/>
  <c r="F22" i="1"/>
  <c r="E22" i="1"/>
  <c r="D22" i="1"/>
  <c r="I22" i="1" s="1"/>
  <c r="H21" i="1"/>
  <c r="G21" i="1"/>
  <c r="I21" i="1" s="1"/>
  <c r="F21" i="1"/>
  <c r="E21" i="1"/>
  <c r="D21" i="1"/>
  <c r="H20" i="1"/>
  <c r="G20" i="1"/>
  <c r="F20" i="1"/>
  <c r="E20" i="1"/>
  <c r="D20" i="1"/>
  <c r="I20" i="1" s="1"/>
  <c r="H19" i="1"/>
  <c r="G19" i="1"/>
  <c r="F19" i="1"/>
  <c r="E19" i="1"/>
  <c r="D19" i="1"/>
  <c r="I19" i="1" s="1"/>
  <c r="H18" i="1"/>
  <c r="G18" i="1"/>
  <c r="F18" i="1"/>
  <c r="E18" i="1"/>
  <c r="D18" i="1"/>
  <c r="H17" i="1"/>
  <c r="G17" i="1"/>
  <c r="I17" i="1" s="1"/>
  <c r="I18" i="1" s="1"/>
  <c r="F17" i="1"/>
  <c r="E17" i="1"/>
  <c r="D17" i="1"/>
  <c r="H16" i="1"/>
  <c r="G16" i="1"/>
  <c r="F16" i="1"/>
  <c r="E16" i="1"/>
  <c r="D16" i="1"/>
  <c r="I16" i="1" s="1"/>
  <c r="H15" i="1"/>
  <c r="G15" i="1"/>
  <c r="F15" i="1"/>
  <c r="E15" i="1"/>
  <c r="D15" i="1"/>
  <c r="I15" i="1" s="1"/>
  <c r="H14" i="1"/>
  <c r="G14" i="1"/>
  <c r="F14" i="1"/>
  <c r="E14" i="1"/>
  <c r="D14" i="1"/>
  <c r="I14" i="1" s="1"/>
  <c r="H13" i="1"/>
  <c r="G13" i="1"/>
  <c r="I13" i="1" s="1"/>
  <c r="F13" i="1"/>
  <c r="E13" i="1"/>
  <c r="D13" i="1"/>
  <c r="H12" i="1"/>
  <c r="G12" i="1"/>
  <c r="F12" i="1"/>
  <c r="E12" i="1"/>
  <c r="D12" i="1"/>
  <c r="I12" i="1" s="1"/>
  <c r="H11" i="1"/>
  <c r="G11" i="1"/>
  <c r="F11" i="1"/>
  <c r="E11" i="1"/>
  <c r="D11" i="1"/>
  <c r="H10" i="1"/>
  <c r="G10" i="1"/>
  <c r="F10" i="1"/>
  <c r="E10" i="1"/>
  <c r="D10" i="1"/>
  <c r="I10" i="1" s="1"/>
  <c r="I11" i="1" s="1"/>
</calcChain>
</file>

<file path=xl/sharedStrings.xml><?xml version="1.0" encoding="utf-8"?>
<sst xmlns="http://schemas.openxmlformats.org/spreadsheetml/2006/main" count="82" uniqueCount="32">
  <si>
    <t xml:space="preserve">Factor </t>
  </si>
  <si>
    <t>headcirumference</t>
  </si>
  <si>
    <t>length</t>
  </si>
  <si>
    <t>Birthweight</t>
  </si>
  <si>
    <t>Gestation</t>
  </si>
  <si>
    <t>smoker</t>
  </si>
  <si>
    <t>motherage</t>
  </si>
  <si>
    <t>mnocig</t>
  </si>
  <si>
    <t>mheight</t>
  </si>
  <si>
    <t>mppwt</t>
  </si>
  <si>
    <t>fage</t>
  </si>
  <si>
    <t>fedyrs</t>
  </si>
  <si>
    <t>fnocig</t>
  </si>
  <si>
    <t>fheight</t>
  </si>
  <si>
    <t>lowbwt</t>
  </si>
  <si>
    <t>mage35</t>
  </si>
  <si>
    <t>factor_0</t>
  </si>
  <si>
    <t>factor_1</t>
  </si>
  <si>
    <t>factor_2</t>
  </si>
  <si>
    <t>factor_3</t>
  </si>
  <si>
    <t>factor_4</t>
  </si>
  <si>
    <t>Variable</t>
  </si>
  <si>
    <t>Factor Interpretation</t>
  </si>
  <si>
    <t>Assigned Factor</t>
  </si>
  <si>
    <t>Model Iteration 1</t>
  </si>
  <si>
    <t>Model Iteration 2</t>
  </si>
  <si>
    <t>Cigarette related</t>
  </si>
  <si>
    <t>Yes</t>
  </si>
  <si>
    <t>No</t>
  </si>
  <si>
    <t>Mother's ht and wt</t>
  </si>
  <si>
    <t>Parents Age factors</t>
  </si>
  <si>
    <t>Child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</si>
</sst>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6">
    <xf numFmtId="0" fontId="0" fillId="0" borderId="0" xfId="0"/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6" fillId="0" borderId="10" xfId="0" applyFont="1" applyBorder="1" applyAlignment="1">
      <alignment horizontal="center" vertical="center"/>
    </xf>
    <xf numFmtId="0" fontId="16" fillId="0" borderId="10" xfId="0" applyFont="1" applyBorder="1" applyAlignment="1">
      <alignment vertical="center"/>
    </xf>
    <xf numFmtId="0" fontId="18" fillId="34" borderId="11" xfId="0" applyFont="1" applyFill="1" applyBorder="1" applyAlignment="1">
      <alignment horizontal="center" vertical="center"/>
    </xf>
    <xf numFmtId="0" fontId="0" fillId="38" borderId="11" xfId="0" applyFill="1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18" fillId="36" borderId="11" xfId="0" applyFont="1" applyFill="1" applyBorder="1" applyAlignment="1">
      <alignment horizontal="center" vertical="center"/>
    </xf>
    <xf numFmtId="0" fontId="0" fillId="36" borderId="11" xfId="0" applyFill="1" applyBorder="1" applyAlignment="1">
      <alignment horizontal="center" vertical="center"/>
    </xf>
    <xf numFmtId="0" fontId="18" fillId="37" borderId="11" xfId="0" applyFont="1" applyFill="1" applyBorder="1" applyAlignment="1">
      <alignment horizontal="center" vertical="center"/>
    </xf>
    <xf numFmtId="0" fontId="0" fillId="37" borderId="11" xfId="0" applyFill="1" applyBorder="1" applyAlignment="1">
      <alignment horizontal="center" vertical="center"/>
    </xf>
    <xf numFmtId="0" fontId="19" fillId="37" borderId="12" xfId="0" applyFont="1" applyFill="1" applyBorder="1" applyAlignment="1">
      <alignment horizontal="left" vertical="center"/>
    </xf>
    <xf numFmtId="0" fontId="18" fillId="37" borderId="13" xfId="0" applyFont="1" applyFill="1" applyBorder="1" applyAlignment="1">
      <alignment horizontal="center" vertical="center"/>
    </xf>
    <xf numFmtId="0" fontId="0" fillId="37" borderId="13" xfId="0" applyFill="1" applyBorder="1" applyAlignment="1">
      <alignment horizontal="center" vertical="center"/>
    </xf>
    <xf numFmtId="0" fontId="0" fillId="37" borderId="14" xfId="0" applyFill="1" applyBorder="1" applyAlignment="1">
      <alignment horizontal="center" vertical="center"/>
    </xf>
    <xf numFmtId="0" fontId="19" fillId="37" borderId="15" xfId="0" applyFont="1" applyFill="1" applyBorder="1" applyAlignment="1">
      <alignment horizontal="left" vertical="center"/>
    </xf>
    <xf numFmtId="0" fontId="0" fillId="37" borderId="16" xfId="0" applyFill="1" applyBorder="1" applyAlignment="1">
      <alignment horizontal="center" vertical="center"/>
    </xf>
    <xf numFmtId="0" fontId="19" fillId="37" borderId="17" xfId="0" applyFont="1" applyFill="1" applyBorder="1" applyAlignment="1">
      <alignment horizontal="left" vertical="center"/>
    </xf>
    <xf numFmtId="0" fontId="18" fillId="37" borderId="18" xfId="0" applyFont="1" applyFill="1" applyBorder="1" applyAlignment="1">
      <alignment horizontal="center" vertical="center"/>
    </xf>
    <xf numFmtId="0" fontId="0" fillId="37" borderId="18" xfId="0" applyFill="1" applyBorder="1" applyAlignment="1">
      <alignment horizontal="center" vertical="center"/>
    </xf>
    <xf numFmtId="0" fontId="0" fillId="37" borderId="19" xfId="0" applyFill="1" applyBorder="1" applyAlignment="1">
      <alignment horizontal="center" vertical="center"/>
    </xf>
    <xf numFmtId="0" fontId="19" fillId="36" borderId="12" xfId="0" applyFont="1" applyFill="1" applyBorder="1" applyAlignment="1">
      <alignment horizontal="left" vertical="center"/>
    </xf>
    <xf numFmtId="0" fontId="18" fillId="36" borderId="13" xfId="0" applyFont="1" applyFill="1" applyBorder="1" applyAlignment="1">
      <alignment horizontal="center" vertical="center"/>
    </xf>
    <xf numFmtId="0" fontId="0" fillId="36" borderId="13" xfId="0" applyFill="1" applyBorder="1" applyAlignment="1">
      <alignment horizontal="center" vertical="center"/>
    </xf>
    <xf numFmtId="0" fontId="0" fillId="36" borderId="14" xfId="0" applyFill="1" applyBorder="1" applyAlignment="1">
      <alignment horizontal="center" vertical="center"/>
    </xf>
    <xf numFmtId="0" fontId="19" fillId="36" borderId="15" xfId="0" applyFont="1" applyFill="1" applyBorder="1" applyAlignment="1">
      <alignment horizontal="left" vertical="center"/>
    </xf>
    <xf numFmtId="0" fontId="0" fillId="36" borderId="16" xfId="0" applyFill="1" applyBorder="1" applyAlignment="1">
      <alignment horizontal="center" vertical="center"/>
    </xf>
    <xf numFmtId="0" fontId="19" fillId="36" borderId="17" xfId="0" applyFont="1" applyFill="1" applyBorder="1" applyAlignment="1">
      <alignment horizontal="left" vertical="center"/>
    </xf>
    <xf numFmtId="0" fontId="18" fillId="36" borderId="18" xfId="0" applyFont="1" applyFill="1" applyBorder="1" applyAlignment="1">
      <alignment horizontal="center" vertical="center"/>
    </xf>
    <xf numFmtId="0" fontId="0" fillId="36" borderId="18" xfId="0" applyFill="1" applyBorder="1" applyAlignment="1">
      <alignment horizontal="center" vertical="center"/>
    </xf>
    <xf numFmtId="0" fontId="0" fillId="36" borderId="19" xfId="0" applyFill="1" applyBorder="1" applyAlignment="1">
      <alignment horizontal="center" vertical="center"/>
    </xf>
    <xf numFmtId="0" fontId="19" fillId="35" borderId="12" xfId="0" applyFont="1" applyFill="1" applyBorder="1" applyAlignment="1">
      <alignment horizontal="left" vertical="center"/>
    </xf>
    <xf numFmtId="0" fontId="18" fillId="35" borderId="13" xfId="0" applyFont="1" applyFill="1" applyBorder="1" applyAlignment="1">
      <alignment horizontal="center" vertical="center"/>
    </xf>
    <xf numFmtId="0" fontId="0" fillId="35" borderId="13" xfId="0" applyFill="1" applyBorder="1" applyAlignment="1">
      <alignment horizontal="center" vertical="center"/>
    </xf>
    <xf numFmtId="0" fontId="0" fillId="35" borderId="14" xfId="0" applyFill="1" applyBorder="1" applyAlignment="1">
      <alignment horizontal="center" vertical="center"/>
    </xf>
    <xf numFmtId="0" fontId="19" fillId="35" borderId="17" xfId="0" applyFont="1" applyFill="1" applyBorder="1" applyAlignment="1">
      <alignment horizontal="left" vertical="center"/>
    </xf>
    <xf numFmtId="0" fontId="18" fillId="35" borderId="18" xfId="0" applyFont="1" applyFill="1" applyBorder="1" applyAlignment="1">
      <alignment horizontal="center" vertical="center"/>
    </xf>
    <xf numFmtId="0" fontId="0" fillId="35" borderId="18" xfId="0" applyFill="1" applyBorder="1" applyAlignment="1">
      <alignment horizontal="center" vertical="center"/>
    </xf>
    <xf numFmtId="0" fontId="0" fillId="35" borderId="19" xfId="0" applyFill="1" applyBorder="1" applyAlignment="1">
      <alignment horizontal="center" vertical="center"/>
    </xf>
    <xf numFmtId="0" fontId="19" fillId="34" borderId="12" xfId="0" applyFont="1" applyFill="1" applyBorder="1" applyAlignment="1">
      <alignment horizontal="left" vertical="center"/>
    </xf>
    <xf numFmtId="0" fontId="18" fillId="34" borderId="13" xfId="0" applyFont="1" applyFill="1" applyBorder="1" applyAlignment="1">
      <alignment horizontal="center" vertical="center"/>
    </xf>
    <xf numFmtId="0" fontId="0" fillId="34" borderId="13" xfId="0" applyFill="1" applyBorder="1" applyAlignment="1">
      <alignment horizontal="center" vertical="center"/>
    </xf>
    <xf numFmtId="0" fontId="0" fillId="34" borderId="14" xfId="0" applyFill="1" applyBorder="1" applyAlignment="1">
      <alignment horizontal="center" vertical="center"/>
    </xf>
    <xf numFmtId="0" fontId="19" fillId="34" borderId="15" xfId="0" applyFont="1" applyFill="1" applyBorder="1" applyAlignment="1">
      <alignment horizontal="left" vertical="center"/>
    </xf>
    <xf numFmtId="0" fontId="0" fillId="34" borderId="16" xfId="0" applyFill="1" applyBorder="1" applyAlignment="1">
      <alignment horizontal="center" vertical="center"/>
    </xf>
    <xf numFmtId="0" fontId="19" fillId="34" borderId="17" xfId="0" applyFont="1" applyFill="1" applyBorder="1" applyAlignment="1">
      <alignment horizontal="left" vertical="center"/>
    </xf>
    <xf numFmtId="0" fontId="18" fillId="34" borderId="18" xfId="0" applyFont="1" applyFill="1" applyBorder="1" applyAlignment="1">
      <alignment horizontal="center" vertical="center"/>
    </xf>
    <xf numFmtId="0" fontId="0" fillId="34" borderId="18" xfId="0" applyFill="1" applyBorder="1" applyAlignment="1">
      <alignment horizontal="center" vertical="center"/>
    </xf>
    <xf numFmtId="0" fontId="0" fillId="34" borderId="19" xfId="0" applyFill="1" applyBorder="1" applyAlignment="1">
      <alignment horizontal="center" vertical="center"/>
    </xf>
    <xf numFmtId="0" fontId="16" fillId="33" borderId="20" xfId="0" applyFont="1" applyFill="1" applyBorder="1" applyAlignment="1">
      <alignment horizontal="center" vertical="center"/>
    </xf>
    <xf numFmtId="0" fontId="16" fillId="33" borderId="21" xfId="0" applyFont="1" applyFill="1" applyBorder="1" applyAlignment="1">
      <alignment horizontal="center" vertical="center"/>
    </xf>
    <xf numFmtId="0" fontId="16" fillId="33" borderId="22" xfId="0" applyFont="1" applyFill="1" applyBorder="1" applyAlignment="1">
      <alignment horizontal="center" vertical="center"/>
    </xf>
    <xf numFmtId="0" fontId="19" fillId="38" borderId="15" xfId="0" applyFont="1" applyFill="1" applyBorder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24"/>
  <sheetViews>
    <sheetView showGridLines="0" tabSelected="1" zoomScale="90" zoomScaleNormal="90" workbookViewId="0"/>
  </sheetViews>
  <sheetFormatPr defaultRowHeight="15" x14ac:dyDescent="0.25"/>
  <cols>
    <col min="1" max="1" width="2.28515625" style="1" customWidth="1"/>
    <col min="2" max="2" width="18.42578125" style="1" customWidth="1"/>
    <col min="3" max="3" width="21.28515625" style="1" customWidth="1"/>
    <col min="4" max="4" width="10.85546875" style="1" customWidth="1"/>
    <col min="5" max="5" width="12" style="1" customWidth="1"/>
    <col min="6" max="6" width="11.140625" style="1" customWidth="1"/>
    <col min="7" max="7" width="11" style="1" customWidth="1"/>
    <col min="8" max="8" width="11.85546875" style="1" customWidth="1"/>
    <col min="9" max="9" width="15" style="1" bestFit="1" customWidth="1"/>
    <col min="10" max="11" width="16.42578125" style="1" bestFit="1" customWidth="1"/>
    <col min="12" max="16384" width="9.140625" style="1"/>
  </cols>
  <sheetData>
    <row r="1" spans="2:25" ht="6" customHeight="1" x14ac:dyDescent="0.25"/>
    <row r="2" spans="2:25" ht="20.25" customHeight="1" x14ac:dyDescent="0.25">
      <c r="B2" s="6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12</v>
      </c>
      <c r="O2" s="5" t="s">
        <v>13</v>
      </c>
      <c r="P2" s="5" t="s">
        <v>14</v>
      </c>
      <c r="Q2" s="5" t="s">
        <v>15</v>
      </c>
    </row>
    <row r="3" spans="2:25" x14ac:dyDescent="0.25">
      <c r="B3" s="2" t="s">
        <v>16</v>
      </c>
      <c r="C3" s="3">
        <v>0.01</v>
      </c>
      <c r="D3" s="3">
        <v>0.04</v>
      </c>
      <c r="E3" s="3">
        <v>0.05</v>
      </c>
      <c r="F3" s="3">
        <v>0.1</v>
      </c>
      <c r="G3" s="3">
        <v>0.28000000000000003</v>
      </c>
      <c r="H3" s="3">
        <v>1.48</v>
      </c>
      <c r="I3" s="3">
        <v>6.47</v>
      </c>
      <c r="J3" s="3">
        <v>0.56000000000000005</v>
      </c>
      <c r="K3" s="3">
        <v>4.58</v>
      </c>
      <c r="L3" s="3">
        <v>1.8</v>
      </c>
      <c r="M3" s="3">
        <v>0.25</v>
      </c>
      <c r="N3" s="3">
        <v>15.93</v>
      </c>
      <c r="O3" s="3">
        <v>0.82</v>
      </c>
      <c r="P3" s="3">
        <v>0.06</v>
      </c>
      <c r="Q3" s="3">
        <v>0.02</v>
      </c>
    </row>
    <row r="4" spans="2:25" x14ac:dyDescent="0.25">
      <c r="B4" s="2" t="s">
        <v>17</v>
      </c>
      <c r="C4" s="3">
        <v>0.26</v>
      </c>
      <c r="D4" s="3">
        <v>0.28000000000000003</v>
      </c>
      <c r="E4" s="3">
        <v>0.5</v>
      </c>
      <c r="F4" s="3">
        <v>0.76</v>
      </c>
      <c r="G4" s="3">
        <v>0.02</v>
      </c>
      <c r="H4" s="3">
        <v>1.93</v>
      </c>
      <c r="I4" s="3">
        <v>2.6</v>
      </c>
      <c r="J4" s="3">
        <v>1.55</v>
      </c>
      <c r="K4" s="3">
        <v>14.44</v>
      </c>
      <c r="L4" s="3">
        <v>1.91</v>
      </c>
      <c r="M4" s="3">
        <v>0.72</v>
      </c>
      <c r="N4" s="3">
        <v>5.03</v>
      </c>
      <c r="O4" s="3">
        <v>0.12</v>
      </c>
      <c r="P4" s="3">
        <v>0.15</v>
      </c>
      <c r="Q4" s="3">
        <v>0.08</v>
      </c>
    </row>
    <row r="5" spans="2:25" x14ac:dyDescent="0.25">
      <c r="B5" s="2" t="s">
        <v>18</v>
      </c>
      <c r="C5" s="3">
        <v>0.2</v>
      </c>
      <c r="D5" s="3">
        <v>0.33</v>
      </c>
      <c r="E5" s="3">
        <v>0.37</v>
      </c>
      <c r="F5" s="3">
        <v>0.06</v>
      </c>
      <c r="G5" s="3">
        <v>0.27</v>
      </c>
      <c r="H5" s="3">
        <v>1.61</v>
      </c>
      <c r="I5" s="3">
        <v>10.039999999999999</v>
      </c>
      <c r="J5" s="3">
        <v>0.32</v>
      </c>
      <c r="K5" s="3">
        <v>3.84</v>
      </c>
      <c r="L5" s="3">
        <v>1.1200000000000001</v>
      </c>
      <c r="M5" s="3">
        <v>0.6</v>
      </c>
      <c r="N5" s="3">
        <v>3.52</v>
      </c>
      <c r="O5" s="3">
        <v>0.57999999999999996</v>
      </c>
      <c r="P5" s="3">
        <v>0.02</v>
      </c>
      <c r="Q5" s="3">
        <v>0.1</v>
      </c>
    </row>
    <row r="6" spans="2:25" x14ac:dyDescent="0.25">
      <c r="B6" s="2" t="s">
        <v>19</v>
      </c>
      <c r="C6" s="3">
        <v>0.06</v>
      </c>
      <c r="D6" s="3">
        <v>0.04</v>
      </c>
      <c r="E6" s="3">
        <v>0.06</v>
      </c>
      <c r="F6" s="3">
        <v>0.23</v>
      </c>
      <c r="G6" s="3">
        <v>0.04</v>
      </c>
      <c r="H6" s="3">
        <v>4.71</v>
      </c>
      <c r="I6" s="3">
        <v>1.54</v>
      </c>
      <c r="J6" s="3">
        <v>0.57999999999999996</v>
      </c>
      <c r="K6" s="3">
        <v>0.85</v>
      </c>
      <c r="L6" s="3">
        <v>4.75</v>
      </c>
      <c r="M6" s="3">
        <v>0.69</v>
      </c>
      <c r="N6" s="3">
        <v>0.12</v>
      </c>
      <c r="O6" s="3">
        <v>0.72</v>
      </c>
      <c r="P6" s="3">
        <v>0</v>
      </c>
      <c r="Q6" s="3">
        <v>0.17</v>
      </c>
    </row>
    <row r="7" spans="2:25" x14ac:dyDescent="0.25">
      <c r="B7" s="2" t="s">
        <v>20</v>
      </c>
      <c r="C7" s="3">
        <v>0.47</v>
      </c>
      <c r="D7" s="3">
        <v>0.75</v>
      </c>
      <c r="E7" s="3">
        <v>1.05</v>
      </c>
      <c r="F7" s="3">
        <v>1.9</v>
      </c>
      <c r="G7" s="3">
        <v>7.0000000000000007E-2</v>
      </c>
      <c r="H7" s="3">
        <v>0</v>
      </c>
      <c r="I7" s="3">
        <v>0.17</v>
      </c>
      <c r="J7" s="3">
        <v>0.28999999999999998</v>
      </c>
      <c r="K7" s="3">
        <v>0.39</v>
      </c>
      <c r="L7" s="3">
        <v>1.37</v>
      </c>
      <c r="M7" s="3">
        <v>0.08</v>
      </c>
      <c r="N7" s="3">
        <v>0.05</v>
      </c>
      <c r="O7" s="3">
        <v>0.1</v>
      </c>
      <c r="P7" s="3">
        <v>0.22</v>
      </c>
      <c r="Q7" s="3">
        <v>0.03</v>
      </c>
    </row>
    <row r="8" spans="2:25" ht="15.75" thickBot="1" x14ac:dyDescent="0.3">
      <c r="C8" s="4">
        <v>2</v>
      </c>
      <c r="D8" s="4">
        <v>3</v>
      </c>
      <c r="E8" s="4">
        <v>4</v>
      </c>
      <c r="F8" s="4">
        <v>5</v>
      </c>
      <c r="G8" s="4">
        <v>6</v>
      </c>
    </row>
    <row r="9" spans="2:25" ht="22.5" customHeight="1" thickBot="1" x14ac:dyDescent="0.3">
      <c r="B9" s="52" t="s">
        <v>21</v>
      </c>
      <c r="C9" s="53" t="s">
        <v>22</v>
      </c>
      <c r="D9" s="53" t="s">
        <v>16</v>
      </c>
      <c r="E9" s="53" t="s">
        <v>17</v>
      </c>
      <c r="F9" s="53" t="s">
        <v>18</v>
      </c>
      <c r="G9" s="53" t="s">
        <v>19</v>
      </c>
      <c r="H9" s="53" t="s">
        <v>20</v>
      </c>
      <c r="I9" s="53" t="s">
        <v>23</v>
      </c>
      <c r="J9" s="53" t="s">
        <v>24</v>
      </c>
      <c r="K9" s="54" t="s">
        <v>25</v>
      </c>
    </row>
    <row r="10" spans="2:25" ht="15.75" x14ac:dyDescent="0.25">
      <c r="B10" s="42" t="s">
        <v>12</v>
      </c>
      <c r="C10" s="43" t="s">
        <v>26</v>
      </c>
      <c r="D10" s="44">
        <f>HLOOKUP($B10,$B$2:$Q$7,C$8,0)</f>
        <v>15.93</v>
      </c>
      <c r="E10" s="44">
        <f>HLOOKUP($B10,$B$2:$Q$7,D$8,0)</f>
        <v>5.03</v>
      </c>
      <c r="F10" s="44">
        <f>HLOOKUP($B10,$B$2:$Q$7,E$8,0)</f>
        <v>3.52</v>
      </c>
      <c r="G10" s="44">
        <f>HLOOKUP($B10,$B$2:$Q$7,F$8,0)</f>
        <v>0.12</v>
      </c>
      <c r="H10" s="44">
        <f>HLOOKUP($B10,$B$2:$Q$7,G$8,0)</f>
        <v>0.05</v>
      </c>
      <c r="I10" s="44" t="str">
        <f ca="1">OFFSET($C$9,0,MATCH(MAX(D10:H10),D10:H10,0))</f>
        <v>factor_0</v>
      </c>
      <c r="J10" s="44" t="s">
        <v>27</v>
      </c>
      <c r="K10" s="45" t="s">
        <v>28</v>
      </c>
      <c r="Y10" s="1" t="s">
        <v>27</v>
      </c>
    </row>
    <row r="11" spans="2:25" ht="15.75" x14ac:dyDescent="0.25">
      <c r="B11" s="46" t="s">
        <v>7</v>
      </c>
      <c r="C11" s="7"/>
      <c r="D11" s="8">
        <f>HLOOKUP($B11,$B$2:$Q$7,C$8,0)</f>
        <v>6.47</v>
      </c>
      <c r="E11" s="9">
        <f>HLOOKUP($B11,$B$2:$Q$7,D$8,0)</f>
        <v>2.6</v>
      </c>
      <c r="F11" s="9">
        <f>HLOOKUP($B11,$B$2:$Q$7,E$8,0)</f>
        <v>10.039999999999999</v>
      </c>
      <c r="G11" s="9">
        <f>HLOOKUP($B11,$B$2:$Q$7,F$8,0)</f>
        <v>1.54</v>
      </c>
      <c r="H11" s="9">
        <f>HLOOKUP($B11,$B$2:$Q$7,G$8,0)</f>
        <v>0.17</v>
      </c>
      <c r="I11" s="9" t="str">
        <f ca="1">I10</f>
        <v>factor_0</v>
      </c>
      <c r="J11" s="9" t="s">
        <v>28</v>
      </c>
      <c r="K11" s="47" t="s">
        <v>27</v>
      </c>
      <c r="Y11" s="1" t="s">
        <v>28</v>
      </c>
    </row>
    <row r="12" spans="2:25" ht="15.75" x14ac:dyDescent="0.25">
      <c r="B12" s="55" t="s">
        <v>13</v>
      </c>
      <c r="C12" s="7"/>
      <c r="D12" s="9">
        <f>HLOOKUP($B12,$B$2:$Q$7,C$8,0)</f>
        <v>0.82</v>
      </c>
      <c r="E12" s="9">
        <f>HLOOKUP($B12,$B$2:$Q$7,D$8,0)</f>
        <v>0.12</v>
      </c>
      <c r="F12" s="9">
        <f>HLOOKUP($B12,$B$2:$Q$7,E$8,0)</f>
        <v>0.57999999999999996</v>
      </c>
      <c r="G12" s="9">
        <f>HLOOKUP($B12,$B$2:$Q$7,F$8,0)</f>
        <v>0.72</v>
      </c>
      <c r="H12" s="9">
        <f>HLOOKUP($B12,$B$2:$Q$7,G$8,0)</f>
        <v>0.1</v>
      </c>
      <c r="I12" s="9" t="str">
        <f t="shared" ref="I11:I24" ca="1" si="0">OFFSET($C$9,0,MATCH(MAX(D12:H12),D12:H12,0))</f>
        <v>factor_0</v>
      </c>
      <c r="J12" s="9" t="s">
        <v>28</v>
      </c>
      <c r="K12" s="47" t="s">
        <v>28</v>
      </c>
    </row>
    <row r="13" spans="2:25" ht="16.5" thickBot="1" x14ac:dyDescent="0.3">
      <c r="B13" s="48" t="s">
        <v>5</v>
      </c>
      <c r="C13" s="49"/>
      <c r="D13" s="50">
        <f>HLOOKUP($B13,$B$2:$Q$7,C$8,0)</f>
        <v>0.28000000000000003</v>
      </c>
      <c r="E13" s="50">
        <f>HLOOKUP($B13,$B$2:$Q$7,D$8,0)</f>
        <v>0.02</v>
      </c>
      <c r="F13" s="50">
        <f>HLOOKUP($B13,$B$2:$Q$7,E$8,0)</f>
        <v>0.27</v>
      </c>
      <c r="G13" s="50">
        <f>HLOOKUP($B13,$B$2:$Q$7,F$8,0)</f>
        <v>0.04</v>
      </c>
      <c r="H13" s="50">
        <f>HLOOKUP($B13,$B$2:$Q$7,G$8,0)</f>
        <v>7.0000000000000007E-2</v>
      </c>
      <c r="I13" s="50" t="str">
        <f t="shared" ca="1" si="0"/>
        <v>factor_0</v>
      </c>
      <c r="J13" s="50" t="s">
        <v>27</v>
      </c>
      <c r="K13" s="51" t="s">
        <v>27</v>
      </c>
    </row>
    <row r="14" spans="2:25" ht="15.75" x14ac:dyDescent="0.25">
      <c r="B14" s="34" t="s">
        <v>9</v>
      </c>
      <c r="C14" s="35" t="s">
        <v>29</v>
      </c>
      <c r="D14" s="36">
        <f>HLOOKUP($B14,$B$2:$Q$7,C$8,0)</f>
        <v>4.58</v>
      </c>
      <c r="E14" s="36">
        <f>HLOOKUP($B14,$B$2:$Q$7,D$8,0)</f>
        <v>14.44</v>
      </c>
      <c r="F14" s="36">
        <f>HLOOKUP($B14,$B$2:$Q$7,E$8,0)</f>
        <v>3.84</v>
      </c>
      <c r="G14" s="36">
        <f>HLOOKUP($B14,$B$2:$Q$7,F$8,0)</f>
        <v>0.85</v>
      </c>
      <c r="H14" s="36">
        <f>HLOOKUP($B14,$B$2:$Q$7,G$8,0)</f>
        <v>0.39</v>
      </c>
      <c r="I14" s="36" t="str">
        <f t="shared" ca="1" si="0"/>
        <v>factor_1</v>
      </c>
      <c r="J14" s="36" t="s">
        <v>27</v>
      </c>
      <c r="K14" s="37" t="s">
        <v>27</v>
      </c>
    </row>
    <row r="15" spans="2:25" ht="16.5" thickBot="1" x14ac:dyDescent="0.3">
      <c r="B15" s="38" t="s">
        <v>8</v>
      </c>
      <c r="C15" s="39"/>
      <c r="D15" s="40">
        <f>HLOOKUP($B15,$B$2:$Q$7,C$8,0)</f>
        <v>0.56000000000000005</v>
      </c>
      <c r="E15" s="40">
        <f>HLOOKUP($B15,$B$2:$Q$7,D$8,0)</f>
        <v>1.55</v>
      </c>
      <c r="F15" s="40">
        <f>HLOOKUP($B15,$B$2:$Q$7,E$8,0)</f>
        <v>0.32</v>
      </c>
      <c r="G15" s="40">
        <f>HLOOKUP($B15,$B$2:$Q$7,F$8,0)</f>
        <v>0.57999999999999996</v>
      </c>
      <c r="H15" s="40">
        <f>HLOOKUP($B15,$B$2:$Q$7,G$8,0)</f>
        <v>0.28999999999999998</v>
      </c>
      <c r="I15" s="40" t="str">
        <f t="shared" ca="1" si="0"/>
        <v>factor_1</v>
      </c>
      <c r="J15" s="40" t="s">
        <v>28</v>
      </c>
      <c r="K15" s="41" t="s">
        <v>28</v>
      </c>
    </row>
    <row r="16" spans="2:25" ht="15.75" x14ac:dyDescent="0.25">
      <c r="B16" s="24" t="s">
        <v>10</v>
      </c>
      <c r="C16" s="25" t="s">
        <v>30</v>
      </c>
      <c r="D16" s="26">
        <f>HLOOKUP($B16,$B$2:$Q$7,C$8,0)</f>
        <v>1.8</v>
      </c>
      <c r="E16" s="26">
        <f>HLOOKUP($B16,$B$2:$Q$7,D$8,0)</f>
        <v>1.91</v>
      </c>
      <c r="F16" s="26">
        <f>HLOOKUP($B16,$B$2:$Q$7,E$8,0)</f>
        <v>1.1200000000000001</v>
      </c>
      <c r="G16" s="26">
        <f>HLOOKUP($B16,$B$2:$Q$7,F$8,0)</f>
        <v>4.75</v>
      </c>
      <c r="H16" s="26">
        <f>HLOOKUP($B16,$B$2:$Q$7,G$8,0)</f>
        <v>1.37</v>
      </c>
      <c r="I16" s="26" t="str">
        <f t="shared" ca="1" si="0"/>
        <v>factor_3</v>
      </c>
      <c r="J16" s="26" t="s">
        <v>27</v>
      </c>
      <c r="K16" s="27" t="s">
        <v>27</v>
      </c>
    </row>
    <row r="17" spans="2:11" ht="15.75" x14ac:dyDescent="0.25">
      <c r="B17" s="28" t="s">
        <v>6</v>
      </c>
      <c r="C17" s="10"/>
      <c r="D17" s="11">
        <f>HLOOKUP($B17,$B$2:$Q$7,C$8,0)</f>
        <v>1.48</v>
      </c>
      <c r="E17" s="11">
        <f>HLOOKUP($B17,$B$2:$Q$7,D$8,0)</f>
        <v>1.93</v>
      </c>
      <c r="F17" s="11">
        <f>HLOOKUP($B17,$B$2:$Q$7,E$8,0)</f>
        <v>1.61</v>
      </c>
      <c r="G17" s="11">
        <f>HLOOKUP($B17,$B$2:$Q$7,F$8,0)</f>
        <v>4.71</v>
      </c>
      <c r="H17" s="11">
        <f>HLOOKUP($B17,$B$2:$Q$7,G$8,0)</f>
        <v>0</v>
      </c>
      <c r="I17" s="11" t="str">
        <f t="shared" ca="1" si="0"/>
        <v>factor_3</v>
      </c>
      <c r="J17" s="11" t="s">
        <v>28</v>
      </c>
      <c r="K17" s="29" t="s">
        <v>28</v>
      </c>
    </row>
    <row r="18" spans="2:11" ht="15.75" x14ac:dyDescent="0.25">
      <c r="B18" s="28" t="s">
        <v>11</v>
      </c>
      <c r="C18" s="10"/>
      <c r="D18" s="11">
        <f>HLOOKUP($B18,$B$2:$Q$7,C$8,0)</f>
        <v>0.25</v>
      </c>
      <c r="E18" s="11">
        <f>HLOOKUP($B18,$B$2:$Q$7,D$8,0)</f>
        <v>0.72</v>
      </c>
      <c r="F18" s="11">
        <f>HLOOKUP($B18,$B$2:$Q$7,E$8,0)</f>
        <v>0.6</v>
      </c>
      <c r="G18" s="8">
        <f>HLOOKUP($B18,$B$2:$Q$7,F$8,0)</f>
        <v>0.69</v>
      </c>
      <c r="H18" s="11">
        <f>HLOOKUP($B18,$B$2:$Q$7,G$8,0)</f>
        <v>0.08</v>
      </c>
      <c r="I18" s="11" t="str">
        <f ca="1">I17</f>
        <v>factor_3</v>
      </c>
      <c r="J18" s="11" t="s">
        <v>28</v>
      </c>
      <c r="K18" s="29" t="s">
        <v>28</v>
      </c>
    </row>
    <row r="19" spans="2:11" ht="16.5" thickBot="1" x14ac:dyDescent="0.3">
      <c r="B19" s="30" t="s">
        <v>15</v>
      </c>
      <c r="C19" s="31"/>
      <c r="D19" s="32">
        <f>HLOOKUP($B19,$B$2:$Q$7,C$8,0)</f>
        <v>0.02</v>
      </c>
      <c r="E19" s="32">
        <f>HLOOKUP($B19,$B$2:$Q$7,D$8,0)</f>
        <v>0.08</v>
      </c>
      <c r="F19" s="32">
        <f>HLOOKUP($B19,$B$2:$Q$7,E$8,0)</f>
        <v>0.1</v>
      </c>
      <c r="G19" s="32">
        <f>HLOOKUP($B19,$B$2:$Q$7,F$8,0)</f>
        <v>0.17</v>
      </c>
      <c r="H19" s="32">
        <f>HLOOKUP($B19,$B$2:$Q$7,G$8,0)</f>
        <v>0.03</v>
      </c>
      <c r="I19" s="32" t="str">
        <f t="shared" ca="1" si="0"/>
        <v>factor_3</v>
      </c>
      <c r="J19" s="32" t="s">
        <v>28</v>
      </c>
      <c r="K19" s="33" t="s">
        <v>27</v>
      </c>
    </row>
    <row r="20" spans="2:11" ht="15.75" x14ac:dyDescent="0.25">
      <c r="B20" s="14" t="s">
        <v>4</v>
      </c>
      <c r="C20" s="15" t="s">
        <v>31</v>
      </c>
      <c r="D20" s="16">
        <f>HLOOKUP($B20,$B$2:$Q$7,C$8,0)</f>
        <v>0.1</v>
      </c>
      <c r="E20" s="16">
        <f>HLOOKUP($B20,$B$2:$Q$7,D$8,0)</f>
        <v>0.76</v>
      </c>
      <c r="F20" s="16">
        <f>HLOOKUP($B20,$B$2:$Q$7,E$8,0)</f>
        <v>0.06</v>
      </c>
      <c r="G20" s="16">
        <f>HLOOKUP($B20,$B$2:$Q$7,F$8,0)</f>
        <v>0.23</v>
      </c>
      <c r="H20" s="16">
        <f>HLOOKUP($B20,$B$2:$Q$7,G$8,0)</f>
        <v>1.9</v>
      </c>
      <c r="I20" s="16" t="str">
        <f t="shared" ca="1" si="0"/>
        <v>factor_4</v>
      </c>
      <c r="J20" s="16" t="s">
        <v>27</v>
      </c>
      <c r="K20" s="17" t="s">
        <v>28</v>
      </c>
    </row>
    <row r="21" spans="2:11" ht="15.75" x14ac:dyDescent="0.25">
      <c r="B21" s="18" t="s">
        <v>3</v>
      </c>
      <c r="C21" s="12"/>
      <c r="D21" s="13">
        <f>HLOOKUP($B21,$B$2:$Q$7,C$8,0)</f>
        <v>0.05</v>
      </c>
      <c r="E21" s="13">
        <f>HLOOKUP($B21,$B$2:$Q$7,D$8,0)</f>
        <v>0.5</v>
      </c>
      <c r="F21" s="13">
        <f>HLOOKUP($B21,$B$2:$Q$7,E$8,0)</f>
        <v>0.37</v>
      </c>
      <c r="G21" s="13">
        <f>HLOOKUP($B21,$B$2:$Q$7,F$8,0)</f>
        <v>0.06</v>
      </c>
      <c r="H21" s="13">
        <f>HLOOKUP($B21,$B$2:$Q$7,G$8,0)</f>
        <v>1.05</v>
      </c>
      <c r="I21" s="13" t="str">
        <f t="shared" ca="1" si="0"/>
        <v>factor_4</v>
      </c>
      <c r="J21" s="13" t="s">
        <v>28</v>
      </c>
      <c r="K21" s="19" t="s">
        <v>28</v>
      </c>
    </row>
    <row r="22" spans="2:11" ht="15.75" x14ac:dyDescent="0.25">
      <c r="B22" s="18" t="s">
        <v>2</v>
      </c>
      <c r="C22" s="12"/>
      <c r="D22" s="13">
        <f>HLOOKUP($B22,$B$2:$Q$7,C$8,0)</f>
        <v>0.04</v>
      </c>
      <c r="E22" s="13">
        <f>HLOOKUP($B22,$B$2:$Q$7,D$8,0)</f>
        <v>0.28000000000000003</v>
      </c>
      <c r="F22" s="13">
        <f>HLOOKUP($B22,$B$2:$Q$7,E$8,0)</f>
        <v>0.33</v>
      </c>
      <c r="G22" s="13">
        <f>HLOOKUP($B22,$B$2:$Q$7,F$8,0)</f>
        <v>0.04</v>
      </c>
      <c r="H22" s="13">
        <f>HLOOKUP($B22,$B$2:$Q$7,G$8,0)</f>
        <v>0.75</v>
      </c>
      <c r="I22" s="13" t="str">
        <f t="shared" ca="1" si="0"/>
        <v>factor_4</v>
      </c>
      <c r="J22" s="13" t="s">
        <v>27</v>
      </c>
      <c r="K22" s="19" t="s">
        <v>27</v>
      </c>
    </row>
    <row r="23" spans="2:11" ht="15.75" x14ac:dyDescent="0.25">
      <c r="B23" s="18" t="s">
        <v>1</v>
      </c>
      <c r="C23" s="12"/>
      <c r="D23" s="13">
        <f>HLOOKUP($B23,$B$2:$Q$7,C$8,0)</f>
        <v>0.01</v>
      </c>
      <c r="E23" s="13">
        <f>HLOOKUP($B23,$B$2:$Q$7,D$8,0)</f>
        <v>0.26</v>
      </c>
      <c r="F23" s="13">
        <f>HLOOKUP($B23,$B$2:$Q$7,E$8,0)</f>
        <v>0.2</v>
      </c>
      <c r="G23" s="13">
        <f>HLOOKUP($B23,$B$2:$Q$7,F$8,0)</f>
        <v>0.06</v>
      </c>
      <c r="H23" s="13">
        <f>HLOOKUP($B23,$B$2:$Q$7,G$8,0)</f>
        <v>0.47</v>
      </c>
      <c r="I23" s="13" t="str">
        <f t="shared" ca="1" si="0"/>
        <v>factor_4</v>
      </c>
      <c r="J23" s="13" t="s">
        <v>28</v>
      </c>
      <c r="K23" s="19" t="s">
        <v>28</v>
      </c>
    </row>
    <row r="24" spans="2:11" ht="16.5" thickBot="1" x14ac:dyDescent="0.3">
      <c r="B24" s="20" t="s">
        <v>14</v>
      </c>
      <c r="C24" s="21"/>
      <c r="D24" s="22">
        <f>HLOOKUP($B24,$B$2:$Q$7,C$8,0)</f>
        <v>0.06</v>
      </c>
      <c r="E24" s="22">
        <f>HLOOKUP($B24,$B$2:$Q$7,D$8,0)</f>
        <v>0.15</v>
      </c>
      <c r="F24" s="22">
        <f>HLOOKUP($B24,$B$2:$Q$7,E$8,0)</f>
        <v>0.02</v>
      </c>
      <c r="G24" s="22">
        <f>HLOOKUP($B24,$B$2:$Q$7,F$8,0)</f>
        <v>0</v>
      </c>
      <c r="H24" s="22">
        <f>HLOOKUP($B24,$B$2:$Q$7,G$8,0)</f>
        <v>0.22</v>
      </c>
      <c r="I24" s="22" t="str">
        <f t="shared" ca="1" si="0"/>
        <v>factor_4</v>
      </c>
      <c r="J24" s="22" t="s">
        <v>27</v>
      </c>
      <c r="K24" s="23" t="s">
        <v>27</v>
      </c>
    </row>
  </sheetData>
  <mergeCells count="4">
    <mergeCell ref="C10:C13"/>
    <mergeCell ref="C14:C15"/>
    <mergeCell ref="C16:C19"/>
    <mergeCell ref="C20:C24"/>
  </mergeCells>
  <conditionalFormatting sqref="C3:C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O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Q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Variable_selection_workbook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Rajneesh Tiwari</dc:creator>
  <cp:lastModifiedBy>Rajneesh Tiwari</cp:lastModifiedBy>
  <dcterms:created xsi:type="dcterms:W3CDTF">2018-07-14T07:39:03Z</dcterms:created>
  <dcterms:modified xsi:type="dcterms:W3CDTF">2018-07-14T07:48:46Z</dcterms:modified>
</cp:coreProperties>
</file>