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a3571315f1a87/Desktop/"/>
    </mc:Choice>
  </mc:AlternateContent>
  <xr:revisionPtr revIDLastSave="428" documentId="8_{E09599C5-E805-4EA4-A1F3-370D79AD462A}" xr6:coauthVersionLast="47" xr6:coauthVersionMax="47" xr10:uidLastSave="{24ABDFC0-C6EF-48D2-B40C-52BEC8520047}"/>
  <bookViews>
    <workbookView xWindow="-108" yWindow="-108" windowWidth="23256" windowHeight="12456" firstSheet="5" activeTab="7" xr2:uid="{D3E50993-989E-4864-9011-76D99FF1B352}"/>
  </bookViews>
  <sheets>
    <sheet name="Sheet5" sheetId="5" r:id="rId1"/>
    <sheet name="Sheet4" sheetId="6" r:id="rId2"/>
    <sheet name="Sheet3" sheetId="3" r:id="rId3"/>
    <sheet name="Sheet6" sheetId="7" r:id="rId4"/>
    <sheet name="Sheet9" sheetId="11" r:id="rId5"/>
    <sheet name="Data With some Addons" sheetId="1" r:id="rId6"/>
    <sheet name="Data for Experiments" sheetId="8" r:id="rId7"/>
    <sheet name="My beautiful soup" sheetId="9" r:id="rId8"/>
    <sheet name="Sheet1" sheetId="13" r:id="rId9"/>
    <sheet name="Coulumns needed to make dcsn" sheetId="12" r:id="rId10"/>
  </sheets>
  <definedNames>
    <definedName name="__year_resale_value">'Data With some Addons'!$D$2:$D$158</definedName>
    <definedName name="_xlnm._FilterDatabase" localSheetId="9" hidden="1">'Coulumns needed to make dcsn'!$A$1:$D$158</definedName>
    <definedName name="_xlnm._FilterDatabase" localSheetId="6" hidden="1">'Data for Experiments'!$A$2:$R$159</definedName>
    <definedName name="_xlnm._FilterDatabase" localSheetId="5" hidden="1">'Data With some Addons'!$A$1:$Q$158</definedName>
    <definedName name="_xlnm._FilterDatabase" localSheetId="7" hidden="1">'My beautiful soup'!$A$1:$AI$171</definedName>
    <definedName name="_xlnm.Criteria" localSheetId="7">'My beautiful soup'!$R$14:$U$14</definedName>
    <definedName name="Curb_weight">'Data With some Addons'!$L$2:$L$158</definedName>
    <definedName name="Engine_size">'Data With some Addons'!$G$2:$G$158</definedName>
    <definedName name="_xlnm.Extract" localSheetId="7">'My beautiful soup'!$BF$21:$BI$21</definedName>
    <definedName name="Fuel_capacity">'Data With some Addons'!$M$2:$M$158</definedName>
    <definedName name="Fuel_efficiency">'Data With some Addons'!$N$2:$N$158</definedName>
    <definedName name="Horsepower">'Data With some Addons'!$H$2:$H$158</definedName>
    <definedName name="Latest_Launch">'Data With some Addons'!$O$2:$O$158</definedName>
    <definedName name="Latest_Launch_year">'Data With some Addons'!$Q$2:$Q$158</definedName>
    <definedName name="Length">'Data With some Addons'!$K$2:$K$158</definedName>
    <definedName name="Manufacturer">'Data With some Addons'!$A$2:$A$158</definedName>
    <definedName name="Model">'Data With some Addons'!$B$2:$B$158</definedName>
    <definedName name="Power_perf_factor">'Data With some Addons'!$P$2:$P$158</definedName>
    <definedName name="Price_in_thousands">'Data With some Addons'!$F$2:$F$158</definedName>
    <definedName name="Sales_in_thousands">'Data With some Addons'!$C$2:$C$158</definedName>
    <definedName name="solver_eng" localSheetId="7" hidden="1">1</definedName>
    <definedName name="solver_neg" localSheetId="7" hidden="1">1</definedName>
    <definedName name="solver_num" localSheetId="7" hidden="1">0</definedName>
    <definedName name="solver_opt" localSheetId="7" hidden="1">'My beautiful soup'!$Y$24</definedName>
    <definedName name="solver_typ" localSheetId="7" hidden="1">1</definedName>
    <definedName name="solver_val" localSheetId="7" hidden="1">0</definedName>
    <definedName name="solver_ver" localSheetId="7" hidden="1">3</definedName>
    <definedName name="Table1">'Data With some Addons'!$A$1:$Q$158</definedName>
    <definedName name="Vehicle_type">'Data With some Addons'!$E$2:$E$158</definedName>
    <definedName name="Wheelbase">'Data With some Addons'!$I$2:$I$158</definedName>
    <definedName name="Width">'Data With some Addons'!$J$2:$J$158</definedName>
  </definedNames>
  <calcPr calcId="191028" calcMode="autoNoTable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3" l="1"/>
  <c r="G14" i="13"/>
  <c r="AR30" i="9"/>
  <c r="AT30" i="9" s="1"/>
  <c r="O30" i="9"/>
  <c r="AN18" i="9"/>
  <c r="AU18" i="9"/>
  <c r="AN34" i="9"/>
  <c r="AP34" i="9" s="1"/>
  <c r="AN33" i="9"/>
  <c r="AP33" i="9" s="1"/>
  <c r="AN32" i="9"/>
  <c r="AP32" i="9" s="1"/>
  <c r="AN31" i="9"/>
  <c r="AP31" i="9" s="1"/>
  <c r="AN30" i="9"/>
  <c r="AP30" i="9" s="1"/>
  <c r="AQ36" i="9"/>
  <c r="AT36" i="9" s="1"/>
  <c r="AU34" i="9"/>
  <c r="AW34" i="9" s="1"/>
  <c r="AU33" i="9"/>
  <c r="AW33" i="9" s="1"/>
  <c r="AU32" i="9"/>
  <c r="AW32" i="9" s="1"/>
  <c r="AU31" i="9"/>
  <c r="AW31" i="9" s="1"/>
  <c r="AR31" i="9"/>
  <c r="AT31" i="9" s="1"/>
  <c r="AR29" i="9"/>
  <c r="AT29" i="9" s="1"/>
  <c r="B1" i="8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A1" i="8"/>
  <c r="S2" i="1" a="1"/>
  <c r="S2" i="1"/>
  <c r="A1" i="6" a="1"/>
  <c r="A1" i="6" s="1"/>
  <c r="AB17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2" i="1"/>
  <c r="G19" i="5"/>
  <c r="H15" i="5"/>
  <c r="P21" i="5"/>
  <c r="C21" i="5"/>
  <c r="O19" i="5"/>
  <c r="E18" i="5"/>
  <c r="M22" i="5"/>
  <c r="N16" i="5"/>
  <c r="E19" i="5"/>
  <c r="E20" i="5"/>
  <c r="G15" i="5"/>
  <c r="M18" i="5"/>
  <c r="G16" i="5"/>
  <c r="D21" i="5"/>
  <c r="C20" i="5"/>
  <c r="D18" i="5"/>
  <c r="K22" i="5"/>
  <c r="G17" i="5"/>
  <c r="N15" i="5"/>
  <c r="J20" i="5"/>
  <c r="C16" i="5"/>
  <c r="F16" i="5"/>
  <c r="M15" i="5"/>
  <c r="C17" i="5"/>
  <c r="M20" i="5"/>
  <c r="F18" i="5"/>
  <c r="M17" i="5"/>
  <c r="F15" i="5"/>
  <c r="G20" i="5"/>
  <c r="H17" i="5"/>
  <c r="F22" i="5"/>
  <c r="E16" i="5"/>
  <c r="F20" i="5"/>
  <c r="J21" i="5"/>
  <c r="L16" i="5"/>
  <c r="N21" i="5"/>
  <c r="E22" i="5"/>
  <c r="J17" i="5"/>
  <c r="D17" i="5"/>
  <c r="I19" i="5"/>
  <c r="G22" i="5"/>
  <c r="I17" i="5"/>
  <c r="L21" i="5"/>
  <c r="G21" i="5"/>
  <c r="O20" i="5"/>
  <c r="K16" i="5"/>
  <c r="F19" i="5"/>
  <c r="J18" i="5"/>
  <c r="D15" i="5"/>
  <c r="L15" i="5"/>
  <c r="P19" i="5"/>
  <c r="P16" i="5"/>
  <c r="P17" i="5"/>
  <c r="E17" i="5"/>
  <c r="O15" i="5"/>
  <c r="G18" i="5"/>
  <c r="O21" i="5"/>
  <c r="K15" i="5"/>
  <c r="D16" i="5"/>
  <c r="J15" i="5"/>
  <c r="J16" i="5"/>
  <c r="C19" i="5"/>
  <c r="O18" i="5"/>
  <c r="H18" i="5"/>
  <c r="P22" i="5"/>
  <c r="N19" i="5"/>
  <c r="H20" i="5"/>
  <c r="I15" i="5"/>
  <c r="O16" i="5"/>
  <c r="F21" i="5"/>
  <c r="C22" i="5"/>
  <c r="M21" i="5"/>
  <c r="J19" i="5"/>
  <c r="J22" i="5"/>
  <c r="K18" i="5"/>
  <c r="F17" i="5"/>
  <c r="P15" i="5"/>
  <c r="P18" i="5"/>
  <c r="N18" i="5"/>
  <c r="D22" i="5"/>
  <c r="H16" i="5"/>
  <c r="I18" i="5"/>
  <c r="H19" i="5"/>
  <c r="E21" i="5"/>
  <c r="I21" i="5"/>
  <c r="C18" i="5"/>
  <c r="K19" i="5"/>
  <c r="K20" i="5"/>
  <c r="M19" i="5"/>
  <c r="M16" i="5"/>
  <c r="I20" i="5"/>
  <c r="L19" i="5"/>
  <c r="O17" i="5"/>
  <c r="L22" i="5"/>
  <c r="L20" i="5"/>
  <c r="D19" i="5"/>
  <c r="P20" i="5"/>
  <c r="N20" i="5"/>
  <c r="C15" i="5"/>
  <c r="N17" i="5"/>
  <c r="L17" i="5"/>
  <c r="N22" i="5"/>
  <c r="I22" i="5"/>
  <c r="D20" i="5"/>
  <c r="K17" i="5"/>
  <c r="I16" i="5"/>
  <c r="E15" i="5"/>
  <c r="O22" i="5"/>
  <c r="L18" i="5"/>
  <c r="H22" i="5"/>
  <c r="H21" i="5"/>
  <c r="K21" i="5"/>
  <c r="R4" i="8" l="1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3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<sst xmlns="http://schemas.openxmlformats.org/spreadsheetml/2006/main" count="4246" uniqueCount="265">
  <si>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</si>
  <si>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</si>
  <si>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</si>
  <si>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</si>
  <si>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</si>
  <si>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</si>
  <si>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</si>
  <si>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</si>
  <si>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</si>
  <si>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</si>
  <si>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</si>
  <si>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</si>
  <si>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</si>
  <si>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</si>
  <si>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</si>
  <si>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</si>
  <si>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Latest Launch year</t>
  </si>
  <si>
    <t>Row Labels</t>
  </si>
  <si>
    <t>Acura</t>
  </si>
  <si>
    <t>Audi</t>
  </si>
  <si>
    <t>BMW</t>
  </si>
  <si>
    <t>Buick</t>
  </si>
  <si>
    <t>Cadillac</t>
  </si>
  <si>
    <t>CL</t>
  </si>
  <si>
    <t>A4</t>
  </si>
  <si>
    <t>323i</t>
  </si>
  <si>
    <t>Century</t>
  </si>
  <si>
    <t>Catera</t>
  </si>
  <si>
    <t>Integra</t>
  </si>
  <si>
    <t>A6</t>
  </si>
  <si>
    <t>328i</t>
  </si>
  <si>
    <t>LeSabre</t>
  </si>
  <si>
    <t>DeVille</t>
  </si>
  <si>
    <t>RL</t>
  </si>
  <si>
    <t>A8</t>
  </si>
  <si>
    <t>528i</t>
  </si>
  <si>
    <t>Park Avenue</t>
  </si>
  <si>
    <t>Eldorado</t>
  </si>
  <si>
    <t>TL</t>
  </si>
  <si>
    <t>Regal</t>
  </si>
  <si>
    <t>Escalade</t>
  </si>
  <si>
    <t>Seville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</si>
  <si>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</si>
  <si>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</si>
  <si>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</si>
  <si>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</si>
  <si>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</si>
  <si>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</si>
  <si>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</si>
  <si>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</si>
  <si>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</si>
  <si>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</si>
  <si>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</si>
  <si>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</si>
  <si>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</si>
  <si>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</si>
  <si>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</si>
  <si>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</si>
  <si>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</si>
  <si>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</si>
  <si>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</si>
  <si>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</si>
  <si>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</si>
  <si>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</si>
  <si>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</si>
  <si>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</si>
  <si>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</si>
  <si>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Camaro</t>
  </si>
  <si>
    <t>Cavalier</t>
  </si>
  <si>
    <t>Corvette</t>
  </si>
  <si>
    <t>Impala</t>
  </si>
  <si>
    <t>Lumina</t>
  </si>
  <si>
    <t>Malibu</t>
  </si>
  <si>
    <t>Metro</t>
  </si>
  <si>
    <t>Monte Carlo</t>
  </si>
  <si>
    <t>Prizm</t>
  </si>
  <si>
    <t>300M</t>
  </si>
  <si>
    <t>Cirrus</t>
  </si>
  <si>
    <t>Concorde</t>
  </si>
  <si>
    <t>LHS</t>
  </si>
  <si>
    <t>Sebring Conv.</t>
  </si>
  <si>
    <t>Sebring Coupe</t>
  </si>
  <si>
    <t>Town &amp; Country</t>
  </si>
  <si>
    <t>Avenger</t>
  </si>
  <si>
    <t>Caravan</t>
  </si>
  <si>
    <t>Dakota</t>
  </si>
  <si>
    <t>Durango</t>
  </si>
  <si>
    <t>Intrepid</t>
  </si>
  <si>
    <t>Neon</t>
  </si>
  <si>
    <t>Ram Pickup</t>
  </si>
  <si>
    <t>Ram Van</t>
  </si>
  <si>
    <t>Ram Wagon</t>
  </si>
  <si>
    <t>Stratus</t>
  </si>
  <si>
    <t>Viper</t>
  </si>
  <si>
    <t>Contour</t>
  </si>
  <si>
    <t>Crown Victoria</t>
  </si>
  <si>
    <t>Escort</t>
  </si>
  <si>
    <t>Expedition</t>
  </si>
  <si>
    <t>Explorer</t>
  </si>
  <si>
    <t>Focus</t>
  </si>
  <si>
    <t>F-Series</t>
  </si>
  <si>
    <t>Mustang</t>
  </si>
  <si>
    <t>Ranger</t>
  </si>
  <si>
    <t>Taurus</t>
  </si>
  <si>
    <t>Windstar</t>
  </si>
  <si>
    <t>Accord</t>
  </si>
  <si>
    <t>Civic</t>
  </si>
  <si>
    <t>CR-V</t>
  </si>
  <si>
    <t>Odyssey</t>
  </si>
  <si>
    <t>Passport</t>
  </si>
  <si>
    <t>Accent</t>
  </si>
  <si>
    <t>Elantra</t>
  </si>
  <si>
    <t>Sonata</t>
  </si>
  <si>
    <t>I30</t>
  </si>
  <si>
    <t>S-Type</t>
  </si>
  <si>
    <t>Cherokee</t>
  </si>
  <si>
    <t>Grand Cherokee</t>
  </si>
  <si>
    <t>Wrangler</t>
  </si>
  <si>
    <t>ES300</t>
  </si>
  <si>
    <t>GS300</t>
  </si>
  <si>
    <t>GS400</t>
  </si>
  <si>
    <t>LS400</t>
  </si>
  <si>
    <t>LX470</t>
  </si>
  <si>
    <t>RX300</t>
  </si>
  <si>
    <t>Continental</t>
  </si>
  <si>
    <t>Navigator</t>
  </si>
  <si>
    <t>Town car</t>
  </si>
  <si>
    <t>C-Class</t>
  </si>
  <si>
    <t>CL500</t>
  </si>
  <si>
    <t>CLK Coupe</t>
  </si>
  <si>
    <t>E-Class</t>
  </si>
  <si>
    <t>M-Class</t>
  </si>
  <si>
    <t>S-Class</t>
  </si>
  <si>
    <t>SL-Class</t>
  </si>
  <si>
    <t>SLK</t>
  </si>
  <si>
    <t>SLK230</t>
  </si>
  <si>
    <t>Cougar</t>
  </si>
  <si>
    <t>Grand Marquis</t>
  </si>
  <si>
    <t>Mountaineer</t>
  </si>
  <si>
    <t>Mystique</t>
  </si>
  <si>
    <t>Sable</t>
  </si>
  <si>
    <t>Villager</t>
  </si>
  <si>
    <t>3000GT</t>
  </si>
  <si>
    <t>Diamante</t>
  </si>
  <si>
    <t>Eclipse</t>
  </si>
  <si>
    <t>Galant</t>
  </si>
  <si>
    <t>Mirage</t>
  </si>
  <si>
    <t>Montero</t>
  </si>
  <si>
    <t>Montero Sport</t>
  </si>
  <si>
    <t>Altima</t>
  </si>
  <si>
    <t>Frontier</t>
  </si>
  <si>
    <t>Maxima</t>
  </si>
  <si>
    <t>Pathfinder</t>
  </si>
  <si>
    <t>Quest</t>
  </si>
  <si>
    <t>Sentra</t>
  </si>
  <si>
    <t>Xterra</t>
  </si>
  <si>
    <t>Alero</t>
  </si>
  <si>
    <t>Aurora</t>
  </si>
  <si>
    <t>Bravada</t>
  </si>
  <si>
    <t>Cutlass</t>
  </si>
  <si>
    <t>Intrigue</t>
  </si>
  <si>
    <t>Silhouette</t>
  </si>
  <si>
    <t>Breeze</t>
  </si>
  <si>
    <t>Prowler</t>
  </si>
  <si>
    <t>Voyager</t>
  </si>
  <si>
    <t>Bonneville</t>
  </si>
  <si>
    <t>Firebird</t>
  </si>
  <si>
    <t>Grand Am</t>
  </si>
  <si>
    <t>Grand Prix</t>
  </si>
  <si>
    <t>Montana</t>
  </si>
  <si>
    <t>Sunfire</t>
  </si>
  <si>
    <t>Boxter</t>
  </si>
  <si>
    <t>Carrera Cabrio</t>
  </si>
  <si>
    <t>Carrera Coupe</t>
  </si>
  <si>
    <t>LS</t>
  </si>
  <si>
    <t>LW</t>
  </si>
  <si>
    <t>SC</t>
  </si>
  <si>
    <t>SL</t>
  </si>
  <si>
    <t>SW</t>
  </si>
  <si>
    <t>Forester</t>
  </si>
  <si>
    <t>Outback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</si>
  <si>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</si>
  <si>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</si>
  <si>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</si>
  <si>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</si>
  <si>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</si>
  <si>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</si>
  <si>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</si>
  <si>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</si>
  <si>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</si>
  <si>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Beetle</t>
  </si>
  <si>
    <t>Cabrio</t>
  </si>
  <si>
    <t>Golf</t>
  </si>
  <si>
    <t>GTI</t>
  </si>
  <si>
    <t>Jetta</t>
  </si>
  <si>
    <t>Passat</t>
  </si>
  <si>
    <t>C70</t>
  </si>
  <si>
    <t>S40</t>
  </si>
  <si>
    <t>S70</t>
  </si>
  <si>
    <t>S80</t>
  </si>
  <si>
    <t>V40</t>
  </si>
  <si>
    <t>V70</t>
  </si>
  <si>
    <t>Grand Total</t>
  </si>
  <si>
    <t>Car</t>
  </si>
  <si>
    <t>Passenger</t>
  </si>
  <si>
    <t>Max of Wheelbase</t>
  </si>
  <si>
    <t>Mercury Total</t>
  </si>
  <si>
    <t>2008 Total</t>
  </si>
  <si>
    <t>2009 Total</t>
  </si>
  <si>
    <t>Chrysler Total</t>
  </si>
  <si>
    <t>Dodge Total</t>
  </si>
  <si>
    <t>Jeep Total</t>
  </si>
  <si>
    <t>Mercedes-B Total</t>
  </si>
  <si>
    <t>Nissan Total</t>
  </si>
  <si>
    <t>Oldsmobile Total</t>
  </si>
  <si>
    <t>Plymouth Total</t>
  </si>
  <si>
    <t>Toyota Total</t>
  </si>
  <si>
    <t>2011 Total</t>
  </si>
  <si>
    <t>Cadillac Total</t>
  </si>
  <si>
    <t>Ford Total</t>
  </si>
  <si>
    <t>Honda Total</t>
  </si>
  <si>
    <t>Lexus Total</t>
  </si>
  <si>
    <t>Lincoln Total</t>
  </si>
  <si>
    <t>Mitsubishi Total</t>
  </si>
  <si>
    <t>Pontiac Total</t>
  </si>
  <si>
    <t>Subaru Total</t>
  </si>
  <si>
    <t>2012 Total</t>
  </si>
  <si>
    <t>Car Total</t>
  </si>
  <si>
    <t>Acura Total</t>
  </si>
  <si>
    <t>Audi Total</t>
  </si>
  <si>
    <t>BMW Total</t>
  </si>
  <si>
    <t>Buick Total</t>
  </si>
  <si>
    <t>Chevrolet Total</t>
  </si>
  <si>
    <t>Hyundai Total</t>
  </si>
  <si>
    <t>Porsche Total</t>
  </si>
  <si>
    <t>Saab Total</t>
  </si>
  <si>
    <t>Saturn Total</t>
  </si>
  <si>
    <t>Volkswagen Total</t>
  </si>
  <si>
    <t>Volvo Total</t>
  </si>
  <si>
    <t>Infiniti Total</t>
  </si>
  <si>
    <t>Jaguar Total</t>
  </si>
  <si>
    <t>Passenger Total</t>
  </si>
  <si>
    <t xml:space="preserve">Do you think filling null values here with mean or mode can help, </t>
  </si>
  <si>
    <t>because I don’t think, each model has its own specifics which define their value</t>
  </si>
  <si>
    <t>better if I put some time and do some research to find details online!!!</t>
  </si>
  <si>
    <t>Cardinal Columns</t>
  </si>
  <si>
    <t>Launch_year</t>
  </si>
  <si>
    <t>START FROM THIS CHECK POINT FILL IN ITEMS AS SPECIFIED</t>
  </si>
  <si>
    <t>Fill the Model value!!!</t>
  </si>
  <si>
    <t>Manufacturer - 30 Unique values</t>
  </si>
  <si>
    <t>Vehicle_type - 2 Unique values</t>
  </si>
  <si>
    <t>Engine_size - 31 Unique Values inc blanks</t>
  </si>
  <si>
    <t>Fuel_efficiency - 20 unique values inc blanks</t>
  </si>
  <si>
    <t>Latest Launch year - 4 Unique Values</t>
  </si>
  <si>
    <t>Select Manufacturer</t>
  </si>
  <si>
    <t>Select Vehicle Type</t>
  </si>
  <si>
    <t>Select Launching Year</t>
  </si>
  <si>
    <t>Select your desired Vehicle</t>
  </si>
  <si>
    <t>ask chatgpt alternative formula for  XLOOKUP</t>
  </si>
  <si>
    <t>Available Vehicle(s)</t>
  </si>
  <si>
    <t>Format</t>
  </si>
  <si>
    <t>Passanger</t>
  </si>
  <si>
    <t>Year</t>
  </si>
  <si>
    <t xml:space="preserve">MANUFACTURER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</si>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</sst>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color rgb="FF111111"/>
      <name val="Arial Unicode MS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2">
    <xf numFmtId="0" fontId="0" fillId="0" borderId="0"/>
    <xf numFmtId="0" fontId="11" fillId="0" borderId="34" applyNumberFormat="0" applyFill="0" applyAlignment="0" applyProtection="0"/>
    <xf numFmtId="0" fontId="12" fillId="0" borderId="35" applyNumberFormat="0" applyFill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15" xfId="0" applyFont="1" applyBorder="1" applyAlignment="1">
      <alignment horizontal="left"/>
    </xf>
    <xf numFmtId="0" fontId="0" fillId="0" borderId="0" xfId="0" pivotButton="1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right"/>
    </xf>
    <xf numFmtId="0" fontId="0" fillId="0" borderId="1" xfId="0" applyBorder="1"/>
    <xf numFmtId="0" fontId="6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pivotButton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0" fillId="5" borderId="25" xfId="0" applyFill="1" applyBorder="1"/>
    <xf numFmtId="0" fontId="0" fillId="5" borderId="24" xfId="0" applyFill="1" applyBorder="1"/>
    <xf numFmtId="0" fontId="0" fillId="0" borderId="0" xfId="0" applyAlignment="1">
      <alignment horizontal="center"/>
    </xf>
    <xf numFmtId="0" fontId="0" fillId="6" borderId="8" xfId="0" applyFill="1" applyBorder="1"/>
    <xf numFmtId="0" fontId="0" fillId="6" borderId="0" xfId="0" applyFill="1"/>
    <xf numFmtId="0" fontId="0" fillId="6" borderId="9" xfId="0" applyFill="1" applyBorder="1"/>
    <xf numFmtId="0" fontId="0" fillId="6" borderId="27" xfId="0" applyFill="1" applyBorder="1"/>
    <xf numFmtId="0" fontId="2" fillId="6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left"/>
    </xf>
    <xf numFmtId="0" fontId="2" fillId="7" borderId="24" xfId="0" applyFont="1" applyFill="1" applyBorder="1" applyAlignment="1">
      <alignment horizontal="right"/>
    </xf>
    <xf numFmtId="0" fontId="0" fillId="6" borderId="16" xfId="0" applyFill="1" applyBorder="1"/>
    <xf numFmtId="14" fontId="0" fillId="6" borderId="17" xfId="0" applyNumberFormat="1" applyFill="1" applyBorder="1"/>
    <xf numFmtId="0" fontId="0" fillId="6" borderId="18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9" fillId="8" borderId="21" xfId="0" applyFont="1" applyFill="1" applyBorder="1"/>
    <xf numFmtId="0" fontId="9" fillId="8" borderId="22" xfId="0" applyFont="1" applyFill="1" applyBorder="1"/>
    <xf numFmtId="0" fontId="9" fillId="8" borderId="23" xfId="0" applyFont="1" applyFill="1" applyBorder="1"/>
    <xf numFmtId="0" fontId="0" fillId="7" borderId="16" xfId="0" applyFill="1" applyBorder="1"/>
    <xf numFmtId="0" fontId="0" fillId="7" borderId="19" xfId="0" applyFill="1" applyBorder="1"/>
    <xf numFmtId="0" fontId="0" fillId="7" borderId="20" xfId="0" applyFill="1" applyBorder="1"/>
    <xf numFmtId="2" fontId="0" fillId="7" borderId="19" xfId="0" applyNumberFormat="1" applyFill="1" applyBorder="1"/>
    <xf numFmtId="0" fontId="10" fillId="9" borderId="29" xfId="0" applyFont="1" applyFill="1" applyBorder="1"/>
    <xf numFmtId="14" fontId="10" fillId="9" borderId="29" xfId="0" applyNumberFormat="1" applyFont="1" applyFill="1" applyBorder="1"/>
    <xf numFmtId="0" fontId="10" fillId="9" borderId="30" xfId="0" applyFont="1" applyFill="1" applyBorder="1"/>
    <xf numFmtId="0" fontId="0" fillId="0" borderId="29" xfId="0" applyBorder="1"/>
    <xf numFmtId="14" fontId="0" fillId="0" borderId="29" xfId="0" applyNumberFormat="1" applyBorder="1"/>
    <xf numFmtId="0" fontId="0" fillId="0" borderId="30" xfId="0" applyBorder="1"/>
    <xf numFmtId="0" fontId="0" fillId="0" borderId="32" xfId="0" applyBorder="1"/>
    <xf numFmtId="14" fontId="0" fillId="0" borderId="32" xfId="0" applyNumberFormat="1" applyBorder="1"/>
    <xf numFmtId="0" fontId="0" fillId="0" borderId="33" xfId="0" applyBorder="1"/>
    <xf numFmtId="0" fontId="10" fillId="9" borderId="28" xfId="0" applyFont="1" applyFill="1" applyBorder="1" applyAlignment="1">
      <alignment horizontal="left"/>
    </xf>
    <xf numFmtId="0" fontId="10" fillId="9" borderId="29" xfId="0" applyFont="1" applyFill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0" xfId="0" applyAlignment="1">
      <alignment vertical="top"/>
    </xf>
    <xf numFmtId="0" fontId="11" fillId="0" borderId="34" xfId="1" applyFill="1" applyAlignment="1">
      <alignment horizontal="center"/>
    </xf>
    <xf numFmtId="0" fontId="15" fillId="0" borderId="35" xfId="2" applyFont="1" applyFill="1" applyAlignment="1">
      <alignment horizontal="center"/>
    </xf>
    <xf numFmtId="0" fontId="15" fillId="0" borderId="34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7" borderId="25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13" fillId="10" borderId="25" xfId="3" applyBorder="1" applyAlignment="1">
      <alignment horizontal="center"/>
    </xf>
    <xf numFmtId="0" fontId="13" fillId="10" borderId="27" xfId="3" applyBorder="1" applyAlignment="1">
      <alignment horizontal="center"/>
    </xf>
    <xf numFmtId="0" fontId="13" fillId="10" borderId="26" xfId="3" applyBorder="1" applyAlignment="1">
      <alignment horizontal="center"/>
    </xf>
    <xf numFmtId="0" fontId="14" fillId="11" borderId="25" xfId="4" applyBorder="1" applyAlignment="1">
      <alignment horizontal="center"/>
    </xf>
    <xf numFmtId="0" fontId="14" fillId="11" borderId="26" xfId="4" applyBorder="1" applyAlignment="1">
      <alignment horizontal="center"/>
    </xf>
    <xf numFmtId="0" fontId="1" fillId="16" borderId="25" xfId="9" applyBorder="1" applyAlignment="1">
      <alignment horizontal="center"/>
    </xf>
    <xf numFmtId="0" fontId="1" fillId="16" borderId="27" xfId="9" applyBorder="1" applyAlignment="1">
      <alignment horizontal="center"/>
    </xf>
    <xf numFmtId="0" fontId="1" fillId="16" borderId="26" xfId="9" applyBorder="1" applyAlignment="1">
      <alignment horizontal="center"/>
    </xf>
    <xf numFmtId="0" fontId="1" fillId="12" borderId="25" xfId="5" applyBorder="1" applyAlignment="1">
      <alignment horizontal="center"/>
    </xf>
    <xf numFmtId="0" fontId="1" fillId="12" borderId="26" xfId="5" applyBorder="1" applyAlignment="1">
      <alignment horizontal="center"/>
    </xf>
    <xf numFmtId="0" fontId="1" fillId="13" borderId="25" xfId="6" applyBorder="1" applyAlignment="1">
      <alignment horizontal="center"/>
    </xf>
    <xf numFmtId="0" fontId="1" fillId="13" borderId="26" xfId="6" applyBorder="1" applyAlignment="1">
      <alignment horizontal="center"/>
    </xf>
    <xf numFmtId="0" fontId="1" fillId="14" borderId="25" xfId="7" applyBorder="1" applyAlignment="1">
      <alignment horizontal="center"/>
    </xf>
    <xf numFmtId="0" fontId="1" fillId="14" borderId="26" xfId="7" applyBorder="1" applyAlignment="1">
      <alignment horizontal="center"/>
    </xf>
    <xf numFmtId="0" fontId="1" fillId="15" borderId="25" xfId="8" applyBorder="1" applyAlignment="1">
      <alignment horizontal="center"/>
    </xf>
    <xf numFmtId="0" fontId="1" fillId="15" borderId="26" xfId="8" applyBorder="1" applyAlignment="1">
      <alignment horizontal="center"/>
    </xf>
    <xf numFmtId="0" fontId="1" fillId="17" borderId="25" xfId="10" applyBorder="1" applyAlignment="1">
      <alignment horizontal="center"/>
    </xf>
    <xf numFmtId="0" fontId="1" fillId="17" borderId="26" xfId="10" applyBorder="1" applyAlignment="1">
      <alignment horizontal="center"/>
    </xf>
    <xf numFmtId="0" fontId="1" fillId="18" borderId="25" xfId="11" applyBorder="1" applyAlignment="1">
      <alignment horizontal="center"/>
    </xf>
    <xf numFmtId="0" fontId="1" fillId="18" borderId="26" xfId="11" applyBorder="1" applyAlignment="1">
      <alignment horizontal="center"/>
    </xf>
    <xf numFmtId="0" fontId="0" fillId="6" borderId="0" xfId="0" applyFill="1" applyBorder="1"/>
    <xf numFmtId="14" fontId="0" fillId="7" borderId="1" xfId="0" applyNumberFormat="1" applyFill="1" applyBorder="1"/>
    <xf numFmtId="0" fontId="9" fillId="8" borderId="1" xfId="0" applyFont="1" applyFill="1" applyBorder="1"/>
  </cellXfs>
  <cellStyles count="12">
    <cellStyle name="20% - Accent2" xfId="6" builtinId="34"/>
    <cellStyle name="20% - Accent3" xfId="7" builtinId="38"/>
    <cellStyle name="20% - Accent4" xfId="8" builtinId="42"/>
    <cellStyle name="20% - Accent5" xfId="10" builtinId="46"/>
    <cellStyle name="20% - Accent6" xfId="11" builtinId="50"/>
    <cellStyle name="40% - Accent1" xfId="5" builtinId="31"/>
    <cellStyle name="40% - Accent4" xfId="9" builtinId="43"/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0"/>
  <tableStyles count="1" defaultTableStyle="TableStyleMedium2" defaultPivotStyle="PivotStyleLight16">
    <tableStyle name="Invisible" pivot="0" table="0" count="0" xr9:uid="{1C97907C-6A3E-40EE-B156-F84D590612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oma" refreshedDate="45030.853148263886" createdVersion="8" refreshedVersion="8" minRefreshableVersion="3" recordCount="157" xr:uid="{3478155F-77B3-45EA-B578-F7BBF43EF3F4}">
  <cacheSource type="worksheet">
    <worksheetSource ref="A1:Q158" sheet="Data With some Addons"/>
  </cacheSource>
  <cacheFields count="17"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Model" numFmtId="0">
      <sharedItems containsMixedTypes="1" containsNumber="1" containsInteger="1" minValue="44807" maxValue="44809" count="156">
        <s v="Integra"/>
        <s v="TL"/>
        <s v="C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Town &amp; Country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n v="44809"/>
        <n v="44807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Sales_in_thousands" numFmtId="0">
      <sharedItems containsSemiMixedTypes="0" containsString="0" containsNumber="1" minValue="0.11" maxValue="540.56100000000004"/>
    </cacheField>
    <cacheField name="__year_resale_value" numFmtId="0">
      <sharedItems containsString="0" containsBlank="1" containsNumber="1" minValue="5.16" maxValue="67.55"/>
    </cacheField>
    <cacheField name="Vehicle_type" numFmtId="0">
      <sharedItems count="2">
        <s v="Passenger"/>
        <s v="Car"/>
      </sharedItems>
    </cacheField>
    <cacheField name="Price_in_thousands" numFmtId="0">
      <sharedItems containsString="0" containsBlank="1" containsNumber="1" minValue="9.2349999999999994" maxValue="85.5"/>
    </cacheField>
    <cacheField name="Engine_size" numFmtId="0">
      <sharedItems containsString="0" containsBlank="1" containsNumber="1" minValue="1" maxValue="8"/>
    </cacheField>
    <cacheField name="Horsepower" numFmtId="0">
      <sharedItems containsString="0" containsBlank="1" containsNumber="1" containsInteger="1" minValue="55" maxValue="450"/>
    </cacheField>
    <cacheField name="Wheelbase" numFmtId="0">
      <sharedItems containsString="0" containsBlank="1" containsNumber="1" minValue="92.6" maxValue="138.69999999999999"/>
    </cacheField>
    <cacheField name="Width" numFmtId="0">
      <sharedItems containsString="0" containsBlank="1" containsNumber="1" minValue="62.6" maxValue="79.900000000000006"/>
    </cacheField>
    <cacheField name="Length" numFmtId="0">
      <sharedItems containsString="0" containsBlank="1" containsNumber="1" minValue="149.4" maxValue="224.5"/>
    </cacheField>
    <cacheField name="Curb_weight" numFmtId="0">
      <sharedItems containsString="0" containsBlank="1" containsNumber="1" minValue="1.895" maxValue="5.5720000000000001"/>
    </cacheField>
    <cacheField name="Fuel_capacity" numFmtId="0">
      <sharedItems containsString="0" containsBlank="1" containsNumber="1" minValue="10.3" maxValue="32"/>
    </cacheField>
    <cacheField name="Fuel_efficiency" numFmtId="0">
      <sharedItems containsString="0" containsBlank="1" containsNumber="1" containsInteger="1" minValue="15" maxValue="45"/>
    </cacheField>
    <cacheField name="Latest_Launch" numFmtId="14">
      <sharedItems containsSemiMixedTypes="0" containsNonDate="0" containsDate="1" containsString="0" minDate="2008-02-13T00:00:00" maxDate="2012-12-30T00:00:00"/>
    </cacheField>
    <cacheField name="Power_perf_factor" numFmtId="0">
      <sharedItems containsString="0" containsBlank="1" containsNumber="1" minValue="23.276272330000001" maxValue="188.14432300000001"/>
    </cacheField>
    <cacheField name="Latest Launch year" numFmtId="0">
      <sharedItems containsSemiMixedTypes="0" containsString="0" containsNumber="1" containsInteger="1" minValue="2008" maxValue="2012" count="4">
        <n v="2012"/>
        <n v="2011"/>
        <n v="2008"/>
        <n v="20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oma" refreshedDate="45030.853148379632" createdVersion="8" refreshedVersion="8" minRefreshableVersion="3" recordCount="157" xr:uid="{4A1404E2-2D96-47CC-AA48-E399281DFB8C}">
  <cacheSource type="worksheet">
    <worksheetSource ref="A1:Q158" sheet="Data With some Addons"/>
  </cacheSource>
  <cacheFields count="17"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Model" numFmtId="0">
      <sharedItems containsMixedTypes="1" containsNumber="1" containsInteger="1" minValue="44807" maxValue="44809" count="156">
        <s v="Integra"/>
        <s v="TL"/>
        <s v="C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Town &amp; Country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n v="44809"/>
        <n v="44807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Sales_in_thousands" numFmtId="0">
      <sharedItems containsSemiMixedTypes="0" containsString="0" containsNumber="1" minValue="0.11" maxValue="540.56100000000004"/>
    </cacheField>
    <cacheField name="__year_resale_value" numFmtId="0">
      <sharedItems containsString="0" containsBlank="1" containsNumber="1" minValue="5.16" maxValue="67.55"/>
    </cacheField>
    <cacheField name="Vehicle_type" numFmtId="0">
      <sharedItems/>
    </cacheField>
    <cacheField name="Price_in_thousands" numFmtId="0">
      <sharedItems containsString="0" containsBlank="1" containsNumber="1" minValue="9.2349999999999994" maxValue="85.5"/>
    </cacheField>
    <cacheField name="Engine_size" numFmtId="0">
      <sharedItems containsString="0" containsBlank="1" containsNumber="1" minValue="1" maxValue="8"/>
    </cacheField>
    <cacheField name="Horsepower" numFmtId="0">
      <sharedItems containsString="0" containsBlank="1" containsNumber="1" containsInteger="1" minValue="55" maxValue="450"/>
    </cacheField>
    <cacheField name="Wheelbase" numFmtId="0">
      <sharedItems containsString="0" containsBlank="1" containsNumber="1" minValue="92.6" maxValue="138.69999999999999"/>
    </cacheField>
    <cacheField name="Width" numFmtId="0">
      <sharedItems containsString="0" containsBlank="1" containsNumber="1" minValue="62.6" maxValue="79.900000000000006"/>
    </cacheField>
    <cacheField name="Length" numFmtId="0">
      <sharedItems containsString="0" containsBlank="1" containsNumber="1" minValue="149.4" maxValue="224.5"/>
    </cacheField>
    <cacheField name="Curb_weight" numFmtId="0">
      <sharedItems containsString="0" containsBlank="1" containsNumber="1" minValue="1.895" maxValue="5.5720000000000001"/>
    </cacheField>
    <cacheField name="Fuel_capacity" numFmtId="0">
      <sharedItems containsString="0" containsBlank="1" containsNumber="1" minValue="10.3" maxValue="32"/>
    </cacheField>
    <cacheField name="Fuel_efficiency" numFmtId="0">
      <sharedItems containsString="0" containsBlank="1" containsNumber="1" containsInteger="1" minValue="15" maxValue="45"/>
    </cacheField>
    <cacheField name="Latest_Launch" numFmtId="14">
      <sharedItems containsSemiMixedTypes="0" containsNonDate="0" containsDate="1" containsString="0" minDate="2008-02-13T00:00:00" maxDate="2012-12-30T00:00:00"/>
    </cacheField>
    <cacheField name="Power_perf_factor" numFmtId="0">
      <sharedItems containsString="0" containsBlank="1" containsNumber="1" minValue="23.276272330000001" maxValue="188.14432300000001"/>
    </cacheField>
    <cacheField name="Latest Launch year" numFmtId="0">
      <sharedItems containsSemiMixedTypes="0" containsString="0" containsNumber="1" containsInteger="1" minValue="2008" maxValue="2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x v="0"/>
    <n v="16.919"/>
    <n v="16.36"/>
    <x v="0"/>
    <n v="21.5"/>
    <n v="1.8"/>
    <n v="140"/>
    <n v="101.2"/>
    <n v="67.3"/>
    <n v="172.4"/>
    <n v="2.6389999999999998"/>
    <n v="13.2"/>
    <n v="28"/>
    <d v="2012-02-02T00:00:00"/>
    <n v="58.280149520000002"/>
    <x v="0"/>
  </r>
  <r>
    <x v="0"/>
    <x v="1"/>
    <n v="39.384"/>
    <n v="19.875"/>
    <x v="0"/>
    <n v="28.4"/>
    <n v="3.2"/>
    <n v="225"/>
    <n v="108.1"/>
    <n v="70.3"/>
    <n v="192.9"/>
    <n v="3.5169999999999999"/>
    <n v="17.2"/>
    <n v="25"/>
    <d v="2011-03-06T00:00:00"/>
    <n v="91.370777660000002"/>
    <x v="1"/>
  </r>
  <r>
    <x v="0"/>
    <x v="2"/>
    <n v="14.114000000000001"/>
    <n v="18.225000000000001"/>
    <x v="0"/>
    <m/>
    <n v="3.2"/>
    <n v="225"/>
    <n v="106.9"/>
    <n v="70.599999999999994"/>
    <n v="192"/>
    <n v="3.47"/>
    <n v="17.2"/>
    <n v="26"/>
    <d v="2012-04-01T00:00:00"/>
    <m/>
    <x v="0"/>
  </r>
  <r>
    <x v="0"/>
    <x v="3"/>
    <n v="8.5879999999999992"/>
    <n v="29.725000000000001"/>
    <x v="0"/>
    <n v="42"/>
    <n v="3.5"/>
    <n v="210"/>
    <n v="114.6"/>
    <n v="71.400000000000006"/>
    <n v="196.6"/>
    <n v="3.85"/>
    <n v="18"/>
    <n v="22"/>
    <d v="2011-10-03T00:00:00"/>
    <n v="91.389779329999996"/>
    <x v="1"/>
  </r>
  <r>
    <x v="1"/>
    <x v="4"/>
    <n v="20.396999999999998"/>
    <n v="22.254999999999999"/>
    <x v="0"/>
    <n v="23.99"/>
    <n v="1.8"/>
    <n v="150"/>
    <n v="102.6"/>
    <n v="68.2"/>
    <n v="178"/>
    <n v="2.9980000000000002"/>
    <n v="16.399999999999999"/>
    <n v="27"/>
    <d v="2011-08-10T00:00:00"/>
    <n v="62.777639200000003"/>
    <x v="1"/>
  </r>
  <r>
    <x v="1"/>
    <x v="5"/>
    <n v="18.78"/>
    <n v="23.555"/>
    <x v="0"/>
    <n v="33.950000000000003"/>
    <n v="2.8"/>
    <n v="200"/>
    <n v="108.7"/>
    <n v="76.099999999999994"/>
    <n v="192"/>
    <n v="3.5609999999999999"/>
    <n v="18.5"/>
    <n v="22"/>
    <d v="2011-09-08T00:00:00"/>
    <n v="84.565105020000004"/>
    <x v="1"/>
  </r>
  <r>
    <x v="1"/>
    <x v="6"/>
    <n v="1.38"/>
    <n v="39"/>
    <x v="0"/>
    <n v="62"/>
    <n v="4.2"/>
    <n v="310"/>
    <n v="113"/>
    <n v="74"/>
    <n v="198.2"/>
    <n v="3.9020000000000001"/>
    <n v="23.7"/>
    <n v="21"/>
    <d v="2012-02-27T00:00:00"/>
    <n v="134.65685819999999"/>
    <x v="0"/>
  </r>
  <r>
    <x v="2"/>
    <x v="7"/>
    <n v="19.747"/>
    <m/>
    <x v="0"/>
    <n v="26.99"/>
    <n v="2.5"/>
    <n v="170"/>
    <n v="107.3"/>
    <n v="68.400000000000006"/>
    <n v="176"/>
    <n v="3.1789999999999998"/>
    <n v="16.600000000000001"/>
    <n v="26"/>
    <d v="2011-06-28T00:00:00"/>
    <n v="71.191206710000003"/>
    <x v="1"/>
  </r>
  <r>
    <x v="2"/>
    <x v="8"/>
    <n v="9.2309999999999999"/>
    <n v="28.675000000000001"/>
    <x v="0"/>
    <n v="33.4"/>
    <n v="2.8"/>
    <n v="193"/>
    <n v="107.3"/>
    <n v="68.5"/>
    <n v="176"/>
    <n v="3.1970000000000001"/>
    <n v="16.600000000000001"/>
    <n v="24"/>
    <d v="2012-01-29T00:00:00"/>
    <n v="81.877068559999998"/>
    <x v="0"/>
  </r>
  <r>
    <x v="2"/>
    <x v="9"/>
    <n v="17.527000000000001"/>
    <n v="36.125"/>
    <x v="0"/>
    <n v="38.9"/>
    <n v="2.8"/>
    <n v="193"/>
    <n v="111.4"/>
    <n v="70.900000000000006"/>
    <n v="188"/>
    <n v="3.472"/>
    <n v="18.5"/>
    <n v="25"/>
    <d v="2011-04-04T00:00:00"/>
    <n v="83.998723799999993"/>
    <x v="1"/>
  </r>
  <r>
    <x v="3"/>
    <x v="10"/>
    <n v="91.561000000000007"/>
    <n v="12.475"/>
    <x v="0"/>
    <n v="21.975000000000001"/>
    <n v="3.1"/>
    <n v="175"/>
    <n v="109"/>
    <n v="72.7"/>
    <n v="194.6"/>
    <n v="3.3679999999999999"/>
    <n v="17.5"/>
    <n v="25"/>
    <d v="2011-11-02T00:00:00"/>
    <n v="71.181451319999994"/>
    <x v="1"/>
  </r>
  <r>
    <x v="3"/>
    <x v="11"/>
    <n v="39.35"/>
    <n v="13.74"/>
    <x v="0"/>
    <n v="25.3"/>
    <n v="3.8"/>
    <n v="240"/>
    <n v="109"/>
    <n v="72.7"/>
    <n v="196.2"/>
    <n v="3.5430000000000001"/>
    <n v="17.5"/>
    <n v="23"/>
    <d v="2011-09-03T00:00:00"/>
    <n v="95.636702529999994"/>
    <x v="1"/>
  </r>
  <r>
    <x v="3"/>
    <x v="12"/>
    <n v="27.850999999999999"/>
    <n v="20.190000000000001"/>
    <x v="0"/>
    <n v="31.965"/>
    <n v="3.8"/>
    <n v="205"/>
    <n v="113.8"/>
    <n v="74.7"/>
    <n v="206.8"/>
    <n v="3.778"/>
    <n v="18.5"/>
    <n v="24"/>
    <d v="2012-03-23T00:00:00"/>
    <n v="85.828408249999995"/>
    <x v="0"/>
  </r>
  <r>
    <x v="3"/>
    <x v="13"/>
    <n v="83.257000000000005"/>
    <n v="13.36"/>
    <x v="0"/>
    <n v="27.885000000000002"/>
    <n v="3.8"/>
    <n v="205"/>
    <n v="112.2"/>
    <n v="73.5"/>
    <n v="200"/>
    <n v="3.5910000000000002"/>
    <n v="17.5"/>
    <n v="25"/>
    <d v="2011-07-23T00:00:00"/>
    <n v="84.254525810000004"/>
    <x v="1"/>
  </r>
  <r>
    <x v="4"/>
    <x v="14"/>
    <n v="63.728999999999999"/>
    <n v="22.524999999999999"/>
    <x v="0"/>
    <n v="39.895000000000003"/>
    <n v="4.5999999999999996"/>
    <n v="275"/>
    <n v="115.3"/>
    <n v="74.5"/>
    <n v="207.2"/>
    <n v="3.9780000000000002"/>
    <n v="18.5"/>
    <n v="22"/>
    <d v="2012-02-23T00:00:00"/>
    <n v="113.85459760000001"/>
    <x v="0"/>
  </r>
  <r>
    <x v="4"/>
    <x v="15"/>
    <n v="15.943"/>
    <n v="27.1"/>
    <x v="0"/>
    <n v="44.475000000000001"/>
    <n v="4.5999999999999996"/>
    <n v="275"/>
    <n v="112.2"/>
    <n v="75"/>
    <n v="201"/>
    <m/>
    <n v="18.5"/>
    <n v="22"/>
    <d v="2011-04-29T00:00:00"/>
    <n v="115.6213578"/>
    <x v="1"/>
  </r>
  <r>
    <x v="4"/>
    <x v="16"/>
    <n v="6.5359999999999996"/>
    <n v="25.725000000000001"/>
    <x v="0"/>
    <n v="39.664999999999999"/>
    <n v="4.5999999999999996"/>
    <n v="275"/>
    <n v="108"/>
    <n v="75.5"/>
    <n v="200.6"/>
    <n v="3.843"/>
    <n v="19"/>
    <n v="22"/>
    <d v="2011-11-27T00:00:00"/>
    <n v="113.7658739"/>
    <x v="1"/>
  </r>
  <r>
    <x v="4"/>
    <x v="17"/>
    <n v="11.185"/>
    <n v="18.225000000000001"/>
    <x v="0"/>
    <n v="31.01"/>
    <n v="3"/>
    <n v="200"/>
    <n v="107.4"/>
    <n v="70.3"/>
    <n v="194.8"/>
    <n v="3.77"/>
    <n v="18"/>
    <n v="22"/>
    <d v="2011-09-28T00:00:00"/>
    <n v="83.483093580000002"/>
    <x v="1"/>
  </r>
  <r>
    <x v="4"/>
    <x v="18"/>
    <n v="14.785"/>
    <m/>
    <x v="1"/>
    <n v="46.225000000000001"/>
    <n v="5.7"/>
    <n v="255"/>
    <n v="117.5"/>
    <n v="77"/>
    <n v="201.2"/>
    <n v="5.5720000000000001"/>
    <n v="30"/>
    <n v="15"/>
    <d v="2012-04-17T00:00:00"/>
    <n v="109.5091165"/>
    <x v="0"/>
  </r>
  <r>
    <x v="5"/>
    <x v="19"/>
    <n v="145.51900000000001"/>
    <n v="9.25"/>
    <x v="0"/>
    <n v="13.26"/>
    <n v="2.2000000000000002"/>
    <n v="115"/>
    <n v="104.1"/>
    <n v="67.900000000000006"/>
    <n v="180.9"/>
    <n v="2.6760000000000002"/>
    <n v="14.3"/>
    <n v="27"/>
    <d v="2011-08-17T00:00:00"/>
    <n v="46.363347470000001"/>
    <x v="1"/>
  </r>
  <r>
    <x v="5"/>
    <x v="20"/>
    <n v="135.126"/>
    <n v="11.225"/>
    <x v="0"/>
    <n v="16.535"/>
    <n v="3.1"/>
    <n v="170"/>
    <n v="107"/>
    <n v="69.400000000000006"/>
    <n v="190.4"/>
    <n v="3.0510000000000002"/>
    <n v="15"/>
    <n v="25"/>
    <d v="2012-03-19T00:00:00"/>
    <n v="67.314462160000005"/>
    <x v="0"/>
  </r>
  <r>
    <x v="5"/>
    <x v="21"/>
    <n v="24.629000000000001"/>
    <n v="10.31"/>
    <x v="0"/>
    <n v="18.89"/>
    <n v="3.1"/>
    <n v="175"/>
    <n v="107.5"/>
    <n v="72.5"/>
    <n v="200.9"/>
    <n v="3.33"/>
    <n v="16.600000000000001"/>
    <n v="25"/>
    <d v="2011-05-24T00:00:00"/>
    <n v="69.991395600000004"/>
    <x v="1"/>
  </r>
  <r>
    <x v="5"/>
    <x v="22"/>
    <n v="42.593000000000004"/>
    <n v="11.525"/>
    <x v="0"/>
    <n v="19.39"/>
    <n v="3.4"/>
    <n v="180"/>
    <n v="110.5"/>
    <n v="72.7"/>
    <n v="197.9"/>
    <n v="3.34"/>
    <n v="17"/>
    <n v="27"/>
    <d v="2011-12-22T00:00:00"/>
    <n v="72.030917189999997"/>
    <x v="1"/>
  </r>
  <r>
    <x v="5"/>
    <x v="23"/>
    <n v="26.402000000000001"/>
    <n v="13.025"/>
    <x v="0"/>
    <n v="24.34"/>
    <n v="3.8"/>
    <n v="200"/>
    <n v="101.1"/>
    <n v="74.099999999999994"/>
    <n v="193.2"/>
    <n v="3.5"/>
    <n v="16.8"/>
    <n v="25"/>
    <d v="2011-10-23T00:00:00"/>
    <n v="81.118543329999994"/>
    <x v="1"/>
  </r>
  <r>
    <x v="5"/>
    <x v="24"/>
    <n v="17.946999999999999"/>
    <n v="36.225000000000001"/>
    <x v="0"/>
    <n v="45.704999999999998"/>
    <n v="5.7"/>
    <n v="345"/>
    <n v="104.5"/>
    <n v="73.599999999999994"/>
    <n v="179.7"/>
    <n v="3.21"/>
    <n v="19.100000000000001"/>
    <n v="22"/>
    <d v="2012-05-12T00:00:00"/>
    <n v="141.14115000000001"/>
    <x v="0"/>
  </r>
  <r>
    <x v="5"/>
    <x v="25"/>
    <n v="32.298999999999999"/>
    <n v="9.125"/>
    <x v="0"/>
    <n v="13.96"/>
    <n v="1.8"/>
    <n v="120"/>
    <n v="97.1"/>
    <n v="66.7"/>
    <n v="174.3"/>
    <n v="2.3980000000000001"/>
    <n v="13.2"/>
    <n v="33"/>
    <d v="2011-09-11T00:00:00"/>
    <n v="48.297636099999998"/>
    <x v="1"/>
  </r>
  <r>
    <x v="5"/>
    <x v="26"/>
    <n v="21.855"/>
    <n v="5.16"/>
    <x v="0"/>
    <n v="9.2349999999999994"/>
    <n v="1"/>
    <n v="55"/>
    <n v="93.1"/>
    <n v="62.6"/>
    <n v="149.4"/>
    <n v="1.895"/>
    <n v="10.3"/>
    <n v="45"/>
    <d v="2012-04-13T00:00:00"/>
    <n v="23.276272330000001"/>
    <x v="0"/>
  </r>
  <r>
    <x v="5"/>
    <x v="27"/>
    <n v="107.995"/>
    <m/>
    <x v="0"/>
    <n v="18.89"/>
    <n v="3.4"/>
    <n v="180"/>
    <n v="110.5"/>
    <n v="73"/>
    <n v="200"/>
    <n v="3.3889999999999998"/>
    <n v="17"/>
    <n v="27"/>
    <d v="2011-06-18T00:00:00"/>
    <n v="71.838039440000003"/>
    <x v="1"/>
  </r>
  <r>
    <x v="6"/>
    <x v="28"/>
    <n v="7.8540000000000001"/>
    <n v="12.36"/>
    <x v="0"/>
    <n v="19.84"/>
    <n v="2.5"/>
    <n v="163"/>
    <n v="103.7"/>
    <n v="69.7"/>
    <n v="190.9"/>
    <n v="2.9670000000000001"/>
    <n v="15.9"/>
    <n v="24"/>
    <d v="2012-01-16T00:00:00"/>
    <n v="65.957183959999995"/>
    <x v="0"/>
  </r>
  <r>
    <x v="6"/>
    <x v="29"/>
    <n v="32.774999999999999"/>
    <n v="14.18"/>
    <x v="0"/>
    <n v="24.495000000000001"/>
    <n v="2.5"/>
    <n v="168"/>
    <n v="106"/>
    <n v="69.2"/>
    <n v="193"/>
    <n v="3.3319999999999999"/>
    <n v="16"/>
    <n v="24"/>
    <d v="2011-11-17T00:00:00"/>
    <n v="69.521355049999997"/>
    <x v="1"/>
  </r>
  <r>
    <x v="6"/>
    <x v="30"/>
    <n v="31.148"/>
    <n v="13.725"/>
    <x v="0"/>
    <n v="22.245000000000001"/>
    <n v="2.7"/>
    <n v="200"/>
    <n v="113"/>
    <n v="74.400000000000006"/>
    <n v="209.1"/>
    <n v="3.452"/>
    <n v="17"/>
    <n v="26"/>
    <d v="2012-06-06T00:00:00"/>
    <n v="80.02378204"/>
    <x v="0"/>
  </r>
  <r>
    <x v="6"/>
    <x v="31"/>
    <n v="32.305999999999997"/>
    <n v="12.64"/>
    <x v="0"/>
    <n v="16.48"/>
    <n v="2"/>
    <n v="132"/>
    <n v="108"/>
    <n v="71"/>
    <n v="186"/>
    <n v="2.911"/>
    <n v="16"/>
    <n v="27"/>
    <d v="2011-10-06T00:00:00"/>
    <n v="53.566199869999998"/>
    <x v="1"/>
  </r>
  <r>
    <x v="6"/>
    <x v="32"/>
    <n v="13.462"/>
    <n v="17.324999999999999"/>
    <x v="0"/>
    <n v="28.34"/>
    <n v="3.5"/>
    <n v="253"/>
    <n v="113"/>
    <n v="74.400000000000006"/>
    <n v="207.7"/>
    <n v="3.5640000000000001"/>
    <n v="17"/>
    <n v="23"/>
    <d v="2012-05-08T00:00:00"/>
    <n v="101.3292807"/>
    <x v="0"/>
  </r>
  <r>
    <x v="6"/>
    <x v="33"/>
    <n v="53.48"/>
    <n v="19.54"/>
    <x v="1"/>
    <m/>
    <m/>
    <m/>
    <m/>
    <m/>
    <m/>
    <m/>
    <m/>
    <m/>
    <d v="2011-07-13T00:00:00"/>
    <m/>
    <x v="1"/>
  </r>
  <r>
    <x v="6"/>
    <x v="34"/>
    <n v="30.696000000000002"/>
    <m/>
    <x v="0"/>
    <n v="29.184999999999999"/>
    <n v="3.5"/>
    <n v="253"/>
    <n v="113"/>
    <n v="74.400000000000006"/>
    <n v="197.8"/>
    <n v="3.5670000000000002"/>
    <n v="17"/>
    <n v="23"/>
    <d v="2012-02-10T00:00:00"/>
    <n v="101.6552441"/>
    <x v="0"/>
  </r>
  <r>
    <x v="7"/>
    <x v="35"/>
    <n v="76.034000000000006"/>
    <n v="7.75"/>
    <x v="0"/>
    <n v="12.64"/>
    <n v="2"/>
    <n v="132"/>
    <n v="105"/>
    <n v="74.400000000000006"/>
    <n v="174.4"/>
    <n v="2.5670000000000002"/>
    <n v="12.5"/>
    <n v="29"/>
    <d v="2011-12-12T00:00:00"/>
    <n v="52.084898750000001"/>
    <x v="1"/>
  </r>
  <r>
    <x v="7"/>
    <x v="36"/>
    <n v="4.734"/>
    <n v="12.545"/>
    <x v="0"/>
    <n v="19.045000000000002"/>
    <n v="2.5"/>
    <n v="163"/>
    <n v="103.7"/>
    <n v="69.099999999999994"/>
    <n v="190.2"/>
    <n v="2.879"/>
    <n v="15.9"/>
    <n v="24"/>
    <d v="2012-07-01T00:00:00"/>
    <n v="65.650508340000002"/>
    <x v="0"/>
  </r>
  <r>
    <x v="7"/>
    <x v="37"/>
    <n v="71.186000000000007"/>
    <n v="10.185"/>
    <x v="0"/>
    <n v="20.23"/>
    <n v="2.5"/>
    <n v="168"/>
    <n v="108"/>
    <n v="71"/>
    <n v="186"/>
    <n v="3.0579999999999998"/>
    <n v="16"/>
    <n v="24"/>
    <d v="2011-10-31T00:00:00"/>
    <n v="67.876107840000003"/>
    <x v="1"/>
  </r>
  <r>
    <x v="7"/>
    <x v="38"/>
    <n v="88.028000000000006"/>
    <n v="12.275"/>
    <x v="0"/>
    <n v="22.504999999999999"/>
    <n v="2.7"/>
    <n v="202"/>
    <n v="113"/>
    <n v="74.7"/>
    <n v="203.7"/>
    <n v="3.4889999999999999"/>
    <n v="17"/>
    <m/>
    <d v="2012-06-02T00:00:00"/>
    <n v="80.831470170000003"/>
    <x v="0"/>
  </r>
  <r>
    <x v="7"/>
    <x v="39"/>
    <n v="0.91600000000000004"/>
    <n v="58.47"/>
    <x v="0"/>
    <n v="69.724999999999994"/>
    <n v="8"/>
    <n v="450"/>
    <n v="96.2"/>
    <n v="75.7"/>
    <n v="176.7"/>
    <n v="3.375"/>
    <n v="19"/>
    <n v="16"/>
    <d v="2011-08-07T00:00:00"/>
    <n v="188.14432300000001"/>
    <x v="1"/>
  </r>
  <r>
    <x v="7"/>
    <x v="40"/>
    <n v="227.06100000000001"/>
    <n v="15.06"/>
    <x v="1"/>
    <n v="19.46"/>
    <n v="5.2"/>
    <n v="230"/>
    <n v="138.69999999999999"/>
    <n v="79.3"/>
    <n v="224.2"/>
    <n v="4.47"/>
    <n v="26"/>
    <n v="17"/>
    <d v="2012-03-06T00:00:00"/>
    <n v="90.211700050000005"/>
    <x v="0"/>
  </r>
  <r>
    <x v="7"/>
    <x v="41"/>
    <n v="16.766999999999999"/>
    <n v="15.51"/>
    <x v="1"/>
    <n v="21.315000000000001"/>
    <n v="3.9"/>
    <n v="175"/>
    <n v="109.6"/>
    <n v="78.8"/>
    <n v="192.6"/>
    <n v="4.2450000000000001"/>
    <n v="32"/>
    <n v="15"/>
    <d v="2012-01-06T00:00:00"/>
    <n v="71.135291609999996"/>
    <x v="0"/>
  </r>
  <r>
    <x v="7"/>
    <x v="42"/>
    <n v="31.038"/>
    <n v="13.425000000000001"/>
    <x v="1"/>
    <n v="18.574999999999999"/>
    <n v="3.9"/>
    <n v="175"/>
    <n v="127.2"/>
    <n v="78.8"/>
    <n v="208.5"/>
    <n v="4.298"/>
    <n v="32"/>
    <n v="16"/>
    <d v="2012-07-26T00:00:00"/>
    <n v="70.078321540000005"/>
    <x v="0"/>
  </r>
  <r>
    <x v="7"/>
    <x v="43"/>
    <n v="111.313"/>
    <n v="11.26"/>
    <x v="1"/>
    <n v="16.98"/>
    <n v="2.5"/>
    <n v="120"/>
    <n v="131"/>
    <n v="71.5"/>
    <n v="215"/>
    <n v="3.5569999999999999"/>
    <n v="22"/>
    <n v="19"/>
    <d v="2011-11-25T00:00:00"/>
    <n v="49.64500177"/>
    <x v="1"/>
  </r>
  <r>
    <x v="7"/>
    <x v="44"/>
    <n v="101.32299999999999"/>
    <m/>
    <x v="1"/>
    <n v="26.31"/>
    <n v="5.2"/>
    <n v="230"/>
    <n v="115.7"/>
    <n v="71.7"/>
    <n v="193.5"/>
    <n v="4.3940000000000001"/>
    <n v="25"/>
    <n v="17"/>
    <d v="2012-06-27T00:00:00"/>
    <n v="92.85412522"/>
    <x v="0"/>
  </r>
  <r>
    <x v="7"/>
    <x v="45"/>
    <n v="181.749"/>
    <n v="12.025"/>
    <x v="1"/>
    <n v="19.565000000000001"/>
    <n v="2.4"/>
    <n v="150"/>
    <n v="113.3"/>
    <n v="76.8"/>
    <n v="186.3"/>
    <n v="3.5329999999999999"/>
    <n v="20"/>
    <n v="24"/>
    <d v="2011-09-01T00:00:00"/>
    <n v="61.227000310000001"/>
    <x v="1"/>
  </r>
  <r>
    <x v="8"/>
    <x v="46"/>
    <n v="70.227000000000004"/>
    <n v="7.4249999999999998"/>
    <x v="0"/>
    <n v="12.07"/>
    <n v="2"/>
    <n v="110"/>
    <n v="98.4"/>
    <n v="67"/>
    <n v="174.7"/>
    <n v="2.468"/>
    <n v="12.7"/>
    <n v="30"/>
    <d v="2012-03-31T00:00:00"/>
    <n v="44.083709460000001"/>
    <x v="0"/>
  </r>
  <r>
    <x v="8"/>
    <x v="47"/>
    <n v="113.369"/>
    <n v="12.76"/>
    <x v="0"/>
    <n v="21.56"/>
    <n v="3.8"/>
    <n v="190"/>
    <n v="101.3"/>
    <n v="73.099999999999994"/>
    <n v="183.2"/>
    <n v="3.2029999999999998"/>
    <n v="15.7"/>
    <n v="24"/>
    <d v="2012-01-31T00:00:00"/>
    <n v="76.509184559999994"/>
    <x v="0"/>
  </r>
  <r>
    <x v="8"/>
    <x v="48"/>
    <n v="35.067999999999998"/>
    <n v="8.8350000000000009"/>
    <x v="0"/>
    <n v="17.035"/>
    <n v="2.5"/>
    <n v="170"/>
    <n v="106.5"/>
    <n v="69.099999999999994"/>
    <n v="184.6"/>
    <n v="2.7690000000000001"/>
    <n v="15"/>
    <n v="25"/>
    <d v="2012-08-20T00:00:00"/>
    <n v="67.351010720000005"/>
    <x v="0"/>
  </r>
  <r>
    <x v="8"/>
    <x v="49"/>
    <n v="245.815"/>
    <n v="10.055"/>
    <x v="0"/>
    <n v="17.885000000000002"/>
    <n v="3"/>
    <n v="155"/>
    <n v="108.5"/>
    <n v="73"/>
    <n v="197.6"/>
    <n v="3.3679999999999999"/>
    <n v="16"/>
    <n v="24"/>
    <d v="2011-12-20T00:00:00"/>
    <n v="62.503739500000002"/>
    <x v="1"/>
  </r>
  <r>
    <x v="8"/>
    <x v="50"/>
    <n v="175.67"/>
    <m/>
    <x v="0"/>
    <n v="12.315"/>
    <n v="2"/>
    <n v="107"/>
    <n v="103"/>
    <n v="66.900000000000006"/>
    <n v="174.8"/>
    <n v="2.5640000000000001"/>
    <n v="13.2"/>
    <n v="30"/>
    <d v="2012-07-22T00:00:00"/>
    <n v="43.117132009999999"/>
    <x v="0"/>
  </r>
  <r>
    <x v="8"/>
    <x v="51"/>
    <n v="63.402999999999999"/>
    <n v="14.21"/>
    <x v="0"/>
    <n v="22.195"/>
    <n v="4.5999999999999996"/>
    <n v="200"/>
    <n v="114.7"/>
    <n v="78.2"/>
    <n v="212"/>
    <n v="3.9079999999999999"/>
    <n v="19"/>
    <n v="21"/>
    <d v="2011-09-26T00:00:00"/>
    <n v="80.499536710000001"/>
    <x v="1"/>
  </r>
  <r>
    <x v="8"/>
    <x v="52"/>
    <n v="276.74700000000001"/>
    <n v="16.64"/>
    <x v="1"/>
    <n v="31.93"/>
    <n v="4"/>
    <n v="210"/>
    <n v="111.6"/>
    <n v="70.2"/>
    <n v="190.7"/>
    <n v="3.8759999999999999"/>
    <n v="21"/>
    <n v="19"/>
    <d v="2012-04-25T00:00:00"/>
    <n v="87.635495779999999"/>
    <x v="0"/>
  </r>
  <r>
    <x v="8"/>
    <x v="53"/>
    <n v="155.78700000000001"/>
    <n v="13.175000000000001"/>
    <x v="1"/>
    <n v="21.41"/>
    <n v="3"/>
    <n v="150"/>
    <n v="120.7"/>
    <n v="76.599999999999994"/>
    <n v="200.9"/>
    <n v="3.7610000000000001"/>
    <n v="26"/>
    <n v="21"/>
    <d v="2012-02-25T00:00:00"/>
    <n v="62.095048390000002"/>
    <x v="0"/>
  </r>
  <r>
    <x v="8"/>
    <x v="54"/>
    <n v="125.33799999999999"/>
    <n v="23.574999999999999"/>
    <x v="1"/>
    <n v="36.134999999999998"/>
    <n v="4.5999999999999996"/>
    <n v="240"/>
    <n v="119"/>
    <n v="78.7"/>
    <n v="204.6"/>
    <n v="4.8079999999999998"/>
    <n v="26"/>
    <n v="16"/>
    <d v="2012-09-14T00:00:00"/>
    <n v="100.0248023"/>
    <x v="0"/>
  </r>
  <r>
    <x v="8"/>
    <x v="55"/>
    <n v="220.65"/>
    <n v="7.85"/>
    <x v="1"/>
    <n v="12.05"/>
    <n v="2.5"/>
    <n v="119"/>
    <n v="117.5"/>
    <n v="69.400000000000006"/>
    <n v="200.7"/>
    <n v="3.0859999999999999"/>
    <n v="20"/>
    <n v="23"/>
    <d v="2012-01-14T00:00:00"/>
    <n v="47.389531310000002"/>
    <x v="0"/>
  </r>
  <r>
    <x v="8"/>
    <x v="56"/>
    <n v="540.56100000000004"/>
    <n v="15.074999999999999"/>
    <x v="1"/>
    <n v="26.934999999999999"/>
    <n v="4.5999999999999996"/>
    <n v="220"/>
    <n v="138.5"/>
    <n v="79.099999999999994"/>
    <n v="224.5"/>
    <n v="4.2409999999999997"/>
    <n v="25.1"/>
    <n v="18"/>
    <d v="2012-08-16T00:00:00"/>
    <n v="89.401934729999994"/>
    <x v="0"/>
  </r>
  <r>
    <x v="9"/>
    <x v="57"/>
    <n v="199.685"/>
    <n v="9.85"/>
    <x v="0"/>
    <n v="12.885"/>
    <n v="1.6"/>
    <n v="106"/>
    <n v="103.2"/>
    <n v="67.099999999999994"/>
    <n v="175.1"/>
    <n v="2.339"/>
    <n v="11.9"/>
    <n v="32"/>
    <d v="2011-10-21T00:00:00"/>
    <n v="42.879097340000001"/>
    <x v="1"/>
  </r>
  <r>
    <x v="9"/>
    <x v="58"/>
    <n v="230.90199999999999"/>
    <n v="13.21"/>
    <x v="0"/>
    <n v="15.35"/>
    <n v="2.2999999999999998"/>
    <n v="135"/>
    <n v="106.9"/>
    <n v="70.3"/>
    <n v="188.8"/>
    <n v="2.9319999999999999"/>
    <n v="17.100000000000001"/>
    <n v="27"/>
    <d v="2012-05-20T00:00:00"/>
    <n v="54.269548290000003"/>
    <x v="0"/>
  </r>
  <r>
    <x v="9"/>
    <x v="59"/>
    <n v="73.203000000000003"/>
    <n v="17.71"/>
    <x v="1"/>
    <n v="20.55"/>
    <n v="2"/>
    <n v="146"/>
    <n v="103.2"/>
    <n v="68.900000000000006"/>
    <n v="177.6"/>
    <n v="3.2189999999999999"/>
    <n v="15.3"/>
    <n v="24"/>
    <d v="2012-03-21T00:00:00"/>
    <n v="60.087966620000003"/>
    <x v="0"/>
  </r>
  <r>
    <x v="9"/>
    <x v="60"/>
    <n v="12.855"/>
    <n v="17.524999999999999"/>
    <x v="1"/>
    <n v="26.6"/>
    <n v="3.2"/>
    <n v="205"/>
    <n v="106.4"/>
    <n v="70.400000000000006"/>
    <n v="178.2"/>
    <n v="3.8570000000000002"/>
    <n v="21.1"/>
    <n v="19"/>
    <d v="2012-10-09T00:00:00"/>
    <n v="83.602500800000001"/>
    <x v="0"/>
  </r>
  <r>
    <x v="9"/>
    <x v="61"/>
    <n v="76.028999999999996"/>
    <n v="19.489999999999998"/>
    <x v="1"/>
    <n v="26"/>
    <n v="3.5"/>
    <n v="210"/>
    <n v="118.1"/>
    <n v="75.599999999999994"/>
    <n v="201.2"/>
    <n v="4.2880000000000003"/>
    <n v="20"/>
    <n v="23"/>
    <d v="2012-02-08T00:00:00"/>
    <n v="85.217691340000002"/>
    <x v="0"/>
  </r>
  <r>
    <x v="10"/>
    <x v="62"/>
    <n v="41.183999999999997"/>
    <n v="5.86"/>
    <x v="0"/>
    <n v="9.6989999999999998"/>
    <n v="1.5"/>
    <n v="92"/>
    <n v="96.1"/>
    <n v="65.7"/>
    <n v="166.7"/>
    <n v="2.2400000000000002"/>
    <n v="11.9"/>
    <n v="31"/>
    <d v="2012-09-10T00:00:00"/>
    <n v="36.672283579999998"/>
    <x v="0"/>
  </r>
  <r>
    <x v="10"/>
    <x v="63"/>
    <n v="66.691999999999993"/>
    <n v="7.8250000000000002"/>
    <x v="0"/>
    <n v="11.798999999999999"/>
    <n v="2"/>
    <n v="140"/>
    <n v="100.4"/>
    <n v="66.900000000000006"/>
    <n v="174"/>
    <n v="2.6259999999999999"/>
    <n v="14.5"/>
    <n v="27"/>
    <d v="2011-11-15T00:00:00"/>
    <n v="54.590045160000003"/>
    <x v="1"/>
  </r>
  <r>
    <x v="10"/>
    <x v="64"/>
    <n v="29.45"/>
    <n v="8.91"/>
    <x v="0"/>
    <n v="14.999000000000001"/>
    <n v="2.4"/>
    <n v="148"/>
    <n v="106.3"/>
    <n v="71.599999999999994"/>
    <n v="185.4"/>
    <n v="3.0720000000000001"/>
    <n v="17.2"/>
    <n v="25"/>
    <d v="2012-06-14T00:00:00"/>
    <n v="58.758248999999999"/>
    <x v="0"/>
  </r>
  <r>
    <x v="11"/>
    <x v="65"/>
    <n v="23.713000000000001"/>
    <n v="19.690000000000001"/>
    <x v="0"/>
    <n v="29.465"/>
    <n v="3"/>
    <n v="227"/>
    <n v="108.3"/>
    <n v="70.2"/>
    <n v="193.7"/>
    <n v="3.3420000000000001"/>
    <n v="18.5"/>
    <n v="25"/>
    <d v="2012-04-15T00:00:00"/>
    <n v="92.436889230000006"/>
    <x v="0"/>
  </r>
  <r>
    <x v="12"/>
    <x v="66"/>
    <n v="15.467000000000001"/>
    <m/>
    <x v="0"/>
    <n v="42.8"/>
    <n v="3"/>
    <n v="240"/>
    <n v="114.5"/>
    <n v="71.599999999999994"/>
    <n v="191.3"/>
    <n v="3.65"/>
    <n v="18.399999999999999"/>
    <n v="21"/>
    <d v="2012-11-03T00:00:00"/>
    <n v="102.17898479999999"/>
    <x v="0"/>
  </r>
  <r>
    <x v="13"/>
    <x v="67"/>
    <n v="55.557000000000002"/>
    <n v="13.475"/>
    <x v="1"/>
    <n v="14.46"/>
    <n v="2.5"/>
    <n v="120"/>
    <n v="93.4"/>
    <n v="66.7"/>
    <n v="152"/>
    <n v="3.0449999999999999"/>
    <n v="19"/>
    <n v="17"/>
    <d v="2012-03-04T00:00:00"/>
    <n v="48.672897910000003"/>
    <x v="0"/>
  </r>
  <r>
    <x v="13"/>
    <x v="68"/>
    <n v="80.555999999999997"/>
    <n v="13.775"/>
    <x v="1"/>
    <n v="21.62"/>
    <n v="4"/>
    <n v="190"/>
    <n v="101.4"/>
    <n v="69.400000000000006"/>
    <n v="167.5"/>
    <n v="3.194"/>
    <n v="20"/>
    <n v="20"/>
    <d v="2012-10-05T00:00:00"/>
    <n v="76.584439619999998"/>
    <x v="0"/>
  </r>
  <r>
    <x v="13"/>
    <x v="69"/>
    <n v="157.04"/>
    <n v="18.809999999999999"/>
    <x v="1"/>
    <n v="26.895"/>
    <n v="4"/>
    <n v="195"/>
    <n v="105.9"/>
    <n v="72.3"/>
    <n v="181.5"/>
    <n v="3.88"/>
    <n v="20.5"/>
    <n v="19"/>
    <d v="2011-12-10T00:00:00"/>
    <n v="80.387779120000005"/>
    <x v="1"/>
  </r>
  <r>
    <x v="14"/>
    <x v="70"/>
    <n v="24.071999999999999"/>
    <n v="26.975000000000001"/>
    <x v="0"/>
    <n v="31.504999999999999"/>
    <n v="3"/>
    <n v="210"/>
    <n v="105.1"/>
    <n v="70.5"/>
    <n v="190.2"/>
    <n v="3.3730000000000002"/>
    <n v="18.5"/>
    <n v="23"/>
    <d v="2012-07-09T00:00:00"/>
    <n v="87.211001039999999"/>
    <x v="0"/>
  </r>
  <r>
    <x v="14"/>
    <x v="71"/>
    <n v="12.698"/>
    <n v="32.075000000000003"/>
    <x v="0"/>
    <n v="37.805"/>
    <n v="3"/>
    <n v="225"/>
    <n v="110.2"/>
    <n v="70.900000000000006"/>
    <n v="189.2"/>
    <n v="3.6379999999999999"/>
    <n v="19.8"/>
    <n v="23"/>
    <d v="2012-05-10T00:00:00"/>
    <n v="94.946698400000002"/>
    <x v="0"/>
  </r>
  <r>
    <x v="14"/>
    <x v="72"/>
    <n v="3.3340000000000001"/>
    <m/>
    <x v="0"/>
    <n v="46.305"/>
    <n v="4"/>
    <n v="300"/>
    <n v="110.2"/>
    <n v="70.900000000000006"/>
    <n v="189.2"/>
    <n v="3.6930000000000001"/>
    <n v="19.8"/>
    <n v="21"/>
    <d v="2012-11-28T00:00:00"/>
    <n v="125.0133574"/>
    <x v="0"/>
  </r>
  <r>
    <x v="14"/>
    <x v="73"/>
    <n v="6.375"/>
    <n v="40.375"/>
    <x v="0"/>
    <n v="54.005000000000003"/>
    <n v="4"/>
    <n v="290"/>
    <n v="112.2"/>
    <n v="72"/>
    <n v="196.7"/>
    <n v="3.89"/>
    <n v="22.5"/>
    <n v="22"/>
    <d v="2012-03-29T00:00:00"/>
    <n v="124.44671630000001"/>
    <x v="0"/>
  </r>
  <r>
    <x v="14"/>
    <x v="74"/>
    <n v="9.1259999999999994"/>
    <m/>
    <x v="1"/>
    <n v="60.104999999999997"/>
    <n v="4.7"/>
    <n v="230"/>
    <n v="112.2"/>
    <n v="76.400000000000006"/>
    <n v="192.5"/>
    <n v="5.4009999999999998"/>
    <n v="25.4"/>
    <n v="15"/>
    <d v="2012-10-30T00:00:00"/>
    <n v="105.760458"/>
    <x v="0"/>
  </r>
  <r>
    <x v="14"/>
    <x v="75"/>
    <n v="51.238"/>
    <m/>
    <x v="1"/>
    <n v="34.604999999999997"/>
    <n v="3"/>
    <n v="220"/>
    <n v="103"/>
    <n v="71.5"/>
    <n v="180.1"/>
    <n v="3.9"/>
    <n v="17.2"/>
    <n v="21"/>
    <d v="2012-01-04T00:00:00"/>
    <n v="91.943801559999997"/>
    <x v="0"/>
  </r>
  <r>
    <x v="15"/>
    <x v="76"/>
    <n v="13.798"/>
    <n v="20.524999999999999"/>
    <x v="0"/>
    <n v="39.08"/>
    <n v="4.5999999999999996"/>
    <n v="275"/>
    <n v="109"/>
    <n v="73.599999999999994"/>
    <n v="208.5"/>
    <n v="3.8679999999999999"/>
    <n v="20"/>
    <n v="22"/>
    <d v="2012-08-03T00:00:00"/>
    <n v="113.5402069"/>
    <x v="0"/>
  </r>
  <r>
    <x v="15"/>
    <x v="77"/>
    <n v="48.911000000000001"/>
    <n v="21.725000000000001"/>
    <x v="0"/>
    <n v="43.33"/>
    <n v="4.5999999999999996"/>
    <n v="215"/>
    <n v="117.7"/>
    <n v="78.2"/>
    <n v="215.3"/>
    <n v="4.1210000000000004"/>
    <n v="19"/>
    <n v="21"/>
    <d v="2012-06-04T00:00:00"/>
    <n v="93.957916900000001"/>
    <x v="0"/>
  </r>
  <r>
    <x v="15"/>
    <x v="78"/>
    <n v="22.925000000000001"/>
    <m/>
    <x v="1"/>
    <n v="42.66"/>
    <n v="5.4"/>
    <n v="300"/>
    <n v="119"/>
    <n v="79.900000000000006"/>
    <n v="204.8"/>
    <n v="5.3929999999999998"/>
    <n v="30"/>
    <n v="15"/>
    <d v="2012-12-23T00:00:00"/>
    <n v="123.97204670000001"/>
    <x v="0"/>
  </r>
  <r>
    <x v="16"/>
    <x v="79"/>
    <n v="26.231999999999999"/>
    <n v="8.3249999999999993"/>
    <x v="0"/>
    <n v="13.987"/>
    <n v="1.8"/>
    <n v="113"/>
    <n v="98.4"/>
    <n v="66.5"/>
    <n v="173.6"/>
    <n v="2.25"/>
    <n v="13.2"/>
    <n v="30"/>
    <d v="2012-04-23T00:00:00"/>
    <n v="45.832180559999998"/>
    <x v="0"/>
  </r>
  <r>
    <x v="16"/>
    <x v="80"/>
    <n v="42.540999999999997"/>
    <n v="10.395"/>
    <x v="0"/>
    <n v="19.047000000000001"/>
    <n v="2.4"/>
    <n v="154"/>
    <n v="100.8"/>
    <n v="68.900000000000006"/>
    <n v="175.4"/>
    <n v="2.91"/>
    <n v="15.9"/>
    <n v="24"/>
    <d v="2012-11-24T00:00:00"/>
    <n v="62.441962349999997"/>
    <x v="0"/>
  </r>
  <r>
    <x v="16"/>
    <x v="81"/>
    <n v="55.616"/>
    <n v="10.595000000000001"/>
    <x v="0"/>
    <n v="17.356999999999999"/>
    <n v="2.4"/>
    <n v="145"/>
    <n v="103.7"/>
    <n v="68.5"/>
    <n v="187.8"/>
    <n v="2.9449999999999998"/>
    <n v="16.3"/>
    <n v="25"/>
    <d v="2012-01-29T00:00:00"/>
    <n v="58.606772919999997"/>
    <x v="0"/>
  </r>
  <r>
    <x v="16"/>
    <x v="82"/>
    <n v="5.7110000000000003"/>
    <n v="16.574999999999999"/>
    <x v="0"/>
    <n v="24.997"/>
    <n v="3.5"/>
    <n v="210"/>
    <n v="107.1"/>
    <n v="70.3"/>
    <n v="194.1"/>
    <n v="3.4430000000000001"/>
    <n v="19"/>
    <n v="22"/>
    <d v="2012-08-28T00:00:00"/>
    <n v="84.83077858"/>
    <x v="0"/>
  </r>
  <r>
    <x v="16"/>
    <x v="83"/>
    <n v="0.11"/>
    <n v="20.94"/>
    <x v="0"/>
    <n v="25.45"/>
    <n v="3"/>
    <n v="161"/>
    <n v="97.2"/>
    <n v="72.400000000000006"/>
    <n v="180.3"/>
    <n v="3.1309999999999998"/>
    <n v="19.8"/>
    <n v="21"/>
    <d v="2012-06-29T00:00:00"/>
    <n v="67.544154939999999"/>
    <x v="0"/>
  </r>
  <r>
    <x v="16"/>
    <x v="84"/>
    <n v="11.337"/>
    <n v="19.125"/>
    <x v="1"/>
    <n v="31.806999999999999"/>
    <n v="3.5"/>
    <n v="200"/>
    <n v="107.3"/>
    <n v="69.900000000000006"/>
    <n v="186.6"/>
    <n v="4.5199999999999996"/>
    <n v="24.3"/>
    <n v="18"/>
    <d v="2012-01-17T00:00:00"/>
    <n v="83.920815039999994"/>
    <x v="0"/>
  </r>
  <r>
    <x v="16"/>
    <x v="85"/>
    <n v="39.347999999999999"/>
    <n v="13.88"/>
    <x v="1"/>
    <n v="22.527000000000001"/>
    <n v="3"/>
    <n v="173"/>
    <n v="107.3"/>
    <n v="66.7"/>
    <n v="178.3"/>
    <n v="3.51"/>
    <n v="19.5"/>
    <n v="20"/>
    <d v="2012-05-18T00:00:00"/>
    <n v="70.660941789999995"/>
    <x v="0"/>
  </r>
  <r>
    <x v="17"/>
    <x v="86"/>
    <n v="14.351000000000001"/>
    <n v="8.8000000000000007"/>
    <x v="0"/>
    <n v="16.239999999999998"/>
    <n v="2"/>
    <n v="125"/>
    <n v="106.5"/>
    <n v="69.099999999999994"/>
    <n v="184.8"/>
    <n v="2.7690000000000001"/>
    <n v="15"/>
    <n v="28"/>
    <d v="2012-12-19T00:00:00"/>
    <n v="50.997747609999998"/>
    <x v="0"/>
  </r>
  <r>
    <x v="17"/>
    <x v="87"/>
    <n v="26.529"/>
    <n v="13.89"/>
    <x v="0"/>
    <n v="16.54"/>
    <n v="2"/>
    <n v="125"/>
    <n v="106.4"/>
    <n v="69.599999999999994"/>
    <n v="185"/>
    <n v="2.8919999999999999"/>
    <n v="16"/>
    <n v="30"/>
    <d v="2012-02-23T00:00:00"/>
    <n v="51.113474259999997"/>
    <x v="0"/>
  </r>
  <r>
    <x v="17"/>
    <x v="88"/>
    <n v="67.956000000000003"/>
    <n v="11.03"/>
    <x v="0"/>
    <n v="19.035"/>
    <n v="3"/>
    <n v="153"/>
    <n v="108.5"/>
    <n v="73"/>
    <n v="199.7"/>
    <n v="3.379"/>
    <n v="16"/>
    <n v="24"/>
    <d v="2012-09-22T00:00:00"/>
    <n v="62.239966629999998"/>
    <x v="0"/>
  </r>
  <r>
    <x v="17"/>
    <x v="89"/>
    <n v="81.174000000000007"/>
    <n v="14.875"/>
    <x v="0"/>
    <n v="22.605"/>
    <n v="4.5999999999999996"/>
    <n v="200"/>
    <n v="114.7"/>
    <n v="78.2"/>
    <n v="212"/>
    <n v="3.9580000000000002"/>
    <n v="19"/>
    <n v="21"/>
    <d v="2012-07-24T00:00:00"/>
    <n v="80.657696459999997"/>
    <x v="0"/>
  </r>
  <r>
    <x v="17"/>
    <x v="90"/>
    <n v="27.609000000000002"/>
    <n v="20.43"/>
    <x v="1"/>
    <n v="27.56"/>
    <n v="4"/>
    <n v="210"/>
    <n v="111.6"/>
    <n v="70.2"/>
    <n v="190.1"/>
    <n v="3.8759999999999999"/>
    <n v="21"/>
    <n v="18"/>
    <d v="2008-02-13T00:00:00"/>
    <n v="85.949744249999995"/>
    <x v="2"/>
  </r>
  <r>
    <x v="17"/>
    <x v="91"/>
    <n v="20.38"/>
    <n v="14.795"/>
    <x v="1"/>
    <n v="22.51"/>
    <n v="3.3"/>
    <n v="170"/>
    <n v="112.2"/>
    <n v="74.900000000000006"/>
    <n v="194.7"/>
    <n v="3.944"/>
    <n v="20"/>
    <n v="21"/>
    <d v="2009-10-20T00:00:00"/>
    <n v="69.671460999999994"/>
    <x v="3"/>
  </r>
  <r>
    <x v="18"/>
    <x v="92"/>
    <n v="18.391999999999999"/>
    <n v="26.05"/>
    <x v="0"/>
    <n v="31.75"/>
    <n v="2.2999999999999998"/>
    <n v="185"/>
    <n v="105.9"/>
    <n v="67.7"/>
    <n v="177.4"/>
    <n v="3.25"/>
    <n v="16.399999999999999"/>
    <n v="26"/>
    <d v="2011-04-24T00:00:00"/>
    <n v="78.280730879999993"/>
    <x v="1"/>
  </r>
  <r>
    <x v="18"/>
    <x v="93"/>
    <n v="27.602"/>
    <n v="41.45"/>
    <x v="0"/>
    <n v="49.9"/>
    <n v="3.2"/>
    <n v="221"/>
    <n v="111.5"/>
    <n v="70.8"/>
    <n v="189.4"/>
    <n v="3.823"/>
    <n v="21.1"/>
    <n v="25"/>
    <d v="2011-07-12T00:00:00"/>
    <n v="98.249737499999995"/>
    <x v="1"/>
  </r>
  <r>
    <x v="18"/>
    <x v="94"/>
    <n v="16.774000000000001"/>
    <n v="50.375"/>
    <x v="0"/>
    <n v="69.7"/>
    <n v="4.3"/>
    <n v="275"/>
    <n v="121.5"/>
    <n v="73.099999999999994"/>
    <n v="203.1"/>
    <n v="4.133"/>
    <n v="23.2"/>
    <n v="21"/>
    <d v="2011-06-13T00:00:00"/>
    <n v="125.2738757"/>
    <x v="1"/>
  </r>
  <r>
    <x v="18"/>
    <x v="95"/>
    <n v="3.3109999999999999"/>
    <n v="58.6"/>
    <x v="0"/>
    <n v="82.6"/>
    <n v="5"/>
    <n v="302"/>
    <n v="99"/>
    <n v="71.3"/>
    <n v="177.1"/>
    <n v="4.125"/>
    <n v="21.1"/>
    <n v="20"/>
    <d v="2011-03-17T00:00:00"/>
    <n v="139.98229359999999"/>
    <x v="1"/>
  </r>
  <r>
    <x v="18"/>
    <x v="96"/>
    <n v="7.9980000000000002"/>
    <m/>
    <x v="0"/>
    <n v="38.9"/>
    <n v="2.2999999999999998"/>
    <n v="190"/>
    <n v="94.5"/>
    <n v="67.5"/>
    <n v="157.9"/>
    <n v="3.0550000000000002"/>
    <n v="15.9"/>
    <n v="26"/>
    <d v="2011-01-16T00:00:00"/>
    <n v="82.807361929999999"/>
    <x v="1"/>
  </r>
  <r>
    <x v="18"/>
    <x v="97"/>
    <n v="1.526"/>
    <m/>
    <x v="0"/>
    <n v="41"/>
    <n v="2.2999999999999998"/>
    <n v="185"/>
    <n v="94.5"/>
    <n v="67.5"/>
    <n v="157.30000000000001"/>
    <n v="2.9750000000000001"/>
    <n v="14"/>
    <n v="27"/>
    <d v="2011-08-06T00:00:00"/>
    <n v="81.848969240000002"/>
    <x v="1"/>
  </r>
  <r>
    <x v="18"/>
    <x v="98"/>
    <n v="11.592000000000001"/>
    <m/>
    <x v="0"/>
    <n v="41.6"/>
    <n v="3.2"/>
    <n v="215"/>
    <n v="105.9"/>
    <n v="67.8"/>
    <n v="180.3"/>
    <n v="3.2130000000000001"/>
    <n v="16.399999999999999"/>
    <n v="26"/>
    <d v="2011-07-08T00:00:00"/>
    <n v="92.925791770000004"/>
    <x v="1"/>
  </r>
  <r>
    <x v="18"/>
    <x v="99"/>
    <n v="0.95399999999999996"/>
    <m/>
    <x v="0"/>
    <n v="85.5"/>
    <n v="5"/>
    <n v="302"/>
    <n v="113.6"/>
    <n v="73.099999999999994"/>
    <n v="196.6"/>
    <n v="4.1150000000000002"/>
    <n v="23.2"/>
    <n v="20"/>
    <d v="2011-04-11T00:00:00"/>
    <n v="141.10098450000001"/>
    <x v="1"/>
  </r>
  <r>
    <x v="18"/>
    <x v="100"/>
    <n v="28.975999999999999"/>
    <m/>
    <x v="1"/>
    <n v="35.299999999999997"/>
    <n v="3.2"/>
    <n v="215"/>
    <n v="111"/>
    <n v="72.2"/>
    <n v="180.6"/>
    <n v="4.3869999999999996"/>
    <n v="19"/>
    <n v="20"/>
    <d v="2011-02-10T00:00:00"/>
    <n v="90.495532130000001"/>
    <x v="1"/>
  </r>
  <r>
    <x v="19"/>
    <x v="101"/>
    <n v="42.643000000000001"/>
    <n v="8.4499999999999993"/>
    <x v="0"/>
    <n v="13.499000000000001"/>
    <n v="1.8"/>
    <n v="126"/>
    <n v="99.8"/>
    <n v="67.3"/>
    <n v="177.5"/>
    <n v="2.593"/>
    <n v="13.2"/>
    <n v="30"/>
    <d v="2011-08-31T00:00:00"/>
    <n v="50.241977910000003"/>
    <x v="1"/>
  </r>
  <r>
    <x v="19"/>
    <x v="102"/>
    <n v="88.093999999999994"/>
    <n v="11.295"/>
    <x v="0"/>
    <n v="20.39"/>
    <n v="2.4"/>
    <n v="155"/>
    <n v="103.1"/>
    <n v="69.099999999999994"/>
    <n v="183.5"/>
    <n v="3.012"/>
    <n v="15.9"/>
    <n v="25"/>
    <d v="2011-08-02T00:00:00"/>
    <n v="63.313727829999998"/>
    <x v="1"/>
  </r>
  <r>
    <x v="19"/>
    <x v="103"/>
    <n v="79.852999999999994"/>
    <n v="15.125"/>
    <x v="0"/>
    <n v="26.248999999999999"/>
    <n v="3"/>
    <n v="222"/>
    <n v="108.3"/>
    <n v="70.3"/>
    <n v="190.5"/>
    <n v="3.294"/>
    <n v="18.5"/>
    <n v="25"/>
    <d v="2011-05-06T00:00:00"/>
    <n v="89.427820310000001"/>
    <x v="1"/>
  </r>
  <r>
    <x v="19"/>
    <x v="104"/>
    <n v="27.308"/>
    <n v="15.38"/>
    <x v="1"/>
    <n v="26.399000000000001"/>
    <n v="3.3"/>
    <n v="170"/>
    <n v="112.2"/>
    <n v="74.900000000000006"/>
    <n v="194.8"/>
    <n v="3.9910000000000001"/>
    <n v="20"/>
    <n v="21"/>
    <d v="2011-03-07T00:00:00"/>
    <n v="71.171664129999996"/>
    <x v="1"/>
  </r>
  <r>
    <x v="19"/>
    <x v="105"/>
    <n v="42.573999999999998"/>
    <n v="17.809999999999999"/>
    <x v="1"/>
    <n v="29.298999999999999"/>
    <n v="3.3"/>
    <n v="170"/>
    <n v="106.3"/>
    <n v="71.7"/>
    <n v="182.6"/>
    <n v="3.9470000000000001"/>
    <n v="21"/>
    <n v="19"/>
    <d v="2011-09-25T00:00:00"/>
    <n v="72.290355079999998"/>
    <x v="1"/>
  </r>
  <r>
    <x v="19"/>
    <x v="106"/>
    <n v="54.158000000000001"/>
    <m/>
    <x v="1"/>
    <n v="22.798999999999999"/>
    <n v="3.3"/>
    <n v="170"/>
    <n v="104.3"/>
    <n v="70.400000000000006"/>
    <n v="178"/>
    <n v="3.8210000000000002"/>
    <n v="19.399999999999999"/>
    <n v="18"/>
    <d v="2011-01-24T00:00:00"/>
    <n v="69.78294434"/>
    <x v="1"/>
  </r>
  <r>
    <x v="19"/>
    <x v="107"/>
    <n v="65.004999999999995"/>
    <m/>
    <x v="1"/>
    <n v="17.89"/>
    <n v="3.3"/>
    <n v="170"/>
    <n v="116.1"/>
    <n v="66.5"/>
    <n v="196.1"/>
    <n v="3.2170000000000001"/>
    <n v="19.399999999999999"/>
    <n v="18"/>
    <d v="2011-08-27T00:00:00"/>
    <n v="67.889270589999995"/>
    <x v="1"/>
  </r>
  <r>
    <x v="20"/>
    <x v="108"/>
    <n v="1.1120000000000001"/>
    <n v="11.24"/>
    <x v="0"/>
    <n v="18.145"/>
    <n v="3.1"/>
    <n v="150"/>
    <n v="107"/>
    <n v="69.400000000000006"/>
    <n v="192"/>
    <n v="3.1019999999999999"/>
    <n v="15.2"/>
    <n v="25"/>
    <d v="2011-05-31T00:00:00"/>
    <n v="60.861611549999999"/>
    <x v="1"/>
  </r>
  <r>
    <x v="20"/>
    <x v="109"/>
    <n v="38.554000000000002"/>
    <m/>
    <x v="0"/>
    <n v="24.15"/>
    <n v="3.5"/>
    <n v="215"/>
    <n v="109"/>
    <n v="73.599999999999994"/>
    <n v="195.9"/>
    <n v="3.4550000000000001"/>
    <n v="18"/>
    <m/>
    <d v="2011-04-01T00:00:00"/>
    <n v="86.272522910000006"/>
    <x v="1"/>
  </r>
  <r>
    <x v="20"/>
    <x v="110"/>
    <n v="80.254999999999995"/>
    <m/>
    <x v="0"/>
    <n v="18.27"/>
    <n v="2.4"/>
    <n v="150"/>
    <n v="107"/>
    <n v="70.099999999999994"/>
    <n v="186.7"/>
    <n v="2.9580000000000002"/>
    <n v="15"/>
    <n v="27"/>
    <d v="2009-10-20T00:00:00"/>
    <n v="60.727446929999999"/>
    <x v="3"/>
  </r>
  <r>
    <x v="20"/>
    <x v="111"/>
    <n v="14.69"/>
    <n v="19.89"/>
    <x v="0"/>
    <n v="36.228999999999999"/>
    <n v="4"/>
    <n v="250"/>
    <n v="113.8"/>
    <n v="74.400000000000006"/>
    <n v="205.4"/>
    <n v="3.9670000000000001"/>
    <n v="18.5"/>
    <n v="22"/>
    <d v="2011-02-18T00:00:00"/>
    <n v="103.4416926"/>
    <x v="1"/>
  </r>
  <r>
    <x v="20"/>
    <x v="112"/>
    <n v="20.016999999999999"/>
    <n v="19.925000000000001"/>
    <x v="1"/>
    <n v="31.597999999999999"/>
    <n v="4.3"/>
    <n v="190"/>
    <n v="107"/>
    <n v="67.8"/>
    <n v="181.2"/>
    <n v="4.0679999999999996"/>
    <n v="17.5"/>
    <n v="19"/>
    <d v="2011-09-21T00:00:00"/>
    <n v="80.511672590000003"/>
    <x v="1"/>
  </r>
  <r>
    <x v="20"/>
    <x v="113"/>
    <n v="24.361000000000001"/>
    <n v="15.24"/>
    <x v="1"/>
    <n v="25.344999999999999"/>
    <n v="3.4"/>
    <n v="185"/>
    <n v="120"/>
    <n v="72.2"/>
    <n v="201.4"/>
    <n v="3.948"/>
    <n v="25"/>
    <n v="22"/>
    <d v="2011-06-25T00:00:00"/>
    <n v="76.096570420000006"/>
    <x v="1"/>
  </r>
  <r>
    <x v="21"/>
    <x v="35"/>
    <n v="32.734000000000002"/>
    <n v="7.75"/>
    <x v="0"/>
    <n v="12.64"/>
    <n v="2"/>
    <n v="132"/>
    <n v="105"/>
    <n v="74.400000000000006"/>
    <n v="174.4"/>
    <n v="2.5590000000000002"/>
    <n v="12.5"/>
    <n v="29"/>
    <d v="2011-04-26T00:00:00"/>
    <n v="52.084898750000001"/>
    <x v="1"/>
  </r>
  <r>
    <x v="21"/>
    <x v="114"/>
    <n v="5.24"/>
    <n v="9.8000000000000007"/>
    <x v="0"/>
    <n v="16.079999999999998"/>
    <n v="2"/>
    <n v="132"/>
    <n v="108"/>
    <n v="71"/>
    <n v="186.3"/>
    <n v="2.9420000000000002"/>
    <n v="16"/>
    <n v="27"/>
    <d v="2011-11-14T00:00:00"/>
    <n v="53.411897670000002"/>
    <x v="1"/>
  </r>
  <r>
    <x v="21"/>
    <x v="115"/>
    <n v="24.155000000000001"/>
    <n v="12.025"/>
    <x v="1"/>
    <n v="18.850000000000001"/>
    <n v="2.4"/>
    <n v="150"/>
    <n v="113.3"/>
    <n v="76.8"/>
    <n v="186.3"/>
    <n v="3.528"/>
    <n v="20"/>
    <n v="24"/>
    <d v="2011-04-24T00:00:00"/>
    <n v="60.951185119999998"/>
    <x v="1"/>
  </r>
  <r>
    <x v="21"/>
    <x v="116"/>
    <n v="1.8720000000000001"/>
    <m/>
    <x v="0"/>
    <n v="43"/>
    <n v="3.5"/>
    <n v="253"/>
    <n v="113.3"/>
    <n v="76.3"/>
    <n v="165.4"/>
    <n v="2.85"/>
    <n v="12"/>
    <n v="21"/>
    <d v="2012-06-27T00:00:00"/>
    <n v="106.98445630000001"/>
    <x v="0"/>
  </r>
  <r>
    <x v="22"/>
    <x v="117"/>
    <n v="51.645000000000003"/>
    <n v="13.79"/>
    <x v="0"/>
    <n v="21.61"/>
    <n v="2.4"/>
    <n v="150"/>
    <n v="104.1"/>
    <n v="68.400000000000006"/>
    <n v="181.9"/>
    <n v="2.9060000000000001"/>
    <n v="15"/>
    <n v="27"/>
    <d v="2012-01-25T00:00:00"/>
    <n v="62.015870300000003"/>
    <x v="0"/>
  </r>
  <r>
    <x v="22"/>
    <x v="118"/>
    <n v="131.09700000000001"/>
    <n v="10.29"/>
    <x v="0"/>
    <n v="19.72"/>
    <n v="3.4"/>
    <n v="175"/>
    <n v="107"/>
    <n v="70.400000000000006"/>
    <n v="186.3"/>
    <n v="3.0910000000000002"/>
    <n v="15.2"/>
    <n v="25"/>
    <d v="2012-11-26T00:00:00"/>
    <n v="70.389737260000004"/>
    <x v="0"/>
  </r>
  <r>
    <x v="22"/>
    <x v="119"/>
    <n v="19.911000000000001"/>
    <n v="17.805"/>
    <x v="0"/>
    <n v="25.31"/>
    <n v="3.8"/>
    <n v="200"/>
    <n v="101.1"/>
    <n v="74.5"/>
    <n v="193.4"/>
    <n v="3.492"/>
    <n v="16.8"/>
    <n v="25"/>
    <d v="2012-06-16T00:00:00"/>
    <n v="81.492726160000004"/>
    <x v="0"/>
  </r>
  <r>
    <x v="22"/>
    <x v="120"/>
    <n v="92.364000000000004"/>
    <n v="14.01"/>
    <x v="0"/>
    <n v="21.664999999999999"/>
    <n v="3.8"/>
    <n v="195"/>
    <n v="110.5"/>
    <n v="72.7"/>
    <n v="196.5"/>
    <n v="3.3959999999999999"/>
    <n v="18"/>
    <n v="25"/>
    <d v="2012-10-15T00:00:00"/>
    <n v="78.318168130000004"/>
    <x v="0"/>
  </r>
  <r>
    <x v="22"/>
    <x v="121"/>
    <n v="35.945"/>
    <n v="13.225"/>
    <x v="0"/>
    <n v="23.754999999999999"/>
    <n v="3.8"/>
    <n v="205"/>
    <n v="112.2"/>
    <n v="72.599999999999994"/>
    <n v="202.5"/>
    <n v="3.59"/>
    <n v="17.5"/>
    <n v="24"/>
    <d v="2011-05-18T00:00:00"/>
    <n v="82.661355599999993"/>
    <x v="1"/>
  </r>
  <r>
    <x v="22"/>
    <x v="122"/>
    <n v="39.572000000000003"/>
    <m/>
    <x v="1"/>
    <n v="25.635000000000002"/>
    <n v="3.4"/>
    <n v="185"/>
    <n v="120"/>
    <n v="72.7"/>
    <n v="201.3"/>
    <n v="3.9420000000000002"/>
    <n v="25"/>
    <n v="23"/>
    <d v="2012-07-22T00:00:00"/>
    <n v="76.208439519999999"/>
    <x v="0"/>
  </r>
  <r>
    <x v="23"/>
    <x v="123"/>
    <n v="8.9819999999999993"/>
    <n v="41.25"/>
    <x v="0"/>
    <n v="41.43"/>
    <n v="2.7"/>
    <n v="217"/>
    <n v="95.2"/>
    <n v="70.099999999999994"/>
    <n v="171"/>
    <n v="2.778"/>
    <n v="17"/>
    <n v="22"/>
    <d v="2012-02-19T00:00:00"/>
    <n v="93.437330700000004"/>
    <x v="0"/>
  </r>
  <r>
    <x v="23"/>
    <x v="124"/>
    <n v="1.28"/>
    <n v="60.625"/>
    <x v="0"/>
    <n v="71.02"/>
    <n v="3.4"/>
    <n v="300"/>
    <n v="92.6"/>
    <n v="69.5"/>
    <n v="174.5"/>
    <n v="3.032"/>
    <n v="17"/>
    <n v="21"/>
    <d v="2012-12-21T00:00:00"/>
    <n v="134.3909754"/>
    <x v="0"/>
  </r>
  <r>
    <x v="23"/>
    <x v="125"/>
    <n v="1.8660000000000001"/>
    <n v="67.55"/>
    <x v="0"/>
    <n v="74.97"/>
    <n v="3.4"/>
    <n v="300"/>
    <n v="92.6"/>
    <n v="69.5"/>
    <n v="174.5"/>
    <n v="3.0750000000000002"/>
    <n v="17"/>
    <n v="23"/>
    <d v="2011-07-11T00:00:00"/>
    <n v="135.91470960000001"/>
    <x v="1"/>
  </r>
  <r>
    <x v="24"/>
    <x v="126"/>
    <n v="9.1910000000000007"/>
    <m/>
    <x v="0"/>
    <n v="33.119999999999997"/>
    <n v="2.2999999999999998"/>
    <n v="170"/>
    <n v="106.4"/>
    <n v="70.599999999999994"/>
    <n v="189.2"/>
    <n v="3.28"/>
    <n v="18.5"/>
    <n v="23"/>
    <d v="2012-11-09T00:00:00"/>
    <n v="73.503778190000006"/>
    <x v="0"/>
  </r>
  <r>
    <x v="24"/>
    <x v="127"/>
    <n v="12.115"/>
    <m/>
    <x v="0"/>
    <n v="26.1"/>
    <n v="2"/>
    <n v="185"/>
    <n v="102.6"/>
    <n v="67.400000000000006"/>
    <n v="182.2"/>
    <n v="2.99"/>
    <n v="16.899999999999999"/>
    <n v="23"/>
    <d v="2011-06-12T00:00:00"/>
    <n v="76.02304771"/>
    <x v="1"/>
  </r>
  <r>
    <x v="25"/>
    <x v="128"/>
    <n v="80.62"/>
    <n v="9.1999999999999993"/>
    <x v="0"/>
    <n v="10.685"/>
    <n v="1.9"/>
    <n v="100"/>
    <n v="102.4"/>
    <n v="66.400000000000006"/>
    <n v="176.9"/>
    <n v="2.3319999999999999"/>
    <n v="12.1"/>
    <n v="33"/>
    <d v="2012-08-16T00:00:00"/>
    <n v="39.986424749999998"/>
    <x v="0"/>
  </r>
  <r>
    <x v="25"/>
    <x v="129"/>
    <n v="24.545999999999999"/>
    <n v="10.59"/>
    <x v="0"/>
    <n v="12.535"/>
    <n v="1.9"/>
    <n v="100"/>
    <n v="102.4"/>
    <n v="66.400000000000006"/>
    <n v="180"/>
    <n v="2.367"/>
    <n v="12.1"/>
    <n v="33"/>
    <d v="2011-03-16T00:00:00"/>
    <n v="40.700072419999998"/>
    <x v="1"/>
  </r>
  <r>
    <x v="25"/>
    <x v="130"/>
    <n v="5.2229999999999999"/>
    <n v="10.79"/>
    <x v="0"/>
    <n v="14.29"/>
    <n v="1.9"/>
    <n v="124"/>
    <n v="102.4"/>
    <n v="66.400000000000006"/>
    <n v="176.9"/>
    <n v="2.452"/>
    <n v="12.1"/>
    <n v="31"/>
    <d v="2011-01-15T00:00:00"/>
    <n v="49.865773670000003"/>
    <x v="1"/>
  </r>
  <r>
    <x v="25"/>
    <x v="131"/>
    <n v="8.4719999999999995"/>
    <m/>
    <x v="0"/>
    <n v="18.835000000000001"/>
    <n v="2.2000000000000002"/>
    <n v="137"/>
    <n v="106.5"/>
    <n v="69"/>
    <n v="190.4"/>
    <n v="3.0750000000000002"/>
    <n v="13.1"/>
    <n v="27"/>
    <d v="2011-08-05T00:00:00"/>
    <n v="56.295243040000003"/>
    <x v="1"/>
  </r>
  <r>
    <x v="25"/>
    <x v="132"/>
    <n v="49.988999999999997"/>
    <m/>
    <x v="0"/>
    <n v="15.01"/>
    <n v="2.2000000000000002"/>
    <n v="137"/>
    <n v="106.5"/>
    <n v="69"/>
    <n v="190.4"/>
    <n v="2.91"/>
    <n v="13.1"/>
    <n v="28"/>
    <d v="2012-12-04T00:00:00"/>
    <n v="54.819728249999997"/>
    <x v="0"/>
  </r>
  <r>
    <x v="26"/>
    <x v="133"/>
    <n v="47.106999999999999"/>
    <m/>
    <x v="0"/>
    <n v="22.695"/>
    <n v="2.5"/>
    <n v="165"/>
    <n v="103.5"/>
    <n v="67.5"/>
    <n v="185.8"/>
    <n v="3.415"/>
    <n v="16.899999999999999"/>
    <n v="25"/>
    <d v="2011-07-07T00:00:00"/>
    <n v="67.765907600000006"/>
    <x v="1"/>
  </r>
  <r>
    <x v="26"/>
    <x v="134"/>
    <n v="33.027999999999999"/>
    <m/>
    <x v="1"/>
    <n v="20.094999999999999"/>
    <n v="2.5"/>
    <n v="165"/>
    <n v="99.4"/>
    <n v="68.3"/>
    <n v="175.2"/>
    <n v="3.125"/>
    <n v="15.9"/>
    <n v="24"/>
    <d v="2012-09-10T00:00:00"/>
    <n v="66.762943309999997"/>
    <x v="0"/>
  </r>
  <r>
    <x v="27"/>
    <x v="135"/>
    <n v="142.535"/>
    <n v="10.025"/>
    <x v="0"/>
    <n v="13.108000000000001"/>
    <n v="1.8"/>
    <n v="120"/>
    <n v="97"/>
    <n v="66.7"/>
    <n v="174"/>
    <n v="2.42"/>
    <n v="13.2"/>
    <n v="33"/>
    <d v="2011-04-11T00:00:00"/>
    <n v="47.96897242"/>
    <x v="1"/>
  </r>
  <r>
    <x v="27"/>
    <x v="136"/>
    <n v="247.994"/>
    <n v="13.244999999999999"/>
    <x v="0"/>
    <n v="17.518000000000001"/>
    <n v="2.2000000000000002"/>
    <n v="133"/>
    <n v="105.2"/>
    <n v="70.099999999999994"/>
    <n v="188.5"/>
    <n v="2.9980000000000002"/>
    <n v="18.5"/>
    <n v="27"/>
    <d v="2011-02-10T00:00:00"/>
    <n v="54.372419649999998"/>
    <x v="1"/>
  </r>
  <r>
    <x v="27"/>
    <x v="137"/>
    <n v="63.848999999999997"/>
    <n v="18.14"/>
    <x v="0"/>
    <n v="25.545000000000002"/>
    <n v="3"/>
    <n v="210"/>
    <n v="107.1"/>
    <n v="71.7"/>
    <n v="191.9"/>
    <n v="3.4169999999999998"/>
    <n v="18.5"/>
    <n v="26"/>
    <d v="2011-08-31T00:00:00"/>
    <n v="84.911898260000001"/>
    <x v="1"/>
  </r>
  <r>
    <x v="27"/>
    <x v="138"/>
    <n v="33.268999999999998"/>
    <n v="15.445"/>
    <x v="0"/>
    <n v="16.875"/>
    <n v="1.8"/>
    <n v="140"/>
    <n v="102.4"/>
    <n v="68.3"/>
    <n v="170.5"/>
    <n v="2.4249999999999998"/>
    <n v="14.5"/>
    <n v="31"/>
    <d v="2012-12-29T00:00:00"/>
    <n v="56.496030339999997"/>
    <x v="0"/>
  </r>
  <r>
    <x v="27"/>
    <x v="139"/>
    <n v="84.087000000000003"/>
    <n v="9.5749999999999993"/>
    <x v="1"/>
    <n v="11.528"/>
    <n v="2.4"/>
    <n v="142"/>
    <n v="103.3"/>
    <n v="66.5"/>
    <n v="178.7"/>
    <n v="2.58"/>
    <n v="15.1"/>
    <n v="23"/>
    <d v="2011-08-01T00:00:00"/>
    <n v="55.297116580000001"/>
    <x v="1"/>
  </r>
  <r>
    <x v="27"/>
    <x v="140"/>
    <n v="65.119"/>
    <m/>
    <x v="1"/>
    <n v="22.367999999999999"/>
    <n v="3"/>
    <n v="194"/>
    <n v="114.2"/>
    <n v="73.400000000000006"/>
    <n v="193.5"/>
    <n v="3.7589999999999999"/>
    <n v="20.9"/>
    <n v="22"/>
    <d v="2012-10-05T00:00:00"/>
    <n v="78.027219470000006"/>
    <x v="0"/>
  </r>
  <r>
    <x v="27"/>
    <x v="141"/>
    <n v="25.106000000000002"/>
    <n v="13.324999999999999"/>
    <x v="1"/>
    <n v="16.888000000000002"/>
    <n v="2"/>
    <n v="127"/>
    <n v="94.9"/>
    <n v="66.7"/>
    <n v="163.80000000000001"/>
    <n v="2.6680000000000001"/>
    <n v="15.3"/>
    <n v="27"/>
    <d v="2011-05-06T00:00:00"/>
    <n v="51.955108869999997"/>
    <x v="1"/>
  </r>
  <r>
    <x v="27"/>
    <x v="142"/>
    <n v="68.411000000000001"/>
    <n v="19.425000000000001"/>
    <x v="1"/>
    <n v="22.288"/>
    <n v="2.7"/>
    <n v="150"/>
    <n v="105.3"/>
    <n v="66.5"/>
    <n v="183.3"/>
    <n v="3.44"/>
    <n v="18.5"/>
    <n v="23"/>
    <d v="2011-03-07T00:00:00"/>
    <n v="62.35557713"/>
    <x v="1"/>
  </r>
  <r>
    <x v="27"/>
    <x v="143"/>
    <n v="9.8350000000000009"/>
    <n v="34.08"/>
    <x v="1"/>
    <n v="51.728000000000002"/>
    <n v="4.7"/>
    <n v="230"/>
    <n v="112.2"/>
    <n v="76.400000000000006"/>
    <n v="192.5"/>
    <n v="5.1150000000000002"/>
    <n v="25.4"/>
    <n v="15"/>
    <d v="2011-09-25T00:00:00"/>
    <n v="102.5289842"/>
    <x v="1"/>
  </r>
  <r>
    <x v="28"/>
    <x v="144"/>
    <n v="9.7609999999999992"/>
    <n v="11.425000000000001"/>
    <x v="0"/>
    <n v="14.9"/>
    <n v="2"/>
    <n v="115"/>
    <n v="98.9"/>
    <n v="68.3"/>
    <n v="163.30000000000001"/>
    <n v="2.7669999999999999"/>
    <n v="14.5"/>
    <n v="26"/>
    <d v="2011-01-24T00:00:00"/>
    <n v="46.943876760000002"/>
    <x v="1"/>
  </r>
  <r>
    <x v="28"/>
    <x v="145"/>
    <n v="83.721000000000004"/>
    <n v="13.24"/>
    <x v="0"/>
    <n v="16.7"/>
    <n v="2"/>
    <n v="115"/>
    <n v="98.9"/>
    <n v="68.3"/>
    <n v="172.3"/>
    <n v="2.8530000000000002"/>
    <n v="14.5"/>
    <n v="26"/>
    <d v="2011-08-27T00:00:00"/>
    <n v="47.638236659999997"/>
    <x v="1"/>
  </r>
  <r>
    <x v="28"/>
    <x v="146"/>
    <n v="51.101999999999997"/>
    <n v="16.725000000000001"/>
    <x v="0"/>
    <n v="21.2"/>
    <n v="1.8"/>
    <n v="150"/>
    <n v="106.4"/>
    <n v="68.5"/>
    <n v="184.1"/>
    <n v="3.0430000000000001"/>
    <n v="16.399999999999999"/>
    <n v="27"/>
    <d v="2012-10-30T00:00:00"/>
    <n v="61.701381359999999"/>
    <x v="0"/>
  </r>
  <r>
    <x v="28"/>
    <x v="147"/>
    <n v="9.5690000000000008"/>
    <n v="16.574999999999999"/>
    <x v="0"/>
    <n v="19.989999999999998"/>
    <n v="2"/>
    <n v="115"/>
    <n v="97.4"/>
    <n v="66.7"/>
    <n v="160.4"/>
    <n v="3.0790000000000002"/>
    <n v="13.7"/>
    <n v="26"/>
    <d v="2011-05-31T00:00:00"/>
    <n v="48.907372250000002"/>
    <x v="1"/>
  </r>
  <r>
    <x v="28"/>
    <x v="148"/>
    <n v="5.5960000000000001"/>
    <n v="13.76"/>
    <x v="0"/>
    <n v="17.5"/>
    <n v="2"/>
    <n v="115"/>
    <n v="98.9"/>
    <n v="68.3"/>
    <n v="163.30000000000001"/>
    <n v="2.762"/>
    <n v="14.6"/>
    <n v="26"/>
    <d v="2011-04-01T00:00:00"/>
    <n v="47.946841059999997"/>
    <x v="1"/>
  </r>
  <r>
    <x v="28"/>
    <x v="149"/>
    <n v="49.463000000000001"/>
    <m/>
    <x v="0"/>
    <n v="15.9"/>
    <n v="2"/>
    <n v="115"/>
    <n v="98.9"/>
    <n v="67.900000000000006"/>
    <n v="161.1"/>
    <n v="2.7690000000000001"/>
    <n v="14.5"/>
    <n v="26"/>
    <d v="2011-10-20T00:00:00"/>
    <n v="47.329632259999997"/>
    <x v="1"/>
  </r>
  <r>
    <x v="29"/>
    <x v="150"/>
    <n v="16.957000000000001"/>
    <m/>
    <x v="0"/>
    <n v="23.4"/>
    <n v="1.9"/>
    <n v="160"/>
    <n v="100.5"/>
    <n v="67.599999999999994"/>
    <n v="176.6"/>
    <n v="2.9980000000000002"/>
    <n v="15.8"/>
    <n v="25"/>
    <d v="2011-02-18T00:00:00"/>
    <n v="66.113056799999995"/>
    <x v="1"/>
  </r>
  <r>
    <x v="29"/>
    <x v="151"/>
    <n v="3.5449999999999999"/>
    <m/>
    <x v="0"/>
    <n v="24.4"/>
    <n v="1.9"/>
    <n v="160"/>
    <n v="100.5"/>
    <n v="67.599999999999994"/>
    <n v="176.6"/>
    <n v="3.0419999999999998"/>
    <n v="15.8"/>
    <n v="25"/>
    <d v="2011-09-21T00:00:00"/>
    <n v="66.498812299999997"/>
    <x v="1"/>
  </r>
  <r>
    <x v="29"/>
    <x v="152"/>
    <n v="15.244999999999999"/>
    <m/>
    <x v="0"/>
    <n v="27.5"/>
    <n v="2.4"/>
    <n v="168"/>
    <n v="104.9"/>
    <n v="69.3"/>
    <n v="185.9"/>
    <n v="3.2080000000000002"/>
    <n v="17.899999999999999"/>
    <n v="25"/>
    <d v="2012-11-24T00:00:00"/>
    <n v="70.654495449999999"/>
    <x v="0"/>
  </r>
  <r>
    <x v="29"/>
    <x v="153"/>
    <n v="17.530999999999999"/>
    <m/>
    <x v="0"/>
    <n v="28.8"/>
    <n v="2.4"/>
    <n v="168"/>
    <n v="104.9"/>
    <n v="69.3"/>
    <n v="186.2"/>
    <n v="3.2589999999999999"/>
    <n v="17.899999999999999"/>
    <n v="25"/>
    <d v="2011-06-25T00:00:00"/>
    <n v="71.1559776"/>
    <x v="1"/>
  </r>
  <r>
    <x v="29"/>
    <x v="154"/>
    <n v="3.4929999999999999"/>
    <m/>
    <x v="0"/>
    <n v="45.5"/>
    <n v="2.2999999999999998"/>
    <n v="236"/>
    <n v="104.9"/>
    <n v="71.5"/>
    <n v="185.7"/>
    <n v="3.601"/>
    <n v="18.5"/>
    <n v="23"/>
    <d v="2011-04-26T00:00:00"/>
    <n v="101.6233572"/>
    <x v="1"/>
  </r>
  <r>
    <x v="29"/>
    <x v="155"/>
    <n v="18.969000000000001"/>
    <m/>
    <x v="0"/>
    <n v="36"/>
    <n v="2.9"/>
    <n v="201"/>
    <n v="109.9"/>
    <n v="72.099999999999994"/>
    <n v="189.8"/>
    <n v="3.6"/>
    <n v="21.1"/>
    <n v="24"/>
    <d v="2011-11-14T00:00:00"/>
    <n v="85.73565451000000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x v="0"/>
    <n v="16.919"/>
    <n v="16.36"/>
    <s v="Passenger"/>
    <n v="21.5"/>
    <n v="1.8"/>
    <n v="140"/>
    <n v="101.2"/>
    <n v="67.3"/>
    <n v="172.4"/>
    <n v="2.6389999999999998"/>
    <n v="13.2"/>
    <n v="28"/>
    <d v="2012-02-02T00:00:00"/>
    <n v="58.280149520000002"/>
    <n v="2012"/>
  </r>
  <r>
    <x v="0"/>
    <x v="1"/>
    <n v="39.384"/>
    <n v="19.875"/>
    <s v="Passenger"/>
    <n v="28.4"/>
    <n v="3.2"/>
    <n v="225"/>
    <n v="108.1"/>
    <n v="70.3"/>
    <n v="192.9"/>
    <n v="3.5169999999999999"/>
    <n v="17.2"/>
    <n v="25"/>
    <d v="2011-03-06T00:00:00"/>
    <n v="91.370777660000002"/>
    <n v="2011"/>
  </r>
  <r>
    <x v="0"/>
    <x v="2"/>
    <n v="14.114000000000001"/>
    <n v="18.225000000000001"/>
    <s v="Passenger"/>
    <m/>
    <n v="3.2"/>
    <n v="225"/>
    <n v="106.9"/>
    <n v="70.599999999999994"/>
    <n v="192"/>
    <n v="3.47"/>
    <n v="17.2"/>
    <n v="26"/>
    <d v="2012-04-01T00:00:00"/>
    <m/>
    <n v="2012"/>
  </r>
  <r>
    <x v="0"/>
    <x v="3"/>
    <n v="8.5879999999999992"/>
    <n v="29.725000000000001"/>
    <s v="Passenger"/>
    <n v="42"/>
    <n v="3.5"/>
    <n v="210"/>
    <n v="114.6"/>
    <n v="71.400000000000006"/>
    <n v="196.6"/>
    <n v="3.85"/>
    <n v="18"/>
    <n v="22"/>
    <d v="2011-10-03T00:00:00"/>
    <n v="91.389779329999996"/>
    <n v="2011"/>
  </r>
  <r>
    <x v="1"/>
    <x v="4"/>
    <n v="20.396999999999998"/>
    <n v="22.254999999999999"/>
    <s v="Passenger"/>
    <n v="23.99"/>
    <n v="1.8"/>
    <n v="150"/>
    <n v="102.6"/>
    <n v="68.2"/>
    <n v="178"/>
    <n v="2.9980000000000002"/>
    <n v="16.399999999999999"/>
    <n v="27"/>
    <d v="2011-08-10T00:00:00"/>
    <n v="62.777639200000003"/>
    <n v="2011"/>
  </r>
  <r>
    <x v="1"/>
    <x v="5"/>
    <n v="18.78"/>
    <n v="23.555"/>
    <s v="Passenger"/>
    <n v="33.950000000000003"/>
    <n v="2.8"/>
    <n v="200"/>
    <n v="108.7"/>
    <n v="76.099999999999994"/>
    <n v="192"/>
    <n v="3.5609999999999999"/>
    <n v="18.5"/>
    <n v="22"/>
    <d v="2011-09-08T00:00:00"/>
    <n v="84.565105020000004"/>
    <n v="2011"/>
  </r>
  <r>
    <x v="1"/>
    <x v="6"/>
    <n v="1.38"/>
    <n v="39"/>
    <s v="Passenger"/>
    <n v="62"/>
    <n v="4.2"/>
    <n v="310"/>
    <n v="113"/>
    <n v="74"/>
    <n v="198.2"/>
    <n v="3.9020000000000001"/>
    <n v="23.7"/>
    <n v="21"/>
    <d v="2012-02-27T00:00:00"/>
    <n v="134.65685819999999"/>
    <n v="2012"/>
  </r>
  <r>
    <x v="2"/>
    <x v="7"/>
    <n v="19.747"/>
    <m/>
    <s v="Passenger"/>
    <n v="26.99"/>
    <n v="2.5"/>
    <n v="170"/>
    <n v="107.3"/>
    <n v="68.400000000000006"/>
    <n v="176"/>
    <n v="3.1789999999999998"/>
    <n v="16.600000000000001"/>
    <n v="26"/>
    <d v="2011-06-28T00:00:00"/>
    <n v="71.191206710000003"/>
    <n v="2011"/>
  </r>
  <r>
    <x v="2"/>
    <x v="8"/>
    <n v="9.2309999999999999"/>
    <n v="28.675000000000001"/>
    <s v="Passenger"/>
    <n v="33.4"/>
    <n v="2.8"/>
    <n v="193"/>
    <n v="107.3"/>
    <n v="68.5"/>
    <n v="176"/>
    <n v="3.1970000000000001"/>
    <n v="16.600000000000001"/>
    <n v="24"/>
    <d v="2012-01-29T00:00:00"/>
    <n v="81.877068559999998"/>
    <n v="2012"/>
  </r>
  <r>
    <x v="2"/>
    <x v="9"/>
    <n v="17.527000000000001"/>
    <n v="36.125"/>
    <s v="Passenger"/>
    <n v="38.9"/>
    <n v="2.8"/>
    <n v="193"/>
    <n v="111.4"/>
    <n v="70.900000000000006"/>
    <n v="188"/>
    <n v="3.472"/>
    <n v="18.5"/>
    <n v="25"/>
    <d v="2011-04-04T00:00:00"/>
    <n v="83.998723799999993"/>
    <n v="2011"/>
  </r>
  <r>
    <x v="3"/>
    <x v="10"/>
    <n v="91.561000000000007"/>
    <n v="12.475"/>
    <s v="Passenger"/>
    <n v="21.975000000000001"/>
    <n v="3.1"/>
    <n v="175"/>
    <n v="109"/>
    <n v="72.7"/>
    <n v="194.6"/>
    <n v="3.3679999999999999"/>
    <n v="17.5"/>
    <n v="25"/>
    <d v="2011-11-02T00:00:00"/>
    <n v="71.181451319999994"/>
    <n v="2011"/>
  </r>
  <r>
    <x v="3"/>
    <x v="11"/>
    <n v="39.35"/>
    <n v="13.74"/>
    <s v="Passenger"/>
    <n v="25.3"/>
    <n v="3.8"/>
    <n v="240"/>
    <n v="109"/>
    <n v="72.7"/>
    <n v="196.2"/>
    <n v="3.5430000000000001"/>
    <n v="17.5"/>
    <n v="23"/>
    <d v="2011-09-03T00:00:00"/>
    <n v="95.636702529999994"/>
    <n v="2011"/>
  </r>
  <r>
    <x v="3"/>
    <x v="12"/>
    <n v="27.850999999999999"/>
    <n v="20.190000000000001"/>
    <s v="Passenger"/>
    <n v="31.965"/>
    <n v="3.8"/>
    <n v="205"/>
    <n v="113.8"/>
    <n v="74.7"/>
    <n v="206.8"/>
    <n v="3.778"/>
    <n v="18.5"/>
    <n v="24"/>
    <d v="2012-03-23T00:00:00"/>
    <n v="85.828408249999995"/>
    <n v="2012"/>
  </r>
  <r>
    <x v="3"/>
    <x v="13"/>
    <n v="83.257000000000005"/>
    <n v="13.36"/>
    <s v="Passenger"/>
    <n v="27.885000000000002"/>
    <n v="3.8"/>
    <n v="205"/>
    <n v="112.2"/>
    <n v="73.5"/>
    <n v="200"/>
    <n v="3.5910000000000002"/>
    <n v="17.5"/>
    <n v="25"/>
    <d v="2011-07-23T00:00:00"/>
    <n v="84.254525810000004"/>
    <n v="2011"/>
  </r>
  <r>
    <x v="4"/>
    <x v="14"/>
    <n v="63.728999999999999"/>
    <n v="22.524999999999999"/>
    <s v="Passenger"/>
    <n v="39.895000000000003"/>
    <n v="4.5999999999999996"/>
    <n v="275"/>
    <n v="115.3"/>
    <n v="74.5"/>
    <n v="207.2"/>
    <n v="3.9780000000000002"/>
    <n v="18.5"/>
    <n v="22"/>
    <d v="2012-02-23T00:00:00"/>
    <n v="113.85459760000001"/>
    <n v="2012"/>
  </r>
  <r>
    <x v="4"/>
    <x v="15"/>
    <n v="15.943"/>
    <n v="27.1"/>
    <s v="Passenger"/>
    <n v="44.475000000000001"/>
    <n v="4.5999999999999996"/>
    <n v="275"/>
    <n v="112.2"/>
    <n v="75"/>
    <n v="201"/>
    <m/>
    <n v="18.5"/>
    <n v="22"/>
    <d v="2011-04-29T00:00:00"/>
    <n v="115.6213578"/>
    <n v="2011"/>
  </r>
  <r>
    <x v="4"/>
    <x v="16"/>
    <n v="6.5359999999999996"/>
    <n v="25.725000000000001"/>
    <s v="Passenger"/>
    <n v="39.664999999999999"/>
    <n v="4.5999999999999996"/>
    <n v="275"/>
    <n v="108"/>
    <n v="75.5"/>
    <n v="200.6"/>
    <n v="3.843"/>
    <n v="19"/>
    <n v="22"/>
    <d v="2011-11-27T00:00:00"/>
    <n v="113.7658739"/>
    <n v="2011"/>
  </r>
  <r>
    <x v="4"/>
    <x v="17"/>
    <n v="11.185"/>
    <n v="18.225000000000001"/>
    <s v="Passenger"/>
    <n v="31.01"/>
    <n v="3"/>
    <n v="200"/>
    <n v="107.4"/>
    <n v="70.3"/>
    <n v="194.8"/>
    <n v="3.77"/>
    <n v="18"/>
    <n v="22"/>
    <d v="2011-09-28T00:00:00"/>
    <n v="83.483093580000002"/>
    <n v="2011"/>
  </r>
  <r>
    <x v="4"/>
    <x v="18"/>
    <n v="14.785"/>
    <m/>
    <s v="Car"/>
    <n v="46.225000000000001"/>
    <n v="5.7"/>
    <n v="255"/>
    <n v="117.5"/>
    <n v="77"/>
    <n v="201.2"/>
    <n v="5.5720000000000001"/>
    <n v="30"/>
    <n v="15"/>
    <d v="2012-04-17T00:00:00"/>
    <n v="109.5091165"/>
    <n v="2012"/>
  </r>
  <r>
    <x v="5"/>
    <x v="19"/>
    <n v="145.51900000000001"/>
    <n v="9.25"/>
    <s v="Passenger"/>
    <n v="13.26"/>
    <n v="2.2000000000000002"/>
    <n v="115"/>
    <n v="104.1"/>
    <n v="67.900000000000006"/>
    <n v="180.9"/>
    <n v="2.6760000000000002"/>
    <n v="14.3"/>
    <n v="27"/>
    <d v="2011-08-17T00:00:00"/>
    <n v="46.363347470000001"/>
    <n v="2011"/>
  </r>
  <r>
    <x v="5"/>
    <x v="20"/>
    <n v="135.126"/>
    <n v="11.225"/>
    <s v="Passenger"/>
    <n v="16.535"/>
    <n v="3.1"/>
    <n v="170"/>
    <n v="107"/>
    <n v="69.400000000000006"/>
    <n v="190.4"/>
    <n v="3.0510000000000002"/>
    <n v="15"/>
    <n v="25"/>
    <d v="2012-03-19T00:00:00"/>
    <n v="67.314462160000005"/>
    <n v="2012"/>
  </r>
  <r>
    <x v="5"/>
    <x v="21"/>
    <n v="24.629000000000001"/>
    <n v="10.31"/>
    <s v="Passenger"/>
    <n v="18.89"/>
    <n v="3.1"/>
    <n v="175"/>
    <n v="107.5"/>
    <n v="72.5"/>
    <n v="200.9"/>
    <n v="3.33"/>
    <n v="16.600000000000001"/>
    <n v="25"/>
    <d v="2011-05-24T00:00:00"/>
    <n v="69.991395600000004"/>
    <n v="2011"/>
  </r>
  <r>
    <x v="5"/>
    <x v="22"/>
    <n v="42.593000000000004"/>
    <n v="11.525"/>
    <s v="Passenger"/>
    <n v="19.39"/>
    <n v="3.4"/>
    <n v="180"/>
    <n v="110.5"/>
    <n v="72.7"/>
    <n v="197.9"/>
    <n v="3.34"/>
    <n v="17"/>
    <n v="27"/>
    <d v="2011-12-22T00:00:00"/>
    <n v="72.030917189999997"/>
    <n v="2011"/>
  </r>
  <r>
    <x v="5"/>
    <x v="23"/>
    <n v="26.402000000000001"/>
    <n v="13.025"/>
    <s v="Passenger"/>
    <n v="24.34"/>
    <n v="3.8"/>
    <n v="200"/>
    <n v="101.1"/>
    <n v="74.099999999999994"/>
    <n v="193.2"/>
    <n v="3.5"/>
    <n v="16.8"/>
    <n v="25"/>
    <d v="2011-10-23T00:00:00"/>
    <n v="81.118543329999994"/>
    <n v="2011"/>
  </r>
  <r>
    <x v="5"/>
    <x v="24"/>
    <n v="17.946999999999999"/>
    <n v="36.225000000000001"/>
    <s v="Passenger"/>
    <n v="45.704999999999998"/>
    <n v="5.7"/>
    <n v="345"/>
    <n v="104.5"/>
    <n v="73.599999999999994"/>
    <n v="179.7"/>
    <n v="3.21"/>
    <n v="19.100000000000001"/>
    <n v="22"/>
    <d v="2012-05-12T00:00:00"/>
    <n v="141.14115000000001"/>
    <n v="2012"/>
  </r>
  <r>
    <x v="5"/>
    <x v="25"/>
    <n v="32.298999999999999"/>
    <n v="9.125"/>
    <s v="Passenger"/>
    <n v="13.96"/>
    <n v="1.8"/>
    <n v="120"/>
    <n v="97.1"/>
    <n v="66.7"/>
    <n v="174.3"/>
    <n v="2.3980000000000001"/>
    <n v="13.2"/>
    <n v="33"/>
    <d v="2011-09-11T00:00:00"/>
    <n v="48.297636099999998"/>
    <n v="2011"/>
  </r>
  <r>
    <x v="5"/>
    <x v="26"/>
    <n v="21.855"/>
    <n v="5.16"/>
    <s v="Passenger"/>
    <n v="9.2349999999999994"/>
    <n v="1"/>
    <n v="55"/>
    <n v="93.1"/>
    <n v="62.6"/>
    <n v="149.4"/>
    <n v="1.895"/>
    <n v="10.3"/>
    <n v="45"/>
    <d v="2012-04-13T00:00:00"/>
    <n v="23.276272330000001"/>
    <n v="2012"/>
  </r>
  <r>
    <x v="5"/>
    <x v="27"/>
    <n v="107.995"/>
    <m/>
    <s v="Passenger"/>
    <n v="18.89"/>
    <n v="3.4"/>
    <n v="180"/>
    <n v="110.5"/>
    <n v="73"/>
    <n v="200"/>
    <n v="3.3889999999999998"/>
    <n v="17"/>
    <n v="27"/>
    <d v="2011-06-18T00:00:00"/>
    <n v="71.838039440000003"/>
    <n v="2011"/>
  </r>
  <r>
    <x v="6"/>
    <x v="28"/>
    <n v="7.8540000000000001"/>
    <n v="12.36"/>
    <s v="Passenger"/>
    <n v="19.84"/>
    <n v="2.5"/>
    <n v="163"/>
    <n v="103.7"/>
    <n v="69.7"/>
    <n v="190.9"/>
    <n v="2.9670000000000001"/>
    <n v="15.9"/>
    <n v="24"/>
    <d v="2012-01-16T00:00:00"/>
    <n v="65.957183959999995"/>
    <n v="2012"/>
  </r>
  <r>
    <x v="6"/>
    <x v="29"/>
    <n v="32.774999999999999"/>
    <n v="14.18"/>
    <s v="Passenger"/>
    <n v="24.495000000000001"/>
    <n v="2.5"/>
    <n v="168"/>
    <n v="106"/>
    <n v="69.2"/>
    <n v="193"/>
    <n v="3.3319999999999999"/>
    <n v="16"/>
    <n v="24"/>
    <d v="2011-11-17T00:00:00"/>
    <n v="69.521355049999997"/>
    <n v="2011"/>
  </r>
  <r>
    <x v="6"/>
    <x v="30"/>
    <n v="31.148"/>
    <n v="13.725"/>
    <s v="Passenger"/>
    <n v="22.245000000000001"/>
    <n v="2.7"/>
    <n v="200"/>
    <n v="113"/>
    <n v="74.400000000000006"/>
    <n v="209.1"/>
    <n v="3.452"/>
    <n v="17"/>
    <n v="26"/>
    <d v="2012-06-06T00:00:00"/>
    <n v="80.02378204"/>
    <n v="2012"/>
  </r>
  <r>
    <x v="6"/>
    <x v="31"/>
    <n v="32.305999999999997"/>
    <n v="12.64"/>
    <s v="Passenger"/>
    <n v="16.48"/>
    <n v="2"/>
    <n v="132"/>
    <n v="108"/>
    <n v="71"/>
    <n v="186"/>
    <n v="2.911"/>
    <n v="16"/>
    <n v="27"/>
    <d v="2011-10-06T00:00:00"/>
    <n v="53.566199869999998"/>
    <n v="2011"/>
  </r>
  <r>
    <x v="6"/>
    <x v="32"/>
    <n v="13.462"/>
    <n v="17.324999999999999"/>
    <s v="Passenger"/>
    <n v="28.34"/>
    <n v="3.5"/>
    <n v="253"/>
    <n v="113"/>
    <n v="74.400000000000006"/>
    <n v="207.7"/>
    <n v="3.5640000000000001"/>
    <n v="17"/>
    <n v="23"/>
    <d v="2012-05-08T00:00:00"/>
    <n v="101.3292807"/>
    <n v="2012"/>
  </r>
  <r>
    <x v="6"/>
    <x v="33"/>
    <n v="53.48"/>
    <n v="19.54"/>
    <s v="Car"/>
    <m/>
    <m/>
    <m/>
    <m/>
    <m/>
    <m/>
    <m/>
    <m/>
    <m/>
    <d v="2011-07-13T00:00:00"/>
    <m/>
    <n v="2011"/>
  </r>
  <r>
    <x v="6"/>
    <x v="34"/>
    <n v="30.696000000000002"/>
    <m/>
    <s v="Passenger"/>
    <n v="29.184999999999999"/>
    <n v="3.5"/>
    <n v="253"/>
    <n v="113"/>
    <n v="74.400000000000006"/>
    <n v="197.8"/>
    <n v="3.5670000000000002"/>
    <n v="17"/>
    <n v="23"/>
    <d v="2012-02-10T00:00:00"/>
    <n v="101.6552441"/>
    <n v="2012"/>
  </r>
  <r>
    <x v="7"/>
    <x v="35"/>
    <n v="76.034000000000006"/>
    <n v="7.75"/>
    <s v="Passenger"/>
    <n v="12.64"/>
    <n v="2"/>
    <n v="132"/>
    <n v="105"/>
    <n v="74.400000000000006"/>
    <n v="174.4"/>
    <n v="2.5670000000000002"/>
    <n v="12.5"/>
    <n v="29"/>
    <d v="2011-12-12T00:00:00"/>
    <n v="52.084898750000001"/>
    <n v="2011"/>
  </r>
  <r>
    <x v="7"/>
    <x v="36"/>
    <n v="4.734"/>
    <n v="12.545"/>
    <s v="Passenger"/>
    <n v="19.045000000000002"/>
    <n v="2.5"/>
    <n v="163"/>
    <n v="103.7"/>
    <n v="69.099999999999994"/>
    <n v="190.2"/>
    <n v="2.879"/>
    <n v="15.9"/>
    <n v="24"/>
    <d v="2012-07-01T00:00:00"/>
    <n v="65.650508340000002"/>
    <n v="2012"/>
  </r>
  <r>
    <x v="7"/>
    <x v="37"/>
    <n v="71.186000000000007"/>
    <n v="10.185"/>
    <s v="Passenger"/>
    <n v="20.23"/>
    <n v="2.5"/>
    <n v="168"/>
    <n v="108"/>
    <n v="71"/>
    <n v="186"/>
    <n v="3.0579999999999998"/>
    <n v="16"/>
    <n v="24"/>
    <d v="2011-10-31T00:00:00"/>
    <n v="67.876107840000003"/>
    <n v="2011"/>
  </r>
  <r>
    <x v="7"/>
    <x v="38"/>
    <n v="88.028000000000006"/>
    <n v="12.275"/>
    <s v="Passenger"/>
    <n v="22.504999999999999"/>
    <n v="2.7"/>
    <n v="202"/>
    <n v="113"/>
    <n v="74.7"/>
    <n v="203.7"/>
    <n v="3.4889999999999999"/>
    <n v="17"/>
    <m/>
    <d v="2012-06-02T00:00:00"/>
    <n v="80.831470170000003"/>
    <n v="2012"/>
  </r>
  <r>
    <x v="7"/>
    <x v="39"/>
    <n v="0.91600000000000004"/>
    <n v="58.47"/>
    <s v="Passenger"/>
    <n v="69.724999999999994"/>
    <n v="8"/>
    <n v="450"/>
    <n v="96.2"/>
    <n v="75.7"/>
    <n v="176.7"/>
    <n v="3.375"/>
    <n v="19"/>
    <n v="16"/>
    <d v="2011-08-07T00:00:00"/>
    <n v="188.14432300000001"/>
    <n v="2011"/>
  </r>
  <r>
    <x v="7"/>
    <x v="40"/>
    <n v="227.06100000000001"/>
    <n v="15.06"/>
    <s v="Car"/>
    <n v="19.46"/>
    <n v="5.2"/>
    <n v="230"/>
    <n v="138.69999999999999"/>
    <n v="79.3"/>
    <n v="224.2"/>
    <n v="4.47"/>
    <n v="26"/>
    <n v="17"/>
    <d v="2012-03-06T00:00:00"/>
    <n v="90.211700050000005"/>
    <n v="2012"/>
  </r>
  <r>
    <x v="7"/>
    <x v="41"/>
    <n v="16.766999999999999"/>
    <n v="15.51"/>
    <s v="Car"/>
    <n v="21.315000000000001"/>
    <n v="3.9"/>
    <n v="175"/>
    <n v="109.6"/>
    <n v="78.8"/>
    <n v="192.6"/>
    <n v="4.2450000000000001"/>
    <n v="32"/>
    <n v="15"/>
    <d v="2012-01-06T00:00:00"/>
    <n v="71.135291609999996"/>
    <n v="2012"/>
  </r>
  <r>
    <x v="7"/>
    <x v="42"/>
    <n v="31.038"/>
    <n v="13.425000000000001"/>
    <s v="Car"/>
    <n v="18.574999999999999"/>
    <n v="3.9"/>
    <n v="175"/>
    <n v="127.2"/>
    <n v="78.8"/>
    <n v="208.5"/>
    <n v="4.298"/>
    <n v="32"/>
    <n v="16"/>
    <d v="2012-07-26T00:00:00"/>
    <n v="70.078321540000005"/>
    <n v="2012"/>
  </r>
  <r>
    <x v="7"/>
    <x v="43"/>
    <n v="111.313"/>
    <n v="11.26"/>
    <s v="Car"/>
    <n v="16.98"/>
    <n v="2.5"/>
    <n v="120"/>
    <n v="131"/>
    <n v="71.5"/>
    <n v="215"/>
    <n v="3.5569999999999999"/>
    <n v="22"/>
    <n v="19"/>
    <d v="2011-11-25T00:00:00"/>
    <n v="49.64500177"/>
    <n v="2011"/>
  </r>
  <r>
    <x v="7"/>
    <x v="44"/>
    <n v="101.32299999999999"/>
    <m/>
    <s v="Car"/>
    <n v="26.31"/>
    <n v="5.2"/>
    <n v="230"/>
    <n v="115.7"/>
    <n v="71.7"/>
    <n v="193.5"/>
    <n v="4.3940000000000001"/>
    <n v="25"/>
    <n v="17"/>
    <d v="2012-06-27T00:00:00"/>
    <n v="92.85412522"/>
    <n v="2012"/>
  </r>
  <r>
    <x v="7"/>
    <x v="45"/>
    <n v="181.749"/>
    <n v="12.025"/>
    <s v="Car"/>
    <n v="19.565000000000001"/>
    <n v="2.4"/>
    <n v="150"/>
    <n v="113.3"/>
    <n v="76.8"/>
    <n v="186.3"/>
    <n v="3.5329999999999999"/>
    <n v="20"/>
    <n v="24"/>
    <d v="2011-09-01T00:00:00"/>
    <n v="61.227000310000001"/>
    <n v="2011"/>
  </r>
  <r>
    <x v="8"/>
    <x v="46"/>
    <n v="70.227000000000004"/>
    <n v="7.4249999999999998"/>
    <s v="Passenger"/>
    <n v="12.07"/>
    <n v="2"/>
    <n v="110"/>
    <n v="98.4"/>
    <n v="67"/>
    <n v="174.7"/>
    <n v="2.468"/>
    <n v="12.7"/>
    <n v="30"/>
    <d v="2012-03-31T00:00:00"/>
    <n v="44.083709460000001"/>
    <n v="2012"/>
  </r>
  <r>
    <x v="8"/>
    <x v="47"/>
    <n v="113.369"/>
    <n v="12.76"/>
    <s v="Passenger"/>
    <n v="21.56"/>
    <n v="3.8"/>
    <n v="190"/>
    <n v="101.3"/>
    <n v="73.099999999999994"/>
    <n v="183.2"/>
    <n v="3.2029999999999998"/>
    <n v="15.7"/>
    <n v="24"/>
    <d v="2012-01-31T00:00:00"/>
    <n v="76.509184559999994"/>
    <n v="2012"/>
  </r>
  <r>
    <x v="8"/>
    <x v="48"/>
    <n v="35.067999999999998"/>
    <n v="8.8350000000000009"/>
    <s v="Passenger"/>
    <n v="17.035"/>
    <n v="2.5"/>
    <n v="170"/>
    <n v="106.5"/>
    <n v="69.099999999999994"/>
    <n v="184.6"/>
    <n v="2.7690000000000001"/>
    <n v="15"/>
    <n v="25"/>
    <d v="2012-08-20T00:00:00"/>
    <n v="67.351010720000005"/>
    <n v="2012"/>
  </r>
  <r>
    <x v="8"/>
    <x v="49"/>
    <n v="245.815"/>
    <n v="10.055"/>
    <s v="Passenger"/>
    <n v="17.885000000000002"/>
    <n v="3"/>
    <n v="155"/>
    <n v="108.5"/>
    <n v="73"/>
    <n v="197.6"/>
    <n v="3.3679999999999999"/>
    <n v="16"/>
    <n v="24"/>
    <d v="2011-12-20T00:00:00"/>
    <n v="62.503739500000002"/>
    <n v="2011"/>
  </r>
  <r>
    <x v="8"/>
    <x v="50"/>
    <n v="175.67"/>
    <m/>
    <s v="Passenger"/>
    <n v="12.315"/>
    <n v="2"/>
    <n v="107"/>
    <n v="103"/>
    <n v="66.900000000000006"/>
    <n v="174.8"/>
    <n v="2.5640000000000001"/>
    <n v="13.2"/>
    <n v="30"/>
    <d v="2012-07-22T00:00:00"/>
    <n v="43.117132009999999"/>
    <n v="2012"/>
  </r>
  <r>
    <x v="8"/>
    <x v="51"/>
    <n v="63.402999999999999"/>
    <n v="14.21"/>
    <s v="Passenger"/>
    <n v="22.195"/>
    <n v="4.5999999999999996"/>
    <n v="200"/>
    <n v="114.7"/>
    <n v="78.2"/>
    <n v="212"/>
    <n v="3.9079999999999999"/>
    <n v="19"/>
    <n v="21"/>
    <d v="2011-09-26T00:00:00"/>
    <n v="80.499536710000001"/>
    <n v="2011"/>
  </r>
  <r>
    <x v="8"/>
    <x v="52"/>
    <n v="276.74700000000001"/>
    <n v="16.64"/>
    <s v="Car"/>
    <n v="31.93"/>
    <n v="4"/>
    <n v="210"/>
    <n v="111.6"/>
    <n v="70.2"/>
    <n v="190.7"/>
    <n v="3.8759999999999999"/>
    <n v="21"/>
    <n v="19"/>
    <d v="2012-04-25T00:00:00"/>
    <n v="87.635495779999999"/>
    <n v="2012"/>
  </r>
  <r>
    <x v="8"/>
    <x v="53"/>
    <n v="155.78700000000001"/>
    <n v="13.175000000000001"/>
    <s v="Car"/>
    <n v="21.41"/>
    <n v="3"/>
    <n v="150"/>
    <n v="120.7"/>
    <n v="76.599999999999994"/>
    <n v="200.9"/>
    <n v="3.7610000000000001"/>
    <n v="26"/>
    <n v="21"/>
    <d v="2012-02-25T00:00:00"/>
    <n v="62.095048390000002"/>
    <n v="2012"/>
  </r>
  <r>
    <x v="8"/>
    <x v="54"/>
    <n v="125.33799999999999"/>
    <n v="23.574999999999999"/>
    <s v="Car"/>
    <n v="36.134999999999998"/>
    <n v="4.5999999999999996"/>
    <n v="240"/>
    <n v="119"/>
    <n v="78.7"/>
    <n v="204.6"/>
    <n v="4.8079999999999998"/>
    <n v="26"/>
    <n v="16"/>
    <d v="2012-09-14T00:00:00"/>
    <n v="100.0248023"/>
    <n v="2012"/>
  </r>
  <r>
    <x v="8"/>
    <x v="55"/>
    <n v="220.65"/>
    <n v="7.85"/>
    <s v="Car"/>
    <n v="12.05"/>
    <n v="2.5"/>
    <n v="119"/>
    <n v="117.5"/>
    <n v="69.400000000000006"/>
    <n v="200.7"/>
    <n v="3.0859999999999999"/>
    <n v="20"/>
    <n v="23"/>
    <d v="2012-01-14T00:00:00"/>
    <n v="47.389531310000002"/>
    <n v="2012"/>
  </r>
  <r>
    <x v="8"/>
    <x v="56"/>
    <n v="540.56100000000004"/>
    <n v="15.074999999999999"/>
    <s v="Car"/>
    <n v="26.934999999999999"/>
    <n v="4.5999999999999996"/>
    <n v="220"/>
    <n v="138.5"/>
    <n v="79.099999999999994"/>
    <n v="224.5"/>
    <n v="4.2409999999999997"/>
    <n v="25.1"/>
    <n v="18"/>
    <d v="2012-08-16T00:00:00"/>
    <n v="89.401934729999994"/>
    <n v="2012"/>
  </r>
  <r>
    <x v="9"/>
    <x v="57"/>
    <n v="199.685"/>
    <n v="9.85"/>
    <s v="Passenger"/>
    <n v="12.885"/>
    <n v="1.6"/>
    <n v="106"/>
    <n v="103.2"/>
    <n v="67.099999999999994"/>
    <n v="175.1"/>
    <n v="2.339"/>
    <n v="11.9"/>
    <n v="32"/>
    <d v="2011-10-21T00:00:00"/>
    <n v="42.879097340000001"/>
    <n v="2011"/>
  </r>
  <r>
    <x v="9"/>
    <x v="58"/>
    <n v="230.90199999999999"/>
    <n v="13.21"/>
    <s v="Passenger"/>
    <n v="15.35"/>
    <n v="2.2999999999999998"/>
    <n v="135"/>
    <n v="106.9"/>
    <n v="70.3"/>
    <n v="188.8"/>
    <n v="2.9319999999999999"/>
    <n v="17.100000000000001"/>
    <n v="27"/>
    <d v="2012-05-20T00:00:00"/>
    <n v="54.269548290000003"/>
    <n v="2012"/>
  </r>
  <r>
    <x v="9"/>
    <x v="59"/>
    <n v="73.203000000000003"/>
    <n v="17.71"/>
    <s v="Car"/>
    <n v="20.55"/>
    <n v="2"/>
    <n v="146"/>
    <n v="103.2"/>
    <n v="68.900000000000006"/>
    <n v="177.6"/>
    <n v="3.2189999999999999"/>
    <n v="15.3"/>
    <n v="24"/>
    <d v="2012-03-21T00:00:00"/>
    <n v="60.087966620000003"/>
    <n v="2012"/>
  </r>
  <r>
    <x v="9"/>
    <x v="60"/>
    <n v="12.855"/>
    <n v="17.524999999999999"/>
    <s v="Car"/>
    <n v="26.6"/>
    <n v="3.2"/>
    <n v="205"/>
    <n v="106.4"/>
    <n v="70.400000000000006"/>
    <n v="178.2"/>
    <n v="3.8570000000000002"/>
    <n v="21.1"/>
    <n v="19"/>
    <d v="2012-10-09T00:00:00"/>
    <n v="83.602500800000001"/>
    <n v="2012"/>
  </r>
  <r>
    <x v="9"/>
    <x v="61"/>
    <n v="76.028999999999996"/>
    <n v="19.489999999999998"/>
    <s v="Car"/>
    <n v="26"/>
    <n v="3.5"/>
    <n v="210"/>
    <n v="118.1"/>
    <n v="75.599999999999994"/>
    <n v="201.2"/>
    <n v="4.2880000000000003"/>
    <n v="20"/>
    <n v="23"/>
    <d v="2012-02-08T00:00:00"/>
    <n v="85.217691340000002"/>
    <n v="2012"/>
  </r>
  <r>
    <x v="10"/>
    <x v="62"/>
    <n v="41.183999999999997"/>
    <n v="5.86"/>
    <s v="Passenger"/>
    <n v="9.6989999999999998"/>
    <n v="1.5"/>
    <n v="92"/>
    <n v="96.1"/>
    <n v="65.7"/>
    <n v="166.7"/>
    <n v="2.2400000000000002"/>
    <n v="11.9"/>
    <n v="31"/>
    <d v="2012-09-10T00:00:00"/>
    <n v="36.672283579999998"/>
    <n v="2012"/>
  </r>
  <r>
    <x v="10"/>
    <x v="63"/>
    <n v="66.691999999999993"/>
    <n v="7.8250000000000002"/>
    <s v="Passenger"/>
    <n v="11.798999999999999"/>
    <n v="2"/>
    <n v="140"/>
    <n v="100.4"/>
    <n v="66.900000000000006"/>
    <n v="174"/>
    <n v="2.6259999999999999"/>
    <n v="14.5"/>
    <n v="27"/>
    <d v="2011-11-15T00:00:00"/>
    <n v="54.590045160000003"/>
    <n v="2011"/>
  </r>
  <r>
    <x v="10"/>
    <x v="64"/>
    <n v="29.45"/>
    <n v="8.91"/>
    <s v="Passenger"/>
    <n v="14.999000000000001"/>
    <n v="2.4"/>
    <n v="148"/>
    <n v="106.3"/>
    <n v="71.599999999999994"/>
    <n v="185.4"/>
    <n v="3.0720000000000001"/>
    <n v="17.2"/>
    <n v="25"/>
    <d v="2012-06-14T00:00:00"/>
    <n v="58.758248999999999"/>
    <n v="2012"/>
  </r>
  <r>
    <x v="11"/>
    <x v="65"/>
    <n v="23.713000000000001"/>
    <n v="19.690000000000001"/>
    <s v="Passenger"/>
    <n v="29.465"/>
    <n v="3"/>
    <n v="227"/>
    <n v="108.3"/>
    <n v="70.2"/>
    <n v="193.7"/>
    <n v="3.3420000000000001"/>
    <n v="18.5"/>
    <n v="25"/>
    <d v="2012-04-15T00:00:00"/>
    <n v="92.436889230000006"/>
    <n v="2012"/>
  </r>
  <r>
    <x v="12"/>
    <x v="66"/>
    <n v="15.467000000000001"/>
    <m/>
    <s v="Passenger"/>
    <n v="42.8"/>
    <n v="3"/>
    <n v="240"/>
    <n v="114.5"/>
    <n v="71.599999999999994"/>
    <n v="191.3"/>
    <n v="3.65"/>
    <n v="18.399999999999999"/>
    <n v="21"/>
    <d v="2012-11-03T00:00:00"/>
    <n v="102.17898479999999"/>
    <n v="2012"/>
  </r>
  <r>
    <x v="13"/>
    <x v="67"/>
    <n v="55.557000000000002"/>
    <n v="13.475"/>
    <s v="Car"/>
    <n v="14.46"/>
    <n v="2.5"/>
    <n v="120"/>
    <n v="93.4"/>
    <n v="66.7"/>
    <n v="152"/>
    <n v="3.0449999999999999"/>
    <n v="19"/>
    <n v="17"/>
    <d v="2012-03-04T00:00:00"/>
    <n v="48.672897910000003"/>
    <n v="2012"/>
  </r>
  <r>
    <x v="13"/>
    <x v="68"/>
    <n v="80.555999999999997"/>
    <n v="13.775"/>
    <s v="Car"/>
    <n v="21.62"/>
    <n v="4"/>
    <n v="190"/>
    <n v="101.4"/>
    <n v="69.400000000000006"/>
    <n v="167.5"/>
    <n v="3.194"/>
    <n v="20"/>
    <n v="20"/>
    <d v="2012-10-05T00:00:00"/>
    <n v="76.584439619999998"/>
    <n v="2012"/>
  </r>
  <r>
    <x v="13"/>
    <x v="69"/>
    <n v="157.04"/>
    <n v="18.809999999999999"/>
    <s v="Car"/>
    <n v="26.895"/>
    <n v="4"/>
    <n v="195"/>
    <n v="105.9"/>
    <n v="72.3"/>
    <n v="181.5"/>
    <n v="3.88"/>
    <n v="20.5"/>
    <n v="19"/>
    <d v="2011-12-10T00:00:00"/>
    <n v="80.387779120000005"/>
    <n v="2011"/>
  </r>
  <r>
    <x v="14"/>
    <x v="70"/>
    <n v="24.071999999999999"/>
    <n v="26.975000000000001"/>
    <s v="Passenger"/>
    <n v="31.504999999999999"/>
    <n v="3"/>
    <n v="210"/>
    <n v="105.1"/>
    <n v="70.5"/>
    <n v="190.2"/>
    <n v="3.3730000000000002"/>
    <n v="18.5"/>
    <n v="23"/>
    <d v="2012-07-09T00:00:00"/>
    <n v="87.211001039999999"/>
    <n v="2012"/>
  </r>
  <r>
    <x v="14"/>
    <x v="71"/>
    <n v="12.698"/>
    <n v="32.075000000000003"/>
    <s v="Passenger"/>
    <n v="37.805"/>
    <n v="3"/>
    <n v="225"/>
    <n v="110.2"/>
    <n v="70.900000000000006"/>
    <n v="189.2"/>
    <n v="3.6379999999999999"/>
    <n v="19.8"/>
    <n v="23"/>
    <d v="2012-05-10T00:00:00"/>
    <n v="94.946698400000002"/>
    <n v="2012"/>
  </r>
  <r>
    <x v="14"/>
    <x v="72"/>
    <n v="3.3340000000000001"/>
    <m/>
    <s v="Passenger"/>
    <n v="46.305"/>
    <n v="4"/>
    <n v="300"/>
    <n v="110.2"/>
    <n v="70.900000000000006"/>
    <n v="189.2"/>
    <n v="3.6930000000000001"/>
    <n v="19.8"/>
    <n v="21"/>
    <d v="2012-11-28T00:00:00"/>
    <n v="125.0133574"/>
    <n v="2012"/>
  </r>
  <r>
    <x v="14"/>
    <x v="73"/>
    <n v="6.375"/>
    <n v="40.375"/>
    <s v="Passenger"/>
    <n v="54.005000000000003"/>
    <n v="4"/>
    <n v="290"/>
    <n v="112.2"/>
    <n v="72"/>
    <n v="196.7"/>
    <n v="3.89"/>
    <n v="22.5"/>
    <n v="22"/>
    <d v="2012-03-29T00:00:00"/>
    <n v="124.44671630000001"/>
    <n v="2012"/>
  </r>
  <r>
    <x v="14"/>
    <x v="74"/>
    <n v="9.1259999999999994"/>
    <m/>
    <s v="Car"/>
    <n v="60.104999999999997"/>
    <n v="4.7"/>
    <n v="230"/>
    <n v="112.2"/>
    <n v="76.400000000000006"/>
    <n v="192.5"/>
    <n v="5.4009999999999998"/>
    <n v="25.4"/>
    <n v="15"/>
    <d v="2012-10-30T00:00:00"/>
    <n v="105.760458"/>
    <n v="2012"/>
  </r>
  <r>
    <x v="14"/>
    <x v="75"/>
    <n v="51.238"/>
    <m/>
    <s v="Car"/>
    <n v="34.604999999999997"/>
    <n v="3"/>
    <n v="220"/>
    <n v="103"/>
    <n v="71.5"/>
    <n v="180.1"/>
    <n v="3.9"/>
    <n v="17.2"/>
    <n v="21"/>
    <d v="2012-01-04T00:00:00"/>
    <n v="91.943801559999997"/>
    <n v="2012"/>
  </r>
  <r>
    <x v="15"/>
    <x v="76"/>
    <n v="13.798"/>
    <n v="20.524999999999999"/>
    <s v="Passenger"/>
    <n v="39.08"/>
    <n v="4.5999999999999996"/>
    <n v="275"/>
    <n v="109"/>
    <n v="73.599999999999994"/>
    <n v="208.5"/>
    <n v="3.8679999999999999"/>
    <n v="20"/>
    <n v="22"/>
    <d v="2012-08-03T00:00:00"/>
    <n v="113.5402069"/>
    <n v="2012"/>
  </r>
  <r>
    <x v="15"/>
    <x v="77"/>
    <n v="48.911000000000001"/>
    <n v="21.725000000000001"/>
    <s v="Passenger"/>
    <n v="43.33"/>
    <n v="4.5999999999999996"/>
    <n v="215"/>
    <n v="117.7"/>
    <n v="78.2"/>
    <n v="215.3"/>
    <n v="4.1210000000000004"/>
    <n v="19"/>
    <n v="21"/>
    <d v="2012-06-04T00:00:00"/>
    <n v="93.957916900000001"/>
    <n v="2012"/>
  </r>
  <r>
    <x v="15"/>
    <x v="78"/>
    <n v="22.925000000000001"/>
    <m/>
    <s v="Car"/>
    <n v="42.66"/>
    <n v="5.4"/>
    <n v="300"/>
    <n v="119"/>
    <n v="79.900000000000006"/>
    <n v="204.8"/>
    <n v="5.3929999999999998"/>
    <n v="30"/>
    <n v="15"/>
    <d v="2012-12-23T00:00:00"/>
    <n v="123.97204670000001"/>
    <n v="2012"/>
  </r>
  <r>
    <x v="16"/>
    <x v="79"/>
    <n v="26.231999999999999"/>
    <n v="8.3249999999999993"/>
    <s v="Passenger"/>
    <n v="13.987"/>
    <n v="1.8"/>
    <n v="113"/>
    <n v="98.4"/>
    <n v="66.5"/>
    <n v="173.6"/>
    <n v="2.25"/>
    <n v="13.2"/>
    <n v="30"/>
    <d v="2012-04-23T00:00:00"/>
    <n v="45.832180559999998"/>
    <n v="2012"/>
  </r>
  <r>
    <x v="16"/>
    <x v="80"/>
    <n v="42.540999999999997"/>
    <n v="10.395"/>
    <s v="Passenger"/>
    <n v="19.047000000000001"/>
    <n v="2.4"/>
    <n v="154"/>
    <n v="100.8"/>
    <n v="68.900000000000006"/>
    <n v="175.4"/>
    <n v="2.91"/>
    <n v="15.9"/>
    <n v="24"/>
    <d v="2012-11-24T00:00:00"/>
    <n v="62.441962349999997"/>
    <n v="2012"/>
  </r>
  <r>
    <x v="16"/>
    <x v="81"/>
    <n v="55.616"/>
    <n v="10.595000000000001"/>
    <s v="Passenger"/>
    <n v="17.356999999999999"/>
    <n v="2.4"/>
    <n v="145"/>
    <n v="103.7"/>
    <n v="68.5"/>
    <n v="187.8"/>
    <n v="2.9449999999999998"/>
    <n v="16.3"/>
    <n v="25"/>
    <d v="2012-01-29T00:00:00"/>
    <n v="58.606772919999997"/>
    <n v="2012"/>
  </r>
  <r>
    <x v="16"/>
    <x v="82"/>
    <n v="5.7110000000000003"/>
    <n v="16.574999999999999"/>
    <s v="Passenger"/>
    <n v="24.997"/>
    <n v="3.5"/>
    <n v="210"/>
    <n v="107.1"/>
    <n v="70.3"/>
    <n v="194.1"/>
    <n v="3.4430000000000001"/>
    <n v="19"/>
    <n v="22"/>
    <d v="2012-08-28T00:00:00"/>
    <n v="84.83077858"/>
    <n v="2012"/>
  </r>
  <r>
    <x v="16"/>
    <x v="83"/>
    <n v="0.11"/>
    <n v="20.94"/>
    <s v="Passenger"/>
    <n v="25.45"/>
    <n v="3"/>
    <n v="161"/>
    <n v="97.2"/>
    <n v="72.400000000000006"/>
    <n v="180.3"/>
    <n v="3.1309999999999998"/>
    <n v="19.8"/>
    <n v="21"/>
    <d v="2012-06-29T00:00:00"/>
    <n v="67.544154939999999"/>
    <n v="2012"/>
  </r>
  <r>
    <x v="16"/>
    <x v="84"/>
    <n v="11.337"/>
    <n v="19.125"/>
    <s v="Car"/>
    <n v="31.806999999999999"/>
    <n v="3.5"/>
    <n v="200"/>
    <n v="107.3"/>
    <n v="69.900000000000006"/>
    <n v="186.6"/>
    <n v="4.5199999999999996"/>
    <n v="24.3"/>
    <n v="18"/>
    <d v="2012-01-17T00:00:00"/>
    <n v="83.920815039999994"/>
    <n v="2012"/>
  </r>
  <r>
    <x v="16"/>
    <x v="85"/>
    <n v="39.347999999999999"/>
    <n v="13.88"/>
    <s v="Car"/>
    <n v="22.527000000000001"/>
    <n v="3"/>
    <n v="173"/>
    <n v="107.3"/>
    <n v="66.7"/>
    <n v="178.3"/>
    <n v="3.51"/>
    <n v="19.5"/>
    <n v="20"/>
    <d v="2012-05-18T00:00:00"/>
    <n v="70.660941789999995"/>
    <n v="2012"/>
  </r>
  <r>
    <x v="17"/>
    <x v="86"/>
    <n v="14.351000000000001"/>
    <n v="8.8000000000000007"/>
    <s v="Passenger"/>
    <n v="16.239999999999998"/>
    <n v="2"/>
    <n v="125"/>
    <n v="106.5"/>
    <n v="69.099999999999994"/>
    <n v="184.8"/>
    <n v="2.7690000000000001"/>
    <n v="15"/>
    <n v="28"/>
    <d v="2012-12-19T00:00:00"/>
    <n v="50.997747609999998"/>
    <n v="2012"/>
  </r>
  <r>
    <x v="17"/>
    <x v="87"/>
    <n v="26.529"/>
    <n v="13.89"/>
    <s v="Passenger"/>
    <n v="16.54"/>
    <n v="2"/>
    <n v="125"/>
    <n v="106.4"/>
    <n v="69.599999999999994"/>
    <n v="185"/>
    <n v="2.8919999999999999"/>
    <n v="16"/>
    <n v="30"/>
    <d v="2012-02-23T00:00:00"/>
    <n v="51.113474259999997"/>
    <n v="2012"/>
  </r>
  <r>
    <x v="17"/>
    <x v="88"/>
    <n v="67.956000000000003"/>
    <n v="11.03"/>
    <s v="Passenger"/>
    <n v="19.035"/>
    <n v="3"/>
    <n v="153"/>
    <n v="108.5"/>
    <n v="73"/>
    <n v="199.7"/>
    <n v="3.379"/>
    <n v="16"/>
    <n v="24"/>
    <d v="2012-09-22T00:00:00"/>
    <n v="62.239966629999998"/>
    <n v="2012"/>
  </r>
  <r>
    <x v="17"/>
    <x v="89"/>
    <n v="81.174000000000007"/>
    <n v="14.875"/>
    <s v="Passenger"/>
    <n v="22.605"/>
    <n v="4.5999999999999996"/>
    <n v="200"/>
    <n v="114.7"/>
    <n v="78.2"/>
    <n v="212"/>
    <n v="3.9580000000000002"/>
    <n v="19"/>
    <n v="21"/>
    <d v="2012-07-24T00:00:00"/>
    <n v="80.657696459999997"/>
    <n v="2012"/>
  </r>
  <r>
    <x v="17"/>
    <x v="90"/>
    <n v="27.609000000000002"/>
    <n v="20.43"/>
    <s v="Car"/>
    <n v="27.56"/>
    <n v="4"/>
    <n v="210"/>
    <n v="111.6"/>
    <n v="70.2"/>
    <n v="190.1"/>
    <n v="3.8759999999999999"/>
    <n v="21"/>
    <n v="18"/>
    <d v="2008-02-13T00:00:00"/>
    <n v="85.949744249999995"/>
    <n v="2008"/>
  </r>
  <r>
    <x v="17"/>
    <x v="91"/>
    <n v="20.38"/>
    <n v="14.795"/>
    <s v="Car"/>
    <n v="22.51"/>
    <n v="3.3"/>
    <n v="170"/>
    <n v="112.2"/>
    <n v="74.900000000000006"/>
    <n v="194.7"/>
    <n v="3.944"/>
    <n v="20"/>
    <n v="21"/>
    <d v="2009-10-20T00:00:00"/>
    <n v="69.671460999999994"/>
    <n v="2009"/>
  </r>
  <r>
    <x v="18"/>
    <x v="92"/>
    <n v="18.391999999999999"/>
    <n v="26.05"/>
    <s v="Passenger"/>
    <n v="31.75"/>
    <n v="2.2999999999999998"/>
    <n v="185"/>
    <n v="105.9"/>
    <n v="67.7"/>
    <n v="177.4"/>
    <n v="3.25"/>
    <n v="16.399999999999999"/>
    <n v="26"/>
    <d v="2011-04-24T00:00:00"/>
    <n v="78.280730879999993"/>
    <n v="2011"/>
  </r>
  <r>
    <x v="18"/>
    <x v="93"/>
    <n v="27.602"/>
    <n v="41.45"/>
    <s v="Passenger"/>
    <n v="49.9"/>
    <n v="3.2"/>
    <n v="221"/>
    <n v="111.5"/>
    <n v="70.8"/>
    <n v="189.4"/>
    <n v="3.823"/>
    <n v="21.1"/>
    <n v="25"/>
    <d v="2011-07-12T00:00:00"/>
    <n v="98.249737499999995"/>
    <n v="2011"/>
  </r>
  <r>
    <x v="18"/>
    <x v="94"/>
    <n v="16.774000000000001"/>
    <n v="50.375"/>
    <s v="Passenger"/>
    <n v="69.7"/>
    <n v="4.3"/>
    <n v="275"/>
    <n v="121.5"/>
    <n v="73.099999999999994"/>
    <n v="203.1"/>
    <n v="4.133"/>
    <n v="23.2"/>
    <n v="21"/>
    <d v="2011-06-13T00:00:00"/>
    <n v="125.2738757"/>
    <n v="2011"/>
  </r>
  <r>
    <x v="18"/>
    <x v="95"/>
    <n v="3.3109999999999999"/>
    <n v="58.6"/>
    <s v="Passenger"/>
    <n v="82.6"/>
    <n v="5"/>
    <n v="302"/>
    <n v="99"/>
    <n v="71.3"/>
    <n v="177.1"/>
    <n v="4.125"/>
    <n v="21.1"/>
    <n v="20"/>
    <d v="2011-03-17T00:00:00"/>
    <n v="139.98229359999999"/>
    <n v="2011"/>
  </r>
  <r>
    <x v="18"/>
    <x v="96"/>
    <n v="7.9980000000000002"/>
    <m/>
    <s v="Passenger"/>
    <n v="38.9"/>
    <n v="2.2999999999999998"/>
    <n v="190"/>
    <n v="94.5"/>
    <n v="67.5"/>
    <n v="157.9"/>
    <n v="3.0550000000000002"/>
    <n v="15.9"/>
    <n v="26"/>
    <d v="2011-01-16T00:00:00"/>
    <n v="82.807361929999999"/>
    <n v="2011"/>
  </r>
  <r>
    <x v="18"/>
    <x v="97"/>
    <n v="1.526"/>
    <m/>
    <s v="Passenger"/>
    <n v="41"/>
    <n v="2.2999999999999998"/>
    <n v="185"/>
    <n v="94.5"/>
    <n v="67.5"/>
    <n v="157.30000000000001"/>
    <n v="2.9750000000000001"/>
    <n v="14"/>
    <n v="27"/>
    <d v="2011-08-06T00:00:00"/>
    <n v="81.848969240000002"/>
    <n v="2011"/>
  </r>
  <r>
    <x v="18"/>
    <x v="98"/>
    <n v="11.592000000000001"/>
    <m/>
    <s v="Passenger"/>
    <n v="41.6"/>
    <n v="3.2"/>
    <n v="215"/>
    <n v="105.9"/>
    <n v="67.8"/>
    <n v="180.3"/>
    <n v="3.2130000000000001"/>
    <n v="16.399999999999999"/>
    <n v="26"/>
    <d v="2011-07-08T00:00:00"/>
    <n v="92.925791770000004"/>
    <n v="2011"/>
  </r>
  <r>
    <x v="18"/>
    <x v="99"/>
    <n v="0.95399999999999996"/>
    <m/>
    <s v="Passenger"/>
    <n v="85.5"/>
    <n v="5"/>
    <n v="302"/>
    <n v="113.6"/>
    <n v="73.099999999999994"/>
    <n v="196.6"/>
    <n v="4.1150000000000002"/>
    <n v="23.2"/>
    <n v="20"/>
    <d v="2011-04-11T00:00:00"/>
    <n v="141.10098450000001"/>
    <n v="2011"/>
  </r>
  <r>
    <x v="18"/>
    <x v="100"/>
    <n v="28.975999999999999"/>
    <m/>
    <s v="Car"/>
    <n v="35.299999999999997"/>
    <n v="3.2"/>
    <n v="215"/>
    <n v="111"/>
    <n v="72.2"/>
    <n v="180.6"/>
    <n v="4.3869999999999996"/>
    <n v="19"/>
    <n v="20"/>
    <d v="2011-02-10T00:00:00"/>
    <n v="90.495532130000001"/>
    <n v="2011"/>
  </r>
  <r>
    <x v="19"/>
    <x v="101"/>
    <n v="42.643000000000001"/>
    <n v="8.4499999999999993"/>
    <s v="Passenger"/>
    <n v="13.499000000000001"/>
    <n v="1.8"/>
    <n v="126"/>
    <n v="99.8"/>
    <n v="67.3"/>
    <n v="177.5"/>
    <n v="2.593"/>
    <n v="13.2"/>
    <n v="30"/>
    <d v="2011-08-31T00:00:00"/>
    <n v="50.241977910000003"/>
    <n v="2011"/>
  </r>
  <r>
    <x v="19"/>
    <x v="102"/>
    <n v="88.093999999999994"/>
    <n v="11.295"/>
    <s v="Passenger"/>
    <n v="20.39"/>
    <n v="2.4"/>
    <n v="155"/>
    <n v="103.1"/>
    <n v="69.099999999999994"/>
    <n v="183.5"/>
    <n v="3.012"/>
    <n v="15.9"/>
    <n v="25"/>
    <d v="2011-08-02T00:00:00"/>
    <n v="63.313727829999998"/>
    <n v="2011"/>
  </r>
  <r>
    <x v="19"/>
    <x v="103"/>
    <n v="79.852999999999994"/>
    <n v="15.125"/>
    <s v="Passenger"/>
    <n v="26.248999999999999"/>
    <n v="3"/>
    <n v="222"/>
    <n v="108.3"/>
    <n v="70.3"/>
    <n v="190.5"/>
    <n v="3.294"/>
    <n v="18.5"/>
    <n v="25"/>
    <d v="2011-05-06T00:00:00"/>
    <n v="89.427820310000001"/>
    <n v="2011"/>
  </r>
  <r>
    <x v="19"/>
    <x v="104"/>
    <n v="27.308"/>
    <n v="15.38"/>
    <s v="Car"/>
    <n v="26.399000000000001"/>
    <n v="3.3"/>
    <n v="170"/>
    <n v="112.2"/>
    <n v="74.900000000000006"/>
    <n v="194.8"/>
    <n v="3.9910000000000001"/>
    <n v="20"/>
    <n v="21"/>
    <d v="2011-03-07T00:00:00"/>
    <n v="71.171664129999996"/>
    <n v="2011"/>
  </r>
  <r>
    <x v="19"/>
    <x v="105"/>
    <n v="42.573999999999998"/>
    <n v="17.809999999999999"/>
    <s v="Car"/>
    <n v="29.298999999999999"/>
    <n v="3.3"/>
    <n v="170"/>
    <n v="106.3"/>
    <n v="71.7"/>
    <n v="182.6"/>
    <n v="3.9470000000000001"/>
    <n v="21"/>
    <n v="19"/>
    <d v="2011-09-25T00:00:00"/>
    <n v="72.290355079999998"/>
    <n v="2011"/>
  </r>
  <r>
    <x v="19"/>
    <x v="106"/>
    <n v="54.158000000000001"/>
    <m/>
    <s v="Car"/>
    <n v="22.798999999999999"/>
    <n v="3.3"/>
    <n v="170"/>
    <n v="104.3"/>
    <n v="70.400000000000006"/>
    <n v="178"/>
    <n v="3.8210000000000002"/>
    <n v="19.399999999999999"/>
    <n v="18"/>
    <d v="2011-01-24T00:00:00"/>
    <n v="69.78294434"/>
    <n v="2011"/>
  </r>
  <r>
    <x v="19"/>
    <x v="107"/>
    <n v="65.004999999999995"/>
    <m/>
    <s v="Car"/>
    <n v="17.89"/>
    <n v="3.3"/>
    <n v="170"/>
    <n v="116.1"/>
    <n v="66.5"/>
    <n v="196.1"/>
    <n v="3.2170000000000001"/>
    <n v="19.399999999999999"/>
    <n v="18"/>
    <d v="2011-08-27T00:00:00"/>
    <n v="67.889270589999995"/>
    <n v="2011"/>
  </r>
  <r>
    <x v="20"/>
    <x v="108"/>
    <n v="1.1120000000000001"/>
    <n v="11.24"/>
    <s v="Passenger"/>
    <n v="18.145"/>
    <n v="3.1"/>
    <n v="150"/>
    <n v="107"/>
    <n v="69.400000000000006"/>
    <n v="192"/>
    <n v="3.1019999999999999"/>
    <n v="15.2"/>
    <n v="25"/>
    <d v="2011-05-31T00:00:00"/>
    <n v="60.861611549999999"/>
    <n v="2011"/>
  </r>
  <r>
    <x v="20"/>
    <x v="109"/>
    <n v="38.554000000000002"/>
    <m/>
    <s v="Passenger"/>
    <n v="24.15"/>
    <n v="3.5"/>
    <n v="215"/>
    <n v="109"/>
    <n v="73.599999999999994"/>
    <n v="195.9"/>
    <n v="3.4550000000000001"/>
    <n v="18"/>
    <m/>
    <d v="2011-04-01T00:00:00"/>
    <n v="86.272522910000006"/>
    <n v="2011"/>
  </r>
  <r>
    <x v="20"/>
    <x v="110"/>
    <n v="80.254999999999995"/>
    <m/>
    <s v="Passenger"/>
    <n v="18.27"/>
    <n v="2.4"/>
    <n v="150"/>
    <n v="107"/>
    <n v="70.099999999999994"/>
    <n v="186.7"/>
    <n v="2.9580000000000002"/>
    <n v="15"/>
    <n v="27"/>
    <d v="2009-10-20T00:00:00"/>
    <n v="60.727446929999999"/>
    <n v="2009"/>
  </r>
  <r>
    <x v="20"/>
    <x v="111"/>
    <n v="14.69"/>
    <n v="19.89"/>
    <s v="Passenger"/>
    <n v="36.228999999999999"/>
    <n v="4"/>
    <n v="250"/>
    <n v="113.8"/>
    <n v="74.400000000000006"/>
    <n v="205.4"/>
    <n v="3.9670000000000001"/>
    <n v="18.5"/>
    <n v="22"/>
    <d v="2011-02-18T00:00:00"/>
    <n v="103.4416926"/>
    <n v="2011"/>
  </r>
  <r>
    <x v="20"/>
    <x v="112"/>
    <n v="20.016999999999999"/>
    <n v="19.925000000000001"/>
    <s v="Car"/>
    <n v="31.597999999999999"/>
    <n v="4.3"/>
    <n v="190"/>
    <n v="107"/>
    <n v="67.8"/>
    <n v="181.2"/>
    <n v="4.0679999999999996"/>
    <n v="17.5"/>
    <n v="19"/>
    <d v="2011-09-21T00:00:00"/>
    <n v="80.511672590000003"/>
    <n v="2011"/>
  </r>
  <r>
    <x v="20"/>
    <x v="113"/>
    <n v="24.361000000000001"/>
    <n v="15.24"/>
    <s v="Car"/>
    <n v="25.344999999999999"/>
    <n v="3.4"/>
    <n v="185"/>
    <n v="120"/>
    <n v="72.2"/>
    <n v="201.4"/>
    <n v="3.948"/>
    <n v="25"/>
    <n v="22"/>
    <d v="2011-06-25T00:00:00"/>
    <n v="76.096570420000006"/>
    <n v="2011"/>
  </r>
  <r>
    <x v="21"/>
    <x v="35"/>
    <n v="32.734000000000002"/>
    <n v="7.75"/>
    <s v="Passenger"/>
    <n v="12.64"/>
    <n v="2"/>
    <n v="132"/>
    <n v="105"/>
    <n v="74.400000000000006"/>
    <n v="174.4"/>
    <n v="2.5590000000000002"/>
    <n v="12.5"/>
    <n v="29"/>
    <d v="2011-04-26T00:00:00"/>
    <n v="52.084898750000001"/>
    <n v="2011"/>
  </r>
  <r>
    <x v="21"/>
    <x v="114"/>
    <n v="5.24"/>
    <n v="9.8000000000000007"/>
    <s v="Passenger"/>
    <n v="16.079999999999998"/>
    <n v="2"/>
    <n v="132"/>
    <n v="108"/>
    <n v="71"/>
    <n v="186.3"/>
    <n v="2.9420000000000002"/>
    <n v="16"/>
    <n v="27"/>
    <d v="2011-11-14T00:00:00"/>
    <n v="53.411897670000002"/>
    <n v="2011"/>
  </r>
  <r>
    <x v="21"/>
    <x v="115"/>
    <n v="24.155000000000001"/>
    <n v="12.025"/>
    <s v="Car"/>
    <n v="18.850000000000001"/>
    <n v="2.4"/>
    <n v="150"/>
    <n v="113.3"/>
    <n v="76.8"/>
    <n v="186.3"/>
    <n v="3.528"/>
    <n v="20"/>
    <n v="24"/>
    <d v="2011-04-24T00:00:00"/>
    <n v="60.951185119999998"/>
    <n v="2011"/>
  </r>
  <r>
    <x v="21"/>
    <x v="116"/>
    <n v="1.8720000000000001"/>
    <m/>
    <s v="Passenger"/>
    <n v="43"/>
    <n v="3.5"/>
    <n v="253"/>
    <n v="113.3"/>
    <n v="76.3"/>
    <n v="165.4"/>
    <n v="2.85"/>
    <n v="12"/>
    <n v="21"/>
    <d v="2012-06-27T00:00:00"/>
    <n v="106.98445630000001"/>
    <n v="2012"/>
  </r>
  <r>
    <x v="22"/>
    <x v="117"/>
    <n v="51.645000000000003"/>
    <n v="13.79"/>
    <s v="Passenger"/>
    <n v="21.61"/>
    <n v="2.4"/>
    <n v="150"/>
    <n v="104.1"/>
    <n v="68.400000000000006"/>
    <n v="181.9"/>
    <n v="2.9060000000000001"/>
    <n v="15"/>
    <n v="27"/>
    <d v="2012-01-25T00:00:00"/>
    <n v="62.015870300000003"/>
    <n v="2012"/>
  </r>
  <r>
    <x v="22"/>
    <x v="118"/>
    <n v="131.09700000000001"/>
    <n v="10.29"/>
    <s v="Passenger"/>
    <n v="19.72"/>
    <n v="3.4"/>
    <n v="175"/>
    <n v="107"/>
    <n v="70.400000000000006"/>
    <n v="186.3"/>
    <n v="3.0910000000000002"/>
    <n v="15.2"/>
    <n v="25"/>
    <d v="2012-11-26T00:00:00"/>
    <n v="70.389737260000004"/>
    <n v="2012"/>
  </r>
  <r>
    <x v="22"/>
    <x v="119"/>
    <n v="19.911000000000001"/>
    <n v="17.805"/>
    <s v="Passenger"/>
    <n v="25.31"/>
    <n v="3.8"/>
    <n v="200"/>
    <n v="101.1"/>
    <n v="74.5"/>
    <n v="193.4"/>
    <n v="3.492"/>
    <n v="16.8"/>
    <n v="25"/>
    <d v="2012-06-16T00:00:00"/>
    <n v="81.492726160000004"/>
    <n v="2012"/>
  </r>
  <r>
    <x v="22"/>
    <x v="120"/>
    <n v="92.364000000000004"/>
    <n v="14.01"/>
    <s v="Passenger"/>
    <n v="21.664999999999999"/>
    <n v="3.8"/>
    <n v="195"/>
    <n v="110.5"/>
    <n v="72.7"/>
    <n v="196.5"/>
    <n v="3.3959999999999999"/>
    <n v="18"/>
    <n v="25"/>
    <d v="2012-10-15T00:00:00"/>
    <n v="78.318168130000004"/>
    <n v="2012"/>
  </r>
  <r>
    <x v="22"/>
    <x v="121"/>
    <n v="35.945"/>
    <n v="13.225"/>
    <s v="Passenger"/>
    <n v="23.754999999999999"/>
    <n v="3.8"/>
    <n v="205"/>
    <n v="112.2"/>
    <n v="72.599999999999994"/>
    <n v="202.5"/>
    <n v="3.59"/>
    <n v="17.5"/>
    <n v="24"/>
    <d v="2011-05-18T00:00:00"/>
    <n v="82.661355599999993"/>
    <n v="2011"/>
  </r>
  <r>
    <x v="22"/>
    <x v="122"/>
    <n v="39.572000000000003"/>
    <m/>
    <s v="Car"/>
    <n v="25.635000000000002"/>
    <n v="3.4"/>
    <n v="185"/>
    <n v="120"/>
    <n v="72.7"/>
    <n v="201.3"/>
    <n v="3.9420000000000002"/>
    <n v="25"/>
    <n v="23"/>
    <d v="2012-07-22T00:00:00"/>
    <n v="76.208439519999999"/>
    <n v="2012"/>
  </r>
  <r>
    <x v="23"/>
    <x v="123"/>
    <n v="8.9819999999999993"/>
    <n v="41.25"/>
    <s v="Passenger"/>
    <n v="41.43"/>
    <n v="2.7"/>
    <n v="217"/>
    <n v="95.2"/>
    <n v="70.099999999999994"/>
    <n v="171"/>
    <n v="2.778"/>
    <n v="17"/>
    <n v="22"/>
    <d v="2012-02-19T00:00:00"/>
    <n v="93.437330700000004"/>
    <n v="2012"/>
  </r>
  <r>
    <x v="23"/>
    <x v="124"/>
    <n v="1.28"/>
    <n v="60.625"/>
    <s v="Passenger"/>
    <n v="71.02"/>
    <n v="3.4"/>
    <n v="300"/>
    <n v="92.6"/>
    <n v="69.5"/>
    <n v="174.5"/>
    <n v="3.032"/>
    <n v="17"/>
    <n v="21"/>
    <d v="2012-12-21T00:00:00"/>
    <n v="134.3909754"/>
    <n v="2012"/>
  </r>
  <r>
    <x v="23"/>
    <x v="125"/>
    <n v="1.8660000000000001"/>
    <n v="67.55"/>
    <s v="Passenger"/>
    <n v="74.97"/>
    <n v="3.4"/>
    <n v="300"/>
    <n v="92.6"/>
    <n v="69.5"/>
    <n v="174.5"/>
    <n v="3.0750000000000002"/>
    <n v="17"/>
    <n v="23"/>
    <d v="2011-07-11T00:00:00"/>
    <n v="135.91470960000001"/>
    <n v="2011"/>
  </r>
  <r>
    <x v="24"/>
    <x v="126"/>
    <n v="9.1910000000000007"/>
    <m/>
    <s v="Passenger"/>
    <n v="33.119999999999997"/>
    <n v="2.2999999999999998"/>
    <n v="170"/>
    <n v="106.4"/>
    <n v="70.599999999999994"/>
    <n v="189.2"/>
    <n v="3.28"/>
    <n v="18.5"/>
    <n v="23"/>
    <d v="2012-11-09T00:00:00"/>
    <n v="73.503778190000006"/>
    <n v="2012"/>
  </r>
  <r>
    <x v="24"/>
    <x v="127"/>
    <n v="12.115"/>
    <m/>
    <s v="Passenger"/>
    <n v="26.1"/>
    <n v="2"/>
    <n v="185"/>
    <n v="102.6"/>
    <n v="67.400000000000006"/>
    <n v="182.2"/>
    <n v="2.99"/>
    <n v="16.899999999999999"/>
    <n v="23"/>
    <d v="2011-06-12T00:00:00"/>
    <n v="76.02304771"/>
    <n v="2011"/>
  </r>
  <r>
    <x v="25"/>
    <x v="128"/>
    <n v="80.62"/>
    <n v="9.1999999999999993"/>
    <s v="Passenger"/>
    <n v="10.685"/>
    <n v="1.9"/>
    <n v="100"/>
    <n v="102.4"/>
    <n v="66.400000000000006"/>
    <n v="176.9"/>
    <n v="2.3319999999999999"/>
    <n v="12.1"/>
    <n v="33"/>
    <d v="2012-08-16T00:00:00"/>
    <n v="39.986424749999998"/>
    <n v="2012"/>
  </r>
  <r>
    <x v="25"/>
    <x v="129"/>
    <n v="24.545999999999999"/>
    <n v="10.59"/>
    <s v="Passenger"/>
    <n v="12.535"/>
    <n v="1.9"/>
    <n v="100"/>
    <n v="102.4"/>
    <n v="66.400000000000006"/>
    <n v="180"/>
    <n v="2.367"/>
    <n v="12.1"/>
    <n v="33"/>
    <d v="2011-03-16T00:00:00"/>
    <n v="40.700072419999998"/>
    <n v="2011"/>
  </r>
  <r>
    <x v="25"/>
    <x v="130"/>
    <n v="5.2229999999999999"/>
    <n v="10.79"/>
    <s v="Passenger"/>
    <n v="14.29"/>
    <n v="1.9"/>
    <n v="124"/>
    <n v="102.4"/>
    <n v="66.400000000000006"/>
    <n v="176.9"/>
    <n v="2.452"/>
    <n v="12.1"/>
    <n v="31"/>
    <d v="2011-01-15T00:00:00"/>
    <n v="49.865773670000003"/>
    <n v="2011"/>
  </r>
  <r>
    <x v="25"/>
    <x v="131"/>
    <n v="8.4719999999999995"/>
    <m/>
    <s v="Passenger"/>
    <n v="18.835000000000001"/>
    <n v="2.2000000000000002"/>
    <n v="137"/>
    <n v="106.5"/>
    <n v="69"/>
    <n v="190.4"/>
    <n v="3.0750000000000002"/>
    <n v="13.1"/>
    <n v="27"/>
    <d v="2011-08-05T00:00:00"/>
    <n v="56.295243040000003"/>
    <n v="2011"/>
  </r>
  <r>
    <x v="25"/>
    <x v="132"/>
    <n v="49.988999999999997"/>
    <m/>
    <s v="Passenger"/>
    <n v="15.01"/>
    <n v="2.2000000000000002"/>
    <n v="137"/>
    <n v="106.5"/>
    <n v="69"/>
    <n v="190.4"/>
    <n v="2.91"/>
    <n v="13.1"/>
    <n v="28"/>
    <d v="2012-12-04T00:00:00"/>
    <n v="54.819728249999997"/>
    <n v="2012"/>
  </r>
  <r>
    <x v="26"/>
    <x v="133"/>
    <n v="47.106999999999999"/>
    <m/>
    <s v="Passenger"/>
    <n v="22.695"/>
    <n v="2.5"/>
    <n v="165"/>
    <n v="103.5"/>
    <n v="67.5"/>
    <n v="185.8"/>
    <n v="3.415"/>
    <n v="16.899999999999999"/>
    <n v="25"/>
    <d v="2011-07-07T00:00:00"/>
    <n v="67.765907600000006"/>
    <n v="2011"/>
  </r>
  <r>
    <x v="26"/>
    <x v="134"/>
    <n v="33.027999999999999"/>
    <m/>
    <s v="Car"/>
    <n v="20.094999999999999"/>
    <n v="2.5"/>
    <n v="165"/>
    <n v="99.4"/>
    <n v="68.3"/>
    <n v="175.2"/>
    <n v="3.125"/>
    <n v="15.9"/>
    <n v="24"/>
    <d v="2012-09-10T00:00:00"/>
    <n v="66.762943309999997"/>
    <n v="2012"/>
  </r>
  <r>
    <x v="27"/>
    <x v="135"/>
    <n v="142.535"/>
    <n v="10.025"/>
    <s v="Passenger"/>
    <n v="13.108000000000001"/>
    <n v="1.8"/>
    <n v="120"/>
    <n v="97"/>
    <n v="66.7"/>
    <n v="174"/>
    <n v="2.42"/>
    <n v="13.2"/>
    <n v="33"/>
    <d v="2011-04-11T00:00:00"/>
    <n v="47.96897242"/>
    <n v="2011"/>
  </r>
  <r>
    <x v="27"/>
    <x v="136"/>
    <n v="247.994"/>
    <n v="13.244999999999999"/>
    <s v="Passenger"/>
    <n v="17.518000000000001"/>
    <n v="2.2000000000000002"/>
    <n v="133"/>
    <n v="105.2"/>
    <n v="70.099999999999994"/>
    <n v="188.5"/>
    <n v="2.9980000000000002"/>
    <n v="18.5"/>
    <n v="27"/>
    <d v="2011-02-10T00:00:00"/>
    <n v="54.372419649999998"/>
    <n v="2011"/>
  </r>
  <r>
    <x v="27"/>
    <x v="137"/>
    <n v="63.848999999999997"/>
    <n v="18.14"/>
    <s v="Passenger"/>
    <n v="25.545000000000002"/>
    <n v="3"/>
    <n v="210"/>
    <n v="107.1"/>
    <n v="71.7"/>
    <n v="191.9"/>
    <n v="3.4169999999999998"/>
    <n v="18.5"/>
    <n v="26"/>
    <d v="2011-08-31T00:00:00"/>
    <n v="84.911898260000001"/>
    <n v="2011"/>
  </r>
  <r>
    <x v="27"/>
    <x v="138"/>
    <n v="33.268999999999998"/>
    <n v="15.445"/>
    <s v="Passenger"/>
    <n v="16.875"/>
    <n v="1.8"/>
    <n v="140"/>
    <n v="102.4"/>
    <n v="68.3"/>
    <n v="170.5"/>
    <n v="2.4249999999999998"/>
    <n v="14.5"/>
    <n v="31"/>
    <d v="2012-12-29T00:00:00"/>
    <n v="56.496030339999997"/>
    <n v="2012"/>
  </r>
  <r>
    <x v="27"/>
    <x v="139"/>
    <n v="84.087000000000003"/>
    <n v="9.5749999999999993"/>
    <s v="Car"/>
    <n v="11.528"/>
    <n v="2.4"/>
    <n v="142"/>
    <n v="103.3"/>
    <n v="66.5"/>
    <n v="178.7"/>
    <n v="2.58"/>
    <n v="15.1"/>
    <n v="23"/>
    <d v="2011-08-01T00:00:00"/>
    <n v="55.297116580000001"/>
    <n v="2011"/>
  </r>
  <r>
    <x v="27"/>
    <x v="140"/>
    <n v="65.119"/>
    <m/>
    <s v="Car"/>
    <n v="22.367999999999999"/>
    <n v="3"/>
    <n v="194"/>
    <n v="114.2"/>
    <n v="73.400000000000006"/>
    <n v="193.5"/>
    <n v="3.7589999999999999"/>
    <n v="20.9"/>
    <n v="22"/>
    <d v="2012-10-05T00:00:00"/>
    <n v="78.027219470000006"/>
    <n v="2012"/>
  </r>
  <r>
    <x v="27"/>
    <x v="141"/>
    <n v="25.106000000000002"/>
    <n v="13.324999999999999"/>
    <s v="Car"/>
    <n v="16.888000000000002"/>
    <n v="2"/>
    <n v="127"/>
    <n v="94.9"/>
    <n v="66.7"/>
    <n v="163.80000000000001"/>
    <n v="2.6680000000000001"/>
    <n v="15.3"/>
    <n v="27"/>
    <d v="2011-05-06T00:00:00"/>
    <n v="51.955108869999997"/>
    <n v="2011"/>
  </r>
  <r>
    <x v="27"/>
    <x v="142"/>
    <n v="68.411000000000001"/>
    <n v="19.425000000000001"/>
    <s v="Car"/>
    <n v="22.288"/>
    <n v="2.7"/>
    <n v="150"/>
    <n v="105.3"/>
    <n v="66.5"/>
    <n v="183.3"/>
    <n v="3.44"/>
    <n v="18.5"/>
    <n v="23"/>
    <d v="2011-03-07T00:00:00"/>
    <n v="62.35557713"/>
    <n v="2011"/>
  </r>
  <r>
    <x v="27"/>
    <x v="143"/>
    <n v="9.8350000000000009"/>
    <n v="34.08"/>
    <s v="Car"/>
    <n v="51.728000000000002"/>
    <n v="4.7"/>
    <n v="230"/>
    <n v="112.2"/>
    <n v="76.400000000000006"/>
    <n v="192.5"/>
    <n v="5.1150000000000002"/>
    <n v="25.4"/>
    <n v="15"/>
    <d v="2011-09-25T00:00:00"/>
    <n v="102.5289842"/>
    <n v="2011"/>
  </r>
  <r>
    <x v="28"/>
    <x v="144"/>
    <n v="9.7609999999999992"/>
    <n v="11.425000000000001"/>
    <s v="Passenger"/>
    <n v="14.9"/>
    <n v="2"/>
    <n v="115"/>
    <n v="98.9"/>
    <n v="68.3"/>
    <n v="163.30000000000001"/>
    <n v="2.7669999999999999"/>
    <n v="14.5"/>
    <n v="26"/>
    <d v="2011-01-24T00:00:00"/>
    <n v="46.943876760000002"/>
    <n v="2011"/>
  </r>
  <r>
    <x v="28"/>
    <x v="145"/>
    <n v="83.721000000000004"/>
    <n v="13.24"/>
    <s v="Passenger"/>
    <n v="16.7"/>
    <n v="2"/>
    <n v="115"/>
    <n v="98.9"/>
    <n v="68.3"/>
    <n v="172.3"/>
    <n v="2.8530000000000002"/>
    <n v="14.5"/>
    <n v="26"/>
    <d v="2011-08-27T00:00:00"/>
    <n v="47.638236659999997"/>
    <n v="2011"/>
  </r>
  <r>
    <x v="28"/>
    <x v="146"/>
    <n v="51.101999999999997"/>
    <n v="16.725000000000001"/>
    <s v="Passenger"/>
    <n v="21.2"/>
    <n v="1.8"/>
    <n v="150"/>
    <n v="106.4"/>
    <n v="68.5"/>
    <n v="184.1"/>
    <n v="3.0430000000000001"/>
    <n v="16.399999999999999"/>
    <n v="27"/>
    <d v="2012-10-30T00:00:00"/>
    <n v="61.701381359999999"/>
    <n v="2012"/>
  </r>
  <r>
    <x v="28"/>
    <x v="147"/>
    <n v="9.5690000000000008"/>
    <n v="16.574999999999999"/>
    <s v="Passenger"/>
    <n v="19.989999999999998"/>
    <n v="2"/>
    <n v="115"/>
    <n v="97.4"/>
    <n v="66.7"/>
    <n v="160.4"/>
    <n v="3.0790000000000002"/>
    <n v="13.7"/>
    <n v="26"/>
    <d v="2011-05-31T00:00:00"/>
    <n v="48.907372250000002"/>
    <n v="2011"/>
  </r>
  <r>
    <x v="28"/>
    <x v="148"/>
    <n v="5.5960000000000001"/>
    <n v="13.76"/>
    <s v="Passenger"/>
    <n v="17.5"/>
    <n v="2"/>
    <n v="115"/>
    <n v="98.9"/>
    <n v="68.3"/>
    <n v="163.30000000000001"/>
    <n v="2.762"/>
    <n v="14.6"/>
    <n v="26"/>
    <d v="2011-04-01T00:00:00"/>
    <n v="47.946841059999997"/>
    <n v="2011"/>
  </r>
  <r>
    <x v="28"/>
    <x v="149"/>
    <n v="49.463000000000001"/>
    <m/>
    <s v="Passenger"/>
    <n v="15.9"/>
    <n v="2"/>
    <n v="115"/>
    <n v="98.9"/>
    <n v="67.900000000000006"/>
    <n v="161.1"/>
    <n v="2.7690000000000001"/>
    <n v="14.5"/>
    <n v="26"/>
    <d v="2011-10-20T00:00:00"/>
    <n v="47.329632259999997"/>
    <n v="2011"/>
  </r>
  <r>
    <x v="29"/>
    <x v="150"/>
    <n v="16.957000000000001"/>
    <m/>
    <s v="Passenger"/>
    <n v="23.4"/>
    <n v="1.9"/>
    <n v="160"/>
    <n v="100.5"/>
    <n v="67.599999999999994"/>
    <n v="176.6"/>
    <n v="2.9980000000000002"/>
    <n v="15.8"/>
    <n v="25"/>
    <d v="2011-02-18T00:00:00"/>
    <n v="66.113056799999995"/>
    <n v="2011"/>
  </r>
  <r>
    <x v="29"/>
    <x v="151"/>
    <n v="3.5449999999999999"/>
    <m/>
    <s v="Passenger"/>
    <n v="24.4"/>
    <n v="1.9"/>
    <n v="160"/>
    <n v="100.5"/>
    <n v="67.599999999999994"/>
    <n v="176.6"/>
    <n v="3.0419999999999998"/>
    <n v="15.8"/>
    <n v="25"/>
    <d v="2011-09-21T00:00:00"/>
    <n v="66.498812299999997"/>
    <n v="2011"/>
  </r>
  <r>
    <x v="29"/>
    <x v="152"/>
    <n v="15.244999999999999"/>
    <m/>
    <s v="Passenger"/>
    <n v="27.5"/>
    <n v="2.4"/>
    <n v="168"/>
    <n v="104.9"/>
    <n v="69.3"/>
    <n v="185.9"/>
    <n v="3.2080000000000002"/>
    <n v="17.899999999999999"/>
    <n v="25"/>
    <d v="2012-11-24T00:00:00"/>
    <n v="70.654495449999999"/>
    <n v="2012"/>
  </r>
  <r>
    <x v="29"/>
    <x v="153"/>
    <n v="17.530999999999999"/>
    <m/>
    <s v="Passenger"/>
    <n v="28.8"/>
    <n v="2.4"/>
    <n v="168"/>
    <n v="104.9"/>
    <n v="69.3"/>
    <n v="186.2"/>
    <n v="3.2589999999999999"/>
    <n v="17.899999999999999"/>
    <n v="25"/>
    <d v="2011-06-25T00:00:00"/>
    <n v="71.1559776"/>
    <n v="2011"/>
  </r>
  <r>
    <x v="29"/>
    <x v="154"/>
    <n v="3.4929999999999999"/>
    <m/>
    <s v="Passenger"/>
    <n v="45.5"/>
    <n v="2.2999999999999998"/>
    <n v="236"/>
    <n v="104.9"/>
    <n v="71.5"/>
    <n v="185.7"/>
    <n v="3.601"/>
    <n v="18.5"/>
    <n v="23"/>
    <d v="2011-04-26T00:00:00"/>
    <n v="101.6233572"/>
    <n v="2011"/>
  </r>
  <r>
    <x v="29"/>
    <x v="155"/>
    <n v="18.969000000000001"/>
    <m/>
    <s v="Passenger"/>
    <n v="36"/>
    <n v="2.9"/>
    <n v="201"/>
    <n v="109.9"/>
    <n v="72.099999999999994"/>
    <n v="189.8"/>
    <n v="3.6"/>
    <n v="21.1"/>
    <n v="24"/>
    <d v="2011-11-14T00:00:00"/>
    <n v="85.735654510000003"/>
    <n v="2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36BB90-A5DE-41B3-9712-69747AE2BEEC}" name="PivotTable2" cacheId="1" applyNumberFormats="0" applyBorderFormats="0" applyFontFormats="0" applyPatternFormats="0" applyAlignmentFormats="0" applyWidthHeightFormats="1" dataCaption="Values" updatedVersion="8" minRefreshableVersion="3" useAutoFormatting="1" pageWrap="1" itemPrintTitles="1" mergeItem="1" createdVersion="8" indent="0" outline="1" outlineData="1" multipleFieldFilters="0">
  <location ref="A3:A191" firstHeaderRow="1" firstDataRow="1" firstDataCol="1"/>
  <pivotFields count="17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8"/>
        <item x="17"/>
        <item x="16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157">
        <item x="127"/>
        <item x="126"/>
        <item x="83"/>
        <item x="34"/>
        <item x="7"/>
        <item x="8"/>
        <item x="142"/>
        <item x="9"/>
        <item x="4"/>
        <item x="5"/>
        <item x="6"/>
        <item x="62"/>
        <item x="58"/>
        <item x="110"/>
        <item x="102"/>
        <item x="111"/>
        <item x="137"/>
        <item x="36"/>
        <item x="149"/>
        <item x="121"/>
        <item x="123"/>
        <item x="112"/>
        <item x="114"/>
        <item x="154"/>
        <item x="147"/>
        <item x="23"/>
        <item x="136"/>
        <item x="45"/>
        <item x="125"/>
        <item x="124"/>
        <item x="17"/>
        <item x="19"/>
        <item x="92"/>
        <item x="138"/>
        <item x="10"/>
        <item x="68"/>
        <item x="31"/>
        <item x="57"/>
        <item x="2"/>
        <item x="99"/>
        <item x="98"/>
        <item x="30"/>
        <item x="76"/>
        <item x="48"/>
        <item x="135"/>
        <item x="24"/>
        <item x="87"/>
        <item x="51"/>
        <item x="59"/>
        <item x="108"/>
        <item x="43"/>
        <item x="14"/>
        <item x="82"/>
        <item x="44"/>
        <item x="93"/>
        <item x="80"/>
        <item x="63"/>
        <item x="16"/>
        <item x="70"/>
        <item x="18"/>
        <item x="46"/>
        <item x="54"/>
        <item x="52"/>
        <item x="119"/>
        <item x="50"/>
        <item x="134"/>
        <item x="107"/>
        <item x="56"/>
        <item x="81"/>
        <item x="144"/>
        <item x="118"/>
        <item x="69"/>
        <item x="89"/>
        <item x="120"/>
        <item x="71"/>
        <item x="72"/>
        <item x="148"/>
        <item x="65"/>
        <item x="27"/>
        <item x="0"/>
        <item x="38"/>
        <item x="109"/>
        <item x="145"/>
        <item x="143"/>
        <item x="13"/>
        <item x="32"/>
        <item x="132"/>
        <item x="73"/>
        <item x="21"/>
        <item x="131"/>
        <item x="74"/>
        <item x="20"/>
        <item x="103"/>
        <item x="100"/>
        <item x="26"/>
        <item x="79"/>
        <item x="122"/>
        <item x="22"/>
        <item x="84"/>
        <item x="85"/>
        <item x="90"/>
        <item x="47"/>
        <item x="86"/>
        <item x="78"/>
        <item x="35"/>
        <item x="61"/>
        <item x="133"/>
        <item x="12"/>
        <item x="146"/>
        <item x="60"/>
        <item x="105"/>
        <item x="25"/>
        <item x="116"/>
        <item x="104"/>
        <item x="40"/>
        <item x="42"/>
        <item x="41"/>
        <item x="55"/>
        <item x="141"/>
        <item x="11"/>
        <item x="3"/>
        <item x="75"/>
        <item x="150"/>
        <item x="152"/>
        <item x="155"/>
        <item x="88"/>
        <item x="129"/>
        <item x="94"/>
        <item x="29"/>
        <item x="28"/>
        <item x="101"/>
        <item x="15"/>
        <item x="140"/>
        <item x="113"/>
        <item x="128"/>
        <item x="95"/>
        <item x="96"/>
        <item x="97"/>
        <item x="64"/>
        <item x="37"/>
        <item x="66"/>
        <item x="117"/>
        <item x="130"/>
        <item x="139"/>
        <item x="49"/>
        <item x="1"/>
        <item x="33"/>
        <item x="77"/>
        <item x="151"/>
        <item x="153"/>
        <item x="91"/>
        <item x="39"/>
        <item x="115"/>
        <item x="53"/>
        <item x="67"/>
        <item x="10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</pivotFields>
  <rowFields count="2">
    <field x="0"/>
    <field x="1"/>
  </rowFields>
  <rowItems count="188">
    <i>
      <x/>
    </i>
    <i r="1">
      <x v="38"/>
    </i>
    <i r="1">
      <x v="79"/>
    </i>
    <i r="1">
      <x v="120"/>
    </i>
    <i r="1">
      <x v="145"/>
    </i>
    <i>
      <x v="1"/>
    </i>
    <i r="1">
      <x v="8"/>
    </i>
    <i r="1">
      <x v="9"/>
    </i>
    <i r="1">
      <x v="10"/>
    </i>
    <i>
      <x v="2"/>
    </i>
    <i r="1">
      <x v="4"/>
    </i>
    <i r="1">
      <x v="5"/>
    </i>
    <i r="1">
      <x v="7"/>
    </i>
    <i>
      <x v="3"/>
    </i>
    <i r="1">
      <x v="34"/>
    </i>
    <i r="1">
      <x v="84"/>
    </i>
    <i r="1">
      <x v="107"/>
    </i>
    <i r="1">
      <x v="119"/>
    </i>
    <i>
      <x v="4"/>
    </i>
    <i r="1">
      <x v="30"/>
    </i>
    <i r="1">
      <x v="51"/>
    </i>
    <i r="1">
      <x v="57"/>
    </i>
    <i r="1">
      <x v="59"/>
    </i>
    <i r="1">
      <x v="131"/>
    </i>
    <i>
      <x v="5"/>
    </i>
    <i r="1">
      <x v="25"/>
    </i>
    <i r="1">
      <x v="31"/>
    </i>
    <i r="1">
      <x v="45"/>
    </i>
    <i r="1">
      <x v="78"/>
    </i>
    <i r="1">
      <x v="88"/>
    </i>
    <i r="1">
      <x v="91"/>
    </i>
    <i r="1">
      <x v="94"/>
    </i>
    <i r="1">
      <x v="97"/>
    </i>
    <i r="1">
      <x v="111"/>
    </i>
    <i>
      <x v="6"/>
    </i>
    <i r="1">
      <x v="3"/>
    </i>
    <i r="1">
      <x v="36"/>
    </i>
    <i r="1">
      <x v="41"/>
    </i>
    <i r="1">
      <x v="85"/>
    </i>
    <i r="1">
      <x v="128"/>
    </i>
    <i r="1">
      <x v="129"/>
    </i>
    <i r="1">
      <x v="146"/>
    </i>
    <i>
      <x v="7"/>
    </i>
    <i r="1">
      <x v="17"/>
    </i>
    <i r="1">
      <x v="27"/>
    </i>
    <i r="1">
      <x v="50"/>
    </i>
    <i r="1">
      <x v="53"/>
    </i>
    <i r="1">
      <x v="80"/>
    </i>
    <i r="1">
      <x v="104"/>
    </i>
    <i r="1">
      <x v="114"/>
    </i>
    <i r="1">
      <x v="115"/>
    </i>
    <i r="1">
      <x v="116"/>
    </i>
    <i r="1">
      <x v="139"/>
    </i>
    <i r="1">
      <x v="151"/>
    </i>
    <i>
      <x v="8"/>
    </i>
    <i r="1">
      <x v="43"/>
    </i>
    <i r="1">
      <x v="47"/>
    </i>
    <i r="1">
      <x v="60"/>
    </i>
    <i r="1">
      <x v="61"/>
    </i>
    <i r="1">
      <x v="62"/>
    </i>
    <i r="1">
      <x v="64"/>
    </i>
    <i r="1">
      <x v="67"/>
    </i>
    <i r="1">
      <x v="101"/>
    </i>
    <i r="1">
      <x v="117"/>
    </i>
    <i r="1">
      <x v="144"/>
    </i>
    <i r="1">
      <x v="153"/>
    </i>
    <i>
      <x v="9"/>
    </i>
    <i r="1">
      <x v="12"/>
    </i>
    <i r="1">
      <x v="37"/>
    </i>
    <i r="1">
      <x v="48"/>
    </i>
    <i r="1">
      <x v="105"/>
    </i>
    <i r="1">
      <x v="109"/>
    </i>
    <i>
      <x v="10"/>
    </i>
    <i r="1">
      <x v="11"/>
    </i>
    <i r="1">
      <x v="56"/>
    </i>
    <i r="1">
      <x v="138"/>
    </i>
    <i>
      <x v="11"/>
    </i>
    <i r="1">
      <x v="77"/>
    </i>
    <i>
      <x v="12"/>
    </i>
    <i r="1">
      <x v="140"/>
    </i>
    <i>
      <x v="13"/>
    </i>
    <i r="1">
      <x v="35"/>
    </i>
    <i r="1">
      <x v="71"/>
    </i>
    <i r="1">
      <x v="154"/>
    </i>
    <i>
      <x v="14"/>
    </i>
    <i r="1">
      <x v="58"/>
    </i>
    <i r="1">
      <x v="74"/>
    </i>
    <i r="1">
      <x v="75"/>
    </i>
    <i r="1">
      <x v="87"/>
    </i>
    <i r="1">
      <x v="90"/>
    </i>
    <i r="1">
      <x v="121"/>
    </i>
    <i>
      <x v="15"/>
    </i>
    <i r="1">
      <x v="42"/>
    </i>
    <i r="1">
      <x v="103"/>
    </i>
    <i r="1">
      <x v="147"/>
    </i>
    <i>
      <x v="16"/>
    </i>
    <i r="1">
      <x v="32"/>
    </i>
    <i r="1">
      <x v="39"/>
    </i>
    <i r="1">
      <x v="40"/>
    </i>
    <i r="1">
      <x v="54"/>
    </i>
    <i r="1">
      <x v="93"/>
    </i>
    <i r="1">
      <x v="127"/>
    </i>
    <i r="1">
      <x v="135"/>
    </i>
    <i r="1">
      <x v="136"/>
    </i>
    <i r="1">
      <x v="137"/>
    </i>
    <i>
      <x v="17"/>
    </i>
    <i r="1">
      <x v="46"/>
    </i>
    <i r="1">
      <x v="72"/>
    </i>
    <i r="1">
      <x v="100"/>
    </i>
    <i r="1">
      <x v="102"/>
    </i>
    <i r="1">
      <x v="125"/>
    </i>
    <i r="1">
      <x v="150"/>
    </i>
    <i>
      <x v="18"/>
    </i>
    <i r="1">
      <x v="2"/>
    </i>
    <i r="1">
      <x v="52"/>
    </i>
    <i r="1">
      <x v="55"/>
    </i>
    <i r="1">
      <x v="68"/>
    </i>
    <i r="1">
      <x v="95"/>
    </i>
    <i r="1">
      <x v="98"/>
    </i>
    <i r="1">
      <x v="99"/>
    </i>
    <i>
      <x v="19"/>
    </i>
    <i r="1">
      <x v="14"/>
    </i>
    <i r="1">
      <x v="66"/>
    </i>
    <i r="1">
      <x v="92"/>
    </i>
    <i r="1">
      <x v="110"/>
    </i>
    <i r="1">
      <x v="113"/>
    </i>
    <i r="1">
      <x v="130"/>
    </i>
    <i r="1">
      <x v="155"/>
    </i>
    <i>
      <x v="20"/>
    </i>
    <i r="1">
      <x v="13"/>
    </i>
    <i r="1">
      <x v="15"/>
    </i>
    <i r="1">
      <x v="21"/>
    </i>
    <i r="1">
      <x v="49"/>
    </i>
    <i r="1">
      <x v="81"/>
    </i>
    <i r="1">
      <x v="133"/>
    </i>
    <i>
      <x v="21"/>
    </i>
    <i r="1">
      <x v="22"/>
    </i>
    <i r="1">
      <x v="104"/>
    </i>
    <i r="1">
      <x v="112"/>
    </i>
    <i r="1">
      <x v="152"/>
    </i>
    <i>
      <x v="22"/>
    </i>
    <i r="1">
      <x v="19"/>
    </i>
    <i r="1">
      <x v="63"/>
    </i>
    <i r="1">
      <x v="70"/>
    </i>
    <i r="1">
      <x v="73"/>
    </i>
    <i r="1">
      <x v="96"/>
    </i>
    <i r="1">
      <x v="141"/>
    </i>
    <i>
      <x v="23"/>
    </i>
    <i r="1">
      <x v="20"/>
    </i>
    <i r="1">
      <x v="28"/>
    </i>
    <i r="1">
      <x v="29"/>
    </i>
    <i>
      <x v="24"/>
    </i>
    <i r="1">
      <x/>
    </i>
    <i r="1">
      <x v="1"/>
    </i>
    <i>
      <x v="25"/>
    </i>
    <i r="1">
      <x v="86"/>
    </i>
    <i r="1">
      <x v="89"/>
    </i>
    <i r="1">
      <x v="126"/>
    </i>
    <i r="1">
      <x v="134"/>
    </i>
    <i r="1">
      <x v="142"/>
    </i>
    <i>
      <x v="26"/>
    </i>
    <i r="1">
      <x v="65"/>
    </i>
    <i r="1">
      <x v="106"/>
    </i>
    <i>
      <x v="27"/>
    </i>
    <i r="1">
      <x v="6"/>
    </i>
    <i r="1">
      <x v="16"/>
    </i>
    <i r="1">
      <x v="26"/>
    </i>
    <i r="1">
      <x v="33"/>
    </i>
    <i r="1">
      <x v="44"/>
    </i>
    <i r="1">
      <x v="83"/>
    </i>
    <i r="1">
      <x v="118"/>
    </i>
    <i r="1">
      <x v="132"/>
    </i>
    <i r="1">
      <x v="143"/>
    </i>
    <i>
      <x v="28"/>
    </i>
    <i r="1">
      <x v="18"/>
    </i>
    <i r="1">
      <x v="24"/>
    </i>
    <i r="1">
      <x v="69"/>
    </i>
    <i r="1">
      <x v="76"/>
    </i>
    <i r="1">
      <x v="82"/>
    </i>
    <i r="1">
      <x v="108"/>
    </i>
    <i>
      <x v="29"/>
    </i>
    <i r="1">
      <x v="23"/>
    </i>
    <i r="1">
      <x v="122"/>
    </i>
    <i r="1">
      <x v="123"/>
    </i>
    <i r="1">
      <x v="124"/>
    </i>
    <i r="1">
      <x v="148"/>
    </i>
    <i r="1">
      <x v="1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E538EC-A823-458C-A449-0CF09BF7D0F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1" firstHeaderRow="1" firstDataRow="1" firstDataCol="1"/>
  <pivotFields count="17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8"/>
        <item x="17"/>
        <item x="16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157">
        <item x="127"/>
        <item x="126"/>
        <item x="83"/>
        <item x="34"/>
        <item x="7"/>
        <item x="8"/>
        <item x="142"/>
        <item x="9"/>
        <item x="4"/>
        <item x="5"/>
        <item x="6"/>
        <item x="62"/>
        <item x="58"/>
        <item x="110"/>
        <item x="102"/>
        <item x="111"/>
        <item x="137"/>
        <item x="36"/>
        <item x="149"/>
        <item x="121"/>
        <item x="123"/>
        <item x="112"/>
        <item x="114"/>
        <item x="154"/>
        <item x="147"/>
        <item x="23"/>
        <item x="136"/>
        <item x="45"/>
        <item x="125"/>
        <item x="124"/>
        <item x="17"/>
        <item x="19"/>
        <item x="92"/>
        <item x="138"/>
        <item x="10"/>
        <item x="68"/>
        <item x="31"/>
        <item x="57"/>
        <item x="2"/>
        <item x="99"/>
        <item x="98"/>
        <item x="30"/>
        <item x="76"/>
        <item x="48"/>
        <item x="135"/>
        <item x="24"/>
        <item x="87"/>
        <item x="51"/>
        <item x="59"/>
        <item x="108"/>
        <item x="43"/>
        <item x="14"/>
        <item x="82"/>
        <item x="44"/>
        <item x="93"/>
        <item x="80"/>
        <item x="63"/>
        <item x="16"/>
        <item x="70"/>
        <item x="18"/>
        <item x="46"/>
        <item x="54"/>
        <item x="52"/>
        <item x="119"/>
        <item x="50"/>
        <item x="134"/>
        <item x="107"/>
        <item x="56"/>
        <item x="81"/>
        <item x="144"/>
        <item x="118"/>
        <item x="69"/>
        <item x="89"/>
        <item x="120"/>
        <item x="71"/>
        <item x="72"/>
        <item x="148"/>
        <item x="65"/>
        <item x="27"/>
        <item x="0"/>
        <item x="38"/>
        <item x="109"/>
        <item x="145"/>
        <item x="143"/>
        <item x="13"/>
        <item x="32"/>
        <item x="132"/>
        <item x="73"/>
        <item x="21"/>
        <item x="131"/>
        <item x="74"/>
        <item x="20"/>
        <item x="103"/>
        <item x="100"/>
        <item x="26"/>
        <item x="79"/>
        <item x="122"/>
        <item x="22"/>
        <item x="84"/>
        <item x="85"/>
        <item x="90"/>
        <item x="47"/>
        <item x="86"/>
        <item x="78"/>
        <item x="35"/>
        <item x="61"/>
        <item x="133"/>
        <item x="12"/>
        <item x="146"/>
        <item x="60"/>
        <item x="105"/>
        <item x="25"/>
        <item x="116"/>
        <item x="104"/>
        <item x="40"/>
        <item x="42"/>
        <item x="41"/>
        <item x="55"/>
        <item x="141"/>
        <item x="11"/>
        <item x="3"/>
        <item x="75"/>
        <item x="150"/>
        <item x="152"/>
        <item x="155"/>
        <item x="88"/>
        <item x="129"/>
        <item x="94"/>
        <item x="29"/>
        <item x="28"/>
        <item x="101"/>
        <item x="15"/>
        <item x="140"/>
        <item x="113"/>
        <item x="128"/>
        <item x="95"/>
        <item x="96"/>
        <item x="97"/>
        <item x="64"/>
        <item x="37"/>
        <item x="66"/>
        <item x="117"/>
        <item x="130"/>
        <item x="139"/>
        <item x="49"/>
        <item x="1"/>
        <item x="33"/>
        <item x="77"/>
        <item x="151"/>
        <item x="153"/>
        <item x="91"/>
        <item x="39"/>
        <item x="115"/>
        <item x="53"/>
        <item x="67"/>
        <item x="10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4" showAll="0"/>
    <pivotField showAll="0"/>
    <pivotField showAll="0"/>
  </pivotFields>
  <rowFields count="2">
    <field x="0"/>
    <field x="1"/>
  </rowFields>
  <rowItems count="188">
    <i>
      <x/>
    </i>
    <i r="1">
      <x v="38"/>
    </i>
    <i r="1">
      <x v="79"/>
    </i>
    <i r="1">
      <x v="120"/>
    </i>
    <i r="1">
      <x v="145"/>
    </i>
    <i>
      <x v="1"/>
    </i>
    <i r="1">
      <x v="8"/>
    </i>
    <i r="1">
      <x v="9"/>
    </i>
    <i r="1">
      <x v="10"/>
    </i>
    <i>
      <x v="2"/>
    </i>
    <i r="1">
      <x v="4"/>
    </i>
    <i r="1">
      <x v="5"/>
    </i>
    <i r="1">
      <x v="7"/>
    </i>
    <i>
      <x v="3"/>
    </i>
    <i r="1">
      <x v="34"/>
    </i>
    <i r="1">
      <x v="84"/>
    </i>
    <i r="1">
      <x v="107"/>
    </i>
    <i r="1">
      <x v="119"/>
    </i>
    <i>
      <x v="4"/>
    </i>
    <i r="1">
      <x v="30"/>
    </i>
    <i r="1">
      <x v="51"/>
    </i>
    <i r="1">
      <x v="57"/>
    </i>
    <i r="1">
      <x v="59"/>
    </i>
    <i r="1">
      <x v="131"/>
    </i>
    <i>
      <x v="5"/>
    </i>
    <i r="1">
      <x v="25"/>
    </i>
    <i r="1">
      <x v="31"/>
    </i>
    <i r="1">
      <x v="45"/>
    </i>
    <i r="1">
      <x v="78"/>
    </i>
    <i r="1">
      <x v="88"/>
    </i>
    <i r="1">
      <x v="91"/>
    </i>
    <i r="1">
      <x v="94"/>
    </i>
    <i r="1">
      <x v="97"/>
    </i>
    <i r="1">
      <x v="111"/>
    </i>
    <i>
      <x v="6"/>
    </i>
    <i r="1">
      <x v="3"/>
    </i>
    <i r="1">
      <x v="36"/>
    </i>
    <i r="1">
      <x v="41"/>
    </i>
    <i r="1">
      <x v="85"/>
    </i>
    <i r="1">
      <x v="128"/>
    </i>
    <i r="1">
      <x v="129"/>
    </i>
    <i r="1">
      <x v="146"/>
    </i>
    <i>
      <x v="7"/>
    </i>
    <i r="1">
      <x v="17"/>
    </i>
    <i r="1">
      <x v="27"/>
    </i>
    <i r="1">
      <x v="50"/>
    </i>
    <i r="1">
      <x v="53"/>
    </i>
    <i r="1">
      <x v="80"/>
    </i>
    <i r="1">
      <x v="104"/>
    </i>
    <i r="1">
      <x v="114"/>
    </i>
    <i r="1">
      <x v="115"/>
    </i>
    <i r="1">
      <x v="116"/>
    </i>
    <i r="1">
      <x v="139"/>
    </i>
    <i r="1">
      <x v="151"/>
    </i>
    <i>
      <x v="8"/>
    </i>
    <i r="1">
      <x v="43"/>
    </i>
    <i r="1">
      <x v="47"/>
    </i>
    <i r="1">
      <x v="60"/>
    </i>
    <i r="1">
      <x v="61"/>
    </i>
    <i r="1">
      <x v="62"/>
    </i>
    <i r="1">
      <x v="64"/>
    </i>
    <i r="1">
      <x v="67"/>
    </i>
    <i r="1">
      <x v="101"/>
    </i>
    <i r="1">
      <x v="117"/>
    </i>
    <i r="1">
      <x v="144"/>
    </i>
    <i r="1">
      <x v="153"/>
    </i>
    <i>
      <x v="9"/>
    </i>
    <i r="1">
      <x v="12"/>
    </i>
    <i r="1">
      <x v="37"/>
    </i>
    <i r="1">
      <x v="48"/>
    </i>
    <i r="1">
      <x v="105"/>
    </i>
    <i r="1">
      <x v="109"/>
    </i>
    <i>
      <x v="10"/>
    </i>
    <i r="1">
      <x v="11"/>
    </i>
    <i r="1">
      <x v="56"/>
    </i>
    <i r="1">
      <x v="138"/>
    </i>
    <i>
      <x v="11"/>
    </i>
    <i r="1">
      <x v="77"/>
    </i>
    <i>
      <x v="12"/>
    </i>
    <i r="1">
      <x v="140"/>
    </i>
    <i>
      <x v="13"/>
    </i>
    <i r="1">
      <x v="35"/>
    </i>
    <i r="1">
      <x v="71"/>
    </i>
    <i r="1">
      <x v="154"/>
    </i>
    <i>
      <x v="14"/>
    </i>
    <i r="1">
      <x v="58"/>
    </i>
    <i r="1">
      <x v="74"/>
    </i>
    <i r="1">
      <x v="75"/>
    </i>
    <i r="1">
      <x v="87"/>
    </i>
    <i r="1">
      <x v="90"/>
    </i>
    <i r="1">
      <x v="121"/>
    </i>
    <i>
      <x v="15"/>
    </i>
    <i r="1">
      <x v="42"/>
    </i>
    <i r="1">
      <x v="103"/>
    </i>
    <i r="1">
      <x v="147"/>
    </i>
    <i>
      <x v="16"/>
    </i>
    <i r="1">
      <x v="32"/>
    </i>
    <i r="1">
      <x v="39"/>
    </i>
    <i r="1">
      <x v="40"/>
    </i>
    <i r="1">
      <x v="54"/>
    </i>
    <i r="1">
      <x v="93"/>
    </i>
    <i r="1">
      <x v="127"/>
    </i>
    <i r="1">
      <x v="135"/>
    </i>
    <i r="1">
      <x v="136"/>
    </i>
    <i r="1">
      <x v="137"/>
    </i>
    <i>
      <x v="17"/>
    </i>
    <i r="1">
      <x v="46"/>
    </i>
    <i r="1">
      <x v="72"/>
    </i>
    <i r="1">
      <x v="100"/>
    </i>
    <i r="1">
      <x v="102"/>
    </i>
    <i r="1">
      <x v="125"/>
    </i>
    <i r="1">
      <x v="150"/>
    </i>
    <i>
      <x v="18"/>
    </i>
    <i r="1">
      <x v="2"/>
    </i>
    <i r="1">
      <x v="52"/>
    </i>
    <i r="1">
      <x v="55"/>
    </i>
    <i r="1">
      <x v="68"/>
    </i>
    <i r="1">
      <x v="95"/>
    </i>
    <i r="1">
      <x v="98"/>
    </i>
    <i r="1">
      <x v="99"/>
    </i>
    <i>
      <x v="19"/>
    </i>
    <i r="1">
      <x v="14"/>
    </i>
    <i r="1">
      <x v="66"/>
    </i>
    <i r="1">
      <x v="92"/>
    </i>
    <i r="1">
      <x v="110"/>
    </i>
    <i r="1">
      <x v="113"/>
    </i>
    <i r="1">
      <x v="130"/>
    </i>
    <i r="1">
      <x v="155"/>
    </i>
    <i>
      <x v="20"/>
    </i>
    <i r="1">
      <x v="13"/>
    </i>
    <i r="1">
      <x v="15"/>
    </i>
    <i r="1">
      <x v="21"/>
    </i>
    <i r="1">
      <x v="49"/>
    </i>
    <i r="1">
      <x v="81"/>
    </i>
    <i r="1">
      <x v="133"/>
    </i>
    <i>
      <x v="21"/>
    </i>
    <i r="1">
      <x v="22"/>
    </i>
    <i r="1">
      <x v="104"/>
    </i>
    <i r="1">
      <x v="112"/>
    </i>
    <i r="1">
      <x v="152"/>
    </i>
    <i>
      <x v="22"/>
    </i>
    <i r="1">
      <x v="19"/>
    </i>
    <i r="1">
      <x v="63"/>
    </i>
    <i r="1">
      <x v="70"/>
    </i>
    <i r="1">
      <x v="73"/>
    </i>
    <i r="1">
      <x v="96"/>
    </i>
    <i r="1">
      <x v="141"/>
    </i>
    <i>
      <x v="23"/>
    </i>
    <i r="1">
      <x v="20"/>
    </i>
    <i r="1">
      <x v="28"/>
    </i>
    <i r="1">
      <x v="29"/>
    </i>
    <i>
      <x v="24"/>
    </i>
    <i r="1">
      <x/>
    </i>
    <i r="1">
      <x v="1"/>
    </i>
    <i>
      <x v="25"/>
    </i>
    <i r="1">
      <x v="86"/>
    </i>
    <i r="1">
      <x v="89"/>
    </i>
    <i r="1">
      <x v="126"/>
    </i>
    <i r="1">
      <x v="134"/>
    </i>
    <i r="1">
      <x v="142"/>
    </i>
    <i>
      <x v="26"/>
    </i>
    <i r="1">
      <x v="65"/>
    </i>
    <i r="1">
      <x v="106"/>
    </i>
    <i>
      <x v="27"/>
    </i>
    <i r="1">
      <x v="6"/>
    </i>
    <i r="1">
      <x v="16"/>
    </i>
    <i r="1">
      <x v="26"/>
    </i>
    <i r="1">
      <x v="33"/>
    </i>
    <i r="1">
      <x v="44"/>
    </i>
    <i r="1">
      <x v="83"/>
    </i>
    <i r="1">
      <x v="118"/>
    </i>
    <i r="1">
      <x v="132"/>
    </i>
    <i r="1">
      <x v="143"/>
    </i>
    <i>
      <x v="28"/>
    </i>
    <i r="1">
      <x v="18"/>
    </i>
    <i r="1">
      <x v="24"/>
    </i>
    <i r="1">
      <x v="69"/>
    </i>
    <i r="1">
      <x v="76"/>
    </i>
    <i r="1">
      <x v="82"/>
    </i>
    <i r="1">
      <x v="108"/>
    </i>
    <i>
      <x v="29"/>
    </i>
    <i r="1">
      <x v="23"/>
    </i>
    <i r="1">
      <x v="122"/>
    </i>
    <i r="1">
      <x v="123"/>
    </i>
    <i r="1">
      <x v="124"/>
    </i>
    <i r="1">
      <x v="148"/>
    </i>
    <i r="1">
      <x v="149"/>
    </i>
    <i t="grand">
      <x/>
    </i>
  </rowItems>
  <colItems count="1">
    <i/>
  </colItems>
  <dataFields count="1">
    <dataField name="Max of Wheelbase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3E64C-9DC7-49C2-A8EB-761E247DA5B0}" name="PivotTable1" cacheId="0" applyNumberFormats="0" applyBorderFormats="0" applyFontFormats="0" applyPatternFormats="0" applyAlignmentFormats="0" applyWidthHeightFormats="1" dataCaption="Values" updatedVersion="8" minRefreshableVersion="3" showDrill="0" showDataTips="0" useAutoFormatting="1" rowGrandTotals="0" colGrandTotals="0" itemPrintTitles="1" createdVersion="8" indent="0" showHeaders="0" compact="0" compactData="0" gridDropZones="1" multipleFieldFilters="0">
  <location ref="A3:J240" firstHeaderRow="2" firstDataRow="2" firstDataCol="4"/>
  <pivotFields count="17">
    <pivotField axis="axisRow" compact="0" outline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8"/>
        <item x="17"/>
        <item x="16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compact="0" outline="0" showAll="0">
      <items count="157">
        <item x="127"/>
        <item x="126"/>
        <item x="83"/>
        <item x="34"/>
        <item x="7"/>
        <item x="8"/>
        <item x="142"/>
        <item x="9"/>
        <item x="4"/>
        <item x="5"/>
        <item x="6"/>
        <item x="62"/>
        <item x="58"/>
        <item x="110"/>
        <item x="102"/>
        <item x="111"/>
        <item x="137"/>
        <item x="36"/>
        <item x="149"/>
        <item x="121"/>
        <item x="123"/>
        <item x="112"/>
        <item x="114"/>
        <item x="154"/>
        <item x="147"/>
        <item x="23"/>
        <item x="136"/>
        <item x="45"/>
        <item x="125"/>
        <item x="124"/>
        <item x="17"/>
        <item x="19"/>
        <item x="92"/>
        <item x="138"/>
        <item x="10"/>
        <item x="68"/>
        <item x="31"/>
        <item x="57"/>
        <item x="2"/>
        <item x="99"/>
        <item x="98"/>
        <item x="30"/>
        <item x="76"/>
        <item x="48"/>
        <item x="135"/>
        <item x="24"/>
        <item x="87"/>
        <item x="51"/>
        <item x="59"/>
        <item x="108"/>
        <item x="43"/>
        <item x="14"/>
        <item x="82"/>
        <item x="44"/>
        <item x="93"/>
        <item x="80"/>
        <item x="63"/>
        <item x="16"/>
        <item x="70"/>
        <item x="18"/>
        <item x="46"/>
        <item x="54"/>
        <item x="52"/>
        <item x="119"/>
        <item x="50"/>
        <item x="134"/>
        <item x="107"/>
        <item x="56"/>
        <item x="81"/>
        <item x="144"/>
        <item x="118"/>
        <item x="69"/>
        <item x="89"/>
        <item x="120"/>
        <item x="71"/>
        <item x="72"/>
        <item x="148"/>
        <item x="65"/>
        <item x="27"/>
        <item x="0"/>
        <item x="38"/>
        <item x="109"/>
        <item x="145"/>
        <item x="143"/>
        <item x="13"/>
        <item x="32"/>
        <item x="132"/>
        <item x="73"/>
        <item x="21"/>
        <item x="131"/>
        <item x="74"/>
        <item x="20"/>
        <item x="103"/>
        <item x="100"/>
        <item x="26"/>
        <item x="79"/>
        <item x="122"/>
        <item x="22"/>
        <item x="84"/>
        <item x="85"/>
        <item x="90"/>
        <item x="47"/>
        <item x="86"/>
        <item x="78"/>
        <item x="35"/>
        <item x="61"/>
        <item x="133"/>
        <item x="12"/>
        <item x="146"/>
        <item x="60"/>
        <item x="105"/>
        <item x="25"/>
        <item x="116"/>
        <item x="104"/>
        <item x="40"/>
        <item x="42"/>
        <item x="41"/>
        <item x="55"/>
        <item x="141"/>
        <item x="11"/>
        <item x="3"/>
        <item x="75"/>
        <item x="150"/>
        <item x="152"/>
        <item x="155"/>
        <item x="88"/>
        <item x="129"/>
        <item x="94"/>
        <item x="29"/>
        <item x="28"/>
        <item x="101"/>
        <item x="15"/>
        <item x="140"/>
        <item x="113"/>
        <item x="128"/>
        <item x="95"/>
        <item x="96"/>
        <item x="97"/>
        <item x="64"/>
        <item x="37"/>
        <item x="66"/>
        <item x="117"/>
        <item x="130"/>
        <item x="139"/>
        <item x="49"/>
        <item x="1"/>
        <item x="33"/>
        <item x="77"/>
        <item x="151"/>
        <item x="153"/>
        <item x="91"/>
        <item x="39"/>
        <item x="115"/>
        <item x="53"/>
        <item x="67"/>
        <item x="106"/>
        <item t="default"/>
      </items>
    </pivotField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5">
        <item x="2"/>
        <item x="3"/>
        <item x="1"/>
        <item x="0"/>
        <item t="default"/>
      </items>
    </pivotField>
  </pivotFields>
  <rowFields count="4">
    <field x="4"/>
    <field x="16"/>
    <field x="0"/>
    <field x="1"/>
  </rowFields>
  <rowItems count="236">
    <i>
      <x/>
      <x/>
      <x v="17"/>
      <x v="100"/>
    </i>
    <i t="default" r="2">
      <x v="17"/>
    </i>
    <i t="default" r="1">
      <x/>
    </i>
    <i r="1">
      <x v="1"/>
      <x v="17"/>
      <x v="150"/>
    </i>
    <i t="default" r="2">
      <x v="17"/>
    </i>
    <i t="default" r="1">
      <x v="1"/>
    </i>
    <i r="1">
      <x v="2"/>
      <x v="6"/>
      <x v="146"/>
    </i>
    <i t="default" r="2">
      <x v="6"/>
    </i>
    <i r="2">
      <x v="7"/>
      <x v="27"/>
    </i>
    <i r="3">
      <x v="50"/>
    </i>
    <i t="default" r="2">
      <x v="7"/>
    </i>
    <i r="2">
      <x v="13"/>
      <x v="71"/>
    </i>
    <i t="default" r="2">
      <x v="13"/>
    </i>
    <i r="2">
      <x v="16"/>
      <x v="93"/>
    </i>
    <i t="default" r="2">
      <x v="16"/>
    </i>
    <i r="2">
      <x v="19"/>
      <x v="66"/>
    </i>
    <i r="3">
      <x v="110"/>
    </i>
    <i r="3">
      <x v="113"/>
    </i>
    <i r="3">
      <x v="155"/>
    </i>
    <i t="default" r="2">
      <x v="19"/>
    </i>
    <i r="2">
      <x v="20"/>
      <x v="21"/>
    </i>
    <i r="3">
      <x v="133"/>
    </i>
    <i t="default" r="2">
      <x v="20"/>
    </i>
    <i r="2">
      <x v="21"/>
      <x v="152"/>
    </i>
    <i t="default" r="2">
      <x v="21"/>
    </i>
    <i r="2">
      <x v="27"/>
      <x v="6"/>
    </i>
    <i r="3">
      <x v="83"/>
    </i>
    <i r="3">
      <x v="118"/>
    </i>
    <i r="3">
      <x v="143"/>
    </i>
    <i t="default" r="2">
      <x v="27"/>
    </i>
    <i t="default" r="1">
      <x v="2"/>
    </i>
    <i r="1">
      <x v="3"/>
      <x v="4"/>
      <x v="59"/>
    </i>
    <i t="default" r="2">
      <x v="4"/>
    </i>
    <i r="2">
      <x v="7"/>
      <x v="53"/>
    </i>
    <i r="3">
      <x v="114"/>
    </i>
    <i r="3">
      <x v="115"/>
    </i>
    <i r="3">
      <x v="116"/>
    </i>
    <i t="default" r="2">
      <x v="7"/>
    </i>
    <i r="2">
      <x v="8"/>
      <x v="61"/>
    </i>
    <i r="3">
      <x v="62"/>
    </i>
    <i r="3">
      <x v="67"/>
    </i>
    <i r="3">
      <x v="117"/>
    </i>
    <i r="3">
      <x v="153"/>
    </i>
    <i t="default" r="2">
      <x v="8"/>
    </i>
    <i r="2">
      <x v="9"/>
      <x v="48"/>
    </i>
    <i r="3">
      <x v="105"/>
    </i>
    <i r="3">
      <x v="109"/>
    </i>
    <i t="default" r="2">
      <x v="9"/>
    </i>
    <i r="2">
      <x v="13"/>
      <x v="35"/>
    </i>
    <i r="3">
      <x v="154"/>
    </i>
    <i t="default" r="2">
      <x v="13"/>
    </i>
    <i r="2">
      <x v="14"/>
      <x v="90"/>
    </i>
    <i r="3">
      <x v="121"/>
    </i>
    <i t="default" r="2">
      <x v="14"/>
    </i>
    <i r="2">
      <x v="15"/>
      <x v="103"/>
    </i>
    <i t="default" r="2">
      <x v="15"/>
    </i>
    <i r="2">
      <x v="18"/>
      <x v="98"/>
    </i>
    <i r="3">
      <x v="99"/>
    </i>
    <i t="default" r="2">
      <x v="18"/>
    </i>
    <i r="2">
      <x v="22"/>
      <x v="96"/>
    </i>
    <i t="default" r="2">
      <x v="22"/>
    </i>
    <i r="2">
      <x v="26"/>
      <x v="65"/>
    </i>
    <i t="default" r="2">
      <x v="26"/>
    </i>
    <i r="2">
      <x v="27"/>
      <x v="132"/>
    </i>
    <i t="default" r="2">
      <x v="27"/>
    </i>
    <i t="default" r="1">
      <x v="3"/>
    </i>
    <i t="default">
      <x/>
    </i>
    <i>
      <x v="1"/>
      <x v="1"/>
      <x v="20"/>
      <x v="13"/>
    </i>
    <i t="default" r="2">
      <x v="20"/>
    </i>
    <i t="default" r="1">
      <x v="1"/>
    </i>
    <i r="1">
      <x v="2"/>
      <x/>
      <x v="120"/>
    </i>
    <i r="3">
      <x v="145"/>
    </i>
    <i t="default" r="2">
      <x/>
    </i>
    <i r="2">
      <x v="1"/>
      <x v="8"/>
    </i>
    <i r="3">
      <x v="9"/>
    </i>
    <i t="default" r="2">
      <x v="1"/>
    </i>
    <i r="2">
      <x v="2"/>
      <x v="4"/>
    </i>
    <i r="3">
      <x v="7"/>
    </i>
    <i t="default" r="2">
      <x v="2"/>
    </i>
    <i r="2">
      <x v="3"/>
      <x v="34"/>
    </i>
    <i r="3">
      <x v="84"/>
    </i>
    <i r="3">
      <x v="119"/>
    </i>
    <i t="default" r="2">
      <x v="3"/>
    </i>
    <i r="2">
      <x v="4"/>
      <x v="30"/>
    </i>
    <i r="3">
      <x v="57"/>
    </i>
    <i r="3">
      <x v="131"/>
    </i>
    <i t="default" r="2">
      <x v="4"/>
    </i>
    <i r="2">
      <x v="5"/>
      <x v="25"/>
    </i>
    <i r="3">
      <x v="31"/>
    </i>
    <i r="3">
      <x v="78"/>
    </i>
    <i r="3">
      <x v="88"/>
    </i>
    <i r="3">
      <x v="97"/>
    </i>
    <i r="3">
      <x v="111"/>
    </i>
    <i t="default" r="2">
      <x v="5"/>
    </i>
    <i r="2">
      <x v="6"/>
      <x v="36"/>
    </i>
    <i r="3">
      <x v="128"/>
    </i>
    <i t="default" r="2">
      <x v="6"/>
    </i>
    <i r="2">
      <x v="7"/>
      <x v="104"/>
    </i>
    <i r="3">
      <x v="139"/>
    </i>
    <i r="3">
      <x v="151"/>
    </i>
    <i t="default" r="2">
      <x v="7"/>
    </i>
    <i r="2">
      <x v="8"/>
      <x v="47"/>
    </i>
    <i r="3">
      <x v="144"/>
    </i>
    <i t="default" r="2">
      <x v="8"/>
    </i>
    <i r="2">
      <x v="9"/>
      <x v="37"/>
    </i>
    <i t="default" r="2">
      <x v="9"/>
    </i>
    <i r="2">
      <x v="10"/>
      <x v="56"/>
    </i>
    <i t="default" r="2">
      <x v="10"/>
    </i>
    <i r="2">
      <x v="16"/>
      <x v="32"/>
    </i>
    <i r="3">
      <x v="39"/>
    </i>
    <i r="3">
      <x v="40"/>
    </i>
    <i r="3">
      <x v="54"/>
    </i>
    <i r="3">
      <x v="127"/>
    </i>
    <i r="3">
      <x v="135"/>
    </i>
    <i r="3">
      <x v="136"/>
    </i>
    <i r="3">
      <x v="137"/>
    </i>
    <i t="default" r="2">
      <x v="16"/>
    </i>
    <i r="2">
      <x v="19"/>
      <x v="14"/>
    </i>
    <i r="3">
      <x v="92"/>
    </i>
    <i r="3">
      <x v="130"/>
    </i>
    <i t="default" r="2">
      <x v="19"/>
    </i>
    <i r="2">
      <x v="20"/>
      <x v="15"/>
    </i>
    <i r="3">
      <x v="49"/>
    </i>
    <i r="3">
      <x v="81"/>
    </i>
    <i t="default" r="2">
      <x v="20"/>
    </i>
    <i r="2">
      <x v="21"/>
      <x v="22"/>
    </i>
    <i r="3">
      <x v="104"/>
    </i>
    <i t="default" r="2">
      <x v="21"/>
    </i>
    <i r="2">
      <x v="22"/>
      <x v="19"/>
    </i>
    <i t="default" r="2">
      <x v="22"/>
    </i>
    <i r="2">
      <x v="23"/>
      <x v="28"/>
    </i>
    <i t="default" r="2">
      <x v="23"/>
    </i>
    <i r="2">
      <x v="24"/>
      <x/>
    </i>
    <i t="default" r="2">
      <x v="24"/>
    </i>
    <i r="2">
      <x v="25"/>
      <x v="89"/>
    </i>
    <i r="3">
      <x v="126"/>
    </i>
    <i r="3">
      <x v="142"/>
    </i>
    <i t="default" r="2">
      <x v="25"/>
    </i>
    <i r="2">
      <x v="26"/>
      <x v="106"/>
    </i>
    <i t="default" r="2">
      <x v="26"/>
    </i>
    <i r="2">
      <x v="27"/>
      <x v="16"/>
    </i>
    <i r="3">
      <x v="26"/>
    </i>
    <i r="3">
      <x v="44"/>
    </i>
    <i t="default" r="2">
      <x v="27"/>
    </i>
    <i r="2">
      <x v="28"/>
      <x v="18"/>
    </i>
    <i r="3">
      <x v="24"/>
    </i>
    <i r="3">
      <x v="69"/>
    </i>
    <i r="3">
      <x v="76"/>
    </i>
    <i r="3">
      <x v="82"/>
    </i>
    <i t="default" r="2">
      <x v="28"/>
    </i>
    <i r="2">
      <x v="29"/>
      <x v="23"/>
    </i>
    <i r="3">
      <x v="122"/>
    </i>
    <i r="3">
      <x v="124"/>
    </i>
    <i r="3">
      <x v="148"/>
    </i>
    <i r="3">
      <x v="149"/>
    </i>
    <i t="default" r="2">
      <x v="29"/>
    </i>
    <i t="default" r="1">
      <x v="2"/>
    </i>
    <i r="1">
      <x v="3"/>
      <x/>
      <x v="38"/>
    </i>
    <i r="3">
      <x v="79"/>
    </i>
    <i t="default" r="2">
      <x/>
    </i>
    <i r="2">
      <x v="1"/>
      <x v="10"/>
    </i>
    <i t="default" r="2">
      <x v="1"/>
    </i>
    <i r="2">
      <x v="2"/>
      <x v="5"/>
    </i>
    <i t="default" r="2">
      <x v="2"/>
    </i>
    <i r="2">
      <x v="3"/>
      <x v="107"/>
    </i>
    <i t="default" r="2">
      <x v="3"/>
    </i>
    <i r="2">
      <x v="4"/>
      <x v="51"/>
    </i>
    <i t="default" r="2">
      <x v="4"/>
    </i>
    <i r="2">
      <x v="5"/>
      <x v="45"/>
    </i>
    <i r="3">
      <x v="91"/>
    </i>
    <i r="3">
      <x v="94"/>
    </i>
    <i t="default" r="2">
      <x v="5"/>
    </i>
    <i r="2">
      <x v="6"/>
      <x v="3"/>
    </i>
    <i r="3">
      <x v="41"/>
    </i>
    <i r="3">
      <x v="85"/>
    </i>
    <i r="3">
      <x v="129"/>
    </i>
    <i t="default" r="2">
      <x v="6"/>
    </i>
    <i r="2">
      <x v="7"/>
      <x v="17"/>
    </i>
    <i r="3">
      <x v="80"/>
    </i>
    <i t="default" r="2">
      <x v="7"/>
    </i>
    <i r="2">
      <x v="8"/>
      <x v="43"/>
    </i>
    <i r="3">
      <x v="60"/>
    </i>
    <i r="3">
      <x v="64"/>
    </i>
    <i r="3">
      <x v="101"/>
    </i>
    <i t="default" r="2">
      <x v="8"/>
    </i>
    <i r="2">
      <x v="9"/>
      <x v="12"/>
    </i>
    <i t="default" r="2">
      <x v="9"/>
    </i>
    <i r="2">
      <x v="10"/>
      <x v="11"/>
    </i>
    <i r="3">
      <x v="138"/>
    </i>
    <i t="default" r="2">
      <x v="10"/>
    </i>
    <i r="2">
      <x v="11"/>
      <x v="77"/>
    </i>
    <i t="default" r="2">
      <x v="11"/>
    </i>
    <i r="2">
      <x v="12"/>
      <x v="140"/>
    </i>
    <i t="default" r="2">
      <x v="12"/>
    </i>
    <i r="2">
      <x v="14"/>
      <x v="58"/>
    </i>
    <i r="3">
      <x v="74"/>
    </i>
    <i r="3">
      <x v="75"/>
    </i>
    <i r="3">
      <x v="87"/>
    </i>
    <i t="default" r="2">
      <x v="14"/>
    </i>
    <i r="2">
      <x v="15"/>
      <x v="42"/>
    </i>
    <i r="3">
      <x v="147"/>
    </i>
    <i t="default" r="2">
      <x v="15"/>
    </i>
    <i r="2">
      <x v="17"/>
      <x v="46"/>
    </i>
    <i r="3">
      <x v="72"/>
    </i>
    <i r="3">
      <x v="102"/>
    </i>
    <i r="3">
      <x v="125"/>
    </i>
    <i t="default" r="2">
      <x v="17"/>
    </i>
    <i r="2">
      <x v="18"/>
      <x v="2"/>
    </i>
    <i r="3">
      <x v="52"/>
    </i>
    <i r="3">
      <x v="55"/>
    </i>
    <i r="3">
      <x v="68"/>
    </i>
    <i r="3">
      <x v="95"/>
    </i>
    <i t="default" r="2">
      <x v="18"/>
    </i>
    <i r="2">
      <x v="21"/>
      <x v="112"/>
    </i>
    <i t="default" r="2">
      <x v="21"/>
    </i>
    <i r="2">
      <x v="22"/>
      <x v="63"/>
    </i>
    <i r="3">
      <x v="70"/>
    </i>
    <i r="3">
      <x v="73"/>
    </i>
    <i r="3">
      <x v="141"/>
    </i>
    <i t="default" r="2">
      <x v="22"/>
    </i>
    <i r="2">
      <x v="23"/>
      <x v="20"/>
    </i>
    <i r="3">
      <x v="29"/>
    </i>
    <i t="default" r="2">
      <x v="23"/>
    </i>
    <i r="2">
      <x v="24"/>
      <x v="1"/>
    </i>
    <i t="default" r="2">
      <x v="24"/>
    </i>
    <i r="2">
      <x v="25"/>
      <x v="86"/>
    </i>
    <i r="3">
      <x v="134"/>
    </i>
    <i t="default" r="2">
      <x v="25"/>
    </i>
    <i r="2">
      <x v="27"/>
      <x v="33"/>
    </i>
    <i t="default" r="2">
      <x v="27"/>
    </i>
    <i r="2">
      <x v="28"/>
      <x v="108"/>
    </i>
    <i t="default" r="2">
      <x v="28"/>
    </i>
    <i r="2">
      <x v="29"/>
      <x v="123"/>
    </i>
    <i t="default" r="2">
      <x v="29"/>
    </i>
    <i t="default" r="1">
      <x v="3"/>
    </i>
    <i t="default">
      <x v="1"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3BE7-645E-4359-9B1C-FFCB0F121F1C}">
  <dimension ref="A1:AF191"/>
  <sheetViews>
    <sheetView workbookViewId="0">
      <selection activeCell="N11" sqref="N11"/>
    </sheetView>
  </sheetViews>
  <sheetFormatPr defaultRowHeight="14.4"/>
  <cols>
    <col min="1" max="1" width="18.33203125" bestFit="1" customWidth="1"/>
  </cols>
  <sheetData>
    <row r="1" spans="1:3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3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32">
      <c r="A3" s="13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</row>
    <row r="4" spans="1:32">
      <c r="A4" s="10" t="s">
        <v>18</v>
      </c>
      <c r="C4" s="11" t="s">
        <v>23</v>
      </c>
      <c r="D4" s="11" t="s">
        <v>24</v>
      </c>
      <c r="E4" s="11" t="s">
        <v>25</v>
      </c>
      <c r="F4" s="11" t="s">
        <v>26</v>
      </c>
      <c r="G4" s="11" t="s">
        <v>27</v>
      </c>
    </row>
    <row r="5" spans="1:32">
      <c r="A5" s="11" t="s">
        <v>23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</row>
    <row r="6" spans="1:32">
      <c r="A6" s="11" t="s">
        <v>28</v>
      </c>
      <c r="C6" s="11" t="s">
        <v>33</v>
      </c>
      <c r="D6" s="11" t="s">
        <v>34</v>
      </c>
      <c r="E6" s="11" t="s">
        <v>35</v>
      </c>
      <c r="F6" s="11" t="s">
        <v>36</v>
      </c>
      <c r="G6" s="11" t="s">
        <v>37</v>
      </c>
    </row>
    <row r="7" spans="1:32">
      <c r="A7" s="11" t="s">
        <v>33</v>
      </c>
      <c r="C7" s="11" t="s">
        <v>38</v>
      </c>
      <c r="F7" s="11" t="s">
        <v>39</v>
      </c>
      <c r="G7" s="11" t="s">
        <v>40</v>
      </c>
    </row>
    <row r="8" spans="1:32">
      <c r="A8" s="11" t="s">
        <v>38</v>
      </c>
      <c r="G8" s="11" t="s">
        <v>41</v>
      </c>
    </row>
    <row r="9" spans="1:32">
      <c r="A9" s="10" t="s">
        <v>19</v>
      </c>
    </row>
    <row r="10" spans="1:32">
      <c r="A10" s="11" t="s">
        <v>24</v>
      </c>
    </row>
    <row r="11" spans="1:32">
      <c r="A11" s="11" t="s">
        <v>29</v>
      </c>
    </row>
    <row r="12" spans="1:32">
      <c r="A12" s="11" t="s">
        <v>34</v>
      </c>
    </row>
    <row r="13" spans="1:32">
      <c r="A13" s="10" t="s">
        <v>20</v>
      </c>
    </row>
    <row r="14" spans="1:32">
      <c r="A14" s="11" t="s">
        <v>25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</row>
    <row r="15" spans="1:32">
      <c r="A15" s="11" t="s">
        <v>30</v>
      </c>
      <c r="C15" t="e">
        <f ca="1">VLOOKUP(INDIRECT(C14), Table1, COLUMN(Model), FALSE)</f>
        <v>#REF!</v>
      </c>
      <c r="D15" t="e">
        <f t="shared" ref="D15:P22" ca="1" si="0">VLOOKUP(INDIRECT(D$14), Table1, COLUMN(Model), FALSE)</f>
        <v>#REF!</v>
      </c>
      <c r="E15" t="e">
        <f t="shared" ca="1" si="0"/>
        <v>#REF!</v>
      </c>
      <c r="F15" t="e">
        <f t="shared" ca="1" si="0"/>
        <v>#REF!</v>
      </c>
      <c r="G15" t="e">
        <f t="shared" ca="1" si="0"/>
        <v>#REF!</v>
      </c>
      <c r="H15" t="e">
        <f t="shared" ca="1" si="0"/>
        <v>#REF!</v>
      </c>
      <c r="I15" t="e">
        <f t="shared" ca="1" si="0"/>
        <v>#REF!</v>
      </c>
      <c r="J15" t="e">
        <f t="shared" ca="1" si="0"/>
        <v>#REF!</v>
      </c>
      <c r="K15" t="e">
        <f t="shared" ca="1" si="0"/>
        <v>#REF!</v>
      </c>
      <c r="L15" t="e">
        <f t="shared" ca="1" si="0"/>
        <v>#REF!</v>
      </c>
      <c r="M15" t="e">
        <f t="shared" ca="1" si="0"/>
        <v>#REF!</v>
      </c>
      <c r="N15" t="e">
        <f t="shared" ca="1" si="0"/>
        <v>#REF!</v>
      </c>
      <c r="O15" t="e">
        <f t="shared" ca="1" si="0"/>
        <v>#REF!</v>
      </c>
      <c r="P15" t="e">
        <f t="shared" ca="1" si="0"/>
        <v>#REF!</v>
      </c>
    </row>
    <row r="16" spans="1:32">
      <c r="A16" s="11" t="s">
        <v>35</v>
      </c>
      <c r="C16" t="e">
        <f t="shared" ref="C16:C22" ca="1" si="1">VLOOKUP(INDIRECT(C$14), Table1, COLUMN(Model), FALSE)</f>
        <v>#REF!</v>
      </c>
      <c r="D16" t="e">
        <f t="shared" ca="1" si="0"/>
        <v>#REF!</v>
      </c>
      <c r="E16" t="e">
        <f t="shared" ca="1" si="0"/>
        <v>#REF!</v>
      </c>
      <c r="F16" t="e">
        <f t="shared" ca="1" si="0"/>
        <v>#REF!</v>
      </c>
      <c r="G16" t="e">
        <f t="shared" ca="1" si="0"/>
        <v>#REF!</v>
      </c>
      <c r="H16" t="e">
        <f t="shared" ca="1" si="0"/>
        <v>#REF!</v>
      </c>
      <c r="I16" t="e">
        <f t="shared" ca="1" si="0"/>
        <v>#REF!</v>
      </c>
      <c r="J16" t="e">
        <f t="shared" ca="1" si="0"/>
        <v>#REF!</v>
      </c>
      <c r="K16" t="e">
        <f t="shared" ca="1" si="0"/>
        <v>#REF!</v>
      </c>
      <c r="L16" t="e">
        <f t="shared" ca="1" si="0"/>
        <v>#REF!</v>
      </c>
      <c r="M16" t="e">
        <f t="shared" ca="1" si="0"/>
        <v>#REF!</v>
      </c>
      <c r="N16" t="e">
        <f t="shared" ca="1" si="0"/>
        <v>#REF!</v>
      </c>
      <c r="O16" t="e">
        <f t="shared" ca="1" si="0"/>
        <v>#REF!</v>
      </c>
      <c r="P16" t="e">
        <f t="shared" ca="1" si="0"/>
        <v>#REF!</v>
      </c>
    </row>
    <row r="17" spans="1:16">
      <c r="A17" s="10" t="s">
        <v>21</v>
      </c>
      <c r="C17" t="e">
        <f t="shared" ca="1" si="1"/>
        <v>#REF!</v>
      </c>
      <c r="D17" t="e">
        <f t="shared" ca="1" si="0"/>
        <v>#REF!</v>
      </c>
      <c r="E17" t="e">
        <f t="shared" ca="1" si="0"/>
        <v>#REF!</v>
      </c>
      <c r="F17" t="e">
        <f t="shared" ca="1" si="0"/>
        <v>#REF!</v>
      </c>
      <c r="G17" t="e">
        <f t="shared" ca="1" si="0"/>
        <v>#REF!</v>
      </c>
      <c r="H17" t="e">
        <f t="shared" ca="1" si="0"/>
        <v>#REF!</v>
      </c>
      <c r="I17" t="e">
        <f t="shared" ca="1" si="0"/>
        <v>#REF!</v>
      </c>
      <c r="J17" t="e">
        <f t="shared" ca="1" si="0"/>
        <v>#REF!</v>
      </c>
      <c r="K17" t="e">
        <f t="shared" ca="1" si="0"/>
        <v>#REF!</v>
      </c>
      <c r="L17" t="e">
        <f t="shared" ca="1" si="0"/>
        <v>#REF!</v>
      </c>
      <c r="M17" t="e">
        <f t="shared" ca="1" si="0"/>
        <v>#REF!</v>
      </c>
      <c r="N17" t="e">
        <f t="shared" ca="1" si="0"/>
        <v>#REF!</v>
      </c>
      <c r="O17" t="e">
        <f t="shared" ca="1" si="0"/>
        <v>#REF!</v>
      </c>
      <c r="P17" t="e">
        <f t="shared" ca="1" si="0"/>
        <v>#REF!</v>
      </c>
    </row>
    <row r="18" spans="1:16">
      <c r="A18" s="11" t="s">
        <v>26</v>
      </c>
      <c r="C18" t="e">
        <f t="shared" ca="1" si="1"/>
        <v>#REF!</v>
      </c>
      <c r="D18" t="e">
        <f t="shared" ca="1" si="0"/>
        <v>#REF!</v>
      </c>
      <c r="E18" t="e">
        <f t="shared" ca="1" si="0"/>
        <v>#REF!</v>
      </c>
      <c r="F18" t="e">
        <f t="shared" ca="1" si="0"/>
        <v>#REF!</v>
      </c>
      <c r="G18" t="e">
        <f t="shared" ca="1" si="0"/>
        <v>#REF!</v>
      </c>
      <c r="H18" t="e">
        <f t="shared" ca="1" si="0"/>
        <v>#REF!</v>
      </c>
      <c r="I18" t="e">
        <f t="shared" ca="1" si="0"/>
        <v>#REF!</v>
      </c>
      <c r="J18" t="e">
        <f t="shared" ca="1" si="0"/>
        <v>#REF!</v>
      </c>
      <c r="K18" t="e">
        <f t="shared" ca="1" si="0"/>
        <v>#REF!</v>
      </c>
      <c r="L18" t="e">
        <f t="shared" ca="1" si="0"/>
        <v>#REF!</v>
      </c>
      <c r="M18" t="e">
        <f t="shared" ca="1" si="0"/>
        <v>#REF!</v>
      </c>
      <c r="N18" t="e">
        <f t="shared" ca="1" si="0"/>
        <v>#REF!</v>
      </c>
      <c r="O18" t="e">
        <f t="shared" ca="1" si="0"/>
        <v>#REF!</v>
      </c>
      <c r="P18" t="e">
        <f t="shared" ca="1" si="0"/>
        <v>#REF!</v>
      </c>
    </row>
    <row r="19" spans="1:16">
      <c r="A19" s="11" t="s">
        <v>31</v>
      </c>
      <c r="C19" t="e">
        <f t="shared" ca="1" si="1"/>
        <v>#REF!</v>
      </c>
      <c r="D19" t="e">
        <f t="shared" ca="1" si="0"/>
        <v>#REF!</v>
      </c>
      <c r="E19" t="e">
        <f t="shared" ca="1" si="0"/>
        <v>#REF!</v>
      </c>
      <c r="F19" t="e">
        <f t="shared" ca="1" si="0"/>
        <v>#REF!</v>
      </c>
      <c r="G19" t="e">
        <f t="shared" ca="1" si="0"/>
        <v>#REF!</v>
      </c>
      <c r="H19" t="e">
        <f t="shared" ca="1" si="0"/>
        <v>#REF!</v>
      </c>
      <c r="I19" t="e">
        <f t="shared" ca="1" si="0"/>
        <v>#REF!</v>
      </c>
      <c r="J19" t="e">
        <f t="shared" ca="1" si="0"/>
        <v>#REF!</v>
      </c>
      <c r="K19" t="e">
        <f t="shared" ca="1" si="0"/>
        <v>#REF!</v>
      </c>
      <c r="L19" t="e">
        <f t="shared" ca="1" si="0"/>
        <v>#REF!</v>
      </c>
      <c r="M19" t="e">
        <f t="shared" ca="1" si="0"/>
        <v>#REF!</v>
      </c>
      <c r="N19" t="e">
        <f t="shared" ca="1" si="0"/>
        <v>#REF!</v>
      </c>
      <c r="O19" t="e">
        <f t="shared" ca="1" si="0"/>
        <v>#REF!</v>
      </c>
      <c r="P19" t="e">
        <f t="shared" ca="1" si="0"/>
        <v>#REF!</v>
      </c>
    </row>
    <row r="20" spans="1:16">
      <c r="A20" s="11" t="s">
        <v>36</v>
      </c>
      <c r="C20" t="e">
        <f t="shared" ca="1" si="1"/>
        <v>#REF!</v>
      </c>
      <c r="D20" t="e">
        <f t="shared" ca="1" si="0"/>
        <v>#REF!</v>
      </c>
      <c r="E20" t="e">
        <f t="shared" ca="1" si="0"/>
        <v>#REF!</v>
      </c>
      <c r="F20" t="e">
        <f t="shared" ca="1" si="0"/>
        <v>#REF!</v>
      </c>
      <c r="G20" t="e">
        <f t="shared" ca="1" si="0"/>
        <v>#REF!</v>
      </c>
      <c r="H20" t="e">
        <f t="shared" ca="1" si="0"/>
        <v>#REF!</v>
      </c>
      <c r="I20" t="e">
        <f t="shared" ca="1" si="0"/>
        <v>#REF!</v>
      </c>
      <c r="J20" t="e">
        <f t="shared" ca="1" si="0"/>
        <v>#REF!</v>
      </c>
      <c r="K20" t="e">
        <f t="shared" ca="1" si="0"/>
        <v>#REF!</v>
      </c>
      <c r="L20" t="e">
        <f t="shared" ca="1" si="0"/>
        <v>#REF!</v>
      </c>
      <c r="M20" t="e">
        <f t="shared" ca="1" si="0"/>
        <v>#REF!</v>
      </c>
      <c r="N20" t="e">
        <f t="shared" ca="1" si="0"/>
        <v>#REF!</v>
      </c>
      <c r="O20" t="e">
        <f t="shared" ca="1" si="0"/>
        <v>#REF!</v>
      </c>
      <c r="P20" t="e">
        <f t="shared" ca="1" si="0"/>
        <v>#REF!</v>
      </c>
    </row>
    <row r="21" spans="1:16">
      <c r="A21" s="11" t="s">
        <v>39</v>
      </c>
      <c r="C21" t="e">
        <f t="shared" ca="1" si="1"/>
        <v>#REF!</v>
      </c>
      <c r="D21" t="e">
        <f t="shared" ca="1" si="0"/>
        <v>#REF!</v>
      </c>
      <c r="E21" t="e">
        <f t="shared" ca="1" si="0"/>
        <v>#REF!</v>
      </c>
      <c r="F21" t="e">
        <f t="shared" ca="1" si="0"/>
        <v>#REF!</v>
      </c>
      <c r="G21" t="e">
        <f t="shared" ca="1" si="0"/>
        <v>#REF!</v>
      </c>
      <c r="H21" t="e">
        <f t="shared" ca="1" si="0"/>
        <v>#REF!</v>
      </c>
      <c r="I21" t="e">
        <f t="shared" ca="1" si="0"/>
        <v>#REF!</v>
      </c>
      <c r="J21" t="e">
        <f t="shared" ca="1" si="0"/>
        <v>#REF!</v>
      </c>
      <c r="K21" t="e">
        <f t="shared" ca="1" si="0"/>
        <v>#REF!</v>
      </c>
      <c r="L21" t="e">
        <f t="shared" ca="1" si="0"/>
        <v>#REF!</v>
      </c>
      <c r="M21" t="e">
        <f t="shared" ca="1" si="0"/>
        <v>#REF!</v>
      </c>
      <c r="N21" t="e">
        <f t="shared" ca="1" si="0"/>
        <v>#REF!</v>
      </c>
      <c r="O21" t="e">
        <f t="shared" ca="1" si="0"/>
        <v>#REF!</v>
      </c>
      <c r="P21" t="e">
        <f t="shared" ca="1" si="0"/>
        <v>#REF!</v>
      </c>
    </row>
    <row r="22" spans="1:16">
      <c r="A22" s="10" t="s">
        <v>22</v>
      </c>
      <c r="C22" t="e">
        <f t="shared" ca="1" si="1"/>
        <v>#REF!</v>
      </c>
      <c r="D22" t="e">
        <f t="shared" ca="1" si="0"/>
        <v>#REF!</v>
      </c>
      <c r="E22" t="e">
        <f t="shared" ca="1" si="0"/>
        <v>#REF!</v>
      </c>
      <c r="F22" t="e">
        <f t="shared" ca="1" si="0"/>
        <v>#REF!</v>
      </c>
      <c r="G22" t="e">
        <f t="shared" ca="1" si="0"/>
        <v>#REF!</v>
      </c>
      <c r="H22" t="e">
        <f t="shared" ca="1" si="0"/>
        <v>#REF!</v>
      </c>
      <c r="I22" t="e">
        <f t="shared" ca="1" si="0"/>
        <v>#REF!</v>
      </c>
      <c r="J22" t="e">
        <f t="shared" ca="1" si="0"/>
        <v>#REF!</v>
      </c>
      <c r="K22" t="e">
        <f t="shared" ca="1" si="0"/>
        <v>#REF!</v>
      </c>
      <c r="L22" t="e">
        <f t="shared" ca="1" si="0"/>
        <v>#REF!</v>
      </c>
      <c r="M22" t="e">
        <f t="shared" ca="1" si="0"/>
        <v>#REF!</v>
      </c>
      <c r="N22" t="e">
        <f t="shared" ca="1" si="0"/>
        <v>#REF!</v>
      </c>
      <c r="O22" t="e">
        <f t="shared" ca="1" si="0"/>
        <v>#REF!</v>
      </c>
      <c r="P22" t="e">
        <f t="shared" ca="1" si="0"/>
        <v>#REF!</v>
      </c>
    </row>
    <row r="23" spans="1:16">
      <c r="A23" s="11" t="s">
        <v>27</v>
      </c>
    </row>
    <row r="24" spans="1:16">
      <c r="A24" s="11" t="s">
        <v>32</v>
      </c>
    </row>
    <row r="25" spans="1:16">
      <c r="A25" s="11" t="s">
        <v>37</v>
      </c>
    </row>
    <row r="26" spans="1:16">
      <c r="A26" s="11" t="s">
        <v>40</v>
      </c>
    </row>
    <row r="27" spans="1:16">
      <c r="A27" s="11" t="s">
        <v>41</v>
      </c>
    </row>
    <row r="28" spans="1:16">
      <c r="A28" s="10" t="s">
        <v>42</v>
      </c>
    </row>
    <row r="29" spans="1:16">
      <c r="A29" s="11" t="s">
        <v>67</v>
      </c>
    </row>
    <row r="30" spans="1:16">
      <c r="A30" s="11" t="s">
        <v>68</v>
      </c>
    </row>
    <row r="31" spans="1:16">
      <c r="A31" s="11" t="s">
        <v>69</v>
      </c>
    </row>
    <row r="32" spans="1:16">
      <c r="A32" s="11" t="s">
        <v>70</v>
      </c>
    </row>
    <row r="33" spans="1:1">
      <c r="A33" s="11" t="s">
        <v>71</v>
      </c>
    </row>
    <row r="34" spans="1:1">
      <c r="A34" s="11" t="s">
        <v>72</v>
      </c>
    </row>
    <row r="35" spans="1:1">
      <c r="A35" s="11" t="s">
        <v>73</v>
      </c>
    </row>
    <row r="36" spans="1:1">
      <c r="A36" s="11" t="s">
        <v>74</v>
      </c>
    </row>
    <row r="37" spans="1:1">
      <c r="A37" s="11" t="s">
        <v>75</v>
      </c>
    </row>
    <row r="38" spans="1:1">
      <c r="A38" s="10" t="s">
        <v>43</v>
      </c>
    </row>
    <row r="39" spans="1:1">
      <c r="A39" s="11" t="s">
        <v>76</v>
      </c>
    </row>
    <row r="40" spans="1:1">
      <c r="A40" s="11" t="s">
        <v>77</v>
      </c>
    </row>
    <row r="41" spans="1:1">
      <c r="A41" s="11" t="s">
        <v>78</v>
      </c>
    </row>
    <row r="42" spans="1:1">
      <c r="A42" s="11" t="s">
        <v>79</v>
      </c>
    </row>
    <row r="43" spans="1:1">
      <c r="A43" s="11" t="s">
        <v>80</v>
      </c>
    </row>
    <row r="44" spans="1:1">
      <c r="A44" s="11" t="s">
        <v>81</v>
      </c>
    </row>
    <row r="45" spans="1:1">
      <c r="A45" s="11" t="s">
        <v>82</v>
      </c>
    </row>
    <row r="46" spans="1:1">
      <c r="A46" s="10" t="s">
        <v>44</v>
      </c>
    </row>
    <row r="47" spans="1:1">
      <c r="A47" s="11" t="s">
        <v>83</v>
      </c>
    </row>
    <row r="48" spans="1:1">
      <c r="A48" s="11" t="s">
        <v>84</v>
      </c>
    </row>
    <row r="49" spans="1:1">
      <c r="A49" s="11" t="s">
        <v>85</v>
      </c>
    </row>
    <row r="50" spans="1:1">
      <c r="A50" s="11" t="s">
        <v>86</v>
      </c>
    </row>
    <row r="51" spans="1:1">
      <c r="A51" s="11" t="s">
        <v>87</v>
      </c>
    </row>
    <row r="52" spans="1:1">
      <c r="A52" s="11" t="s">
        <v>88</v>
      </c>
    </row>
    <row r="53" spans="1:1">
      <c r="A53" s="11" t="s">
        <v>89</v>
      </c>
    </row>
    <row r="54" spans="1:1">
      <c r="A54" s="11" t="s">
        <v>90</v>
      </c>
    </row>
    <row r="55" spans="1:1">
      <c r="A55" s="11" t="s">
        <v>91</v>
      </c>
    </row>
    <row r="56" spans="1:1">
      <c r="A56" s="11" t="s">
        <v>92</v>
      </c>
    </row>
    <row r="57" spans="1:1">
      <c r="A57" s="11" t="s">
        <v>93</v>
      </c>
    </row>
    <row r="58" spans="1:1">
      <c r="A58" s="10" t="s">
        <v>45</v>
      </c>
    </row>
    <row r="59" spans="1:1">
      <c r="A59" s="11" t="s">
        <v>94</v>
      </c>
    </row>
    <row r="60" spans="1:1">
      <c r="A60" s="11" t="s">
        <v>95</v>
      </c>
    </row>
    <row r="61" spans="1:1">
      <c r="A61" s="11" t="s">
        <v>96</v>
      </c>
    </row>
    <row r="62" spans="1:1">
      <c r="A62" s="11" t="s">
        <v>97</v>
      </c>
    </row>
    <row r="63" spans="1:1">
      <c r="A63" s="11" t="s">
        <v>98</v>
      </c>
    </row>
    <row r="64" spans="1:1">
      <c r="A64" s="11" t="s">
        <v>99</v>
      </c>
    </row>
    <row r="65" spans="1:1">
      <c r="A65" s="11" t="s">
        <v>100</v>
      </c>
    </row>
    <row r="66" spans="1:1">
      <c r="A66" s="11" t="s">
        <v>101</v>
      </c>
    </row>
    <row r="67" spans="1:1">
      <c r="A67" s="11" t="s">
        <v>102</v>
      </c>
    </row>
    <row r="68" spans="1:1">
      <c r="A68" s="11" t="s">
        <v>103</v>
      </c>
    </row>
    <row r="69" spans="1:1">
      <c r="A69" s="11" t="s">
        <v>104</v>
      </c>
    </row>
    <row r="70" spans="1:1">
      <c r="A70" s="10" t="s">
        <v>46</v>
      </c>
    </row>
    <row r="71" spans="1:1">
      <c r="A71" s="11" t="s">
        <v>105</v>
      </c>
    </row>
    <row r="72" spans="1:1">
      <c r="A72" s="11" t="s">
        <v>106</v>
      </c>
    </row>
    <row r="73" spans="1:1">
      <c r="A73" s="11" t="s">
        <v>107</v>
      </c>
    </row>
    <row r="74" spans="1:1">
      <c r="A74" s="11" t="s">
        <v>108</v>
      </c>
    </row>
    <row r="75" spans="1:1">
      <c r="A75" s="11" t="s">
        <v>109</v>
      </c>
    </row>
    <row r="76" spans="1:1">
      <c r="A76" s="10" t="s">
        <v>47</v>
      </c>
    </row>
    <row r="77" spans="1:1">
      <c r="A77" s="11" t="s">
        <v>110</v>
      </c>
    </row>
    <row r="78" spans="1:1">
      <c r="A78" s="11" t="s">
        <v>111</v>
      </c>
    </row>
    <row r="79" spans="1:1">
      <c r="A79" s="11" t="s">
        <v>112</v>
      </c>
    </row>
    <row r="80" spans="1:1">
      <c r="A80" s="10" t="s">
        <v>48</v>
      </c>
    </row>
    <row r="81" spans="1:1">
      <c r="A81" s="11" t="s">
        <v>113</v>
      </c>
    </row>
    <row r="82" spans="1:1">
      <c r="A82" s="10" t="s">
        <v>49</v>
      </c>
    </row>
    <row r="83" spans="1:1">
      <c r="A83" s="11" t="s">
        <v>114</v>
      </c>
    </row>
    <row r="84" spans="1:1">
      <c r="A84" s="10" t="s">
        <v>50</v>
      </c>
    </row>
    <row r="85" spans="1:1">
      <c r="A85" s="11" t="s">
        <v>115</v>
      </c>
    </row>
    <row r="86" spans="1:1">
      <c r="A86" s="11" t="s">
        <v>116</v>
      </c>
    </row>
    <row r="87" spans="1:1">
      <c r="A87" s="11" t="s">
        <v>117</v>
      </c>
    </row>
    <row r="88" spans="1:1">
      <c r="A88" s="10" t="s">
        <v>51</v>
      </c>
    </row>
    <row r="89" spans="1:1">
      <c r="A89" s="11" t="s">
        <v>118</v>
      </c>
    </row>
    <row r="90" spans="1:1">
      <c r="A90" s="11" t="s">
        <v>119</v>
      </c>
    </row>
    <row r="91" spans="1:1">
      <c r="A91" s="11" t="s">
        <v>120</v>
      </c>
    </row>
    <row r="92" spans="1:1">
      <c r="A92" s="11" t="s">
        <v>121</v>
      </c>
    </row>
    <row r="93" spans="1:1">
      <c r="A93" s="11" t="s">
        <v>122</v>
      </c>
    </row>
    <row r="94" spans="1:1">
      <c r="A94" s="11" t="s">
        <v>123</v>
      </c>
    </row>
    <row r="95" spans="1:1">
      <c r="A95" s="10" t="s">
        <v>52</v>
      </c>
    </row>
    <row r="96" spans="1:1">
      <c r="A96" s="11" t="s">
        <v>124</v>
      </c>
    </row>
    <row r="97" spans="1:1">
      <c r="A97" s="11" t="s">
        <v>125</v>
      </c>
    </row>
    <row r="98" spans="1:1">
      <c r="A98" s="11" t="s">
        <v>126</v>
      </c>
    </row>
    <row r="99" spans="1:1">
      <c r="A99" s="10" t="s">
        <v>55</v>
      </c>
    </row>
    <row r="100" spans="1:1">
      <c r="A100" s="11" t="s">
        <v>127</v>
      </c>
    </row>
    <row r="101" spans="1:1">
      <c r="A101" s="11" t="s">
        <v>128</v>
      </c>
    </row>
    <row r="102" spans="1:1">
      <c r="A102" s="11" t="s">
        <v>129</v>
      </c>
    </row>
    <row r="103" spans="1:1">
      <c r="A103" s="11" t="s">
        <v>130</v>
      </c>
    </row>
    <row r="104" spans="1:1">
      <c r="A104" s="11" t="s">
        <v>131</v>
      </c>
    </row>
    <row r="105" spans="1:1">
      <c r="A105" s="11" t="s">
        <v>132</v>
      </c>
    </row>
    <row r="106" spans="1:1">
      <c r="A106" s="11" t="s">
        <v>133</v>
      </c>
    </row>
    <row r="107" spans="1:1">
      <c r="A107" s="11" t="s">
        <v>134</v>
      </c>
    </row>
    <row r="108" spans="1:1">
      <c r="A108" s="11" t="s">
        <v>135</v>
      </c>
    </row>
    <row r="109" spans="1:1">
      <c r="A109" s="10" t="s">
        <v>54</v>
      </c>
    </row>
    <row r="110" spans="1:1">
      <c r="A110" s="11" t="s">
        <v>136</v>
      </c>
    </row>
    <row r="111" spans="1:1">
      <c r="A111" s="11" t="s">
        <v>137</v>
      </c>
    </row>
    <row r="112" spans="1:1">
      <c r="A112" s="11" t="s">
        <v>138</v>
      </c>
    </row>
    <row r="113" spans="1:1">
      <c r="A113" s="11" t="s">
        <v>139</v>
      </c>
    </row>
    <row r="114" spans="1:1">
      <c r="A114" s="11" t="s">
        <v>140</v>
      </c>
    </row>
    <row r="115" spans="1:1">
      <c r="A115" s="11" t="s">
        <v>141</v>
      </c>
    </row>
    <row r="116" spans="1:1">
      <c r="A116" s="10" t="s">
        <v>53</v>
      </c>
    </row>
    <row r="117" spans="1:1">
      <c r="A117" s="11" t="s">
        <v>142</v>
      </c>
    </row>
    <row r="118" spans="1:1">
      <c r="A118" s="11" t="s">
        <v>143</v>
      </c>
    </row>
    <row r="119" spans="1:1">
      <c r="A119" s="11" t="s">
        <v>144</v>
      </c>
    </row>
    <row r="120" spans="1:1">
      <c r="A120" s="11" t="s">
        <v>145</v>
      </c>
    </row>
    <row r="121" spans="1:1">
      <c r="A121" s="11" t="s">
        <v>146</v>
      </c>
    </row>
    <row r="122" spans="1:1">
      <c r="A122" s="11" t="s">
        <v>147</v>
      </c>
    </row>
    <row r="123" spans="1:1">
      <c r="A123" s="11" t="s">
        <v>148</v>
      </c>
    </row>
    <row r="124" spans="1:1">
      <c r="A124" s="10" t="s">
        <v>56</v>
      </c>
    </row>
    <row r="125" spans="1:1">
      <c r="A125" s="11" t="s">
        <v>149</v>
      </c>
    </row>
    <row r="126" spans="1:1">
      <c r="A126" s="11" t="s">
        <v>150</v>
      </c>
    </row>
    <row r="127" spans="1:1">
      <c r="A127" s="11" t="s">
        <v>151</v>
      </c>
    </row>
    <row r="128" spans="1:1">
      <c r="A128" s="11" t="s">
        <v>152</v>
      </c>
    </row>
    <row r="129" spans="1:1">
      <c r="A129" s="11" t="s">
        <v>153</v>
      </c>
    </row>
    <row r="130" spans="1:1">
      <c r="A130" s="11" t="s">
        <v>154</v>
      </c>
    </row>
    <row r="131" spans="1:1">
      <c r="A131" s="11" t="s">
        <v>155</v>
      </c>
    </row>
    <row r="132" spans="1:1">
      <c r="A132" s="10" t="s">
        <v>57</v>
      </c>
    </row>
    <row r="133" spans="1:1">
      <c r="A133" s="11" t="s">
        <v>156</v>
      </c>
    </row>
    <row r="134" spans="1:1">
      <c r="A134" s="11" t="s">
        <v>157</v>
      </c>
    </row>
    <row r="135" spans="1:1">
      <c r="A135" s="11" t="s">
        <v>158</v>
      </c>
    </row>
    <row r="136" spans="1:1">
      <c r="A136" s="11" t="s">
        <v>159</v>
      </c>
    </row>
    <row r="137" spans="1:1">
      <c r="A137" s="11" t="s">
        <v>160</v>
      </c>
    </row>
    <row r="138" spans="1:1">
      <c r="A138" s="11" t="s">
        <v>161</v>
      </c>
    </row>
    <row r="139" spans="1:1">
      <c r="A139" s="10" t="s">
        <v>58</v>
      </c>
    </row>
    <row r="140" spans="1:1">
      <c r="A140" s="11" t="s">
        <v>162</v>
      </c>
    </row>
    <row r="141" spans="1:1">
      <c r="A141" s="11" t="s">
        <v>88</v>
      </c>
    </row>
    <row r="142" spans="1:1">
      <c r="A142" s="11" t="s">
        <v>163</v>
      </c>
    </row>
    <row r="143" spans="1:1">
      <c r="A143" s="11" t="s">
        <v>164</v>
      </c>
    </row>
    <row r="144" spans="1:1">
      <c r="A144" s="10" t="s">
        <v>59</v>
      </c>
    </row>
    <row r="145" spans="1:1">
      <c r="A145" s="11" t="s">
        <v>165</v>
      </c>
    </row>
    <row r="146" spans="1:1">
      <c r="A146" s="11" t="s">
        <v>166</v>
      </c>
    </row>
    <row r="147" spans="1:1">
      <c r="A147" s="11" t="s">
        <v>167</v>
      </c>
    </row>
    <row r="148" spans="1:1">
      <c r="A148" s="11" t="s">
        <v>168</v>
      </c>
    </row>
    <row r="149" spans="1:1">
      <c r="A149" s="11" t="s">
        <v>169</v>
      </c>
    </row>
    <row r="150" spans="1:1">
      <c r="A150" s="11" t="s">
        <v>170</v>
      </c>
    </row>
    <row r="151" spans="1:1">
      <c r="A151" s="10" t="s">
        <v>60</v>
      </c>
    </row>
    <row r="152" spans="1:1">
      <c r="A152" s="11" t="s">
        <v>171</v>
      </c>
    </row>
    <row r="153" spans="1:1">
      <c r="A153" s="11" t="s">
        <v>172</v>
      </c>
    </row>
    <row r="154" spans="1:1">
      <c r="A154" s="11" t="s">
        <v>173</v>
      </c>
    </row>
    <row r="155" spans="1:1">
      <c r="A155" s="10" t="s">
        <v>61</v>
      </c>
    </row>
    <row r="156" spans="1:1">
      <c r="A156" s="11">
        <v>44807</v>
      </c>
    </row>
    <row r="157" spans="1:1">
      <c r="A157" s="11">
        <v>44809</v>
      </c>
    </row>
    <row r="158" spans="1:1">
      <c r="A158" s="10" t="s">
        <v>62</v>
      </c>
    </row>
    <row r="159" spans="1:1">
      <c r="A159" s="11" t="s">
        <v>174</v>
      </c>
    </row>
    <row r="160" spans="1:1">
      <c r="A160" s="11" t="s">
        <v>175</v>
      </c>
    </row>
    <row r="161" spans="1:1">
      <c r="A161" s="11" t="s">
        <v>176</v>
      </c>
    </row>
    <row r="162" spans="1:1">
      <c r="A162" s="11" t="s">
        <v>177</v>
      </c>
    </row>
    <row r="163" spans="1:1">
      <c r="A163" s="11" t="s">
        <v>178</v>
      </c>
    </row>
    <row r="164" spans="1:1">
      <c r="A164" s="10" t="s">
        <v>63</v>
      </c>
    </row>
    <row r="165" spans="1:1">
      <c r="A165" s="11" t="s">
        <v>179</v>
      </c>
    </row>
    <row r="166" spans="1:1">
      <c r="A166" s="11" t="s">
        <v>180</v>
      </c>
    </row>
    <row r="167" spans="1:1">
      <c r="A167" s="10" t="s">
        <v>64</v>
      </c>
    </row>
    <row r="168" spans="1:1">
      <c r="A168" s="11" t="s">
        <v>181</v>
      </c>
    </row>
    <row r="169" spans="1:1">
      <c r="A169" s="11" t="s">
        <v>182</v>
      </c>
    </row>
    <row r="170" spans="1:1">
      <c r="A170" s="11" t="s">
        <v>183</v>
      </c>
    </row>
    <row r="171" spans="1:1">
      <c r="A171" s="11" t="s">
        <v>184</v>
      </c>
    </row>
    <row r="172" spans="1:1">
      <c r="A172" s="11" t="s">
        <v>185</v>
      </c>
    </row>
    <row r="173" spans="1:1">
      <c r="A173" s="11" t="s">
        <v>186</v>
      </c>
    </row>
    <row r="174" spans="1:1">
      <c r="A174" s="11" t="s">
        <v>187</v>
      </c>
    </row>
    <row r="175" spans="1:1">
      <c r="A175" s="11" t="s">
        <v>188</v>
      </c>
    </row>
    <row r="176" spans="1:1">
      <c r="A176" s="11" t="s">
        <v>189</v>
      </c>
    </row>
    <row r="177" spans="1:1">
      <c r="A177" s="10" t="s">
        <v>65</v>
      </c>
    </row>
    <row r="178" spans="1:1">
      <c r="A178" s="11" t="s">
        <v>190</v>
      </c>
    </row>
    <row r="179" spans="1:1">
      <c r="A179" s="11" t="s">
        <v>191</v>
      </c>
    </row>
    <row r="180" spans="1:1">
      <c r="A180" s="11" t="s">
        <v>192</v>
      </c>
    </row>
    <row r="181" spans="1:1">
      <c r="A181" s="11" t="s">
        <v>193</v>
      </c>
    </row>
    <row r="182" spans="1:1">
      <c r="A182" s="11" t="s">
        <v>194</v>
      </c>
    </row>
    <row r="183" spans="1:1">
      <c r="A183" s="11" t="s">
        <v>195</v>
      </c>
    </row>
    <row r="184" spans="1:1">
      <c r="A184" s="10" t="s">
        <v>66</v>
      </c>
    </row>
    <row r="185" spans="1:1">
      <c r="A185" s="11" t="s">
        <v>196</v>
      </c>
    </row>
    <row r="186" spans="1:1">
      <c r="A186" s="11" t="s">
        <v>197</v>
      </c>
    </row>
    <row r="187" spans="1:1">
      <c r="A187" s="11" t="s">
        <v>198</v>
      </c>
    </row>
    <row r="188" spans="1:1">
      <c r="A188" s="11" t="s">
        <v>199</v>
      </c>
    </row>
    <row r="189" spans="1:1">
      <c r="A189" s="11" t="s">
        <v>200</v>
      </c>
    </row>
    <row r="190" spans="1:1">
      <c r="A190" s="11" t="s">
        <v>201</v>
      </c>
    </row>
    <row r="191" spans="1:1">
      <c r="A191" s="10" t="s">
        <v>202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EA6B-9705-473A-A25C-F56F2FD3284B}">
  <dimension ref="A1"/>
  <sheetViews>
    <sheetView workbookViewId="0">
      <selection activeCell="A2" sqref="A2"/>
    </sheetView>
  </sheetViews>
  <sheetFormatPr defaultRowHeight="14.4"/>
  <sheetData>
    <row r="1" spans="1:1">
      <c r="A1" t="e" cm="1">
        <f t="array" ref="A1">TAB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E340-D62B-4846-929F-D2BA7CF68D06}">
  <dimension ref="A1:AT158"/>
  <sheetViews>
    <sheetView zoomScale="70" zoomScaleNormal="70" workbookViewId="0">
      <selection activeCell="G2" sqref="G2:N29"/>
    </sheetView>
  </sheetViews>
  <sheetFormatPr defaultRowHeight="14.4" outlineLevelCol="1"/>
  <cols>
    <col min="2" max="3" width="16.33203125" bestFit="1" customWidth="1"/>
    <col min="5" max="5" width="12.33203125" bestFit="1" customWidth="1"/>
    <col min="6" max="6" width="14.44140625" bestFit="1" customWidth="1"/>
    <col min="7" max="12" width="8.88671875" customWidth="1" outlineLevel="1"/>
    <col min="13" max="13" width="10.6640625" customWidth="1" outlineLevel="1"/>
    <col min="14" max="16" width="8.88671875" customWidth="1" outlineLevel="1"/>
    <col min="20" max="20" width="11" bestFit="1" customWidth="1"/>
    <col min="21" max="21" width="8.33203125" bestFit="1" customWidth="1"/>
    <col min="22" max="22" width="11.109375" bestFit="1" customWidth="1"/>
    <col min="23" max="23" width="14.44140625" bestFit="1" customWidth="1"/>
    <col min="30" max="30" width="14.33203125" bestFit="1" customWidth="1"/>
    <col min="32" max="32" width="10.44140625" bestFit="1" customWidth="1"/>
    <col min="33" max="33" width="13" bestFit="1" customWidth="1"/>
    <col min="34" max="34" width="12.88671875" bestFit="1" customWidth="1"/>
    <col min="35" max="35" width="10.6640625" bestFit="1" customWidth="1"/>
  </cols>
  <sheetData>
    <row r="1" spans="1:46">
      <c r="A1" t="s">
        <v>4</v>
      </c>
      <c r="B1" t="s">
        <v>16</v>
      </c>
      <c r="C1" t="s">
        <v>16</v>
      </c>
      <c r="D1" t="s">
        <v>0</v>
      </c>
      <c r="E1" t="s">
        <v>0</v>
      </c>
      <c r="F1" t="s">
        <v>1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</row>
    <row r="2" spans="1:46">
      <c r="A2" s="65" t="s">
        <v>203</v>
      </c>
      <c r="B2">
        <v>2008</v>
      </c>
      <c r="C2">
        <v>2008</v>
      </c>
      <c r="D2" t="s">
        <v>54</v>
      </c>
      <c r="E2" t="s">
        <v>18</v>
      </c>
      <c r="F2" t="s">
        <v>28</v>
      </c>
      <c r="G2" t="s">
        <v>204</v>
      </c>
      <c r="H2" t="s">
        <v>203</v>
      </c>
      <c r="K2">
        <v>2008</v>
      </c>
      <c r="L2">
        <v>2009</v>
      </c>
      <c r="M2">
        <v>2011</v>
      </c>
      <c r="N2">
        <v>2012</v>
      </c>
      <c r="Q2" t="s">
        <v>28</v>
      </c>
      <c r="R2" t="s">
        <v>24</v>
      </c>
      <c r="S2" t="s">
        <v>25</v>
      </c>
      <c r="T2" t="s">
        <v>26</v>
      </c>
      <c r="U2" t="s">
        <v>32</v>
      </c>
      <c r="V2" t="s">
        <v>68</v>
      </c>
      <c r="W2" t="s">
        <v>81</v>
      </c>
      <c r="X2" t="s">
        <v>88</v>
      </c>
      <c r="Y2" t="s">
        <v>96</v>
      </c>
      <c r="Z2" t="s">
        <v>106</v>
      </c>
      <c r="AA2" t="s">
        <v>110</v>
      </c>
      <c r="AB2" t="s">
        <v>113</v>
      </c>
      <c r="AC2" t="s">
        <v>114</v>
      </c>
      <c r="AD2" t="s">
        <v>117</v>
      </c>
      <c r="AE2" t="s">
        <v>118</v>
      </c>
      <c r="AF2" t="s">
        <v>124</v>
      </c>
      <c r="AG2" t="s">
        <v>146</v>
      </c>
      <c r="AH2" t="s">
        <v>139</v>
      </c>
      <c r="AI2" t="s">
        <v>127</v>
      </c>
      <c r="AJ2" t="s">
        <v>154</v>
      </c>
      <c r="AK2" t="s">
        <v>159</v>
      </c>
      <c r="AL2" t="s">
        <v>88</v>
      </c>
      <c r="AM2" t="s">
        <v>170</v>
      </c>
      <c r="AN2" t="s">
        <v>171</v>
      </c>
      <c r="AO2">
        <v>44809</v>
      </c>
      <c r="AP2" t="s">
        <v>177</v>
      </c>
      <c r="AQ2" t="s">
        <v>180</v>
      </c>
      <c r="AR2" t="s">
        <v>185</v>
      </c>
      <c r="AS2" t="s">
        <v>192</v>
      </c>
      <c r="AT2" t="s">
        <v>197</v>
      </c>
    </row>
    <row r="3" spans="1:46">
      <c r="A3" s="65"/>
      <c r="B3">
        <v>2009</v>
      </c>
      <c r="C3">
        <v>2009</v>
      </c>
      <c r="D3" t="s">
        <v>54</v>
      </c>
      <c r="E3" t="s">
        <v>18</v>
      </c>
      <c r="F3" t="s">
        <v>38</v>
      </c>
      <c r="G3">
        <v>2009</v>
      </c>
      <c r="H3">
        <v>2008</v>
      </c>
      <c r="K3" t="s">
        <v>54</v>
      </c>
      <c r="L3" t="s">
        <v>54</v>
      </c>
      <c r="M3" t="s">
        <v>18</v>
      </c>
      <c r="N3" t="s">
        <v>18</v>
      </c>
      <c r="Q3" t="s">
        <v>38</v>
      </c>
      <c r="R3" t="s">
        <v>29</v>
      </c>
      <c r="S3" t="s">
        <v>30</v>
      </c>
      <c r="T3" t="s">
        <v>39</v>
      </c>
      <c r="U3" t="s">
        <v>41</v>
      </c>
      <c r="V3" t="s">
        <v>72</v>
      </c>
      <c r="W3" t="s">
        <v>80</v>
      </c>
      <c r="X3" t="s">
        <v>83</v>
      </c>
      <c r="Y3" t="s">
        <v>101</v>
      </c>
      <c r="Z3" t="s">
        <v>105</v>
      </c>
      <c r="AA3" t="s">
        <v>111</v>
      </c>
      <c r="AD3" t="s">
        <v>115</v>
      </c>
      <c r="AE3" t="s">
        <v>119</v>
      </c>
      <c r="AF3" t="s">
        <v>126</v>
      </c>
      <c r="AG3" t="s">
        <v>144</v>
      </c>
      <c r="AH3" t="s">
        <v>136</v>
      </c>
      <c r="AI3" t="s">
        <v>130</v>
      </c>
      <c r="AJ3" t="s">
        <v>149</v>
      </c>
      <c r="AK3" t="s">
        <v>160</v>
      </c>
      <c r="AL3" t="s">
        <v>162</v>
      </c>
      <c r="AM3" t="s">
        <v>167</v>
      </c>
      <c r="AN3" t="s">
        <v>173</v>
      </c>
      <c r="AO3">
        <v>44807</v>
      </c>
      <c r="AP3" t="s">
        <v>176</v>
      </c>
      <c r="AQ3" t="s">
        <v>179</v>
      </c>
      <c r="AR3" t="s">
        <v>183</v>
      </c>
      <c r="AS3" t="s">
        <v>194</v>
      </c>
      <c r="AT3" t="s">
        <v>200</v>
      </c>
    </row>
    <row r="4" spans="1:46">
      <c r="A4" s="65"/>
      <c r="B4">
        <v>2011</v>
      </c>
      <c r="C4">
        <v>2009</v>
      </c>
      <c r="D4" t="s">
        <v>57</v>
      </c>
      <c r="E4" t="s">
        <v>18</v>
      </c>
      <c r="F4" t="s">
        <v>23</v>
      </c>
      <c r="G4">
        <v>2011</v>
      </c>
      <c r="H4">
        <v>2009</v>
      </c>
      <c r="L4" t="s">
        <v>57</v>
      </c>
      <c r="M4" t="s">
        <v>19</v>
      </c>
      <c r="N4" t="s">
        <v>19</v>
      </c>
      <c r="Q4" t="s">
        <v>23</v>
      </c>
      <c r="R4" t="s">
        <v>34</v>
      </c>
      <c r="S4" t="s">
        <v>35</v>
      </c>
      <c r="T4" t="s">
        <v>36</v>
      </c>
      <c r="U4" t="s">
        <v>37</v>
      </c>
      <c r="V4" t="s">
        <v>71</v>
      </c>
      <c r="W4" t="s">
        <v>78</v>
      </c>
      <c r="X4" t="s">
        <v>92</v>
      </c>
      <c r="Y4" t="s">
        <v>94</v>
      </c>
      <c r="Z4" t="s">
        <v>107</v>
      </c>
      <c r="AA4" t="s">
        <v>112</v>
      </c>
      <c r="AD4" t="s">
        <v>116</v>
      </c>
      <c r="AE4" t="s">
        <v>120</v>
      </c>
      <c r="AF4" t="s">
        <v>125</v>
      </c>
      <c r="AG4" t="s">
        <v>145</v>
      </c>
      <c r="AH4" t="s">
        <v>140</v>
      </c>
      <c r="AI4" t="s">
        <v>132</v>
      </c>
      <c r="AJ4" t="s">
        <v>151</v>
      </c>
      <c r="AK4" t="s">
        <v>156</v>
      </c>
      <c r="AL4" t="s">
        <v>164</v>
      </c>
      <c r="AM4" t="s">
        <v>166</v>
      </c>
      <c r="AN4" t="s">
        <v>172</v>
      </c>
      <c r="AP4" t="s">
        <v>178</v>
      </c>
      <c r="AR4" t="s">
        <v>182</v>
      </c>
      <c r="AS4" t="s">
        <v>195</v>
      </c>
      <c r="AT4" t="s">
        <v>198</v>
      </c>
    </row>
    <row r="5" spans="1:46">
      <c r="A5" s="65"/>
      <c r="B5">
        <v>2012</v>
      </c>
      <c r="C5">
        <v>2011</v>
      </c>
      <c r="D5" t="s">
        <v>18</v>
      </c>
      <c r="E5" t="s">
        <v>18</v>
      </c>
      <c r="F5" t="s">
        <v>33</v>
      </c>
      <c r="G5">
        <v>2012</v>
      </c>
      <c r="H5">
        <v>2011</v>
      </c>
      <c r="M5" t="s">
        <v>20</v>
      </c>
      <c r="N5" t="s">
        <v>20</v>
      </c>
      <c r="Q5" t="s">
        <v>33</v>
      </c>
      <c r="T5" t="s">
        <v>31</v>
      </c>
      <c r="U5" t="s">
        <v>27</v>
      </c>
      <c r="V5" t="s">
        <v>74</v>
      </c>
      <c r="W5" t="s">
        <v>77</v>
      </c>
      <c r="X5" t="s">
        <v>87</v>
      </c>
      <c r="Y5" t="s">
        <v>103</v>
      </c>
      <c r="Z5" t="s">
        <v>109</v>
      </c>
      <c r="AE5" t="s">
        <v>121</v>
      </c>
      <c r="AG5" t="s">
        <v>143</v>
      </c>
      <c r="AH5" t="s">
        <v>137</v>
      </c>
      <c r="AI5" t="s">
        <v>133</v>
      </c>
      <c r="AJ5" t="s">
        <v>153</v>
      </c>
      <c r="AK5" t="s">
        <v>157</v>
      </c>
      <c r="AL5" t="s">
        <v>163</v>
      </c>
      <c r="AM5" t="s">
        <v>168</v>
      </c>
      <c r="AP5" t="s">
        <v>175</v>
      </c>
      <c r="AR5" t="s">
        <v>184</v>
      </c>
      <c r="AS5" t="s">
        <v>191</v>
      </c>
      <c r="AT5" t="s">
        <v>201</v>
      </c>
    </row>
    <row r="6" spans="1:46">
      <c r="A6" s="65" t="s">
        <v>204</v>
      </c>
      <c r="B6">
        <v>2009</v>
      </c>
      <c r="C6">
        <v>2011</v>
      </c>
      <c r="D6" t="s">
        <v>19</v>
      </c>
      <c r="E6" t="s">
        <v>19</v>
      </c>
      <c r="F6" t="s">
        <v>24</v>
      </c>
      <c r="H6">
        <v>2012</v>
      </c>
      <c r="M6" t="s">
        <v>21</v>
      </c>
      <c r="N6" t="s">
        <v>21</v>
      </c>
      <c r="U6" t="s">
        <v>40</v>
      </c>
      <c r="V6" t="s">
        <v>67</v>
      </c>
      <c r="W6" t="s">
        <v>79</v>
      </c>
      <c r="X6" t="s">
        <v>93</v>
      </c>
      <c r="Y6" t="s">
        <v>99</v>
      </c>
      <c r="Z6" t="s">
        <v>108</v>
      </c>
      <c r="AE6" t="s">
        <v>122</v>
      </c>
      <c r="AG6" t="s">
        <v>142</v>
      </c>
      <c r="AH6" t="s">
        <v>138</v>
      </c>
      <c r="AI6" t="s">
        <v>134</v>
      </c>
      <c r="AJ6" t="s">
        <v>152</v>
      </c>
      <c r="AK6" t="s">
        <v>158</v>
      </c>
      <c r="AM6" t="s">
        <v>165</v>
      </c>
      <c r="AP6" t="s">
        <v>174</v>
      </c>
      <c r="AR6" t="s">
        <v>189</v>
      </c>
      <c r="AS6" t="s">
        <v>193</v>
      </c>
      <c r="AT6" t="s">
        <v>196</v>
      </c>
    </row>
    <row r="7" spans="1:46">
      <c r="A7" s="65"/>
      <c r="B7">
        <v>2011</v>
      </c>
      <c r="C7">
        <v>2011</v>
      </c>
      <c r="D7" t="s">
        <v>20</v>
      </c>
      <c r="E7" t="s">
        <v>19</v>
      </c>
      <c r="F7" t="s">
        <v>29</v>
      </c>
      <c r="M7" t="s">
        <v>22</v>
      </c>
      <c r="N7" t="s">
        <v>22</v>
      </c>
      <c r="V7" t="s">
        <v>69</v>
      </c>
      <c r="W7" t="s">
        <v>82</v>
      </c>
      <c r="X7" t="s">
        <v>89</v>
      </c>
      <c r="Y7" t="s">
        <v>95</v>
      </c>
      <c r="AE7" t="s">
        <v>123</v>
      </c>
      <c r="AG7" t="s">
        <v>147</v>
      </c>
      <c r="AH7" t="s">
        <v>141</v>
      </c>
      <c r="AI7" t="s">
        <v>135</v>
      </c>
      <c r="AJ7" t="s">
        <v>155</v>
      </c>
      <c r="AK7" t="s">
        <v>161</v>
      </c>
      <c r="AM7" t="s">
        <v>169</v>
      </c>
      <c r="AR7" t="s">
        <v>188</v>
      </c>
      <c r="AS7" t="s">
        <v>190</v>
      </c>
      <c r="AT7" t="s">
        <v>199</v>
      </c>
    </row>
    <row r="8" spans="1:46">
      <c r="A8" s="65"/>
      <c r="B8">
        <v>2012</v>
      </c>
      <c r="C8">
        <v>2011</v>
      </c>
      <c r="D8" t="s">
        <v>21</v>
      </c>
      <c r="E8" t="s">
        <v>19</v>
      </c>
      <c r="F8" t="s">
        <v>34</v>
      </c>
      <c r="M8" t="s">
        <v>42</v>
      </c>
      <c r="N8" t="s">
        <v>42</v>
      </c>
      <c r="V8" t="s">
        <v>75</v>
      </c>
      <c r="W8" t="s">
        <v>76</v>
      </c>
      <c r="X8" t="s">
        <v>91</v>
      </c>
      <c r="Y8" t="s">
        <v>98</v>
      </c>
      <c r="AG8" t="s">
        <v>148</v>
      </c>
      <c r="AI8" t="s">
        <v>129</v>
      </c>
      <c r="AJ8" t="s">
        <v>150</v>
      </c>
      <c r="AR8" t="s">
        <v>187</v>
      </c>
    </row>
    <row r="9" spans="1:46">
      <c r="C9">
        <v>2011</v>
      </c>
      <c r="D9" t="s">
        <v>22</v>
      </c>
      <c r="E9" t="s">
        <v>20</v>
      </c>
      <c r="F9" t="s">
        <v>25</v>
      </c>
      <c r="M9" t="s">
        <v>43</v>
      </c>
      <c r="N9" t="s">
        <v>43</v>
      </c>
      <c r="V9" t="s">
        <v>73</v>
      </c>
      <c r="X9" t="s">
        <v>90</v>
      </c>
      <c r="Y9" t="s">
        <v>104</v>
      </c>
      <c r="AI9" t="s">
        <v>128</v>
      </c>
      <c r="AR9" t="s">
        <v>181</v>
      </c>
    </row>
    <row r="10" spans="1:46">
      <c r="C10">
        <v>2011</v>
      </c>
      <c r="D10" t="s">
        <v>42</v>
      </c>
      <c r="E10" t="s">
        <v>20</v>
      </c>
      <c r="F10" t="s">
        <v>30</v>
      </c>
      <c r="M10" t="s">
        <v>44</v>
      </c>
      <c r="N10" t="s">
        <v>44</v>
      </c>
      <c r="V10" t="s">
        <v>70</v>
      </c>
      <c r="X10" t="s">
        <v>85</v>
      </c>
      <c r="Y10" t="s">
        <v>97</v>
      </c>
      <c r="AI10" t="s">
        <v>131</v>
      </c>
      <c r="AR10" t="s">
        <v>186</v>
      </c>
    </row>
    <row r="11" spans="1:46">
      <c r="C11">
        <v>2011</v>
      </c>
      <c r="D11" t="s">
        <v>43</v>
      </c>
      <c r="E11" t="s">
        <v>20</v>
      </c>
      <c r="F11" t="s">
        <v>35</v>
      </c>
      <c r="M11" t="s">
        <v>45</v>
      </c>
      <c r="N11" t="s">
        <v>45</v>
      </c>
      <c r="X11" t="s">
        <v>86</v>
      </c>
      <c r="Y11" t="s">
        <v>102</v>
      </c>
    </row>
    <row r="12" spans="1:46">
      <c r="C12">
        <v>2011</v>
      </c>
      <c r="D12" t="s">
        <v>44</v>
      </c>
      <c r="E12" t="s">
        <v>21</v>
      </c>
      <c r="F12" t="s">
        <v>26</v>
      </c>
      <c r="M12" t="s">
        <v>46</v>
      </c>
      <c r="N12" t="s">
        <v>46</v>
      </c>
      <c r="X12" t="s">
        <v>84</v>
      </c>
      <c r="Y12" t="s">
        <v>100</v>
      </c>
    </row>
    <row r="13" spans="1:46">
      <c r="C13">
        <v>2011</v>
      </c>
      <c r="D13" t="s">
        <v>45</v>
      </c>
      <c r="E13" t="s">
        <v>21</v>
      </c>
      <c r="F13" t="s">
        <v>39</v>
      </c>
      <c r="M13" t="s">
        <v>47</v>
      </c>
      <c r="N13" t="s">
        <v>47</v>
      </c>
    </row>
    <row r="14" spans="1:46">
      <c r="C14">
        <v>2011</v>
      </c>
      <c r="D14" t="s">
        <v>46</v>
      </c>
      <c r="E14" t="s">
        <v>21</v>
      </c>
      <c r="F14" t="s">
        <v>36</v>
      </c>
      <c r="M14" t="s">
        <v>50</v>
      </c>
      <c r="N14" t="s">
        <v>48</v>
      </c>
    </row>
    <row r="15" spans="1:46">
      <c r="C15">
        <v>2011</v>
      </c>
      <c r="D15" t="s">
        <v>47</v>
      </c>
      <c r="E15" t="s">
        <v>21</v>
      </c>
      <c r="F15" t="s">
        <v>31</v>
      </c>
      <c r="M15" t="s">
        <v>55</v>
      </c>
      <c r="N15" t="s">
        <v>49</v>
      </c>
    </row>
    <row r="16" spans="1:46">
      <c r="C16">
        <v>2011</v>
      </c>
      <c r="D16" t="s">
        <v>50</v>
      </c>
      <c r="E16" t="s">
        <v>22</v>
      </c>
      <c r="F16" t="s">
        <v>32</v>
      </c>
      <c r="M16" t="s">
        <v>56</v>
      </c>
      <c r="N16" t="s">
        <v>50</v>
      </c>
    </row>
    <row r="17" spans="3:28">
      <c r="C17">
        <v>2011</v>
      </c>
      <c r="D17" t="s">
        <v>55</v>
      </c>
      <c r="E17" t="s">
        <v>22</v>
      </c>
      <c r="F17" t="s">
        <v>41</v>
      </c>
      <c r="M17" t="s">
        <v>57</v>
      </c>
      <c r="N17" t="s">
        <v>51</v>
      </c>
      <c r="Y17" t="s">
        <v>59</v>
      </c>
      <c r="AB17" t="e">
        <f>_xlfn.IFS(#REF!=Q1, Q2:Q5,#REF!= R1, R2:R4,#REF!= S1, S2:S4,#REF!= T1, T2:T5,#REF!= U1, U2:U6,#REF!= V1, V2:V10,#REF!= W1, W2:W8,#REF!= X1, X2:X12,#REF!= Y1, Y2:Y12,#REF!= Z1, Z2:Z6,#REF!= AA1, AA2:AA4,#REF!= AB1, AB2,#REF!= AC1, AC2,#REF!= AD1, AD2:AD4,#REF!= AE1, AE2:AE7,#REF!= AF1, AF2:AF4,#REF!= AG1, AG2:AG8,#REF!= AH1, AH2:AH7,#REF!= AI1, AI2:AI10,#REF!= AJ1, AJ2:AJ8,#REF!= AK1, AK2:AK7,#REF!= AL1, AL2:AL5,#REF!= AM1, AM2:AM7,#REF!= AN1, AN2:AN4,#REF!= AO1, AO2:AO3,#REF!= AP1, AP2:AP6,#REF!= AQ1, AQ2:AQ3,#REF!= AR1, AR2:AR10,#REF!= AS1, AS2:AS7,#REF!= AT1, AT2:AT7)</f>
        <v>#REF!</v>
      </c>
    </row>
    <row r="18" spans="3:28">
      <c r="C18">
        <v>2011</v>
      </c>
      <c r="D18" t="s">
        <v>56</v>
      </c>
      <c r="E18" t="s">
        <v>22</v>
      </c>
      <c r="F18" t="s">
        <v>37</v>
      </c>
      <c r="M18" t="s">
        <v>58</v>
      </c>
      <c r="N18" t="s">
        <v>52</v>
      </c>
    </row>
    <row r="19" spans="3:28">
      <c r="C19">
        <v>2011</v>
      </c>
      <c r="D19" t="s">
        <v>57</v>
      </c>
      <c r="E19" t="s">
        <v>22</v>
      </c>
      <c r="F19" t="s">
        <v>27</v>
      </c>
      <c r="M19" t="s">
        <v>59</v>
      </c>
      <c r="N19" t="s">
        <v>54</v>
      </c>
    </row>
    <row r="20" spans="3:28">
      <c r="C20">
        <v>2011</v>
      </c>
      <c r="D20" t="s">
        <v>58</v>
      </c>
      <c r="E20" t="s">
        <v>22</v>
      </c>
      <c r="F20" t="s">
        <v>40</v>
      </c>
      <c r="M20" t="s">
        <v>60</v>
      </c>
      <c r="N20" t="s">
        <v>53</v>
      </c>
    </row>
    <row r="21" spans="3:28">
      <c r="C21">
        <v>2011</v>
      </c>
      <c r="D21" t="s">
        <v>59</v>
      </c>
      <c r="E21" t="s">
        <v>42</v>
      </c>
      <c r="F21" t="s">
        <v>68</v>
      </c>
      <c r="M21" t="s">
        <v>61</v>
      </c>
      <c r="N21" t="s">
        <v>58</v>
      </c>
    </row>
    <row r="22" spans="3:28">
      <c r="C22">
        <v>2011</v>
      </c>
      <c r="D22" t="s">
        <v>60</v>
      </c>
      <c r="E22" t="s">
        <v>42</v>
      </c>
      <c r="F22" t="s">
        <v>72</v>
      </c>
      <c r="M22" t="s">
        <v>62</v>
      </c>
      <c r="N22" t="s">
        <v>59</v>
      </c>
    </row>
    <row r="23" spans="3:28">
      <c r="C23">
        <v>2011</v>
      </c>
      <c r="D23" t="s">
        <v>61</v>
      </c>
      <c r="E23" t="s">
        <v>42</v>
      </c>
      <c r="F23" t="s">
        <v>71</v>
      </c>
      <c r="M23" t="s">
        <v>63</v>
      </c>
      <c r="N23" t="s">
        <v>60</v>
      </c>
    </row>
    <row r="24" spans="3:28">
      <c r="C24">
        <v>2011</v>
      </c>
      <c r="D24" t="s">
        <v>62</v>
      </c>
      <c r="E24" t="s">
        <v>42</v>
      </c>
      <c r="F24" t="s">
        <v>74</v>
      </c>
      <c r="M24" t="s">
        <v>64</v>
      </c>
      <c r="N24" t="s">
        <v>61</v>
      </c>
    </row>
    <row r="25" spans="3:28">
      <c r="C25">
        <v>2011</v>
      </c>
      <c r="D25" t="s">
        <v>63</v>
      </c>
      <c r="E25" t="s">
        <v>42</v>
      </c>
      <c r="F25" t="s">
        <v>67</v>
      </c>
      <c r="M25" t="s">
        <v>65</v>
      </c>
      <c r="N25" t="s">
        <v>62</v>
      </c>
    </row>
    <row r="26" spans="3:28">
      <c r="C26">
        <v>2011</v>
      </c>
      <c r="D26" t="s">
        <v>64</v>
      </c>
      <c r="E26" t="s">
        <v>42</v>
      </c>
      <c r="F26" t="s">
        <v>69</v>
      </c>
      <c r="M26" t="s">
        <v>66</v>
      </c>
      <c r="N26" t="s">
        <v>63</v>
      </c>
    </row>
    <row r="27" spans="3:28">
      <c r="C27">
        <v>2011</v>
      </c>
      <c r="D27" t="s">
        <v>65</v>
      </c>
      <c r="E27" t="s">
        <v>42</v>
      </c>
      <c r="F27" t="s">
        <v>75</v>
      </c>
      <c r="N27" t="s">
        <v>64</v>
      </c>
    </row>
    <row r="28" spans="3:28">
      <c r="C28">
        <v>2011</v>
      </c>
      <c r="D28" t="s">
        <v>66</v>
      </c>
      <c r="E28" t="s">
        <v>42</v>
      </c>
      <c r="F28" t="s">
        <v>73</v>
      </c>
      <c r="N28" t="s">
        <v>65</v>
      </c>
    </row>
    <row r="29" spans="3:28">
      <c r="C29">
        <v>2012</v>
      </c>
      <c r="D29" t="s">
        <v>18</v>
      </c>
      <c r="E29" t="s">
        <v>42</v>
      </c>
      <c r="F29" t="s">
        <v>70</v>
      </c>
      <c r="N29" t="s">
        <v>66</v>
      </c>
    </row>
    <row r="30" spans="3:28">
      <c r="C30">
        <v>2012</v>
      </c>
      <c r="D30" t="s">
        <v>19</v>
      </c>
      <c r="E30" t="s">
        <v>43</v>
      </c>
      <c r="F30" t="s">
        <v>81</v>
      </c>
    </row>
    <row r="31" spans="3:28">
      <c r="C31">
        <v>2012</v>
      </c>
      <c r="D31" t="s">
        <v>20</v>
      </c>
      <c r="E31" t="s">
        <v>43</v>
      </c>
      <c r="F31" t="s">
        <v>80</v>
      </c>
    </row>
    <row r="32" spans="3:28">
      <c r="C32">
        <v>2012</v>
      </c>
      <c r="D32" t="s">
        <v>21</v>
      </c>
      <c r="E32" t="s">
        <v>43</v>
      </c>
      <c r="F32" t="s">
        <v>78</v>
      </c>
    </row>
    <row r="33" spans="3:6">
      <c r="C33">
        <v>2012</v>
      </c>
      <c r="D33" t="s">
        <v>22</v>
      </c>
      <c r="E33" t="s">
        <v>43</v>
      </c>
      <c r="F33" t="s">
        <v>77</v>
      </c>
    </row>
    <row r="34" spans="3:6">
      <c r="C34">
        <v>2012</v>
      </c>
      <c r="D34" t="s">
        <v>42</v>
      </c>
      <c r="E34" t="s">
        <v>43</v>
      </c>
      <c r="F34" t="s">
        <v>79</v>
      </c>
    </row>
    <row r="35" spans="3:6">
      <c r="C35">
        <v>2012</v>
      </c>
      <c r="D35" t="s">
        <v>43</v>
      </c>
      <c r="E35" t="s">
        <v>43</v>
      </c>
      <c r="F35" t="s">
        <v>82</v>
      </c>
    </row>
    <row r="36" spans="3:6">
      <c r="C36">
        <v>2012</v>
      </c>
      <c r="D36" t="s">
        <v>44</v>
      </c>
      <c r="E36" t="s">
        <v>43</v>
      </c>
      <c r="F36" t="s">
        <v>76</v>
      </c>
    </row>
    <row r="37" spans="3:6">
      <c r="C37">
        <v>2012</v>
      </c>
      <c r="D37" t="s">
        <v>45</v>
      </c>
      <c r="E37" t="s">
        <v>44</v>
      </c>
      <c r="F37" t="s">
        <v>88</v>
      </c>
    </row>
    <row r="38" spans="3:6">
      <c r="C38">
        <v>2012</v>
      </c>
      <c r="D38" t="s">
        <v>46</v>
      </c>
      <c r="E38" t="s">
        <v>44</v>
      </c>
      <c r="F38" t="s">
        <v>83</v>
      </c>
    </row>
    <row r="39" spans="3:6">
      <c r="C39">
        <v>2012</v>
      </c>
      <c r="D39" t="s">
        <v>47</v>
      </c>
      <c r="E39" t="s">
        <v>44</v>
      </c>
      <c r="F39" t="s">
        <v>92</v>
      </c>
    </row>
    <row r="40" spans="3:6">
      <c r="C40">
        <v>2012</v>
      </c>
      <c r="D40" t="s">
        <v>48</v>
      </c>
      <c r="E40" t="s">
        <v>44</v>
      </c>
      <c r="F40" t="s">
        <v>87</v>
      </c>
    </row>
    <row r="41" spans="3:6">
      <c r="C41">
        <v>2012</v>
      </c>
      <c r="D41" t="s">
        <v>49</v>
      </c>
      <c r="E41" t="s">
        <v>44</v>
      </c>
      <c r="F41" t="s">
        <v>93</v>
      </c>
    </row>
    <row r="42" spans="3:6">
      <c r="C42">
        <v>2012</v>
      </c>
      <c r="D42" t="s">
        <v>50</v>
      </c>
      <c r="E42" t="s">
        <v>44</v>
      </c>
      <c r="F42" t="s">
        <v>89</v>
      </c>
    </row>
    <row r="43" spans="3:6">
      <c r="C43">
        <v>2012</v>
      </c>
      <c r="D43" t="s">
        <v>51</v>
      </c>
      <c r="E43" t="s">
        <v>44</v>
      </c>
      <c r="F43" t="s">
        <v>91</v>
      </c>
    </row>
    <row r="44" spans="3:6">
      <c r="C44">
        <v>2012</v>
      </c>
      <c r="D44" t="s">
        <v>52</v>
      </c>
      <c r="E44" t="s">
        <v>44</v>
      </c>
      <c r="F44" t="s">
        <v>90</v>
      </c>
    </row>
    <row r="45" spans="3:6">
      <c r="C45">
        <v>2012</v>
      </c>
      <c r="D45" t="s">
        <v>54</v>
      </c>
      <c r="E45" t="s">
        <v>44</v>
      </c>
      <c r="F45" t="s">
        <v>85</v>
      </c>
    </row>
    <row r="46" spans="3:6">
      <c r="C46">
        <v>2012</v>
      </c>
      <c r="D46" t="s">
        <v>53</v>
      </c>
      <c r="E46" t="s">
        <v>44</v>
      </c>
      <c r="F46" t="s">
        <v>86</v>
      </c>
    </row>
    <row r="47" spans="3:6">
      <c r="C47">
        <v>2012</v>
      </c>
      <c r="D47" t="s">
        <v>58</v>
      </c>
      <c r="E47" t="s">
        <v>44</v>
      </c>
      <c r="F47" t="s">
        <v>84</v>
      </c>
    </row>
    <row r="48" spans="3:6">
      <c r="C48">
        <v>2012</v>
      </c>
      <c r="D48" t="s">
        <v>59</v>
      </c>
      <c r="E48" t="s">
        <v>45</v>
      </c>
      <c r="F48" t="s">
        <v>96</v>
      </c>
    </row>
    <row r="49" spans="3:6">
      <c r="C49">
        <v>2012</v>
      </c>
      <c r="D49" t="s">
        <v>60</v>
      </c>
      <c r="E49" t="s">
        <v>45</v>
      </c>
      <c r="F49" t="s">
        <v>101</v>
      </c>
    </row>
    <row r="50" spans="3:6">
      <c r="C50">
        <v>2012</v>
      </c>
      <c r="D50" t="s">
        <v>61</v>
      </c>
      <c r="E50" t="s">
        <v>45</v>
      </c>
      <c r="F50" t="s">
        <v>94</v>
      </c>
    </row>
    <row r="51" spans="3:6">
      <c r="C51">
        <v>2012</v>
      </c>
      <c r="D51" t="s">
        <v>62</v>
      </c>
      <c r="E51" t="s">
        <v>45</v>
      </c>
      <c r="F51" t="s">
        <v>103</v>
      </c>
    </row>
    <row r="52" spans="3:6">
      <c r="C52">
        <v>2012</v>
      </c>
      <c r="D52" t="s">
        <v>63</v>
      </c>
      <c r="E52" t="s">
        <v>45</v>
      </c>
      <c r="F52" t="s">
        <v>99</v>
      </c>
    </row>
    <row r="53" spans="3:6">
      <c r="C53">
        <v>2012</v>
      </c>
      <c r="D53" t="s">
        <v>64</v>
      </c>
      <c r="E53" t="s">
        <v>45</v>
      </c>
      <c r="F53" t="s">
        <v>95</v>
      </c>
    </row>
    <row r="54" spans="3:6">
      <c r="C54">
        <v>2012</v>
      </c>
      <c r="D54" t="s">
        <v>65</v>
      </c>
      <c r="E54" t="s">
        <v>45</v>
      </c>
      <c r="F54" t="s">
        <v>98</v>
      </c>
    </row>
    <row r="55" spans="3:6">
      <c r="C55">
        <v>2012</v>
      </c>
      <c r="D55" t="s">
        <v>66</v>
      </c>
      <c r="E55" t="s">
        <v>45</v>
      </c>
      <c r="F55" t="s">
        <v>104</v>
      </c>
    </row>
    <row r="56" spans="3:6">
      <c r="E56" t="s">
        <v>45</v>
      </c>
      <c r="F56" t="s">
        <v>97</v>
      </c>
    </row>
    <row r="57" spans="3:6">
      <c r="E57" t="s">
        <v>45</v>
      </c>
      <c r="F57" t="s">
        <v>102</v>
      </c>
    </row>
    <row r="58" spans="3:6">
      <c r="E58" t="s">
        <v>45</v>
      </c>
      <c r="F58" t="s">
        <v>100</v>
      </c>
    </row>
    <row r="59" spans="3:6">
      <c r="E59" t="s">
        <v>46</v>
      </c>
      <c r="F59" t="s">
        <v>106</v>
      </c>
    </row>
    <row r="60" spans="3:6">
      <c r="E60" t="s">
        <v>46</v>
      </c>
      <c r="F60" t="s">
        <v>105</v>
      </c>
    </row>
    <row r="61" spans="3:6">
      <c r="E61" t="s">
        <v>46</v>
      </c>
      <c r="F61" t="s">
        <v>107</v>
      </c>
    </row>
    <row r="62" spans="3:6">
      <c r="E62" t="s">
        <v>46</v>
      </c>
      <c r="F62" t="s">
        <v>109</v>
      </c>
    </row>
    <row r="63" spans="3:6">
      <c r="E63" t="s">
        <v>46</v>
      </c>
      <c r="F63" t="s">
        <v>108</v>
      </c>
    </row>
    <row r="64" spans="3:6">
      <c r="E64" t="s">
        <v>47</v>
      </c>
      <c r="F64" t="s">
        <v>110</v>
      </c>
    </row>
    <row r="65" spans="5:6">
      <c r="E65" t="s">
        <v>47</v>
      </c>
      <c r="F65" t="s">
        <v>111</v>
      </c>
    </row>
    <row r="66" spans="5:6">
      <c r="E66" t="s">
        <v>47</v>
      </c>
      <c r="F66" t="s">
        <v>112</v>
      </c>
    </row>
    <row r="67" spans="5:6">
      <c r="E67" t="s">
        <v>48</v>
      </c>
      <c r="F67" t="s">
        <v>113</v>
      </c>
    </row>
    <row r="68" spans="5:6">
      <c r="E68" t="s">
        <v>49</v>
      </c>
      <c r="F68" t="s">
        <v>114</v>
      </c>
    </row>
    <row r="69" spans="5:6">
      <c r="E69" t="s">
        <v>50</v>
      </c>
      <c r="F69" t="s">
        <v>117</v>
      </c>
    </row>
    <row r="70" spans="5:6">
      <c r="E70" t="s">
        <v>50</v>
      </c>
      <c r="F70" t="s">
        <v>115</v>
      </c>
    </row>
    <row r="71" spans="5:6">
      <c r="E71" t="s">
        <v>50</v>
      </c>
      <c r="F71" t="s">
        <v>116</v>
      </c>
    </row>
    <row r="72" spans="5:6">
      <c r="E72" t="s">
        <v>51</v>
      </c>
      <c r="F72" t="s">
        <v>118</v>
      </c>
    </row>
    <row r="73" spans="5:6">
      <c r="E73" t="s">
        <v>51</v>
      </c>
      <c r="F73" t="s">
        <v>119</v>
      </c>
    </row>
    <row r="74" spans="5:6">
      <c r="E74" t="s">
        <v>51</v>
      </c>
      <c r="F74" t="s">
        <v>120</v>
      </c>
    </row>
    <row r="75" spans="5:6">
      <c r="E75" t="s">
        <v>51</v>
      </c>
      <c r="F75" t="s">
        <v>121</v>
      </c>
    </row>
    <row r="76" spans="5:6">
      <c r="E76" t="s">
        <v>51</v>
      </c>
      <c r="F76" t="s">
        <v>122</v>
      </c>
    </row>
    <row r="77" spans="5:6">
      <c r="E77" t="s">
        <v>51</v>
      </c>
      <c r="F77" t="s">
        <v>123</v>
      </c>
    </row>
    <row r="78" spans="5:6">
      <c r="E78" t="s">
        <v>52</v>
      </c>
      <c r="F78" t="s">
        <v>124</v>
      </c>
    </row>
    <row r="79" spans="5:6">
      <c r="E79" t="s">
        <v>52</v>
      </c>
      <c r="F79" t="s">
        <v>126</v>
      </c>
    </row>
    <row r="80" spans="5:6">
      <c r="E80" t="s">
        <v>52</v>
      </c>
      <c r="F80" t="s">
        <v>125</v>
      </c>
    </row>
    <row r="81" spans="5:6">
      <c r="E81" t="s">
        <v>53</v>
      </c>
      <c r="F81" t="s">
        <v>146</v>
      </c>
    </row>
    <row r="82" spans="5:6">
      <c r="E82" t="s">
        <v>53</v>
      </c>
      <c r="F82" t="s">
        <v>144</v>
      </c>
    </row>
    <row r="83" spans="5:6">
      <c r="E83" t="s">
        <v>53</v>
      </c>
      <c r="F83" t="s">
        <v>145</v>
      </c>
    </row>
    <row r="84" spans="5:6">
      <c r="E84" t="s">
        <v>53</v>
      </c>
      <c r="F84" t="s">
        <v>143</v>
      </c>
    </row>
    <row r="85" spans="5:6">
      <c r="E85" t="s">
        <v>53</v>
      </c>
      <c r="F85" t="s">
        <v>142</v>
      </c>
    </row>
    <row r="86" spans="5:6">
      <c r="E86" t="s">
        <v>53</v>
      </c>
      <c r="F86" t="s">
        <v>147</v>
      </c>
    </row>
    <row r="87" spans="5:6">
      <c r="E87" t="s">
        <v>53</v>
      </c>
      <c r="F87" t="s">
        <v>148</v>
      </c>
    </row>
    <row r="88" spans="5:6">
      <c r="E88" t="s">
        <v>54</v>
      </c>
      <c r="F88" t="s">
        <v>139</v>
      </c>
    </row>
    <row r="89" spans="5:6">
      <c r="E89" t="s">
        <v>54</v>
      </c>
      <c r="F89" t="s">
        <v>136</v>
      </c>
    </row>
    <row r="90" spans="5:6">
      <c r="E90" t="s">
        <v>54</v>
      </c>
      <c r="F90" t="s">
        <v>140</v>
      </c>
    </row>
    <row r="91" spans="5:6">
      <c r="E91" t="s">
        <v>54</v>
      </c>
      <c r="F91" t="s">
        <v>137</v>
      </c>
    </row>
    <row r="92" spans="5:6">
      <c r="E92" t="s">
        <v>54</v>
      </c>
      <c r="F92" t="s">
        <v>138</v>
      </c>
    </row>
    <row r="93" spans="5:6">
      <c r="E93" t="s">
        <v>54</v>
      </c>
      <c r="F93" t="s">
        <v>141</v>
      </c>
    </row>
    <row r="94" spans="5:6">
      <c r="E94" t="s">
        <v>55</v>
      </c>
      <c r="F94" t="s">
        <v>127</v>
      </c>
    </row>
    <row r="95" spans="5:6">
      <c r="E95" t="s">
        <v>55</v>
      </c>
      <c r="F95" t="s">
        <v>130</v>
      </c>
    </row>
    <row r="96" spans="5:6">
      <c r="E96" t="s">
        <v>55</v>
      </c>
      <c r="F96" t="s">
        <v>132</v>
      </c>
    </row>
    <row r="97" spans="5:6">
      <c r="E97" t="s">
        <v>55</v>
      </c>
      <c r="F97" t="s">
        <v>133</v>
      </c>
    </row>
    <row r="98" spans="5:6">
      <c r="E98" t="s">
        <v>55</v>
      </c>
      <c r="F98" t="s">
        <v>134</v>
      </c>
    </row>
    <row r="99" spans="5:6">
      <c r="E99" t="s">
        <v>55</v>
      </c>
      <c r="F99" t="s">
        <v>135</v>
      </c>
    </row>
    <row r="100" spans="5:6">
      <c r="E100" t="s">
        <v>55</v>
      </c>
      <c r="F100" t="s">
        <v>129</v>
      </c>
    </row>
    <row r="101" spans="5:6">
      <c r="E101" t="s">
        <v>55</v>
      </c>
      <c r="F101" t="s">
        <v>128</v>
      </c>
    </row>
    <row r="102" spans="5:6">
      <c r="E102" t="s">
        <v>55</v>
      </c>
      <c r="F102" t="s">
        <v>131</v>
      </c>
    </row>
    <row r="103" spans="5:6">
      <c r="E103" t="s">
        <v>56</v>
      </c>
      <c r="F103" t="s">
        <v>154</v>
      </c>
    </row>
    <row r="104" spans="5:6">
      <c r="E104" t="s">
        <v>56</v>
      </c>
      <c r="F104" t="s">
        <v>149</v>
      </c>
    </row>
    <row r="105" spans="5:6">
      <c r="E105" t="s">
        <v>56</v>
      </c>
      <c r="F105" t="s">
        <v>151</v>
      </c>
    </row>
    <row r="106" spans="5:6">
      <c r="E106" t="s">
        <v>56</v>
      </c>
      <c r="F106" t="s">
        <v>153</v>
      </c>
    </row>
    <row r="107" spans="5:6">
      <c r="E107" t="s">
        <v>56</v>
      </c>
      <c r="F107" t="s">
        <v>152</v>
      </c>
    </row>
    <row r="108" spans="5:6">
      <c r="E108" t="s">
        <v>56</v>
      </c>
      <c r="F108" t="s">
        <v>155</v>
      </c>
    </row>
    <row r="109" spans="5:6">
      <c r="E109" t="s">
        <v>56</v>
      </c>
      <c r="F109" t="s">
        <v>150</v>
      </c>
    </row>
    <row r="110" spans="5:6">
      <c r="E110" t="s">
        <v>57</v>
      </c>
      <c r="F110" t="s">
        <v>159</v>
      </c>
    </row>
    <row r="111" spans="5:6">
      <c r="E111" t="s">
        <v>57</v>
      </c>
      <c r="F111" t="s">
        <v>160</v>
      </c>
    </row>
    <row r="112" spans="5:6">
      <c r="E112" t="s">
        <v>57</v>
      </c>
      <c r="F112" t="s">
        <v>156</v>
      </c>
    </row>
    <row r="113" spans="5:6">
      <c r="E113" t="s">
        <v>57</v>
      </c>
      <c r="F113" t="s">
        <v>157</v>
      </c>
    </row>
    <row r="114" spans="5:6">
      <c r="E114" t="s">
        <v>57</v>
      </c>
      <c r="F114" t="s">
        <v>158</v>
      </c>
    </row>
    <row r="115" spans="5:6">
      <c r="E115" t="s">
        <v>57</v>
      </c>
      <c r="F115" t="s">
        <v>161</v>
      </c>
    </row>
    <row r="116" spans="5:6">
      <c r="E116" t="s">
        <v>58</v>
      </c>
      <c r="F116" t="s">
        <v>88</v>
      </c>
    </row>
    <row r="117" spans="5:6">
      <c r="E117" t="s">
        <v>58</v>
      </c>
      <c r="F117" t="s">
        <v>162</v>
      </c>
    </row>
    <row r="118" spans="5:6">
      <c r="E118" t="s">
        <v>58</v>
      </c>
      <c r="F118" t="s">
        <v>164</v>
      </c>
    </row>
    <row r="119" spans="5:6">
      <c r="E119" t="s">
        <v>58</v>
      </c>
      <c r="F119" t="s">
        <v>163</v>
      </c>
    </row>
    <row r="120" spans="5:6">
      <c r="E120" t="s">
        <v>59</v>
      </c>
      <c r="F120" t="s">
        <v>170</v>
      </c>
    </row>
    <row r="121" spans="5:6">
      <c r="E121" t="s">
        <v>59</v>
      </c>
      <c r="F121" t="s">
        <v>167</v>
      </c>
    </row>
    <row r="122" spans="5:6">
      <c r="E122" t="s">
        <v>59</v>
      </c>
      <c r="F122" t="s">
        <v>166</v>
      </c>
    </row>
    <row r="123" spans="5:6">
      <c r="E123" t="s">
        <v>59</v>
      </c>
      <c r="F123" t="s">
        <v>168</v>
      </c>
    </row>
    <row r="124" spans="5:6">
      <c r="E124" t="s">
        <v>59</v>
      </c>
      <c r="F124" t="s">
        <v>165</v>
      </c>
    </row>
    <row r="125" spans="5:6">
      <c r="E125" t="s">
        <v>59</v>
      </c>
      <c r="F125" t="s">
        <v>169</v>
      </c>
    </row>
    <row r="126" spans="5:6">
      <c r="E126" t="s">
        <v>60</v>
      </c>
      <c r="F126" t="s">
        <v>171</v>
      </c>
    </row>
    <row r="127" spans="5:6">
      <c r="E127" t="s">
        <v>60</v>
      </c>
      <c r="F127" t="s">
        <v>173</v>
      </c>
    </row>
    <row r="128" spans="5:6">
      <c r="E128" t="s">
        <v>60</v>
      </c>
      <c r="F128" t="s">
        <v>172</v>
      </c>
    </row>
    <row r="129" spans="5:6">
      <c r="E129" t="s">
        <v>61</v>
      </c>
      <c r="F129">
        <v>44809</v>
      </c>
    </row>
    <row r="130" spans="5:6">
      <c r="E130" t="s">
        <v>61</v>
      </c>
      <c r="F130">
        <v>44807</v>
      </c>
    </row>
    <row r="131" spans="5:6">
      <c r="E131" t="s">
        <v>62</v>
      </c>
      <c r="F131" t="s">
        <v>177</v>
      </c>
    </row>
    <row r="132" spans="5:6">
      <c r="E132" t="s">
        <v>62</v>
      </c>
      <c r="F132" t="s">
        <v>176</v>
      </c>
    </row>
    <row r="133" spans="5:6">
      <c r="E133" t="s">
        <v>62</v>
      </c>
      <c r="F133" t="s">
        <v>178</v>
      </c>
    </row>
    <row r="134" spans="5:6">
      <c r="E134" t="s">
        <v>62</v>
      </c>
      <c r="F134" t="s">
        <v>175</v>
      </c>
    </row>
    <row r="135" spans="5:6">
      <c r="E135" t="s">
        <v>62</v>
      </c>
      <c r="F135" t="s">
        <v>174</v>
      </c>
    </row>
    <row r="136" spans="5:6">
      <c r="E136" t="s">
        <v>63</v>
      </c>
      <c r="F136" t="s">
        <v>180</v>
      </c>
    </row>
    <row r="137" spans="5:6">
      <c r="E137" t="s">
        <v>63</v>
      </c>
      <c r="F137" t="s">
        <v>179</v>
      </c>
    </row>
    <row r="138" spans="5:6">
      <c r="E138" t="s">
        <v>64</v>
      </c>
      <c r="F138" t="s">
        <v>185</v>
      </c>
    </row>
    <row r="139" spans="5:6">
      <c r="E139" t="s">
        <v>64</v>
      </c>
      <c r="F139" t="s">
        <v>183</v>
      </c>
    </row>
    <row r="140" spans="5:6">
      <c r="E140" t="s">
        <v>64</v>
      </c>
      <c r="F140" t="s">
        <v>182</v>
      </c>
    </row>
    <row r="141" spans="5:6">
      <c r="E141" t="s">
        <v>64</v>
      </c>
      <c r="F141" t="s">
        <v>184</v>
      </c>
    </row>
    <row r="142" spans="5:6">
      <c r="E142" t="s">
        <v>64</v>
      </c>
      <c r="F142" t="s">
        <v>189</v>
      </c>
    </row>
    <row r="143" spans="5:6">
      <c r="E143" t="s">
        <v>64</v>
      </c>
      <c r="F143" t="s">
        <v>188</v>
      </c>
    </row>
    <row r="144" spans="5:6">
      <c r="E144" t="s">
        <v>64</v>
      </c>
      <c r="F144" t="s">
        <v>187</v>
      </c>
    </row>
    <row r="145" spans="5:6">
      <c r="E145" t="s">
        <v>64</v>
      </c>
      <c r="F145" t="s">
        <v>181</v>
      </c>
    </row>
    <row r="146" spans="5:6">
      <c r="E146" t="s">
        <v>64</v>
      </c>
      <c r="F146" t="s">
        <v>186</v>
      </c>
    </row>
    <row r="147" spans="5:6">
      <c r="E147" t="s">
        <v>65</v>
      </c>
      <c r="F147" t="s">
        <v>192</v>
      </c>
    </row>
    <row r="148" spans="5:6">
      <c r="E148" t="s">
        <v>65</v>
      </c>
      <c r="F148" t="s">
        <v>194</v>
      </c>
    </row>
    <row r="149" spans="5:6">
      <c r="E149" t="s">
        <v>65</v>
      </c>
      <c r="F149" t="s">
        <v>195</v>
      </c>
    </row>
    <row r="150" spans="5:6">
      <c r="E150" t="s">
        <v>65</v>
      </c>
      <c r="F150" t="s">
        <v>191</v>
      </c>
    </row>
    <row r="151" spans="5:6">
      <c r="E151" t="s">
        <v>65</v>
      </c>
      <c r="F151" t="s">
        <v>193</v>
      </c>
    </row>
    <row r="152" spans="5:6">
      <c r="E152" t="s">
        <v>65</v>
      </c>
      <c r="F152" t="s">
        <v>190</v>
      </c>
    </row>
    <row r="153" spans="5:6">
      <c r="E153" t="s">
        <v>66</v>
      </c>
      <c r="F153" t="s">
        <v>197</v>
      </c>
    </row>
    <row r="154" spans="5:6">
      <c r="E154" t="s">
        <v>66</v>
      </c>
      <c r="F154" t="s">
        <v>200</v>
      </c>
    </row>
    <row r="155" spans="5:6">
      <c r="E155" t="s">
        <v>66</v>
      </c>
      <c r="F155" t="s">
        <v>198</v>
      </c>
    </row>
    <row r="156" spans="5:6">
      <c r="E156" t="s">
        <v>66</v>
      </c>
      <c r="F156" t="s">
        <v>201</v>
      </c>
    </row>
    <row r="157" spans="5:6">
      <c r="E157" t="s">
        <v>66</v>
      </c>
      <c r="F157" t="s">
        <v>196</v>
      </c>
    </row>
    <row r="158" spans="5:6">
      <c r="E158" t="s">
        <v>66</v>
      </c>
      <c r="F158" t="s">
        <v>199</v>
      </c>
    </row>
  </sheetData>
  <sortState xmlns:xlrd2="http://schemas.microsoft.com/office/spreadsheetml/2017/richdata2" ref="C2:D158">
    <sortCondition ref="C2:C158"/>
    <sortCondition ref="D2:D158"/>
  </sortState>
  <mergeCells count="2">
    <mergeCell ref="A2:A5"/>
    <mergeCell ref="A6:A8"/>
  </mergeCells>
  <dataValidations count="1">
    <dataValidation type="list" allowBlank="1" showInputMessage="1" showErrorMessage="1" sqref="Y17" xr:uid="{05AC192F-0CCA-469B-8757-300E52B6A960}">
      <formula1>$Q$1:$AT$1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584-57D3-454E-829C-AEE4358D0066}">
  <dimension ref="A3:B191"/>
  <sheetViews>
    <sheetView workbookViewId="0">
      <selection activeCell="A3" sqref="A3"/>
    </sheetView>
  </sheetViews>
  <sheetFormatPr defaultRowHeight="14.4"/>
  <cols>
    <col min="1" max="1" width="18.33203125" bestFit="1" customWidth="1"/>
    <col min="2" max="2" width="16.6640625" bestFit="1" customWidth="1"/>
  </cols>
  <sheetData>
    <row r="3" spans="1:2">
      <c r="A3" s="19" t="s">
        <v>17</v>
      </c>
      <c r="B3" t="s">
        <v>205</v>
      </c>
    </row>
    <row r="4" spans="1:2">
      <c r="A4" s="10" t="s">
        <v>18</v>
      </c>
      <c r="B4">
        <v>114.6</v>
      </c>
    </row>
    <row r="5" spans="1:2">
      <c r="A5" s="11" t="s">
        <v>23</v>
      </c>
      <c r="B5">
        <v>106.9</v>
      </c>
    </row>
    <row r="6" spans="1:2">
      <c r="A6" s="11" t="s">
        <v>28</v>
      </c>
      <c r="B6">
        <v>101.2</v>
      </c>
    </row>
    <row r="7" spans="1:2">
      <c r="A7" s="11" t="s">
        <v>33</v>
      </c>
      <c r="B7">
        <v>114.6</v>
      </c>
    </row>
    <row r="8" spans="1:2">
      <c r="A8" s="11" t="s">
        <v>38</v>
      </c>
      <c r="B8">
        <v>108.1</v>
      </c>
    </row>
    <row r="9" spans="1:2">
      <c r="A9" s="10" t="s">
        <v>19</v>
      </c>
      <c r="B9">
        <v>113</v>
      </c>
    </row>
    <row r="10" spans="1:2">
      <c r="A10" s="11" t="s">
        <v>24</v>
      </c>
      <c r="B10">
        <v>102.6</v>
      </c>
    </row>
    <row r="11" spans="1:2">
      <c r="A11" s="11" t="s">
        <v>29</v>
      </c>
      <c r="B11">
        <v>108.7</v>
      </c>
    </row>
    <row r="12" spans="1:2">
      <c r="A12" s="11" t="s">
        <v>34</v>
      </c>
      <c r="B12">
        <v>113</v>
      </c>
    </row>
    <row r="13" spans="1:2">
      <c r="A13" s="10" t="s">
        <v>20</v>
      </c>
      <c r="B13">
        <v>111.4</v>
      </c>
    </row>
    <row r="14" spans="1:2">
      <c r="A14" s="11" t="s">
        <v>25</v>
      </c>
      <c r="B14">
        <v>107.3</v>
      </c>
    </row>
    <row r="15" spans="1:2">
      <c r="A15" s="11" t="s">
        <v>30</v>
      </c>
      <c r="B15">
        <v>107.3</v>
      </c>
    </row>
    <row r="16" spans="1:2">
      <c r="A16" s="11" t="s">
        <v>35</v>
      </c>
      <c r="B16">
        <v>111.4</v>
      </c>
    </row>
    <row r="17" spans="1:2">
      <c r="A17" s="10" t="s">
        <v>21</v>
      </c>
      <c r="B17">
        <v>113.8</v>
      </c>
    </row>
    <row r="18" spans="1:2">
      <c r="A18" s="11" t="s">
        <v>26</v>
      </c>
      <c r="B18">
        <v>109</v>
      </c>
    </row>
    <row r="19" spans="1:2">
      <c r="A19" s="11" t="s">
        <v>31</v>
      </c>
      <c r="B19">
        <v>112.2</v>
      </c>
    </row>
    <row r="20" spans="1:2">
      <c r="A20" s="11" t="s">
        <v>36</v>
      </c>
      <c r="B20">
        <v>113.8</v>
      </c>
    </row>
    <row r="21" spans="1:2">
      <c r="A21" s="11" t="s">
        <v>39</v>
      </c>
      <c r="B21">
        <v>109</v>
      </c>
    </row>
    <row r="22" spans="1:2">
      <c r="A22" s="10" t="s">
        <v>22</v>
      </c>
      <c r="B22">
        <v>117.5</v>
      </c>
    </row>
    <row r="23" spans="1:2">
      <c r="A23" s="11" t="s">
        <v>27</v>
      </c>
      <c r="B23">
        <v>107.4</v>
      </c>
    </row>
    <row r="24" spans="1:2">
      <c r="A24" s="11" t="s">
        <v>32</v>
      </c>
      <c r="B24">
        <v>115.3</v>
      </c>
    </row>
    <row r="25" spans="1:2">
      <c r="A25" s="11" t="s">
        <v>37</v>
      </c>
      <c r="B25">
        <v>108</v>
      </c>
    </row>
    <row r="26" spans="1:2">
      <c r="A26" s="11" t="s">
        <v>40</v>
      </c>
      <c r="B26">
        <v>117.5</v>
      </c>
    </row>
    <row r="27" spans="1:2">
      <c r="A27" s="11" t="s">
        <v>41</v>
      </c>
      <c r="B27">
        <v>112.2</v>
      </c>
    </row>
    <row r="28" spans="1:2">
      <c r="A28" s="10" t="s">
        <v>42</v>
      </c>
      <c r="B28">
        <v>110.5</v>
      </c>
    </row>
    <row r="29" spans="1:2">
      <c r="A29" s="11" t="s">
        <v>67</v>
      </c>
      <c r="B29">
        <v>101.1</v>
      </c>
    </row>
    <row r="30" spans="1:2">
      <c r="A30" s="11" t="s">
        <v>68</v>
      </c>
      <c r="B30">
        <v>104.1</v>
      </c>
    </row>
    <row r="31" spans="1:2">
      <c r="A31" s="11" t="s">
        <v>69</v>
      </c>
      <c r="B31">
        <v>104.5</v>
      </c>
    </row>
    <row r="32" spans="1:2">
      <c r="A32" s="11" t="s">
        <v>70</v>
      </c>
      <c r="B32">
        <v>110.5</v>
      </c>
    </row>
    <row r="33" spans="1:2">
      <c r="A33" s="11" t="s">
        <v>71</v>
      </c>
      <c r="B33">
        <v>107.5</v>
      </c>
    </row>
    <row r="34" spans="1:2">
      <c r="A34" s="11" t="s">
        <v>72</v>
      </c>
      <c r="B34">
        <v>107</v>
      </c>
    </row>
    <row r="35" spans="1:2">
      <c r="A35" s="11" t="s">
        <v>73</v>
      </c>
      <c r="B35">
        <v>93.1</v>
      </c>
    </row>
    <row r="36" spans="1:2">
      <c r="A36" s="11" t="s">
        <v>74</v>
      </c>
      <c r="B36">
        <v>110.5</v>
      </c>
    </row>
    <row r="37" spans="1:2">
      <c r="A37" s="11" t="s">
        <v>75</v>
      </c>
      <c r="B37">
        <v>97.1</v>
      </c>
    </row>
    <row r="38" spans="1:2">
      <c r="A38" s="10" t="s">
        <v>43</v>
      </c>
      <c r="B38">
        <v>113</v>
      </c>
    </row>
    <row r="39" spans="1:2">
      <c r="A39" s="11" t="s">
        <v>76</v>
      </c>
      <c r="B39">
        <v>113</v>
      </c>
    </row>
    <row r="40" spans="1:2">
      <c r="A40" s="11" t="s">
        <v>77</v>
      </c>
      <c r="B40">
        <v>108</v>
      </c>
    </row>
    <row r="41" spans="1:2">
      <c r="A41" s="11" t="s">
        <v>78</v>
      </c>
      <c r="B41">
        <v>113</v>
      </c>
    </row>
    <row r="42" spans="1:2">
      <c r="A42" s="11" t="s">
        <v>79</v>
      </c>
      <c r="B42">
        <v>113</v>
      </c>
    </row>
    <row r="43" spans="1:2">
      <c r="A43" s="11" t="s">
        <v>80</v>
      </c>
      <c r="B43">
        <v>106</v>
      </c>
    </row>
    <row r="44" spans="1:2">
      <c r="A44" s="11" t="s">
        <v>81</v>
      </c>
      <c r="B44">
        <v>103.7</v>
      </c>
    </row>
    <row r="45" spans="1:2">
      <c r="A45" s="11" t="s">
        <v>82</v>
      </c>
    </row>
    <row r="46" spans="1:2">
      <c r="A46" s="10" t="s">
        <v>44</v>
      </c>
      <c r="B46">
        <v>138.69999999999999</v>
      </c>
    </row>
    <row r="47" spans="1:2">
      <c r="A47" s="11" t="s">
        <v>83</v>
      </c>
      <c r="B47">
        <v>103.7</v>
      </c>
    </row>
    <row r="48" spans="1:2">
      <c r="A48" s="11" t="s">
        <v>84</v>
      </c>
      <c r="B48">
        <v>113.3</v>
      </c>
    </row>
    <row r="49" spans="1:2">
      <c r="A49" s="11" t="s">
        <v>85</v>
      </c>
      <c r="B49">
        <v>131</v>
      </c>
    </row>
    <row r="50" spans="1:2">
      <c r="A50" s="11" t="s">
        <v>86</v>
      </c>
      <c r="B50">
        <v>115.7</v>
      </c>
    </row>
    <row r="51" spans="1:2">
      <c r="A51" s="11" t="s">
        <v>87</v>
      </c>
      <c r="B51">
        <v>113</v>
      </c>
    </row>
    <row r="52" spans="1:2">
      <c r="A52" s="11" t="s">
        <v>88</v>
      </c>
      <c r="B52">
        <v>105</v>
      </c>
    </row>
    <row r="53" spans="1:2">
      <c r="A53" s="11" t="s">
        <v>89</v>
      </c>
      <c r="B53">
        <v>138.69999999999999</v>
      </c>
    </row>
    <row r="54" spans="1:2">
      <c r="A54" s="11" t="s">
        <v>90</v>
      </c>
      <c r="B54">
        <v>127.2</v>
      </c>
    </row>
    <row r="55" spans="1:2">
      <c r="A55" s="11" t="s">
        <v>91</v>
      </c>
      <c r="B55">
        <v>109.6</v>
      </c>
    </row>
    <row r="56" spans="1:2">
      <c r="A56" s="11" t="s">
        <v>92</v>
      </c>
      <c r="B56">
        <v>108</v>
      </c>
    </row>
    <row r="57" spans="1:2">
      <c r="A57" s="11" t="s">
        <v>93</v>
      </c>
      <c r="B57">
        <v>96.2</v>
      </c>
    </row>
    <row r="58" spans="1:2">
      <c r="A58" s="10" t="s">
        <v>45</v>
      </c>
      <c r="B58">
        <v>138.5</v>
      </c>
    </row>
    <row r="59" spans="1:2">
      <c r="A59" s="11" t="s">
        <v>94</v>
      </c>
      <c r="B59">
        <v>106.5</v>
      </c>
    </row>
    <row r="60" spans="1:2">
      <c r="A60" s="11" t="s">
        <v>95</v>
      </c>
      <c r="B60">
        <v>114.7</v>
      </c>
    </row>
    <row r="61" spans="1:2">
      <c r="A61" s="11" t="s">
        <v>96</v>
      </c>
      <c r="B61">
        <v>98.4</v>
      </c>
    </row>
    <row r="62" spans="1:2">
      <c r="A62" s="11" t="s">
        <v>97</v>
      </c>
      <c r="B62">
        <v>119</v>
      </c>
    </row>
    <row r="63" spans="1:2">
      <c r="A63" s="11" t="s">
        <v>98</v>
      </c>
      <c r="B63">
        <v>111.6</v>
      </c>
    </row>
    <row r="64" spans="1:2">
      <c r="A64" s="11" t="s">
        <v>99</v>
      </c>
      <c r="B64">
        <v>103</v>
      </c>
    </row>
    <row r="65" spans="1:2">
      <c r="A65" s="11" t="s">
        <v>100</v>
      </c>
      <c r="B65">
        <v>138.5</v>
      </c>
    </row>
    <row r="66" spans="1:2">
      <c r="A66" s="11" t="s">
        <v>101</v>
      </c>
      <c r="B66">
        <v>101.3</v>
      </c>
    </row>
    <row r="67" spans="1:2">
      <c r="A67" s="11" t="s">
        <v>102</v>
      </c>
      <c r="B67">
        <v>117.5</v>
      </c>
    </row>
    <row r="68" spans="1:2">
      <c r="A68" s="11" t="s">
        <v>103</v>
      </c>
      <c r="B68">
        <v>108.5</v>
      </c>
    </row>
    <row r="69" spans="1:2">
      <c r="A69" s="11" t="s">
        <v>104</v>
      </c>
      <c r="B69">
        <v>120.7</v>
      </c>
    </row>
    <row r="70" spans="1:2">
      <c r="A70" s="10" t="s">
        <v>46</v>
      </c>
      <c r="B70">
        <v>118.1</v>
      </c>
    </row>
    <row r="71" spans="1:2">
      <c r="A71" s="11" t="s">
        <v>105</v>
      </c>
      <c r="B71">
        <v>106.9</v>
      </c>
    </row>
    <row r="72" spans="1:2">
      <c r="A72" s="11" t="s">
        <v>106</v>
      </c>
      <c r="B72">
        <v>103.2</v>
      </c>
    </row>
    <row r="73" spans="1:2">
      <c r="A73" s="11" t="s">
        <v>107</v>
      </c>
      <c r="B73">
        <v>103.2</v>
      </c>
    </row>
    <row r="74" spans="1:2">
      <c r="A74" s="11" t="s">
        <v>108</v>
      </c>
      <c r="B74">
        <v>118.1</v>
      </c>
    </row>
    <row r="75" spans="1:2">
      <c r="A75" s="11" t="s">
        <v>109</v>
      </c>
      <c r="B75">
        <v>106.4</v>
      </c>
    </row>
    <row r="76" spans="1:2">
      <c r="A76" s="10" t="s">
        <v>47</v>
      </c>
      <c r="B76">
        <v>106.3</v>
      </c>
    </row>
    <row r="77" spans="1:2">
      <c r="A77" s="11" t="s">
        <v>110</v>
      </c>
      <c r="B77">
        <v>96.1</v>
      </c>
    </row>
    <row r="78" spans="1:2">
      <c r="A78" s="11" t="s">
        <v>111</v>
      </c>
      <c r="B78">
        <v>100.4</v>
      </c>
    </row>
    <row r="79" spans="1:2">
      <c r="A79" s="11" t="s">
        <v>112</v>
      </c>
      <c r="B79">
        <v>106.3</v>
      </c>
    </row>
    <row r="80" spans="1:2">
      <c r="A80" s="10" t="s">
        <v>48</v>
      </c>
      <c r="B80">
        <v>108.3</v>
      </c>
    </row>
    <row r="81" spans="1:2">
      <c r="A81" s="11" t="s">
        <v>113</v>
      </c>
      <c r="B81">
        <v>108.3</v>
      </c>
    </row>
    <row r="82" spans="1:2">
      <c r="A82" s="10" t="s">
        <v>49</v>
      </c>
      <c r="B82">
        <v>114.5</v>
      </c>
    </row>
    <row r="83" spans="1:2">
      <c r="A83" s="11" t="s">
        <v>114</v>
      </c>
      <c r="B83">
        <v>114.5</v>
      </c>
    </row>
    <row r="84" spans="1:2">
      <c r="A84" s="10" t="s">
        <v>50</v>
      </c>
      <c r="B84">
        <v>105.9</v>
      </c>
    </row>
    <row r="85" spans="1:2">
      <c r="A85" s="11" t="s">
        <v>115</v>
      </c>
      <c r="B85">
        <v>101.4</v>
      </c>
    </row>
    <row r="86" spans="1:2">
      <c r="A86" s="11" t="s">
        <v>116</v>
      </c>
      <c r="B86">
        <v>105.9</v>
      </c>
    </row>
    <row r="87" spans="1:2">
      <c r="A87" s="11" t="s">
        <v>117</v>
      </c>
      <c r="B87">
        <v>93.4</v>
      </c>
    </row>
    <row r="88" spans="1:2">
      <c r="A88" s="10" t="s">
        <v>51</v>
      </c>
      <c r="B88">
        <v>112.2</v>
      </c>
    </row>
    <row r="89" spans="1:2">
      <c r="A89" s="11" t="s">
        <v>118</v>
      </c>
      <c r="B89">
        <v>105.1</v>
      </c>
    </row>
    <row r="90" spans="1:2">
      <c r="A90" s="11" t="s">
        <v>119</v>
      </c>
      <c r="B90">
        <v>110.2</v>
      </c>
    </row>
    <row r="91" spans="1:2">
      <c r="A91" s="11" t="s">
        <v>120</v>
      </c>
      <c r="B91">
        <v>110.2</v>
      </c>
    </row>
    <row r="92" spans="1:2">
      <c r="A92" s="11" t="s">
        <v>121</v>
      </c>
      <c r="B92">
        <v>112.2</v>
      </c>
    </row>
    <row r="93" spans="1:2">
      <c r="A93" s="11" t="s">
        <v>122</v>
      </c>
      <c r="B93">
        <v>112.2</v>
      </c>
    </row>
    <row r="94" spans="1:2">
      <c r="A94" s="11" t="s">
        <v>123</v>
      </c>
      <c r="B94">
        <v>103</v>
      </c>
    </row>
    <row r="95" spans="1:2">
      <c r="A95" s="10" t="s">
        <v>52</v>
      </c>
      <c r="B95">
        <v>119</v>
      </c>
    </row>
    <row r="96" spans="1:2">
      <c r="A96" s="11" t="s">
        <v>124</v>
      </c>
      <c r="B96">
        <v>109</v>
      </c>
    </row>
    <row r="97" spans="1:2">
      <c r="A97" s="11" t="s">
        <v>125</v>
      </c>
      <c r="B97">
        <v>119</v>
      </c>
    </row>
    <row r="98" spans="1:2">
      <c r="A98" s="11" t="s">
        <v>126</v>
      </c>
      <c r="B98">
        <v>117.7</v>
      </c>
    </row>
    <row r="99" spans="1:2">
      <c r="A99" s="10" t="s">
        <v>55</v>
      </c>
      <c r="B99">
        <v>121.5</v>
      </c>
    </row>
    <row r="100" spans="1:2">
      <c r="A100" s="11" t="s">
        <v>127</v>
      </c>
      <c r="B100">
        <v>105.9</v>
      </c>
    </row>
    <row r="101" spans="1:2">
      <c r="A101" s="11" t="s">
        <v>128</v>
      </c>
      <c r="B101">
        <v>113.6</v>
      </c>
    </row>
    <row r="102" spans="1:2">
      <c r="A102" s="11" t="s">
        <v>129</v>
      </c>
      <c r="B102">
        <v>105.9</v>
      </c>
    </row>
    <row r="103" spans="1:2">
      <c r="A103" s="11" t="s">
        <v>130</v>
      </c>
      <c r="B103">
        <v>111.5</v>
      </c>
    </row>
    <row r="104" spans="1:2">
      <c r="A104" s="11" t="s">
        <v>131</v>
      </c>
      <c r="B104">
        <v>111</v>
      </c>
    </row>
    <row r="105" spans="1:2">
      <c r="A105" s="11" t="s">
        <v>132</v>
      </c>
      <c r="B105">
        <v>121.5</v>
      </c>
    </row>
    <row r="106" spans="1:2">
      <c r="A106" s="11" t="s">
        <v>133</v>
      </c>
      <c r="B106">
        <v>99</v>
      </c>
    </row>
    <row r="107" spans="1:2">
      <c r="A107" s="11" t="s">
        <v>134</v>
      </c>
      <c r="B107">
        <v>94.5</v>
      </c>
    </row>
    <row r="108" spans="1:2">
      <c r="A108" s="11" t="s">
        <v>135</v>
      </c>
      <c r="B108">
        <v>94.5</v>
      </c>
    </row>
    <row r="109" spans="1:2">
      <c r="A109" s="10" t="s">
        <v>54</v>
      </c>
      <c r="B109">
        <v>114.7</v>
      </c>
    </row>
    <row r="110" spans="1:2">
      <c r="A110" s="11" t="s">
        <v>136</v>
      </c>
      <c r="B110">
        <v>106.4</v>
      </c>
    </row>
    <row r="111" spans="1:2">
      <c r="A111" s="11" t="s">
        <v>137</v>
      </c>
      <c r="B111">
        <v>114.7</v>
      </c>
    </row>
    <row r="112" spans="1:2">
      <c r="A112" s="11" t="s">
        <v>138</v>
      </c>
      <c r="B112">
        <v>111.6</v>
      </c>
    </row>
    <row r="113" spans="1:2">
      <c r="A113" s="11" t="s">
        <v>139</v>
      </c>
      <c r="B113">
        <v>106.5</v>
      </c>
    </row>
    <row r="114" spans="1:2">
      <c r="A114" s="11" t="s">
        <v>140</v>
      </c>
      <c r="B114">
        <v>108.5</v>
      </c>
    </row>
    <row r="115" spans="1:2">
      <c r="A115" s="11" t="s">
        <v>141</v>
      </c>
      <c r="B115">
        <v>112.2</v>
      </c>
    </row>
    <row r="116" spans="1:2">
      <c r="A116" s="10" t="s">
        <v>53</v>
      </c>
      <c r="B116">
        <v>107.3</v>
      </c>
    </row>
    <row r="117" spans="1:2">
      <c r="A117" s="11" t="s">
        <v>142</v>
      </c>
      <c r="B117">
        <v>97.2</v>
      </c>
    </row>
    <row r="118" spans="1:2">
      <c r="A118" s="11" t="s">
        <v>143</v>
      </c>
      <c r="B118">
        <v>107.1</v>
      </c>
    </row>
    <row r="119" spans="1:2">
      <c r="A119" s="11" t="s">
        <v>144</v>
      </c>
      <c r="B119">
        <v>100.8</v>
      </c>
    </row>
    <row r="120" spans="1:2">
      <c r="A120" s="11" t="s">
        <v>145</v>
      </c>
      <c r="B120">
        <v>103.7</v>
      </c>
    </row>
    <row r="121" spans="1:2">
      <c r="A121" s="11" t="s">
        <v>146</v>
      </c>
      <c r="B121">
        <v>98.4</v>
      </c>
    </row>
    <row r="122" spans="1:2">
      <c r="A122" s="11" t="s">
        <v>147</v>
      </c>
      <c r="B122">
        <v>107.3</v>
      </c>
    </row>
    <row r="123" spans="1:2">
      <c r="A123" s="11" t="s">
        <v>148</v>
      </c>
      <c r="B123">
        <v>107.3</v>
      </c>
    </row>
    <row r="124" spans="1:2">
      <c r="A124" s="10" t="s">
        <v>56</v>
      </c>
      <c r="B124">
        <v>116.1</v>
      </c>
    </row>
    <row r="125" spans="1:2">
      <c r="A125" s="11" t="s">
        <v>149</v>
      </c>
      <c r="B125">
        <v>103.1</v>
      </c>
    </row>
    <row r="126" spans="1:2">
      <c r="A126" s="11" t="s">
        <v>150</v>
      </c>
      <c r="B126">
        <v>116.1</v>
      </c>
    </row>
    <row r="127" spans="1:2">
      <c r="A127" s="11" t="s">
        <v>151</v>
      </c>
      <c r="B127">
        <v>108.3</v>
      </c>
    </row>
    <row r="128" spans="1:2">
      <c r="A128" s="11" t="s">
        <v>152</v>
      </c>
      <c r="B128">
        <v>106.3</v>
      </c>
    </row>
    <row r="129" spans="1:2">
      <c r="A129" s="11" t="s">
        <v>153</v>
      </c>
      <c r="B129">
        <v>112.2</v>
      </c>
    </row>
    <row r="130" spans="1:2">
      <c r="A130" s="11" t="s">
        <v>154</v>
      </c>
      <c r="B130">
        <v>99.8</v>
      </c>
    </row>
    <row r="131" spans="1:2">
      <c r="A131" s="11" t="s">
        <v>155</v>
      </c>
      <c r="B131">
        <v>104.3</v>
      </c>
    </row>
    <row r="132" spans="1:2">
      <c r="A132" s="10" t="s">
        <v>57</v>
      </c>
      <c r="B132">
        <v>120</v>
      </c>
    </row>
    <row r="133" spans="1:2">
      <c r="A133" s="11" t="s">
        <v>156</v>
      </c>
      <c r="B133">
        <v>107</v>
      </c>
    </row>
    <row r="134" spans="1:2">
      <c r="A134" s="11" t="s">
        <v>157</v>
      </c>
      <c r="B134">
        <v>113.8</v>
      </c>
    </row>
    <row r="135" spans="1:2">
      <c r="A135" s="11" t="s">
        <v>158</v>
      </c>
      <c r="B135">
        <v>107</v>
      </c>
    </row>
    <row r="136" spans="1:2">
      <c r="A136" s="11" t="s">
        <v>159</v>
      </c>
      <c r="B136">
        <v>107</v>
      </c>
    </row>
    <row r="137" spans="1:2">
      <c r="A137" s="11" t="s">
        <v>160</v>
      </c>
      <c r="B137">
        <v>109</v>
      </c>
    </row>
    <row r="138" spans="1:2">
      <c r="A138" s="11" t="s">
        <v>161</v>
      </c>
      <c r="B138">
        <v>120</v>
      </c>
    </row>
    <row r="139" spans="1:2">
      <c r="A139" s="10" t="s">
        <v>58</v>
      </c>
      <c r="B139">
        <v>113.3</v>
      </c>
    </row>
    <row r="140" spans="1:2">
      <c r="A140" s="11" t="s">
        <v>162</v>
      </c>
      <c r="B140">
        <v>108</v>
      </c>
    </row>
    <row r="141" spans="1:2">
      <c r="A141" s="11" t="s">
        <v>88</v>
      </c>
      <c r="B141">
        <v>105</v>
      </c>
    </row>
    <row r="142" spans="1:2">
      <c r="A142" s="11" t="s">
        <v>163</v>
      </c>
      <c r="B142">
        <v>113.3</v>
      </c>
    </row>
    <row r="143" spans="1:2">
      <c r="A143" s="11" t="s">
        <v>164</v>
      </c>
      <c r="B143">
        <v>113.3</v>
      </c>
    </row>
    <row r="144" spans="1:2">
      <c r="A144" s="10" t="s">
        <v>59</v>
      </c>
      <c r="B144">
        <v>120</v>
      </c>
    </row>
    <row r="145" spans="1:2">
      <c r="A145" s="11" t="s">
        <v>165</v>
      </c>
      <c r="B145">
        <v>112.2</v>
      </c>
    </row>
    <row r="146" spans="1:2">
      <c r="A146" s="11" t="s">
        <v>166</v>
      </c>
      <c r="B146">
        <v>101.1</v>
      </c>
    </row>
    <row r="147" spans="1:2">
      <c r="A147" s="11" t="s">
        <v>167</v>
      </c>
      <c r="B147">
        <v>107</v>
      </c>
    </row>
    <row r="148" spans="1:2">
      <c r="A148" s="11" t="s">
        <v>168</v>
      </c>
      <c r="B148">
        <v>110.5</v>
      </c>
    </row>
    <row r="149" spans="1:2">
      <c r="A149" s="11" t="s">
        <v>169</v>
      </c>
      <c r="B149">
        <v>120</v>
      </c>
    </row>
    <row r="150" spans="1:2">
      <c r="A150" s="11" t="s">
        <v>170</v>
      </c>
      <c r="B150">
        <v>104.1</v>
      </c>
    </row>
    <row r="151" spans="1:2">
      <c r="A151" s="10" t="s">
        <v>60</v>
      </c>
      <c r="B151">
        <v>95.2</v>
      </c>
    </row>
    <row r="152" spans="1:2">
      <c r="A152" s="11" t="s">
        <v>171</v>
      </c>
      <c r="B152">
        <v>95.2</v>
      </c>
    </row>
    <row r="153" spans="1:2">
      <c r="A153" s="11" t="s">
        <v>172</v>
      </c>
      <c r="B153">
        <v>92.6</v>
      </c>
    </row>
    <row r="154" spans="1:2">
      <c r="A154" s="11" t="s">
        <v>173</v>
      </c>
      <c r="B154">
        <v>92.6</v>
      </c>
    </row>
    <row r="155" spans="1:2">
      <c r="A155" s="10" t="s">
        <v>61</v>
      </c>
      <c r="B155">
        <v>106.4</v>
      </c>
    </row>
    <row r="156" spans="1:2">
      <c r="A156" s="11">
        <v>44807</v>
      </c>
      <c r="B156">
        <v>102.6</v>
      </c>
    </row>
    <row r="157" spans="1:2">
      <c r="A157" s="11">
        <v>44809</v>
      </c>
      <c r="B157">
        <v>106.4</v>
      </c>
    </row>
    <row r="158" spans="1:2">
      <c r="A158" s="10" t="s">
        <v>62</v>
      </c>
      <c r="B158">
        <v>106.5</v>
      </c>
    </row>
    <row r="159" spans="1:2">
      <c r="A159" s="11" t="s">
        <v>174</v>
      </c>
      <c r="B159">
        <v>106.5</v>
      </c>
    </row>
    <row r="160" spans="1:2">
      <c r="A160" s="11" t="s">
        <v>175</v>
      </c>
      <c r="B160">
        <v>106.5</v>
      </c>
    </row>
    <row r="161" spans="1:2">
      <c r="A161" s="11" t="s">
        <v>176</v>
      </c>
      <c r="B161">
        <v>102.4</v>
      </c>
    </row>
    <row r="162" spans="1:2">
      <c r="A162" s="11" t="s">
        <v>177</v>
      </c>
      <c r="B162">
        <v>102.4</v>
      </c>
    </row>
    <row r="163" spans="1:2">
      <c r="A163" s="11" t="s">
        <v>178</v>
      </c>
      <c r="B163">
        <v>102.4</v>
      </c>
    </row>
    <row r="164" spans="1:2">
      <c r="A164" s="10" t="s">
        <v>63</v>
      </c>
      <c r="B164">
        <v>103.5</v>
      </c>
    </row>
    <row r="165" spans="1:2">
      <c r="A165" s="11" t="s">
        <v>179</v>
      </c>
      <c r="B165">
        <v>99.4</v>
      </c>
    </row>
    <row r="166" spans="1:2">
      <c r="A166" s="11" t="s">
        <v>180</v>
      </c>
      <c r="B166">
        <v>103.5</v>
      </c>
    </row>
    <row r="167" spans="1:2">
      <c r="A167" s="10" t="s">
        <v>64</v>
      </c>
      <c r="B167">
        <v>114.2</v>
      </c>
    </row>
    <row r="168" spans="1:2">
      <c r="A168" s="11" t="s">
        <v>181</v>
      </c>
      <c r="B168">
        <v>105.3</v>
      </c>
    </row>
    <row r="169" spans="1:2">
      <c r="A169" s="11" t="s">
        <v>182</v>
      </c>
      <c r="B169">
        <v>107.1</v>
      </c>
    </row>
    <row r="170" spans="1:2">
      <c r="A170" s="11" t="s">
        <v>183</v>
      </c>
      <c r="B170">
        <v>105.2</v>
      </c>
    </row>
    <row r="171" spans="1:2">
      <c r="A171" s="11" t="s">
        <v>184</v>
      </c>
      <c r="B171">
        <v>102.4</v>
      </c>
    </row>
    <row r="172" spans="1:2">
      <c r="A172" s="11" t="s">
        <v>185</v>
      </c>
      <c r="B172">
        <v>97</v>
      </c>
    </row>
    <row r="173" spans="1:2">
      <c r="A173" s="11" t="s">
        <v>186</v>
      </c>
      <c r="B173">
        <v>112.2</v>
      </c>
    </row>
    <row r="174" spans="1:2">
      <c r="A174" s="11" t="s">
        <v>187</v>
      </c>
      <c r="B174">
        <v>94.9</v>
      </c>
    </row>
    <row r="175" spans="1:2">
      <c r="A175" s="11" t="s">
        <v>188</v>
      </c>
      <c r="B175">
        <v>114.2</v>
      </c>
    </row>
    <row r="176" spans="1:2">
      <c r="A176" s="11" t="s">
        <v>189</v>
      </c>
      <c r="B176">
        <v>103.3</v>
      </c>
    </row>
    <row r="177" spans="1:2">
      <c r="A177" s="10" t="s">
        <v>65</v>
      </c>
      <c r="B177">
        <v>106.4</v>
      </c>
    </row>
    <row r="178" spans="1:2">
      <c r="A178" s="11" t="s">
        <v>190</v>
      </c>
      <c r="B178">
        <v>98.9</v>
      </c>
    </row>
    <row r="179" spans="1:2">
      <c r="A179" s="11" t="s">
        <v>191</v>
      </c>
      <c r="B179">
        <v>97.4</v>
      </c>
    </row>
    <row r="180" spans="1:2">
      <c r="A180" s="11" t="s">
        <v>192</v>
      </c>
      <c r="B180">
        <v>98.9</v>
      </c>
    </row>
    <row r="181" spans="1:2">
      <c r="A181" s="11" t="s">
        <v>193</v>
      </c>
      <c r="B181">
        <v>98.9</v>
      </c>
    </row>
    <row r="182" spans="1:2">
      <c r="A182" s="11" t="s">
        <v>194</v>
      </c>
      <c r="B182">
        <v>98.9</v>
      </c>
    </row>
    <row r="183" spans="1:2">
      <c r="A183" s="11" t="s">
        <v>195</v>
      </c>
      <c r="B183">
        <v>106.4</v>
      </c>
    </row>
    <row r="184" spans="1:2">
      <c r="A184" s="10" t="s">
        <v>66</v>
      </c>
      <c r="B184">
        <v>109.9</v>
      </c>
    </row>
    <row r="185" spans="1:2">
      <c r="A185" s="11" t="s">
        <v>196</v>
      </c>
      <c r="B185">
        <v>104.9</v>
      </c>
    </row>
    <row r="186" spans="1:2">
      <c r="A186" s="11" t="s">
        <v>197</v>
      </c>
      <c r="B186">
        <v>100.5</v>
      </c>
    </row>
    <row r="187" spans="1:2">
      <c r="A187" s="11" t="s">
        <v>198</v>
      </c>
      <c r="B187">
        <v>104.9</v>
      </c>
    </row>
    <row r="188" spans="1:2">
      <c r="A188" s="11" t="s">
        <v>199</v>
      </c>
      <c r="B188">
        <v>109.9</v>
      </c>
    </row>
    <row r="189" spans="1:2">
      <c r="A189" s="11" t="s">
        <v>200</v>
      </c>
      <c r="B189">
        <v>100.5</v>
      </c>
    </row>
    <row r="190" spans="1:2">
      <c r="A190" s="11" t="s">
        <v>201</v>
      </c>
      <c r="B190">
        <v>104.9</v>
      </c>
    </row>
    <row r="191" spans="1:2">
      <c r="A191" s="10" t="s">
        <v>202</v>
      </c>
      <c r="B191">
        <v>138.69999999999999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066F-120E-47EB-BE8F-4F89DA6B5C16}">
  <dimension ref="A5:D240"/>
  <sheetViews>
    <sheetView topLeftCell="A214" workbookViewId="0">
      <selection activeCell="A72" sqref="A72:D238"/>
    </sheetView>
  </sheetViews>
  <sheetFormatPr defaultRowHeight="14.4"/>
  <cols>
    <col min="1" max="1" width="22.44140625" bestFit="1" customWidth="1"/>
    <col min="2" max="3" width="15.5546875" bestFit="1" customWidth="1"/>
    <col min="4" max="4" width="14.33203125" bestFit="1" customWidth="1"/>
    <col min="5" max="5" width="5.5546875" bestFit="1" customWidth="1"/>
    <col min="6" max="6" width="7.44140625" bestFit="1" customWidth="1"/>
    <col min="7" max="7" width="9.109375" bestFit="1" customWidth="1"/>
    <col min="8" max="8" width="7.6640625" bestFit="1" customWidth="1"/>
    <col min="9" max="9" width="6.44140625" bestFit="1" customWidth="1"/>
    <col min="10" max="10" width="4.6640625" bestFit="1" customWidth="1"/>
    <col min="11" max="11" width="6.5546875" bestFit="1" customWidth="1"/>
    <col min="12" max="12" width="8" bestFit="1" customWidth="1"/>
    <col min="13" max="14" width="6.44140625" bestFit="1" customWidth="1"/>
    <col min="15" max="15" width="4.6640625" bestFit="1" customWidth="1"/>
    <col min="16" max="16" width="5.6640625" bestFit="1" customWidth="1"/>
    <col min="17" max="17" width="7" bestFit="1" customWidth="1"/>
    <col min="18" max="18" width="11" bestFit="1" customWidth="1"/>
    <col min="19" max="19" width="8.109375" bestFit="1" customWidth="1"/>
    <col min="20" max="20" width="9.6640625" bestFit="1" customWidth="1"/>
    <col min="21" max="21" width="6.44140625" bestFit="1" customWidth="1"/>
    <col min="22" max="22" width="10.44140625" bestFit="1" customWidth="1"/>
    <col min="23" max="23" width="9.33203125" bestFit="1" customWidth="1"/>
    <col min="24" max="24" width="7.33203125" bestFit="1" customWidth="1"/>
    <col min="25" max="25" width="7.6640625" bestFit="1" customWidth="1"/>
    <col min="26" max="26" width="5.109375" bestFit="1" customWidth="1"/>
    <col min="27" max="27" width="6.5546875" bestFit="1" customWidth="1"/>
    <col min="28" max="28" width="7" bestFit="1" customWidth="1"/>
    <col min="29" max="29" width="6.88671875" bestFit="1" customWidth="1"/>
    <col min="30" max="30" width="11.109375" bestFit="1" customWidth="1"/>
    <col min="31" max="31" width="5.88671875" bestFit="1" customWidth="1"/>
    <col min="32" max="32" width="10.6640625" bestFit="1" customWidth="1"/>
  </cols>
  <sheetData>
    <row r="5" spans="1:4">
      <c r="A5" t="s">
        <v>203</v>
      </c>
      <c r="B5">
        <v>2008</v>
      </c>
      <c r="C5" t="s">
        <v>54</v>
      </c>
      <c r="D5" t="s">
        <v>138</v>
      </c>
    </row>
    <row r="6" spans="1:4">
      <c r="C6" t="s">
        <v>206</v>
      </c>
    </row>
    <row r="7" spans="1:4">
      <c r="B7" t="s">
        <v>207</v>
      </c>
    </row>
    <row r="8" spans="1:4">
      <c r="B8">
        <v>2009</v>
      </c>
      <c r="C8" t="s">
        <v>54</v>
      </c>
      <c r="D8" t="s">
        <v>141</v>
      </c>
    </row>
    <row r="9" spans="1:4">
      <c r="C9" t="s">
        <v>206</v>
      </c>
    </row>
    <row r="10" spans="1:4">
      <c r="B10" t="s">
        <v>208</v>
      </c>
    </row>
    <row r="11" spans="1:4">
      <c r="B11">
        <v>2011</v>
      </c>
      <c r="C11" t="s">
        <v>43</v>
      </c>
      <c r="D11" t="s">
        <v>82</v>
      </c>
    </row>
    <row r="12" spans="1:4">
      <c r="C12" t="s">
        <v>209</v>
      </c>
    </row>
    <row r="13" spans="1:4">
      <c r="C13" t="s">
        <v>44</v>
      </c>
      <c r="D13" t="s">
        <v>84</v>
      </c>
    </row>
    <row r="14" spans="1:4">
      <c r="D14" t="s">
        <v>85</v>
      </c>
    </row>
    <row r="15" spans="1:4">
      <c r="C15" t="s">
        <v>210</v>
      </c>
    </row>
    <row r="16" spans="1:4">
      <c r="C16" t="s">
        <v>50</v>
      </c>
      <c r="D16" t="s">
        <v>116</v>
      </c>
    </row>
    <row r="17" spans="3:4">
      <c r="C17" t="s">
        <v>211</v>
      </c>
    </row>
    <row r="18" spans="3:4">
      <c r="C18" t="s">
        <v>55</v>
      </c>
      <c r="D18" t="s">
        <v>131</v>
      </c>
    </row>
    <row r="19" spans="3:4">
      <c r="C19" t="s">
        <v>212</v>
      </c>
    </row>
    <row r="20" spans="3:4">
      <c r="C20" t="s">
        <v>56</v>
      </c>
      <c r="D20" t="s">
        <v>150</v>
      </c>
    </row>
    <row r="21" spans="3:4">
      <c r="D21" t="s">
        <v>152</v>
      </c>
    </row>
    <row r="22" spans="3:4">
      <c r="D22" t="s">
        <v>153</v>
      </c>
    </row>
    <row r="23" spans="3:4">
      <c r="D23" t="s">
        <v>155</v>
      </c>
    </row>
    <row r="24" spans="3:4">
      <c r="C24" t="s">
        <v>213</v>
      </c>
    </row>
    <row r="25" spans="3:4">
      <c r="C25" t="s">
        <v>57</v>
      </c>
      <c r="D25" t="s">
        <v>158</v>
      </c>
    </row>
    <row r="26" spans="3:4">
      <c r="D26" t="s">
        <v>161</v>
      </c>
    </row>
    <row r="27" spans="3:4">
      <c r="C27" t="s">
        <v>214</v>
      </c>
    </row>
    <row r="28" spans="3:4">
      <c r="C28" t="s">
        <v>58</v>
      </c>
      <c r="D28" t="s">
        <v>164</v>
      </c>
    </row>
    <row r="29" spans="3:4">
      <c r="C29" t="s">
        <v>215</v>
      </c>
    </row>
    <row r="30" spans="3:4">
      <c r="C30" t="s">
        <v>64</v>
      </c>
      <c r="D30" t="s">
        <v>181</v>
      </c>
    </row>
    <row r="31" spans="3:4">
      <c r="D31" t="s">
        <v>186</v>
      </c>
    </row>
    <row r="32" spans="3:4">
      <c r="D32" t="s">
        <v>187</v>
      </c>
    </row>
    <row r="33" spans="2:4">
      <c r="D33" t="s">
        <v>189</v>
      </c>
    </row>
    <row r="34" spans="2:4">
      <c r="C34" t="s">
        <v>216</v>
      </c>
    </row>
    <row r="35" spans="2:4">
      <c r="B35" t="s">
        <v>217</v>
      </c>
    </row>
    <row r="36" spans="2:4">
      <c r="B36">
        <v>2012</v>
      </c>
      <c r="C36" t="s">
        <v>22</v>
      </c>
      <c r="D36" t="s">
        <v>40</v>
      </c>
    </row>
    <row r="37" spans="2:4">
      <c r="C37" t="s">
        <v>218</v>
      </c>
    </row>
    <row r="38" spans="2:4">
      <c r="C38" t="s">
        <v>44</v>
      </c>
      <c r="D38" t="s">
        <v>86</v>
      </c>
    </row>
    <row r="39" spans="2:4">
      <c r="D39" t="s">
        <v>89</v>
      </c>
    </row>
    <row r="40" spans="2:4">
      <c r="D40" t="s">
        <v>90</v>
      </c>
    </row>
    <row r="41" spans="2:4">
      <c r="D41" t="s">
        <v>91</v>
      </c>
    </row>
    <row r="42" spans="2:4">
      <c r="C42" t="s">
        <v>210</v>
      </c>
    </row>
    <row r="43" spans="2:4">
      <c r="C43" t="s">
        <v>45</v>
      </c>
      <c r="D43" t="s">
        <v>97</v>
      </c>
    </row>
    <row r="44" spans="2:4">
      <c r="D44" t="s">
        <v>98</v>
      </c>
    </row>
    <row r="45" spans="2:4">
      <c r="D45" t="s">
        <v>100</v>
      </c>
    </row>
    <row r="46" spans="2:4">
      <c r="D46" t="s">
        <v>102</v>
      </c>
    </row>
    <row r="47" spans="2:4">
      <c r="D47" t="s">
        <v>104</v>
      </c>
    </row>
    <row r="48" spans="2:4">
      <c r="C48" t="s">
        <v>219</v>
      </c>
    </row>
    <row r="49" spans="3:4">
      <c r="C49" t="s">
        <v>46</v>
      </c>
      <c r="D49" t="s">
        <v>107</v>
      </c>
    </row>
    <row r="50" spans="3:4">
      <c r="D50" t="s">
        <v>108</v>
      </c>
    </row>
    <row r="51" spans="3:4">
      <c r="D51" t="s">
        <v>109</v>
      </c>
    </row>
    <row r="52" spans="3:4">
      <c r="C52" t="s">
        <v>220</v>
      </c>
    </row>
    <row r="53" spans="3:4">
      <c r="C53" t="s">
        <v>50</v>
      </c>
      <c r="D53" t="s">
        <v>115</v>
      </c>
    </row>
    <row r="54" spans="3:4">
      <c r="D54" t="s">
        <v>117</v>
      </c>
    </row>
    <row r="55" spans="3:4">
      <c r="C55" t="s">
        <v>211</v>
      </c>
    </row>
    <row r="56" spans="3:4">
      <c r="C56" t="s">
        <v>51</v>
      </c>
      <c r="D56" t="s">
        <v>122</v>
      </c>
    </row>
    <row r="57" spans="3:4">
      <c r="D57" t="s">
        <v>123</v>
      </c>
    </row>
    <row r="58" spans="3:4">
      <c r="C58" t="s">
        <v>221</v>
      </c>
    </row>
    <row r="59" spans="3:4">
      <c r="C59" t="s">
        <v>52</v>
      </c>
      <c r="D59" t="s">
        <v>125</v>
      </c>
    </row>
    <row r="60" spans="3:4">
      <c r="C60" t="s">
        <v>222</v>
      </c>
    </row>
    <row r="61" spans="3:4">
      <c r="C61" t="s">
        <v>53</v>
      </c>
      <c r="D61" t="s">
        <v>147</v>
      </c>
    </row>
    <row r="62" spans="3:4">
      <c r="D62" t="s">
        <v>148</v>
      </c>
    </row>
    <row r="63" spans="3:4">
      <c r="C63" t="s">
        <v>223</v>
      </c>
    </row>
    <row r="64" spans="3:4">
      <c r="C64" t="s">
        <v>59</v>
      </c>
      <c r="D64" t="s">
        <v>169</v>
      </c>
    </row>
    <row r="65" spans="1:4">
      <c r="C65" t="s">
        <v>224</v>
      </c>
    </row>
    <row r="66" spans="1:4">
      <c r="C66" t="s">
        <v>63</v>
      </c>
      <c r="D66" t="s">
        <v>179</v>
      </c>
    </row>
    <row r="67" spans="1:4">
      <c r="C67" t="s">
        <v>225</v>
      </c>
    </row>
    <row r="68" spans="1:4">
      <c r="C68" t="s">
        <v>64</v>
      </c>
      <c r="D68" t="s">
        <v>188</v>
      </c>
    </row>
    <row r="69" spans="1:4">
      <c r="C69" t="s">
        <v>216</v>
      </c>
    </row>
    <row r="70" spans="1:4">
      <c r="B70" t="s">
        <v>226</v>
      </c>
    </row>
    <row r="71" spans="1:4">
      <c r="A71" t="s">
        <v>227</v>
      </c>
    </row>
    <row r="72" spans="1:4">
      <c r="A72" t="s">
        <v>204</v>
      </c>
      <c r="B72">
        <v>2009</v>
      </c>
      <c r="C72" t="s">
        <v>57</v>
      </c>
      <c r="D72" t="s">
        <v>156</v>
      </c>
    </row>
    <row r="73" spans="1:4">
      <c r="C73" t="s">
        <v>214</v>
      </c>
    </row>
    <row r="74" spans="1:4">
      <c r="B74" t="s">
        <v>208</v>
      </c>
    </row>
    <row r="75" spans="1:4">
      <c r="B75">
        <v>2011</v>
      </c>
      <c r="C75" t="s">
        <v>18</v>
      </c>
      <c r="D75" t="s">
        <v>33</v>
      </c>
    </row>
    <row r="76" spans="1:4">
      <c r="D76" t="s">
        <v>38</v>
      </c>
    </row>
    <row r="77" spans="1:4">
      <c r="C77" t="s">
        <v>228</v>
      </c>
    </row>
    <row r="78" spans="1:4">
      <c r="C78" t="s">
        <v>19</v>
      </c>
      <c r="D78" t="s">
        <v>24</v>
      </c>
    </row>
    <row r="79" spans="1:4">
      <c r="D79" t="s">
        <v>29</v>
      </c>
    </row>
    <row r="80" spans="1:4">
      <c r="C80" t="s">
        <v>229</v>
      </c>
    </row>
    <row r="81" spans="3:4">
      <c r="C81" t="s">
        <v>20</v>
      </c>
      <c r="D81" t="s">
        <v>25</v>
      </c>
    </row>
    <row r="82" spans="3:4">
      <c r="D82" t="s">
        <v>35</v>
      </c>
    </row>
    <row r="83" spans="3:4">
      <c r="C83" t="s">
        <v>230</v>
      </c>
    </row>
    <row r="84" spans="3:4">
      <c r="C84" t="s">
        <v>21</v>
      </c>
      <c r="D84" t="s">
        <v>26</v>
      </c>
    </row>
    <row r="85" spans="3:4">
      <c r="D85" t="s">
        <v>31</v>
      </c>
    </row>
    <row r="86" spans="3:4">
      <c r="D86" t="s">
        <v>39</v>
      </c>
    </row>
    <row r="87" spans="3:4">
      <c r="C87" t="s">
        <v>231</v>
      </c>
    </row>
    <row r="88" spans="3:4">
      <c r="C88" t="s">
        <v>22</v>
      </c>
      <c r="D88" t="s">
        <v>27</v>
      </c>
    </row>
    <row r="89" spans="3:4">
      <c r="D89" t="s">
        <v>37</v>
      </c>
    </row>
    <row r="90" spans="3:4">
      <c r="D90" t="s">
        <v>41</v>
      </c>
    </row>
    <row r="91" spans="3:4">
      <c r="C91" t="s">
        <v>218</v>
      </c>
    </row>
    <row r="92" spans="3:4">
      <c r="C92" t="s">
        <v>42</v>
      </c>
      <c r="D92" t="s">
        <v>67</v>
      </c>
    </row>
    <row r="93" spans="3:4">
      <c r="D93" t="s">
        <v>68</v>
      </c>
    </row>
    <row r="94" spans="3:4">
      <c r="D94" t="s">
        <v>70</v>
      </c>
    </row>
    <row r="95" spans="3:4">
      <c r="D95" t="s">
        <v>71</v>
      </c>
    </row>
    <row r="96" spans="3:4">
      <c r="D96" t="s">
        <v>74</v>
      </c>
    </row>
    <row r="97" spans="3:4">
      <c r="D97" t="s">
        <v>75</v>
      </c>
    </row>
    <row r="98" spans="3:4">
      <c r="C98" t="s">
        <v>232</v>
      </c>
    </row>
    <row r="99" spans="3:4">
      <c r="C99" t="s">
        <v>43</v>
      </c>
      <c r="D99" t="s">
        <v>77</v>
      </c>
    </row>
    <row r="100" spans="3:4">
      <c r="D100" t="s">
        <v>80</v>
      </c>
    </row>
    <row r="101" spans="3:4">
      <c r="C101" t="s">
        <v>209</v>
      </c>
    </row>
    <row r="102" spans="3:4">
      <c r="C102" t="s">
        <v>44</v>
      </c>
      <c r="D102" t="s">
        <v>88</v>
      </c>
    </row>
    <row r="103" spans="3:4">
      <c r="D103" t="s">
        <v>92</v>
      </c>
    </row>
    <row r="104" spans="3:4">
      <c r="D104" t="s">
        <v>93</v>
      </c>
    </row>
    <row r="105" spans="3:4">
      <c r="C105" t="s">
        <v>210</v>
      </c>
    </row>
    <row r="106" spans="3:4">
      <c r="C106" t="s">
        <v>45</v>
      </c>
      <c r="D106" t="s">
        <v>95</v>
      </c>
    </row>
    <row r="107" spans="3:4">
      <c r="D107" t="s">
        <v>103</v>
      </c>
    </row>
    <row r="108" spans="3:4">
      <c r="C108" t="s">
        <v>219</v>
      </c>
    </row>
    <row r="109" spans="3:4">
      <c r="C109" t="s">
        <v>46</v>
      </c>
      <c r="D109" t="s">
        <v>106</v>
      </c>
    </row>
    <row r="110" spans="3:4">
      <c r="C110" t="s">
        <v>220</v>
      </c>
    </row>
    <row r="111" spans="3:4">
      <c r="C111" t="s">
        <v>47</v>
      </c>
      <c r="D111" t="s">
        <v>111</v>
      </c>
    </row>
    <row r="112" spans="3:4">
      <c r="C112" t="s">
        <v>233</v>
      </c>
    </row>
    <row r="113" spans="3:4">
      <c r="C113" t="s">
        <v>55</v>
      </c>
      <c r="D113" t="s">
        <v>127</v>
      </c>
    </row>
    <row r="114" spans="3:4">
      <c r="D114" t="s">
        <v>128</v>
      </c>
    </row>
    <row r="115" spans="3:4">
      <c r="D115" t="s">
        <v>129</v>
      </c>
    </row>
    <row r="116" spans="3:4">
      <c r="D116" t="s">
        <v>130</v>
      </c>
    </row>
    <row r="117" spans="3:4">
      <c r="D117" t="s">
        <v>132</v>
      </c>
    </row>
    <row r="118" spans="3:4">
      <c r="D118" t="s">
        <v>133</v>
      </c>
    </row>
    <row r="119" spans="3:4">
      <c r="D119" t="s">
        <v>134</v>
      </c>
    </row>
    <row r="120" spans="3:4">
      <c r="D120" t="s">
        <v>135</v>
      </c>
    </row>
    <row r="121" spans="3:4">
      <c r="C121" t="s">
        <v>212</v>
      </c>
    </row>
    <row r="122" spans="3:4">
      <c r="C122" t="s">
        <v>56</v>
      </c>
      <c r="D122" t="s">
        <v>149</v>
      </c>
    </row>
    <row r="123" spans="3:4">
      <c r="D123" t="s">
        <v>151</v>
      </c>
    </row>
    <row r="124" spans="3:4">
      <c r="D124" t="s">
        <v>154</v>
      </c>
    </row>
    <row r="125" spans="3:4">
      <c r="C125" t="s">
        <v>213</v>
      </c>
    </row>
    <row r="126" spans="3:4">
      <c r="C126" t="s">
        <v>57</v>
      </c>
      <c r="D126" t="s">
        <v>157</v>
      </c>
    </row>
    <row r="127" spans="3:4">
      <c r="D127" t="s">
        <v>159</v>
      </c>
    </row>
    <row r="128" spans="3:4">
      <c r="D128" t="s">
        <v>160</v>
      </c>
    </row>
    <row r="129" spans="3:4">
      <c r="C129" t="s">
        <v>214</v>
      </c>
    </row>
    <row r="130" spans="3:4">
      <c r="C130" t="s">
        <v>58</v>
      </c>
      <c r="D130" t="s">
        <v>162</v>
      </c>
    </row>
    <row r="131" spans="3:4">
      <c r="D131" t="s">
        <v>88</v>
      </c>
    </row>
    <row r="132" spans="3:4">
      <c r="C132" t="s">
        <v>215</v>
      </c>
    </row>
    <row r="133" spans="3:4">
      <c r="C133" t="s">
        <v>59</v>
      </c>
      <c r="D133" t="s">
        <v>165</v>
      </c>
    </row>
    <row r="134" spans="3:4">
      <c r="C134" t="s">
        <v>224</v>
      </c>
    </row>
    <row r="135" spans="3:4">
      <c r="C135" t="s">
        <v>60</v>
      </c>
      <c r="D135" t="s">
        <v>172</v>
      </c>
    </row>
    <row r="136" spans="3:4">
      <c r="C136" t="s">
        <v>234</v>
      </c>
    </row>
    <row r="137" spans="3:4">
      <c r="C137" t="s">
        <v>61</v>
      </c>
      <c r="D137">
        <v>44807</v>
      </c>
    </row>
    <row r="138" spans="3:4">
      <c r="C138" t="s">
        <v>235</v>
      </c>
    </row>
    <row r="139" spans="3:4">
      <c r="C139" t="s">
        <v>62</v>
      </c>
      <c r="D139" t="s">
        <v>175</v>
      </c>
    </row>
    <row r="140" spans="3:4">
      <c r="D140" t="s">
        <v>176</v>
      </c>
    </row>
    <row r="141" spans="3:4">
      <c r="D141" t="s">
        <v>178</v>
      </c>
    </row>
    <row r="142" spans="3:4">
      <c r="C142" t="s">
        <v>236</v>
      </c>
    </row>
    <row r="143" spans="3:4">
      <c r="C143" t="s">
        <v>63</v>
      </c>
      <c r="D143" t="s">
        <v>180</v>
      </c>
    </row>
    <row r="144" spans="3:4">
      <c r="C144" t="s">
        <v>225</v>
      </c>
    </row>
    <row r="145" spans="3:4">
      <c r="C145" t="s">
        <v>64</v>
      </c>
      <c r="D145" t="s">
        <v>182</v>
      </c>
    </row>
    <row r="146" spans="3:4">
      <c r="D146" t="s">
        <v>183</v>
      </c>
    </row>
    <row r="147" spans="3:4">
      <c r="D147" t="s">
        <v>185</v>
      </c>
    </row>
    <row r="148" spans="3:4">
      <c r="C148" t="s">
        <v>216</v>
      </c>
    </row>
    <row r="149" spans="3:4">
      <c r="C149" t="s">
        <v>65</v>
      </c>
      <c r="D149" t="s">
        <v>190</v>
      </c>
    </row>
    <row r="150" spans="3:4">
      <c r="D150" t="s">
        <v>191</v>
      </c>
    </row>
    <row r="151" spans="3:4">
      <c r="D151" t="s">
        <v>192</v>
      </c>
    </row>
    <row r="152" spans="3:4">
      <c r="D152" t="s">
        <v>193</v>
      </c>
    </row>
    <row r="153" spans="3:4">
      <c r="D153" t="s">
        <v>194</v>
      </c>
    </row>
    <row r="154" spans="3:4">
      <c r="C154" t="s">
        <v>237</v>
      </c>
    </row>
    <row r="155" spans="3:4">
      <c r="C155" t="s">
        <v>66</v>
      </c>
      <c r="D155" t="s">
        <v>196</v>
      </c>
    </row>
    <row r="156" spans="3:4">
      <c r="D156" t="s">
        <v>197</v>
      </c>
    </row>
    <row r="157" spans="3:4">
      <c r="D157" t="s">
        <v>199</v>
      </c>
    </row>
    <row r="158" spans="3:4">
      <c r="D158" t="s">
        <v>200</v>
      </c>
    </row>
    <row r="159" spans="3:4">
      <c r="D159" t="s">
        <v>201</v>
      </c>
    </row>
    <row r="160" spans="3:4">
      <c r="C160" t="s">
        <v>238</v>
      </c>
    </row>
    <row r="161" spans="2:4">
      <c r="B161" t="s">
        <v>217</v>
      </c>
    </row>
    <row r="162" spans="2:4">
      <c r="B162">
        <v>2012</v>
      </c>
      <c r="C162" t="s">
        <v>18</v>
      </c>
      <c r="D162" t="s">
        <v>23</v>
      </c>
    </row>
    <row r="163" spans="2:4">
      <c r="D163" t="s">
        <v>28</v>
      </c>
    </row>
    <row r="164" spans="2:4">
      <c r="C164" t="s">
        <v>228</v>
      </c>
    </row>
    <row r="165" spans="2:4">
      <c r="C165" t="s">
        <v>19</v>
      </c>
      <c r="D165" t="s">
        <v>34</v>
      </c>
    </row>
    <row r="166" spans="2:4">
      <c r="C166" t="s">
        <v>229</v>
      </c>
    </row>
    <row r="167" spans="2:4">
      <c r="C167" t="s">
        <v>20</v>
      </c>
      <c r="D167" t="s">
        <v>30</v>
      </c>
    </row>
    <row r="168" spans="2:4">
      <c r="C168" t="s">
        <v>230</v>
      </c>
    </row>
    <row r="169" spans="2:4">
      <c r="C169" t="s">
        <v>21</v>
      </c>
      <c r="D169" t="s">
        <v>36</v>
      </c>
    </row>
    <row r="170" spans="2:4">
      <c r="C170" t="s">
        <v>231</v>
      </c>
    </row>
    <row r="171" spans="2:4">
      <c r="C171" t="s">
        <v>22</v>
      </c>
      <c r="D171" t="s">
        <v>32</v>
      </c>
    </row>
    <row r="172" spans="2:4">
      <c r="C172" t="s">
        <v>218</v>
      </c>
    </row>
    <row r="173" spans="2:4">
      <c r="C173" t="s">
        <v>42</v>
      </c>
      <c r="D173" t="s">
        <v>69</v>
      </c>
    </row>
    <row r="174" spans="2:4">
      <c r="D174" t="s">
        <v>72</v>
      </c>
    </row>
    <row r="175" spans="2:4">
      <c r="D175" t="s">
        <v>73</v>
      </c>
    </row>
    <row r="176" spans="2:4">
      <c r="C176" t="s">
        <v>232</v>
      </c>
    </row>
    <row r="177" spans="3:4">
      <c r="C177" t="s">
        <v>43</v>
      </c>
      <c r="D177" t="s">
        <v>76</v>
      </c>
    </row>
    <row r="178" spans="3:4">
      <c r="D178" t="s">
        <v>78</v>
      </c>
    </row>
    <row r="179" spans="3:4">
      <c r="D179" t="s">
        <v>79</v>
      </c>
    </row>
    <row r="180" spans="3:4">
      <c r="D180" t="s">
        <v>81</v>
      </c>
    </row>
    <row r="181" spans="3:4">
      <c r="C181" t="s">
        <v>209</v>
      </c>
    </row>
    <row r="182" spans="3:4">
      <c r="C182" t="s">
        <v>44</v>
      </c>
      <c r="D182" t="s">
        <v>83</v>
      </c>
    </row>
    <row r="183" spans="3:4">
      <c r="D183" t="s">
        <v>87</v>
      </c>
    </row>
    <row r="184" spans="3:4">
      <c r="C184" t="s">
        <v>210</v>
      </c>
    </row>
    <row r="185" spans="3:4">
      <c r="C185" t="s">
        <v>45</v>
      </c>
      <c r="D185" t="s">
        <v>94</v>
      </c>
    </row>
    <row r="186" spans="3:4">
      <c r="D186" t="s">
        <v>96</v>
      </c>
    </row>
    <row r="187" spans="3:4">
      <c r="D187" t="s">
        <v>99</v>
      </c>
    </row>
    <row r="188" spans="3:4">
      <c r="D188" t="s">
        <v>101</v>
      </c>
    </row>
    <row r="189" spans="3:4">
      <c r="C189" t="s">
        <v>219</v>
      </c>
    </row>
    <row r="190" spans="3:4">
      <c r="C190" t="s">
        <v>46</v>
      </c>
      <c r="D190" t="s">
        <v>105</v>
      </c>
    </row>
    <row r="191" spans="3:4">
      <c r="C191" t="s">
        <v>220</v>
      </c>
    </row>
    <row r="192" spans="3:4">
      <c r="C192" t="s">
        <v>47</v>
      </c>
      <c r="D192" t="s">
        <v>110</v>
      </c>
    </row>
    <row r="193" spans="3:4">
      <c r="D193" t="s">
        <v>112</v>
      </c>
    </row>
    <row r="194" spans="3:4">
      <c r="C194" t="s">
        <v>233</v>
      </c>
    </row>
    <row r="195" spans="3:4">
      <c r="C195" t="s">
        <v>48</v>
      </c>
      <c r="D195" t="s">
        <v>113</v>
      </c>
    </row>
    <row r="196" spans="3:4">
      <c r="C196" t="s">
        <v>239</v>
      </c>
    </row>
    <row r="197" spans="3:4">
      <c r="C197" t="s">
        <v>49</v>
      </c>
      <c r="D197" t="s">
        <v>114</v>
      </c>
    </row>
    <row r="198" spans="3:4">
      <c r="C198" t="s">
        <v>240</v>
      </c>
    </row>
    <row r="199" spans="3:4">
      <c r="C199" t="s">
        <v>51</v>
      </c>
      <c r="D199" t="s">
        <v>118</v>
      </c>
    </row>
    <row r="200" spans="3:4">
      <c r="D200" t="s">
        <v>119</v>
      </c>
    </row>
    <row r="201" spans="3:4">
      <c r="D201" t="s">
        <v>120</v>
      </c>
    </row>
    <row r="202" spans="3:4">
      <c r="D202" t="s">
        <v>121</v>
      </c>
    </row>
    <row r="203" spans="3:4">
      <c r="C203" t="s">
        <v>221</v>
      </c>
    </row>
    <row r="204" spans="3:4">
      <c r="C204" t="s">
        <v>52</v>
      </c>
      <c r="D204" t="s">
        <v>124</v>
      </c>
    </row>
    <row r="205" spans="3:4">
      <c r="D205" t="s">
        <v>126</v>
      </c>
    </row>
    <row r="206" spans="3:4">
      <c r="C206" t="s">
        <v>222</v>
      </c>
    </row>
    <row r="207" spans="3:4">
      <c r="C207" t="s">
        <v>54</v>
      </c>
      <c r="D207" t="s">
        <v>136</v>
      </c>
    </row>
    <row r="208" spans="3:4">
      <c r="D208" t="s">
        <v>137</v>
      </c>
    </row>
    <row r="209" spans="3:4">
      <c r="D209" t="s">
        <v>139</v>
      </c>
    </row>
    <row r="210" spans="3:4">
      <c r="D210" t="s">
        <v>140</v>
      </c>
    </row>
    <row r="211" spans="3:4">
      <c r="C211" t="s">
        <v>206</v>
      </c>
    </row>
    <row r="212" spans="3:4">
      <c r="C212" t="s">
        <v>53</v>
      </c>
      <c r="D212" t="s">
        <v>142</v>
      </c>
    </row>
    <row r="213" spans="3:4">
      <c r="D213" t="s">
        <v>143</v>
      </c>
    </row>
    <row r="214" spans="3:4">
      <c r="D214" t="s">
        <v>144</v>
      </c>
    </row>
    <row r="215" spans="3:4">
      <c r="D215" t="s">
        <v>145</v>
      </c>
    </row>
    <row r="216" spans="3:4">
      <c r="D216" t="s">
        <v>146</v>
      </c>
    </row>
    <row r="217" spans="3:4">
      <c r="C217" t="s">
        <v>223</v>
      </c>
    </row>
    <row r="218" spans="3:4">
      <c r="C218" t="s">
        <v>58</v>
      </c>
      <c r="D218" t="s">
        <v>163</v>
      </c>
    </row>
    <row r="219" spans="3:4">
      <c r="C219" t="s">
        <v>215</v>
      </c>
    </row>
    <row r="220" spans="3:4">
      <c r="C220" t="s">
        <v>59</v>
      </c>
      <c r="D220" t="s">
        <v>166</v>
      </c>
    </row>
    <row r="221" spans="3:4">
      <c r="D221" t="s">
        <v>167</v>
      </c>
    </row>
    <row r="222" spans="3:4">
      <c r="D222" t="s">
        <v>168</v>
      </c>
    </row>
    <row r="223" spans="3:4">
      <c r="D223" t="s">
        <v>170</v>
      </c>
    </row>
    <row r="224" spans="3:4">
      <c r="C224" t="s">
        <v>224</v>
      </c>
    </row>
    <row r="225" spans="1:4">
      <c r="C225" t="s">
        <v>60</v>
      </c>
      <c r="D225" t="s">
        <v>171</v>
      </c>
    </row>
    <row r="226" spans="1:4">
      <c r="D226" t="s">
        <v>173</v>
      </c>
    </row>
    <row r="227" spans="1:4">
      <c r="C227" t="s">
        <v>234</v>
      </c>
    </row>
    <row r="228" spans="1:4">
      <c r="C228" t="s">
        <v>61</v>
      </c>
      <c r="D228">
        <v>44809</v>
      </c>
    </row>
    <row r="229" spans="1:4">
      <c r="C229" t="s">
        <v>235</v>
      </c>
    </row>
    <row r="230" spans="1:4">
      <c r="C230" t="s">
        <v>62</v>
      </c>
      <c r="D230" t="s">
        <v>174</v>
      </c>
    </row>
    <row r="231" spans="1:4">
      <c r="D231" t="s">
        <v>177</v>
      </c>
    </row>
    <row r="232" spans="1:4">
      <c r="C232" t="s">
        <v>236</v>
      </c>
    </row>
    <row r="233" spans="1:4">
      <c r="C233" t="s">
        <v>64</v>
      </c>
      <c r="D233" t="s">
        <v>184</v>
      </c>
    </row>
    <row r="234" spans="1:4">
      <c r="C234" t="s">
        <v>216</v>
      </c>
    </row>
    <row r="235" spans="1:4">
      <c r="C235" t="s">
        <v>65</v>
      </c>
      <c r="D235" t="s">
        <v>195</v>
      </c>
    </row>
    <row r="236" spans="1:4">
      <c r="C236" t="s">
        <v>237</v>
      </c>
    </row>
    <row r="237" spans="1:4">
      <c r="C237" t="s">
        <v>66</v>
      </c>
      <c r="D237" t="s">
        <v>198</v>
      </c>
    </row>
    <row r="238" spans="1:4">
      <c r="C238" t="s">
        <v>238</v>
      </c>
    </row>
    <row r="239" spans="1:4">
      <c r="B239" t="s">
        <v>226</v>
      </c>
    </row>
    <row r="240" spans="1:4">
      <c r="A240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460-E6ED-4D4D-B527-D9B5E89DFFAC}">
  <dimension ref="A1:S164"/>
  <sheetViews>
    <sheetView workbookViewId="0">
      <selection activeCell="C12" sqref="C12"/>
    </sheetView>
  </sheetViews>
  <sheetFormatPr defaultRowHeight="14.4"/>
  <cols>
    <col min="1" max="1" width="14.109375" style="10" customWidth="1"/>
    <col min="2" max="2" width="14.44140625" style="10" bestFit="1" customWidth="1"/>
    <col min="3" max="3" width="18.6640625" customWidth="1"/>
    <col min="4" max="4" width="19.6640625" customWidth="1"/>
    <col min="5" max="5" width="13.33203125" customWidth="1"/>
    <col min="6" max="6" width="18.6640625" customWidth="1"/>
    <col min="7" max="7" width="12.33203125" customWidth="1"/>
    <col min="8" max="8" width="12.88671875" customWidth="1"/>
    <col min="9" max="9" width="11.88671875" customWidth="1"/>
    <col min="10" max="10" width="7.6640625" customWidth="1"/>
    <col min="11" max="11" width="8.33203125" customWidth="1"/>
    <col min="12" max="12" width="13" customWidth="1"/>
    <col min="13" max="13" width="14" customWidth="1"/>
    <col min="14" max="14" width="15.109375" customWidth="1"/>
    <col min="15" max="15" width="14.6640625" style="1" customWidth="1"/>
    <col min="16" max="16" width="18.44140625" customWidth="1"/>
    <col min="17" max="17" width="18.109375" customWidth="1"/>
  </cols>
  <sheetData>
    <row r="1" spans="1:19">
      <c r="A1" s="55" t="s">
        <v>0</v>
      </c>
      <c r="B1" s="5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7" t="s">
        <v>14</v>
      </c>
      <c r="P1" s="46" t="s">
        <v>15</v>
      </c>
      <c r="Q1" s="48" t="s">
        <v>16</v>
      </c>
    </row>
    <row r="2" spans="1:19">
      <c r="A2" s="57" t="s">
        <v>18</v>
      </c>
      <c r="B2" s="58" t="s">
        <v>28</v>
      </c>
      <c r="C2" s="49">
        <v>16.919</v>
      </c>
      <c r="D2" s="49">
        <v>16.36</v>
      </c>
      <c r="E2" s="49" t="s">
        <v>204</v>
      </c>
      <c r="F2" s="49">
        <v>21.5</v>
      </c>
      <c r="G2" s="49">
        <v>1.8</v>
      </c>
      <c r="H2" s="49">
        <v>140</v>
      </c>
      <c r="I2" s="49">
        <v>101.2</v>
      </c>
      <c r="J2" s="49">
        <v>67.3</v>
      </c>
      <c r="K2" s="49">
        <v>172.4</v>
      </c>
      <c r="L2" s="49">
        <v>2.6389999999999998</v>
      </c>
      <c r="M2" s="49">
        <v>13.2</v>
      </c>
      <c r="N2" s="49">
        <v>28</v>
      </c>
      <c r="O2" s="50">
        <v>40941</v>
      </c>
      <c r="P2" s="49">
        <v>58.280149520000002</v>
      </c>
      <c r="Q2" s="51">
        <f>YEAR(O2)</f>
        <v>2012</v>
      </c>
      <c r="S2" t="e" cm="1">
        <f t="array" ref="S2">VLOOKUP($B2,$A$2:$Q$158,COLUMN(Wheelbase),FALSE)</f>
        <v>#N/A</v>
      </c>
    </row>
    <row r="3" spans="1:19">
      <c r="A3" s="57" t="s">
        <v>18</v>
      </c>
      <c r="B3" s="58" t="s">
        <v>38</v>
      </c>
      <c r="C3" s="49">
        <v>39.384</v>
      </c>
      <c r="D3" s="49">
        <v>19.875</v>
      </c>
      <c r="E3" s="49" t="s">
        <v>204</v>
      </c>
      <c r="F3" s="49">
        <v>28.4</v>
      </c>
      <c r="G3" s="49">
        <v>3.2</v>
      </c>
      <c r="H3" s="49">
        <v>225</v>
      </c>
      <c r="I3" s="49">
        <v>108.1</v>
      </c>
      <c r="J3" s="49">
        <v>70.3</v>
      </c>
      <c r="K3" s="49">
        <v>192.9</v>
      </c>
      <c r="L3" s="49">
        <v>3.5169999999999999</v>
      </c>
      <c r="M3" s="49">
        <v>17.2</v>
      </c>
      <c r="N3" s="49">
        <v>25</v>
      </c>
      <c r="O3" s="50">
        <v>40608</v>
      </c>
      <c r="P3" s="49">
        <v>91.370777660000002</v>
      </c>
      <c r="Q3" s="51">
        <f t="shared" ref="Q3:Q66" si="0">YEAR(O3)</f>
        <v>2011</v>
      </c>
    </row>
    <row r="4" spans="1:19">
      <c r="A4" s="57" t="s">
        <v>18</v>
      </c>
      <c r="B4" s="58" t="s">
        <v>23</v>
      </c>
      <c r="C4" s="49">
        <v>14.114000000000001</v>
      </c>
      <c r="D4" s="49">
        <v>18.225000000000001</v>
      </c>
      <c r="E4" s="49" t="s">
        <v>204</v>
      </c>
      <c r="F4" s="49"/>
      <c r="G4" s="49">
        <v>3.2</v>
      </c>
      <c r="H4" s="49">
        <v>225</v>
      </c>
      <c r="I4" s="49">
        <v>106.9</v>
      </c>
      <c r="J4" s="49">
        <v>70.599999999999994</v>
      </c>
      <c r="K4" s="49">
        <v>192</v>
      </c>
      <c r="L4" s="49">
        <v>3.47</v>
      </c>
      <c r="M4" s="49">
        <v>17.2</v>
      </c>
      <c r="N4" s="49">
        <v>26</v>
      </c>
      <c r="O4" s="50">
        <v>41000</v>
      </c>
      <c r="P4" s="49"/>
      <c r="Q4" s="51">
        <f t="shared" si="0"/>
        <v>2012</v>
      </c>
    </row>
    <row r="5" spans="1:19">
      <c r="A5" s="57" t="s">
        <v>18</v>
      </c>
      <c r="B5" s="58" t="s">
        <v>33</v>
      </c>
      <c r="C5" s="49">
        <v>8.5879999999999992</v>
      </c>
      <c r="D5" s="49">
        <v>29.725000000000001</v>
      </c>
      <c r="E5" s="49" t="s">
        <v>204</v>
      </c>
      <c r="F5" s="49">
        <v>42</v>
      </c>
      <c r="G5" s="49">
        <v>3.5</v>
      </c>
      <c r="H5" s="49">
        <v>210</v>
      </c>
      <c r="I5" s="49">
        <v>114.6</v>
      </c>
      <c r="J5" s="49">
        <v>71.400000000000006</v>
      </c>
      <c r="K5" s="49">
        <v>196.6</v>
      </c>
      <c r="L5" s="49">
        <v>3.85</v>
      </c>
      <c r="M5" s="49">
        <v>18</v>
      </c>
      <c r="N5" s="49">
        <v>22</v>
      </c>
      <c r="O5" s="50">
        <v>40819</v>
      </c>
      <c r="P5" s="49">
        <v>91.389779329999996</v>
      </c>
      <c r="Q5" s="51">
        <f t="shared" si="0"/>
        <v>2011</v>
      </c>
    </row>
    <row r="6" spans="1:19">
      <c r="A6" s="57" t="s">
        <v>19</v>
      </c>
      <c r="B6" s="58" t="s">
        <v>24</v>
      </c>
      <c r="C6" s="49">
        <v>20.396999999999998</v>
      </c>
      <c r="D6" s="49">
        <v>22.254999999999999</v>
      </c>
      <c r="E6" s="49" t="s">
        <v>204</v>
      </c>
      <c r="F6" s="49">
        <v>23.99</v>
      </c>
      <c r="G6" s="49">
        <v>1.8</v>
      </c>
      <c r="H6" s="49">
        <v>150</v>
      </c>
      <c r="I6" s="49">
        <v>102.6</v>
      </c>
      <c r="J6" s="49">
        <v>68.2</v>
      </c>
      <c r="K6" s="49">
        <v>178</v>
      </c>
      <c r="L6" s="49">
        <v>2.9980000000000002</v>
      </c>
      <c r="M6" s="49">
        <v>16.399999999999999</v>
      </c>
      <c r="N6" s="49">
        <v>27</v>
      </c>
      <c r="O6" s="50">
        <v>40765</v>
      </c>
      <c r="P6" s="49">
        <v>62.777639200000003</v>
      </c>
      <c r="Q6" s="51">
        <f t="shared" si="0"/>
        <v>2011</v>
      </c>
    </row>
    <row r="7" spans="1:19">
      <c r="A7" s="57" t="s">
        <v>19</v>
      </c>
      <c r="B7" s="58" t="s">
        <v>29</v>
      </c>
      <c r="C7" s="49">
        <v>18.78</v>
      </c>
      <c r="D7" s="49">
        <v>23.555</v>
      </c>
      <c r="E7" s="49" t="s">
        <v>204</v>
      </c>
      <c r="F7" s="49">
        <v>33.950000000000003</v>
      </c>
      <c r="G7" s="49">
        <v>2.8</v>
      </c>
      <c r="H7" s="49">
        <v>200</v>
      </c>
      <c r="I7" s="49">
        <v>108.7</v>
      </c>
      <c r="J7" s="49">
        <v>76.099999999999994</v>
      </c>
      <c r="K7" s="49">
        <v>192</v>
      </c>
      <c r="L7" s="49">
        <v>3.5609999999999999</v>
      </c>
      <c r="M7" s="49">
        <v>18.5</v>
      </c>
      <c r="N7" s="49">
        <v>22</v>
      </c>
      <c r="O7" s="50">
        <v>40794</v>
      </c>
      <c r="P7" s="49">
        <v>84.565105020000004</v>
      </c>
      <c r="Q7" s="51">
        <f t="shared" si="0"/>
        <v>2011</v>
      </c>
    </row>
    <row r="8" spans="1:19">
      <c r="A8" s="57" t="s">
        <v>19</v>
      </c>
      <c r="B8" s="58" t="s">
        <v>34</v>
      </c>
      <c r="C8" s="49">
        <v>1.38</v>
      </c>
      <c r="D8" s="49">
        <v>39</v>
      </c>
      <c r="E8" s="49" t="s">
        <v>204</v>
      </c>
      <c r="F8" s="49">
        <v>62</v>
      </c>
      <c r="G8" s="49">
        <v>4.2</v>
      </c>
      <c r="H8" s="49">
        <v>310</v>
      </c>
      <c r="I8" s="49">
        <v>113</v>
      </c>
      <c r="J8" s="49">
        <v>74</v>
      </c>
      <c r="K8" s="49">
        <v>198.2</v>
      </c>
      <c r="L8" s="49">
        <v>3.9020000000000001</v>
      </c>
      <c r="M8" s="49">
        <v>23.7</v>
      </c>
      <c r="N8" s="49">
        <v>21</v>
      </c>
      <c r="O8" s="50">
        <v>40966</v>
      </c>
      <c r="P8" s="49">
        <v>134.65685819999999</v>
      </c>
      <c r="Q8" s="51">
        <f t="shared" si="0"/>
        <v>2012</v>
      </c>
    </row>
    <row r="9" spans="1:19">
      <c r="A9" s="57" t="s">
        <v>20</v>
      </c>
      <c r="B9" s="58" t="s">
        <v>25</v>
      </c>
      <c r="C9" s="49">
        <v>19.747</v>
      </c>
      <c r="D9" s="49"/>
      <c r="E9" s="49" t="s">
        <v>204</v>
      </c>
      <c r="F9" s="49">
        <v>26.99</v>
      </c>
      <c r="G9" s="49">
        <v>2.5</v>
      </c>
      <c r="H9" s="49">
        <v>170</v>
      </c>
      <c r="I9" s="49">
        <v>107.3</v>
      </c>
      <c r="J9" s="49">
        <v>68.400000000000006</v>
      </c>
      <c r="K9" s="49">
        <v>176</v>
      </c>
      <c r="L9" s="49">
        <v>3.1789999999999998</v>
      </c>
      <c r="M9" s="49">
        <v>16.600000000000001</v>
      </c>
      <c r="N9" s="49">
        <v>26</v>
      </c>
      <c r="O9" s="50">
        <v>40722</v>
      </c>
      <c r="P9" s="49">
        <v>71.191206710000003</v>
      </c>
      <c r="Q9" s="51">
        <f t="shared" si="0"/>
        <v>2011</v>
      </c>
    </row>
    <row r="10" spans="1:19">
      <c r="A10" s="57" t="s">
        <v>20</v>
      </c>
      <c r="B10" s="58" t="s">
        <v>30</v>
      </c>
      <c r="C10" s="49">
        <v>9.2309999999999999</v>
      </c>
      <c r="D10" s="49">
        <v>28.675000000000001</v>
      </c>
      <c r="E10" s="49" t="s">
        <v>204</v>
      </c>
      <c r="F10" s="49">
        <v>33.4</v>
      </c>
      <c r="G10" s="49">
        <v>2.8</v>
      </c>
      <c r="H10" s="49">
        <v>193</v>
      </c>
      <c r="I10" s="49">
        <v>107.3</v>
      </c>
      <c r="J10" s="49">
        <v>68.5</v>
      </c>
      <c r="K10" s="49">
        <v>176</v>
      </c>
      <c r="L10" s="49">
        <v>3.1970000000000001</v>
      </c>
      <c r="M10" s="49">
        <v>16.600000000000001</v>
      </c>
      <c r="N10" s="49">
        <v>24</v>
      </c>
      <c r="O10" s="50">
        <v>40937</v>
      </c>
      <c r="P10" s="49">
        <v>81.877068559999998</v>
      </c>
      <c r="Q10" s="51">
        <f t="shared" si="0"/>
        <v>2012</v>
      </c>
    </row>
    <row r="11" spans="1:19">
      <c r="A11" s="57" t="s">
        <v>20</v>
      </c>
      <c r="B11" s="58" t="s">
        <v>35</v>
      </c>
      <c r="C11" s="49">
        <v>17.527000000000001</v>
      </c>
      <c r="D11" s="49">
        <v>36.125</v>
      </c>
      <c r="E11" s="49" t="s">
        <v>204</v>
      </c>
      <c r="F11" s="49">
        <v>38.9</v>
      </c>
      <c r="G11" s="49">
        <v>2.8</v>
      </c>
      <c r="H11" s="49">
        <v>193</v>
      </c>
      <c r="I11" s="49">
        <v>111.4</v>
      </c>
      <c r="J11" s="49">
        <v>70.900000000000006</v>
      </c>
      <c r="K11" s="49">
        <v>188</v>
      </c>
      <c r="L11" s="49">
        <v>3.472</v>
      </c>
      <c r="M11" s="49">
        <v>18.5</v>
      </c>
      <c r="N11" s="49">
        <v>25</v>
      </c>
      <c r="O11" s="50">
        <v>40637</v>
      </c>
      <c r="P11" s="49">
        <v>83.998723799999993</v>
      </c>
      <c r="Q11" s="51">
        <f t="shared" si="0"/>
        <v>2011</v>
      </c>
    </row>
    <row r="12" spans="1:19">
      <c r="A12" s="57" t="s">
        <v>21</v>
      </c>
      <c r="B12" s="58" t="s">
        <v>26</v>
      </c>
      <c r="C12" s="49">
        <v>91.561000000000007</v>
      </c>
      <c r="D12" s="49">
        <v>12.475</v>
      </c>
      <c r="E12" s="49" t="s">
        <v>204</v>
      </c>
      <c r="F12" s="49">
        <v>21.975000000000001</v>
      </c>
      <c r="G12" s="49">
        <v>3.1</v>
      </c>
      <c r="H12" s="49">
        <v>175</v>
      </c>
      <c r="I12" s="49">
        <v>109</v>
      </c>
      <c r="J12" s="49">
        <v>72.7</v>
      </c>
      <c r="K12" s="49">
        <v>194.6</v>
      </c>
      <c r="L12" s="49">
        <v>3.3679999999999999</v>
      </c>
      <c r="M12" s="49">
        <v>17.5</v>
      </c>
      <c r="N12" s="49">
        <v>25</v>
      </c>
      <c r="O12" s="50">
        <v>40849</v>
      </c>
      <c r="P12" s="49">
        <v>71.181451319999994</v>
      </c>
      <c r="Q12" s="51">
        <f t="shared" si="0"/>
        <v>2011</v>
      </c>
    </row>
    <row r="13" spans="1:19">
      <c r="A13" s="57" t="s">
        <v>21</v>
      </c>
      <c r="B13" s="58" t="s">
        <v>39</v>
      </c>
      <c r="C13" s="49">
        <v>39.35</v>
      </c>
      <c r="D13" s="49">
        <v>13.74</v>
      </c>
      <c r="E13" s="49" t="s">
        <v>204</v>
      </c>
      <c r="F13" s="49">
        <v>25.3</v>
      </c>
      <c r="G13" s="49">
        <v>3.8</v>
      </c>
      <c r="H13" s="49">
        <v>240</v>
      </c>
      <c r="I13" s="49">
        <v>109</v>
      </c>
      <c r="J13" s="49">
        <v>72.7</v>
      </c>
      <c r="K13" s="49">
        <v>196.2</v>
      </c>
      <c r="L13" s="49">
        <v>3.5430000000000001</v>
      </c>
      <c r="M13" s="49">
        <v>17.5</v>
      </c>
      <c r="N13" s="49">
        <v>23</v>
      </c>
      <c r="O13" s="50">
        <v>40789</v>
      </c>
      <c r="P13" s="49">
        <v>95.636702529999994</v>
      </c>
      <c r="Q13" s="51">
        <f t="shared" si="0"/>
        <v>2011</v>
      </c>
    </row>
    <row r="14" spans="1:19">
      <c r="A14" s="57" t="s">
        <v>21</v>
      </c>
      <c r="B14" s="58" t="s">
        <v>36</v>
      </c>
      <c r="C14" s="49">
        <v>27.850999999999999</v>
      </c>
      <c r="D14" s="49">
        <v>20.190000000000001</v>
      </c>
      <c r="E14" s="49" t="s">
        <v>204</v>
      </c>
      <c r="F14" s="49">
        <v>31.965</v>
      </c>
      <c r="G14" s="49">
        <v>3.8</v>
      </c>
      <c r="H14" s="49">
        <v>205</v>
      </c>
      <c r="I14" s="49">
        <v>113.8</v>
      </c>
      <c r="J14" s="49">
        <v>74.7</v>
      </c>
      <c r="K14" s="49">
        <v>206.8</v>
      </c>
      <c r="L14" s="49">
        <v>3.778</v>
      </c>
      <c r="M14" s="49">
        <v>18.5</v>
      </c>
      <c r="N14" s="49">
        <v>24</v>
      </c>
      <c r="O14" s="50">
        <v>40991</v>
      </c>
      <c r="P14" s="49">
        <v>85.828408249999995</v>
      </c>
      <c r="Q14" s="51">
        <f t="shared" si="0"/>
        <v>2012</v>
      </c>
    </row>
    <row r="15" spans="1:19">
      <c r="A15" s="57" t="s">
        <v>21</v>
      </c>
      <c r="B15" s="58" t="s">
        <v>31</v>
      </c>
      <c r="C15" s="49">
        <v>83.257000000000005</v>
      </c>
      <c r="D15" s="49">
        <v>13.36</v>
      </c>
      <c r="E15" s="49" t="s">
        <v>204</v>
      </c>
      <c r="F15" s="49">
        <v>27.885000000000002</v>
      </c>
      <c r="G15" s="49">
        <v>3.8</v>
      </c>
      <c r="H15" s="49">
        <v>205</v>
      </c>
      <c r="I15" s="49">
        <v>112.2</v>
      </c>
      <c r="J15" s="49">
        <v>73.5</v>
      </c>
      <c r="K15" s="49">
        <v>200</v>
      </c>
      <c r="L15" s="49">
        <v>3.5910000000000002</v>
      </c>
      <c r="M15" s="49">
        <v>17.5</v>
      </c>
      <c r="N15" s="49">
        <v>25</v>
      </c>
      <c r="O15" s="50">
        <v>40747</v>
      </c>
      <c r="P15" s="49">
        <v>84.254525810000004</v>
      </c>
      <c r="Q15" s="51">
        <f t="shared" si="0"/>
        <v>2011</v>
      </c>
    </row>
    <row r="16" spans="1:19">
      <c r="A16" s="57" t="s">
        <v>22</v>
      </c>
      <c r="B16" s="58" t="s">
        <v>32</v>
      </c>
      <c r="C16" s="49">
        <v>63.728999999999999</v>
      </c>
      <c r="D16" s="49">
        <v>22.524999999999999</v>
      </c>
      <c r="E16" s="49" t="s">
        <v>204</v>
      </c>
      <c r="F16" s="49">
        <v>39.895000000000003</v>
      </c>
      <c r="G16" s="49">
        <v>4.5999999999999996</v>
      </c>
      <c r="H16" s="49">
        <v>275</v>
      </c>
      <c r="I16" s="49">
        <v>115.3</v>
      </c>
      <c r="J16" s="49">
        <v>74.5</v>
      </c>
      <c r="K16" s="49">
        <v>207.2</v>
      </c>
      <c r="L16" s="49">
        <v>3.9780000000000002</v>
      </c>
      <c r="M16" s="49">
        <v>18.5</v>
      </c>
      <c r="N16" s="49">
        <v>22</v>
      </c>
      <c r="O16" s="50">
        <v>40962</v>
      </c>
      <c r="P16" s="49">
        <v>113.85459760000001</v>
      </c>
      <c r="Q16" s="51">
        <f t="shared" si="0"/>
        <v>2012</v>
      </c>
    </row>
    <row r="17" spans="1:17">
      <c r="A17" s="57" t="s">
        <v>22</v>
      </c>
      <c r="B17" s="58" t="s">
        <v>41</v>
      </c>
      <c r="C17" s="49">
        <v>15.943</v>
      </c>
      <c r="D17" s="49">
        <v>27.1</v>
      </c>
      <c r="E17" s="49" t="s">
        <v>204</v>
      </c>
      <c r="F17" s="49">
        <v>44.475000000000001</v>
      </c>
      <c r="G17" s="49">
        <v>4.5999999999999996</v>
      </c>
      <c r="H17" s="49">
        <v>275</v>
      </c>
      <c r="I17" s="49">
        <v>112.2</v>
      </c>
      <c r="J17" s="49">
        <v>75</v>
      </c>
      <c r="K17" s="49">
        <v>201</v>
      </c>
      <c r="L17" s="49"/>
      <c r="M17" s="49">
        <v>18.5</v>
      </c>
      <c r="N17" s="49">
        <v>22</v>
      </c>
      <c r="O17" s="50">
        <v>40662</v>
      </c>
      <c r="P17" s="49">
        <v>115.6213578</v>
      </c>
      <c r="Q17" s="51">
        <f t="shared" si="0"/>
        <v>2011</v>
      </c>
    </row>
    <row r="18" spans="1:17">
      <c r="A18" s="57" t="s">
        <v>22</v>
      </c>
      <c r="B18" s="58" t="s">
        <v>37</v>
      </c>
      <c r="C18" s="49">
        <v>6.5359999999999996</v>
      </c>
      <c r="D18" s="49">
        <v>25.725000000000001</v>
      </c>
      <c r="E18" s="49" t="s">
        <v>204</v>
      </c>
      <c r="F18" s="49">
        <v>39.664999999999999</v>
      </c>
      <c r="G18" s="49">
        <v>4.5999999999999996</v>
      </c>
      <c r="H18" s="49">
        <v>275</v>
      </c>
      <c r="I18" s="49">
        <v>108</v>
      </c>
      <c r="J18" s="49">
        <v>75.5</v>
      </c>
      <c r="K18" s="49">
        <v>200.6</v>
      </c>
      <c r="L18" s="49">
        <v>3.843</v>
      </c>
      <c r="M18" s="49">
        <v>19</v>
      </c>
      <c r="N18" s="49">
        <v>22</v>
      </c>
      <c r="O18" s="50">
        <v>40874</v>
      </c>
      <c r="P18" s="49">
        <v>113.7658739</v>
      </c>
      <c r="Q18" s="51">
        <f t="shared" si="0"/>
        <v>2011</v>
      </c>
    </row>
    <row r="19" spans="1:17">
      <c r="A19" s="57" t="s">
        <v>22</v>
      </c>
      <c r="B19" s="58" t="s">
        <v>27</v>
      </c>
      <c r="C19" s="49">
        <v>11.185</v>
      </c>
      <c r="D19" s="49">
        <v>18.225000000000001</v>
      </c>
      <c r="E19" s="49" t="s">
        <v>204</v>
      </c>
      <c r="F19" s="49">
        <v>31.01</v>
      </c>
      <c r="G19" s="49">
        <v>3</v>
      </c>
      <c r="H19" s="49">
        <v>200</v>
      </c>
      <c r="I19" s="49">
        <v>107.4</v>
      </c>
      <c r="J19" s="49">
        <v>70.3</v>
      </c>
      <c r="K19" s="49">
        <v>194.8</v>
      </c>
      <c r="L19" s="49">
        <v>3.77</v>
      </c>
      <c r="M19" s="49">
        <v>18</v>
      </c>
      <c r="N19" s="49">
        <v>22</v>
      </c>
      <c r="O19" s="50">
        <v>40814</v>
      </c>
      <c r="P19" s="49">
        <v>83.483093580000002</v>
      </c>
      <c r="Q19" s="51">
        <f t="shared" si="0"/>
        <v>2011</v>
      </c>
    </row>
    <row r="20" spans="1:17">
      <c r="A20" s="57" t="s">
        <v>22</v>
      </c>
      <c r="B20" s="58" t="s">
        <v>40</v>
      </c>
      <c r="C20" s="49">
        <v>14.785</v>
      </c>
      <c r="D20" s="49"/>
      <c r="E20" s="49" t="s">
        <v>203</v>
      </c>
      <c r="F20" s="49">
        <v>46.225000000000001</v>
      </c>
      <c r="G20" s="49">
        <v>5.7</v>
      </c>
      <c r="H20" s="49">
        <v>255</v>
      </c>
      <c r="I20" s="49">
        <v>117.5</v>
      </c>
      <c r="J20" s="49">
        <v>77</v>
      </c>
      <c r="K20" s="49">
        <v>201.2</v>
      </c>
      <c r="L20" s="49">
        <v>5.5720000000000001</v>
      </c>
      <c r="M20" s="49">
        <v>30</v>
      </c>
      <c r="N20" s="49">
        <v>15</v>
      </c>
      <c r="O20" s="50">
        <v>41016</v>
      </c>
      <c r="P20" s="49">
        <v>109.5091165</v>
      </c>
      <c r="Q20" s="51">
        <f t="shared" si="0"/>
        <v>2012</v>
      </c>
    </row>
    <row r="21" spans="1:17">
      <c r="A21" s="57" t="s">
        <v>42</v>
      </c>
      <c r="B21" s="58" t="s">
        <v>68</v>
      </c>
      <c r="C21" s="49">
        <v>145.51900000000001</v>
      </c>
      <c r="D21" s="49">
        <v>9.25</v>
      </c>
      <c r="E21" s="49" t="s">
        <v>204</v>
      </c>
      <c r="F21" s="49">
        <v>13.26</v>
      </c>
      <c r="G21" s="49">
        <v>2.2000000000000002</v>
      </c>
      <c r="H21" s="49">
        <v>115</v>
      </c>
      <c r="I21" s="49">
        <v>104.1</v>
      </c>
      <c r="J21" s="49">
        <v>67.900000000000006</v>
      </c>
      <c r="K21" s="49">
        <v>180.9</v>
      </c>
      <c r="L21" s="49">
        <v>2.6760000000000002</v>
      </c>
      <c r="M21" s="49">
        <v>14.3</v>
      </c>
      <c r="N21" s="49">
        <v>27</v>
      </c>
      <c r="O21" s="50">
        <v>40772</v>
      </c>
      <c r="P21" s="49">
        <v>46.363347470000001</v>
      </c>
      <c r="Q21" s="51">
        <f t="shared" si="0"/>
        <v>2011</v>
      </c>
    </row>
    <row r="22" spans="1:17">
      <c r="A22" s="57" t="s">
        <v>42</v>
      </c>
      <c r="B22" s="58" t="s">
        <v>72</v>
      </c>
      <c r="C22" s="49">
        <v>135.126</v>
      </c>
      <c r="D22" s="49">
        <v>11.225</v>
      </c>
      <c r="E22" s="49" t="s">
        <v>204</v>
      </c>
      <c r="F22" s="49">
        <v>16.535</v>
      </c>
      <c r="G22" s="49">
        <v>3.1</v>
      </c>
      <c r="H22" s="49">
        <v>170</v>
      </c>
      <c r="I22" s="49">
        <v>107</v>
      </c>
      <c r="J22" s="49">
        <v>69.400000000000006</v>
      </c>
      <c r="K22" s="49">
        <v>190.4</v>
      </c>
      <c r="L22" s="49">
        <v>3.0510000000000002</v>
      </c>
      <c r="M22" s="49">
        <v>15</v>
      </c>
      <c r="N22" s="49">
        <v>25</v>
      </c>
      <c r="O22" s="50">
        <v>40987</v>
      </c>
      <c r="P22" s="49">
        <v>67.314462160000005</v>
      </c>
      <c r="Q22" s="51">
        <f t="shared" si="0"/>
        <v>2012</v>
      </c>
    </row>
    <row r="23" spans="1:17">
      <c r="A23" s="57" t="s">
        <v>42</v>
      </c>
      <c r="B23" s="58" t="s">
        <v>71</v>
      </c>
      <c r="C23" s="49">
        <v>24.629000000000001</v>
      </c>
      <c r="D23" s="49">
        <v>10.31</v>
      </c>
      <c r="E23" s="49" t="s">
        <v>204</v>
      </c>
      <c r="F23" s="49">
        <v>18.89</v>
      </c>
      <c r="G23" s="49">
        <v>3.1</v>
      </c>
      <c r="H23" s="49">
        <v>175</v>
      </c>
      <c r="I23" s="49">
        <v>107.5</v>
      </c>
      <c r="J23" s="49">
        <v>72.5</v>
      </c>
      <c r="K23" s="49">
        <v>200.9</v>
      </c>
      <c r="L23" s="49">
        <v>3.33</v>
      </c>
      <c r="M23" s="49">
        <v>16.600000000000001</v>
      </c>
      <c r="N23" s="49">
        <v>25</v>
      </c>
      <c r="O23" s="50">
        <v>40687</v>
      </c>
      <c r="P23" s="49">
        <v>69.991395600000004</v>
      </c>
      <c r="Q23" s="51">
        <f t="shared" si="0"/>
        <v>2011</v>
      </c>
    </row>
    <row r="24" spans="1:17">
      <c r="A24" s="57" t="s">
        <v>42</v>
      </c>
      <c r="B24" s="58" t="s">
        <v>74</v>
      </c>
      <c r="C24" s="49">
        <v>42.593000000000004</v>
      </c>
      <c r="D24" s="49">
        <v>11.525</v>
      </c>
      <c r="E24" s="49" t="s">
        <v>204</v>
      </c>
      <c r="F24" s="49">
        <v>19.39</v>
      </c>
      <c r="G24" s="49">
        <v>3.4</v>
      </c>
      <c r="H24" s="49">
        <v>180</v>
      </c>
      <c r="I24" s="49">
        <v>110.5</v>
      </c>
      <c r="J24" s="49">
        <v>72.7</v>
      </c>
      <c r="K24" s="49">
        <v>197.9</v>
      </c>
      <c r="L24" s="49">
        <v>3.34</v>
      </c>
      <c r="M24" s="49">
        <v>17</v>
      </c>
      <c r="N24" s="49">
        <v>27</v>
      </c>
      <c r="O24" s="50">
        <v>40899</v>
      </c>
      <c r="P24" s="49">
        <v>72.030917189999997</v>
      </c>
      <c r="Q24" s="51">
        <f t="shared" si="0"/>
        <v>2011</v>
      </c>
    </row>
    <row r="25" spans="1:17">
      <c r="A25" s="57" t="s">
        <v>42</v>
      </c>
      <c r="B25" s="58" t="s">
        <v>67</v>
      </c>
      <c r="C25" s="49">
        <v>26.402000000000001</v>
      </c>
      <c r="D25" s="49">
        <v>13.025</v>
      </c>
      <c r="E25" s="49" t="s">
        <v>204</v>
      </c>
      <c r="F25" s="49">
        <v>24.34</v>
      </c>
      <c r="G25" s="49">
        <v>3.8</v>
      </c>
      <c r="H25" s="49">
        <v>200</v>
      </c>
      <c r="I25" s="49">
        <v>101.1</v>
      </c>
      <c r="J25" s="49">
        <v>74.099999999999994</v>
      </c>
      <c r="K25" s="49">
        <v>193.2</v>
      </c>
      <c r="L25" s="49">
        <v>3.5</v>
      </c>
      <c r="M25" s="49">
        <v>16.8</v>
      </c>
      <c r="N25" s="49">
        <v>25</v>
      </c>
      <c r="O25" s="50">
        <v>40839</v>
      </c>
      <c r="P25" s="49">
        <v>81.118543329999994</v>
      </c>
      <c r="Q25" s="51">
        <f t="shared" si="0"/>
        <v>2011</v>
      </c>
    </row>
    <row r="26" spans="1:17">
      <c r="A26" s="57" t="s">
        <v>42</v>
      </c>
      <c r="B26" s="58" t="s">
        <v>69</v>
      </c>
      <c r="C26" s="49">
        <v>17.946999999999999</v>
      </c>
      <c r="D26" s="49">
        <v>36.225000000000001</v>
      </c>
      <c r="E26" s="49" t="s">
        <v>204</v>
      </c>
      <c r="F26" s="49">
        <v>45.704999999999998</v>
      </c>
      <c r="G26" s="49">
        <v>5.7</v>
      </c>
      <c r="H26" s="49">
        <v>345</v>
      </c>
      <c r="I26" s="49">
        <v>104.5</v>
      </c>
      <c r="J26" s="49">
        <v>73.599999999999994</v>
      </c>
      <c r="K26" s="49">
        <v>179.7</v>
      </c>
      <c r="L26" s="49">
        <v>3.21</v>
      </c>
      <c r="M26" s="49">
        <v>19.100000000000001</v>
      </c>
      <c r="N26" s="49">
        <v>22</v>
      </c>
      <c r="O26" s="50">
        <v>41041</v>
      </c>
      <c r="P26" s="49">
        <v>141.14115000000001</v>
      </c>
      <c r="Q26" s="51">
        <f t="shared" si="0"/>
        <v>2012</v>
      </c>
    </row>
    <row r="27" spans="1:17">
      <c r="A27" s="57" t="s">
        <v>42</v>
      </c>
      <c r="B27" s="58" t="s">
        <v>75</v>
      </c>
      <c r="C27" s="49">
        <v>32.298999999999999</v>
      </c>
      <c r="D27" s="49">
        <v>9.125</v>
      </c>
      <c r="E27" s="49" t="s">
        <v>204</v>
      </c>
      <c r="F27" s="49">
        <v>13.96</v>
      </c>
      <c r="G27" s="49">
        <v>1.8</v>
      </c>
      <c r="H27" s="49">
        <v>120</v>
      </c>
      <c r="I27" s="49">
        <v>97.1</v>
      </c>
      <c r="J27" s="49">
        <v>66.7</v>
      </c>
      <c r="K27" s="49">
        <v>174.3</v>
      </c>
      <c r="L27" s="49">
        <v>2.3980000000000001</v>
      </c>
      <c r="M27" s="49">
        <v>13.2</v>
      </c>
      <c r="N27" s="49">
        <v>33</v>
      </c>
      <c r="O27" s="50">
        <v>40797</v>
      </c>
      <c r="P27" s="49">
        <v>48.297636099999998</v>
      </c>
      <c r="Q27" s="51">
        <f t="shared" si="0"/>
        <v>2011</v>
      </c>
    </row>
    <row r="28" spans="1:17">
      <c r="A28" s="57" t="s">
        <v>42</v>
      </c>
      <c r="B28" s="58" t="s">
        <v>73</v>
      </c>
      <c r="C28" s="49">
        <v>21.855</v>
      </c>
      <c r="D28" s="49">
        <v>5.16</v>
      </c>
      <c r="E28" s="49" t="s">
        <v>204</v>
      </c>
      <c r="F28" s="49">
        <v>9.2349999999999994</v>
      </c>
      <c r="G28" s="49">
        <v>1</v>
      </c>
      <c r="H28" s="49">
        <v>55</v>
      </c>
      <c r="I28" s="49">
        <v>93.1</v>
      </c>
      <c r="J28" s="49">
        <v>62.6</v>
      </c>
      <c r="K28" s="49">
        <v>149.4</v>
      </c>
      <c r="L28" s="49">
        <v>1.895</v>
      </c>
      <c r="M28" s="49">
        <v>10.3</v>
      </c>
      <c r="N28" s="49">
        <v>45</v>
      </c>
      <c r="O28" s="50">
        <v>41012</v>
      </c>
      <c r="P28" s="49">
        <v>23.276272330000001</v>
      </c>
      <c r="Q28" s="51">
        <f t="shared" si="0"/>
        <v>2012</v>
      </c>
    </row>
    <row r="29" spans="1:17">
      <c r="A29" s="57" t="s">
        <v>42</v>
      </c>
      <c r="B29" s="58" t="s">
        <v>70</v>
      </c>
      <c r="C29" s="49">
        <v>107.995</v>
      </c>
      <c r="D29" s="49"/>
      <c r="E29" s="49" t="s">
        <v>204</v>
      </c>
      <c r="F29" s="49">
        <v>18.89</v>
      </c>
      <c r="G29" s="49">
        <v>3.4</v>
      </c>
      <c r="H29" s="49">
        <v>180</v>
      </c>
      <c r="I29" s="49">
        <v>110.5</v>
      </c>
      <c r="J29" s="49">
        <v>73</v>
      </c>
      <c r="K29" s="49">
        <v>200</v>
      </c>
      <c r="L29" s="49">
        <v>3.3889999999999998</v>
      </c>
      <c r="M29" s="49">
        <v>17</v>
      </c>
      <c r="N29" s="49">
        <v>27</v>
      </c>
      <c r="O29" s="50">
        <v>40712</v>
      </c>
      <c r="P29" s="49">
        <v>71.838039440000003</v>
      </c>
      <c r="Q29" s="51">
        <f t="shared" si="0"/>
        <v>2011</v>
      </c>
    </row>
    <row r="30" spans="1:17">
      <c r="A30" s="57" t="s">
        <v>43</v>
      </c>
      <c r="B30" s="58" t="s">
        <v>81</v>
      </c>
      <c r="C30" s="49">
        <v>7.8540000000000001</v>
      </c>
      <c r="D30" s="49">
        <v>12.36</v>
      </c>
      <c r="E30" s="49" t="s">
        <v>204</v>
      </c>
      <c r="F30" s="49">
        <v>19.84</v>
      </c>
      <c r="G30" s="49">
        <v>2.5</v>
      </c>
      <c r="H30" s="49">
        <v>163</v>
      </c>
      <c r="I30" s="49">
        <v>103.7</v>
      </c>
      <c r="J30" s="49">
        <v>69.7</v>
      </c>
      <c r="K30" s="49">
        <v>190.9</v>
      </c>
      <c r="L30" s="49">
        <v>2.9670000000000001</v>
      </c>
      <c r="M30" s="49">
        <v>15.9</v>
      </c>
      <c r="N30" s="49">
        <v>24</v>
      </c>
      <c r="O30" s="50">
        <v>40924</v>
      </c>
      <c r="P30" s="49">
        <v>65.957183959999995</v>
      </c>
      <c r="Q30" s="51">
        <f t="shared" si="0"/>
        <v>2012</v>
      </c>
    </row>
    <row r="31" spans="1:17">
      <c r="A31" s="57" t="s">
        <v>43</v>
      </c>
      <c r="B31" s="58" t="s">
        <v>80</v>
      </c>
      <c r="C31" s="49">
        <v>32.774999999999999</v>
      </c>
      <c r="D31" s="49">
        <v>14.18</v>
      </c>
      <c r="E31" s="49" t="s">
        <v>204</v>
      </c>
      <c r="F31" s="49">
        <v>24.495000000000001</v>
      </c>
      <c r="G31" s="49">
        <v>2.5</v>
      </c>
      <c r="H31" s="49">
        <v>168</v>
      </c>
      <c r="I31" s="49">
        <v>106</v>
      </c>
      <c r="J31" s="49">
        <v>69.2</v>
      </c>
      <c r="K31" s="49">
        <v>193</v>
      </c>
      <c r="L31" s="49">
        <v>3.3319999999999999</v>
      </c>
      <c r="M31" s="49">
        <v>16</v>
      </c>
      <c r="N31" s="49">
        <v>24</v>
      </c>
      <c r="O31" s="50">
        <v>40864</v>
      </c>
      <c r="P31" s="49">
        <v>69.521355049999997</v>
      </c>
      <c r="Q31" s="51">
        <f t="shared" si="0"/>
        <v>2011</v>
      </c>
    </row>
    <row r="32" spans="1:17">
      <c r="A32" s="57" t="s">
        <v>43</v>
      </c>
      <c r="B32" s="58" t="s">
        <v>78</v>
      </c>
      <c r="C32" s="49">
        <v>31.148</v>
      </c>
      <c r="D32" s="49">
        <v>13.725</v>
      </c>
      <c r="E32" s="49" t="s">
        <v>204</v>
      </c>
      <c r="F32" s="49">
        <v>22.245000000000001</v>
      </c>
      <c r="G32" s="49">
        <v>2.7</v>
      </c>
      <c r="H32" s="49">
        <v>200</v>
      </c>
      <c r="I32" s="49">
        <v>113</v>
      </c>
      <c r="J32" s="49">
        <v>74.400000000000006</v>
      </c>
      <c r="K32" s="49">
        <v>209.1</v>
      </c>
      <c r="L32" s="49">
        <v>3.452</v>
      </c>
      <c r="M32" s="49">
        <v>17</v>
      </c>
      <c r="N32" s="49">
        <v>26</v>
      </c>
      <c r="O32" s="50">
        <v>41066</v>
      </c>
      <c r="P32" s="49">
        <v>80.02378204</v>
      </c>
      <c r="Q32" s="51">
        <f t="shared" si="0"/>
        <v>2012</v>
      </c>
    </row>
    <row r="33" spans="1:17">
      <c r="A33" s="57" t="s">
        <v>43</v>
      </c>
      <c r="B33" s="58" t="s">
        <v>77</v>
      </c>
      <c r="C33" s="49">
        <v>32.305999999999997</v>
      </c>
      <c r="D33" s="49">
        <v>12.64</v>
      </c>
      <c r="E33" s="49" t="s">
        <v>204</v>
      </c>
      <c r="F33" s="49">
        <v>16.48</v>
      </c>
      <c r="G33" s="49">
        <v>2</v>
      </c>
      <c r="H33" s="49">
        <v>132</v>
      </c>
      <c r="I33" s="49">
        <v>108</v>
      </c>
      <c r="J33" s="49">
        <v>71</v>
      </c>
      <c r="K33" s="49">
        <v>186</v>
      </c>
      <c r="L33" s="49">
        <v>2.911</v>
      </c>
      <c r="M33" s="49">
        <v>16</v>
      </c>
      <c r="N33" s="49">
        <v>27</v>
      </c>
      <c r="O33" s="50">
        <v>40822</v>
      </c>
      <c r="P33" s="49">
        <v>53.566199869999998</v>
      </c>
      <c r="Q33" s="51">
        <f t="shared" si="0"/>
        <v>2011</v>
      </c>
    </row>
    <row r="34" spans="1:17">
      <c r="A34" s="57" t="s">
        <v>43</v>
      </c>
      <c r="B34" s="58" t="s">
        <v>79</v>
      </c>
      <c r="C34" s="49">
        <v>13.462</v>
      </c>
      <c r="D34" s="49">
        <v>17.324999999999999</v>
      </c>
      <c r="E34" s="49" t="s">
        <v>204</v>
      </c>
      <c r="F34" s="49">
        <v>28.34</v>
      </c>
      <c r="G34" s="49">
        <v>3.5</v>
      </c>
      <c r="H34" s="49">
        <v>253</v>
      </c>
      <c r="I34" s="49">
        <v>113</v>
      </c>
      <c r="J34" s="49">
        <v>74.400000000000006</v>
      </c>
      <c r="K34" s="49">
        <v>207.7</v>
      </c>
      <c r="L34" s="49">
        <v>3.5640000000000001</v>
      </c>
      <c r="M34" s="49">
        <v>17</v>
      </c>
      <c r="N34" s="49">
        <v>23</v>
      </c>
      <c r="O34" s="50">
        <v>41037</v>
      </c>
      <c r="P34" s="49">
        <v>101.3292807</v>
      </c>
      <c r="Q34" s="51">
        <f t="shared" si="0"/>
        <v>2012</v>
      </c>
    </row>
    <row r="35" spans="1:17">
      <c r="A35" s="57" t="s">
        <v>43</v>
      </c>
      <c r="B35" s="58" t="s">
        <v>82</v>
      </c>
      <c r="C35" s="49">
        <v>53.48</v>
      </c>
      <c r="D35" s="49">
        <v>19.54</v>
      </c>
      <c r="E35" s="49" t="s">
        <v>203</v>
      </c>
      <c r="F35" s="49"/>
      <c r="G35" s="49"/>
      <c r="H35" s="49"/>
      <c r="I35" s="49"/>
      <c r="J35" s="49"/>
      <c r="K35" s="49"/>
      <c r="L35" s="49"/>
      <c r="M35" s="49"/>
      <c r="N35" s="49"/>
      <c r="O35" s="50">
        <v>40737</v>
      </c>
      <c r="P35" s="49"/>
      <c r="Q35" s="51">
        <f t="shared" si="0"/>
        <v>2011</v>
      </c>
    </row>
    <row r="36" spans="1:17">
      <c r="A36" s="57" t="s">
        <v>43</v>
      </c>
      <c r="B36" s="58" t="s">
        <v>76</v>
      </c>
      <c r="C36" s="49">
        <v>30.696000000000002</v>
      </c>
      <c r="D36" s="49"/>
      <c r="E36" s="49" t="s">
        <v>204</v>
      </c>
      <c r="F36" s="49">
        <v>29.184999999999999</v>
      </c>
      <c r="G36" s="49">
        <v>3.5</v>
      </c>
      <c r="H36" s="49">
        <v>253</v>
      </c>
      <c r="I36" s="49">
        <v>113</v>
      </c>
      <c r="J36" s="49">
        <v>74.400000000000006</v>
      </c>
      <c r="K36" s="49">
        <v>197.8</v>
      </c>
      <c r="L36" s="49">
        <v>3.5670000000000002</v>
      </c>
      <c r="M36" s="49">
        <v>17</v>
      </c>
      <c r="N36" s="49">
        <v>23</v>
      </c>
      <c r="O36" s="50">
        <v>40949</v>
      </c>
      <c r="P36" s="49">
        <v>101.6552441</v>
      </c>
      <c r="Q36" s="51">
        <f t="shared" si="0"/>
        <v>2012</v>
      </c>
    </row>
    <row r="37" spans="1:17">
      <c r="A37" s="57" t="s">
        <v>44</v>
      </c>
      <c r="B37" s="58" t="s">
        <v>88</v>
      </c>
      <c r="C37" s="49">
        <v>76.034000000000006</v>
      </c>
      <c r="D37" s="49">
        <v>7.75</v>
      </c>
      <c r="E37" s="49" t="s">
        <v>204</v>
      </c>
      <c r="F37" s="49">
        <v>12.64</v>
      </c>
      <c r="G37" s="49">
        <v>2</v>
      </c>
      <c r="H37" s="49">
        <v>132</v>
      </c>
      <c r="I37" s="49">
        <v>105</v>
      </c>
      <c r="J37" s="49">
        <v>74.400000000000006</v>
      </c>
      <c r="K37" s="49">
        <v>174.4</v>
      </c>
      <c r="L37" s="49">
        <v>2.5670000000000002</v>
      </c>
      <c r="M37" s="49">
        <v>12.5</v>
      </c>
      <c r="N37" s="49">
        <v>29</v>
      </c>
      <c r="O37" s="50">
        <v>40889</v>
      </c>
      <c r="P37" s="49">
        <v>52.084898750000001</v>
      </c>
      <c r="Q37" s="51">
        <f t="shared" si="0"/>
        <v>2011</v>
      </c>
    </row>
    <row r="38" spans="1:17">
      <c r="A38" s="57" t="s">
        <v>44</v>
      </c>
      <c r="B38" s="58" t="s">
        <v>83</v>
      </c>
      <c r="C38" s="49">
        <v>4.734</v>
      </c>
      <c r="D38" s="49">
        <v>12.545</v>
      </c>
      <c r="E38" s="49" t="s">
        <v>204</v>
      </c>
      <c r="F38" s="49">
        <v>19.045000000000002</v>
      </c>
      <c r="G38" s="49">
        <v>2.5</v>
      </c>
      <c r="H38" s="49">
        <v>163</v>
      </c>
      <c r="I38" s="49">
        <v>103.7</v>
      </c>
      <c r="J38" s="49">
        <v>69.099999999999994</v>
      </c>
      <c r="K38" s="49">
        <v>190.2</v>
      </c>
      <c r="L38" s="49">
        <v>2.879</v>
      </c>
      <c r="M38" s="49">
        <v>15.9</v>
      </c>
      <c r="N38" s="49">
        <v>24</v>
      </c>
      <c r="O38" s="50">
        <v>41091</v>
      </c>
      <c r="P38" s="49">
        <v>65.650508340000002</v>
      </c>
      <c r="Q38" s="51">
        <f t="shared" si="0"/>
        <v>2012</v>
      </c>
    </row>
    <row r="39" spans="1:17">
      <c r="A39" s="57" t="s">
        <v>44</v>
      </c>
      <c r="B39" s="58" t="s">
        <v>92</v>
      </c>
      <c r="C39" s="49">
        <v>71.186000000000007</v>
      </c>
      <c r="D39" s="49">
        <v>10.185</v>
      </c>
      <c r="E39" s="49" t="s">
        <v>204</v>
      </c>
      <c r="F39" s="49">
        <v>20.23</v>
      </c>
      <c r="G39" s="49">
        <v>2.5</v>
      </c>
      <c r="H39" s="49">
        <v>168</v>
      </c>
      <c r="I39" s="49">
        <v>108</v>
      </c>
      <c r="J39" s="49">
        <v>71</v>
      </c>
      <c r="K39" s="49">
        <v>186</v>
      </c>
      <c r="L39" s="49">
        <v>3.0579999999999998</v>
      </c>
      <c r="M39" s="49">
        <v>16</v>
      </c>
      <c r="N39" s="49">
        <v>24</v>
      </c>
      <c r="O39" s="50">
        <v>40847</v>
      </c>
      <c r="P39" s="49">
        <v>67.876107840000003</v>
      </c>
      <c r="Q39" s="51">
        <f t="shared" si="0"/>
        <v>2011</v>
      </c>
    </row>
    <row r="40" spans="1:17">
      <c r="A40" s="57" t="s">
        <v>44</v>
      </c>
      <c r="B40" s="58" t="s">
        <v>87</v>
      </c>
      <c r="C40" s="49">
        <v>88.028000000000006</v>
      </c>
      <c r="D40" s="49">
        <v>12.275</v>
      </c>
      <c r="E40" s="49" t="s">
        <v>204</v>
      </c>
      <c r="F40" s="49">
        <v>22.504999999999999</v>
      </c>
      <c r="G40" s="49">
        <v>2.7</v>
      </c>
      <c r="H40" s="49">
        <v>202</v>
      </c>
      <c r="I40" s="49">
        <v>113</v>
      </c>
      <c r="J40" s="49">
        <v>74.7</v>
      </c>
      <c r="K40" s="49">
        <v>203.7</v>
      </c>
      <c r="L40" s="49">
        <v>3.4889999999999999</v>
      </c>
      <c r="M40" s="49">
        <v>17</v>
      </c>
      <c r="N40" s="49"/>
      <c r="O40" s="50">
        <v>41062</v>
      </c>
      <c r="P40" s="49">
        <v>80.831470170000003</v>
      </c>
      <c r="Q40" s="51">
        <f t="shared" si="0"/>
        <v>2012</v>
      </c>
    </row>
    <row r="41" spans="1:17">
      <c r="A41" s="57" t="s">
        <v>44</v>
      </c>
      <c r="B41" s="58" t="s">
        <v>93</v>
      </c>
      <c r="C41" s="49">
        <v>0.91600000000000004</v>
      </c>
      <c r="D41" s="49">
        <v>58.47</v>
      </c>
      <c r="E41" s="49" t="s">
        <v>204</v>
      </c>
      <c r="F41" s="49">
        <v>69.724999999999994</v>
      </c>
      <c r="G41" s="49">
        <v>8</v>
      </c>
      <c r="H41" s="49">
        <v>450</v>
      </c>
      <c r="I41" s="49">
        <v>96.2</v>
      </c>
      <c r="J41" s="49">
        <v>75.7</v>
      </c>
      <c r="K41" s="49">
        <v>176.7</v>
      </c>
      <c r="L41" s="49">
        <v>3.375</v>
      </c>
      <c r="M41" s="49">
        <v>19</v>
      </c>
      <c r="N41" s="49">
        <v>16</v>
      </c>
      <c r="O41" s="50">
        <v>40762</v>
      </c>
      <c r="P41" s="49">
        <v>188.14432300000001</v>
      </c>
      <c r="Q41" s="51">
        <f t="shared" si="0"/>
        <v>2011</v>
      </c>
    </row>
    <row r="42" spans="1:17">
      <c r="A42" s="57" t="s">
        <v>44</v>
      </c>
      <c r="B42" s="58" t="s">
        <v>89</v>
      </c>
      <c r="C42" s="49">
        <v>227.06100000000001</v>
      </c>
      <c r="D42" s="49">
        <v>15.06</v>
      </c>
      <c r="E42" s="49" t="s">
        <v>203</v>
      </c>
      <c r="F42" s="49">
        <v>19.46</v>
      </c>
      <c r="G42" s="49">
        <v>5.2</v>
      </c>
      <c r="H42" s="49">
        <v>230</v>
      </c>
      <c r="I42" s="49">
        <v>138.69999999999999</v>
      </c>
      <c r="J42" s="49">
        <v>79.3</v>
      </c>
      <c r="K42" s="49">
        <v>224.2</v>
      </c>
      <c r="L42" s="49">
        <v>4.47</v>
      </c>
      <c r="M42" s="49">
        <v>26</v>
      </c>
      <c r="N42" s="49">
        <v>17</v>
      </c>
      <c r="O42" s="50">
        <v>40974</v>
      </c>
      <c r="P42" s="49">
        <v>90.211700050000005</v>
      </c>
      <c r="Q42" s="51">
        <f t="shared" si="0"/>
        <v>2012</v>
      </c>
    </row>
    <row r="43" spans="1:17">
      <c r="A43" s="57" t="s">
        <v>44</v>
      </c>
      <c r="B43" s="58" t="s">
        <v>91</v>
      </c>
      <c r="C43" s="49">
        <v>16.766999999999999</v>
      </c>
      <c r="D43" s="49">
        <v>15.51</v>
      </c>
      <c r="E43" s="49" t="s">
        <v>203</v>
      </c>
      <c r="F43" s="49">
        <v>21.315000000000001</v>
      </c>
      <c r="G43" s="49">
        <v>3.9</v>
      </c>
      <c r="H43" s="49">
        <v>175</v>
      </c>
      <c r="I43" s="49">
        <v>109.6</v>
      </c>
      <c r="J43" s="49">
        <v>78.8</v>
      </c>
      <c r="K43" s="49">
        <v>192.6</v>
      </c>
      <c r="L43" s="49">
        <v>4.2450000000000001</v>
      </c>
      <c r="M43" s="49">
        <v>32</v>
      </c>
      <c r="N43" s="49">
        <v>15</v>
      </c>
      <c r="O43" s="50">
        <v>40914</v>
      </c>
      <c r="P43" s="49">
        <v>71.135291609999996</v>
      </c>
      <c r="Q43" s="51">
        <f t="shared" si="0"/>
        <v>2012</v>
      </c>
    </row>
    <row r="44" spans="1:17">
      <c r="A44" s="57" t="s">
        <v>44</v>
      </c>
      <c r="B44" s="58" t="s">
        <v>90</v>
      </c>
      <c r="C44" s="49">
        <v>31.038</v>
      </c>
      <c r="D44" s="49">
        <v>13.425000000000001</v>
      </c>
      <c r="E44" s="49" t="s">
        <v>203</v>
      </c>
      <c r="F44" s="49">
        <v>18.574999999999999</v>
      </c>
      <c r="G44" s="49">
        <v>3.9</v>
      </c>
      <c r="H44" s="49">
        <v>175</v>
      </c>
      <c r="I44" s="49">
        <v>127.2</v>
      </c>
      <c r="J44" s="49">
        <v>78.8</v>
      </c>
      <c r="K44" s="49">
        <v>208.5</v>
      </c>
      <c r="L44" s="49">
        <v>4.298</v>
      </c>
      <c r="M44" s="49">
        <v>32</v>
      </c>
      <c r="N44" s="49">
        <v>16</v>
      </c>
      <c r="O44" s="50">
        <v>41116</v>
      </c>
      <c r="P44" s="49">
        <v>70.078321540000005</v>
      </c>
      <c r="Q44" s="51">
        <f t="shared" si="0"/>
        <v>2012</v>
      </c>
    </row>
    <row r="45" spans="1:17">
      <c r="A45" s="57" t="s">
        <v>44</v>
      </c>
      <c r="B45" s="58" t="s">
        <v>85</v>
      </c>
      <c r="C45" s="49">
        <v>111.313</v>
      </c>
      <c r="D45" s="49">
        <v>11.26</v>
      </c>
      <c r="E45" s="49" t="s">
        <v>203</v>
      </c>
      <c r="F45" s="49">
        <v>16.98</v>
      </c>
      <c r="G45" s="49">
        <v>2.5</v>
      </c>
      <c r="H45" s="49">
        <v>120</v>
      </c>
      <c r="I45" s="49">
        <v>131</v>
      </c>
      <c r="J45" s="49">
        <v>71.5</v>
      </c>
      <c r="K45" s="49">
        <v>215</v>
      </c>
      <c r="L45" s="49">
        <v>3.5569999999999999</v>
      </c>
      <c r="M45" s="49">
        <v>22</v>
      </c>
      <c r="N45" s="49">
        <v>19</v>
      </c>
      <c r="O45" s="50">
        <v>40872</v>
      </c>
      <c r="P45" s="49">
        <v>49.64500177</v>
      </c>
      <c r="Q45" s="51">
        <f t="shared" si="0"/>
        <v>2011</v>
      </c>
    </row>
    <row r="46" spans="1:17">
      <c r="A46" s="57" t="s">
        <v>44</v>
      </c>
      <c r="B46" s="58" t="s">
        <v>86</v>
      </c>
      <c r="C46" s="49">
        <v>101.32299999999999</v>
      </c>
      <c r="D46" s="49"/>
      <c r="E46" s="49" t="s">
        <v>203</v>
      </c>
      <c r="F46" s="49">
        <v>26.31</v>
      </c>
      <c r="G46" s="49">
        <v>5.2</v>
      </c>
      <c r="H46" s="49">
        <v>230</v>
      </c>
      <c r="I46" s="49">
        <v>115.7</v>
      </c>
      <c r="J46" s="49">
        <v>71.7</v>
      </c>
      <c r="K46" s="49">
        <v>193.5</v>
      </c>
      <c r="L46" s="49">
        <v>4.3940000000000001</v>
      </c>
      <c r="M46" s="49">
        <v>25</v>
      </c>
      <c r="N46" s="49">
        <v>17</v>
      </c>
      <c r="O46" s="50">
        <v>41087</v>
      </c>
      <c r="P46" s="49">
        <v>92.85412522</v>
      </c>
      <c r="Q46" s="51">
        <f t="shared" si="0"/>
        <v>2012</v>
      </c>
    </row>
    <row r="47" spans="1:17">
      <c r="A47" s="57" t="s">
        <v>44</v>
      </c>
      <c r="B47" s="58" t="s">
        <v>84</v>
      </c>
      <c r="C47" s="49">
        <v>181.749</v>
      </c>
      <c r="D47" s="49">
        <v>12.025</v>
      </c>
      <c r="E47" s="49" t="s">
        <v>203</v>
      </c>
      <c r="F47" s="49">
        <v>19.565000000000001</v>
      </c>
      <c r="G47" s="49">
        <v>2.4</v>
      </c>
      <c r="H47" s="49">
        <v>150</v>
      </c>
      <c r="I47" s="49">
        <v>113.3</v>
      </c>
      <c r="J47" s="49">
        <v>76.8</v>
      </c>
      <c r="K47" s="49">
        <v>186.3</v>
      </c>
      <c r="L47" s="49">
        <v>3.5329999999999999</v>
      </c>
      <c r="M47" s="49">
        <v>20</v>
      </c>
      <c r="N47" s="49">
        <v>24</v>
      </c>
      <c r="O47" s="50">
        <v>40787</v>
      </c>
      <c r="P47" s="49">
        <v>61.227000310000001</v>
      </c>
      <c r="Q47" s="51">
        <f t="shared" si="0"/>
        <v>2011</v>
      </c>
    </row>
    <row r="48" spans="1:17">
      <c r="A48" s="57" t="s">
        <v>45</v>
      </c>
      <c r="B48" s="58" t="s">
        <v>96</v>
      </c>
      <c r="C48" s="49">
        <v>70.227000000000004</v>
      </c>
      <c r="D48" s="49">
        <v>7.4249999999999998</v>
      </c>
      <c r="E48" s="49" t="s">
        <v>204</v>
      </c>
      <c r="F48" s="49">
        <v>12.07</v>
      </c>
      <c r="G48" s="49">
        <v>2</v>
      </c>
      <c r="H48" s="49">
        <v>110</v>
      </c>
      <c r="I48" s="49">
        <v>98.4</v>
      </c>
      <c r="J48" s="49">
        <v>67</v>
      </c>
      <c r="K48" s="49">
        <v>174.7</v>
      </c>
      <c r="L48" s="49">
        <v>2.468</v>
      </c>
      <c r="M48" s="49">
        <v>12.7</v>
      </c>
      <c r="N48" s="49">
        <v>30</v>
      </c>
      <c r="O48" s="50">
        <v>40999</v>
      </c>
      <c r="P48" s="49">
        <v>44.083709460000001</v>
      </c>
      <c r="Q48" s="51">
        <f t="shared" si="0"/>
        <v>2012</v>
      </c>
    </row>
    <row r="49" spans="1:17">
      <c r="A49" s="57" t="s">
        <v>45</v>
      </c>
      <c r="B49" s="58" t="s">
        <v>101</v>
      </c>
      <c r="C49" s="49">
        <v>113.369</v>
      </c>
      <c r="D49" s="49">
        <v>12.76</v>
      </c>
      <c r="E49" s="49" t="s">
        <v>204</v>
      </c>
      <c r="F49" s="49">
        <v>21.56</v>
      </c>
      <c r="G49" s="49">
        <v>3.8</v>
      </c>
      <c r="H49" s="49">
        <v>190</v>
      </c>
      <c r="I49" s="49">
        <v>101.3</v>
      </c>
      <c r="J49" s="49">
        <v>73.099999999999994</v>
      </c>
      <c r="K49" s="49">
        <v>183.2</v>
      </c>
      <c r="L49" s="49">
        <v>3.2029999999999998</v>
      </c>
      <c r="M49" s="49">
        <v>15.7</v>
      </c>
      <c r="N49" s="49">
        <v>24</v>
      </c>
      <c r="O49" s="50">
        <v>40939</v>
      </c>
      <c r="P49" s="49">
        <v>76.509184559999994</v>
      </c>
      <c r="Q49" s="51">
        <f t="shared" si="0"/>
        <v>2012</v>
      </c>
    </row>
    <row r="50" spans="1:17">
      <c r="A50" s="57" t="s">
        <v>45</v>
      </c>
      <c r="B50" s="58" t="s">
        <v>94</v>
      </c>
      <c r="C50" s="49">
        <v>35.067999999999998</v>
      </c>
      <c r="D50" s="49">
        <v>8.8350000000000009</v>
      </c>
      <c r="E50" s="49" t="s">
        <v>204</v>
      </c>
      <c r="F50" s="49">
        <v>17.035</v>
      </c>
      <c r="G50" s="49">
        <v>2.5</v>
      </c>
      <c r="H50" s="49">
        <v>170</v>
      </c>
      <c r="I50" s="49">
        <v>106.5</v>
      </c>
      <c r="J50" s="49">
        <v>69.099999999999994</v>
      </c>
      <c r="K50" s="49">
        <v>184.6</v>
      </c>
      <c r="L50" s="49">
        <v>2.7690000000000001</v>
      </c>
      <c r="M50" s="49">
        <v>15</v>
      </c>
      <c r="N50" s="49">
        <v>25</v>
      </c>
      <c r="O50" s="50">
        <v>41141</v>
      </c>
      <c r="P50" s="49">
        <v>67.351010720000005</v>
      </c>
      <c r="Q50" s="51">
        <f t="shared" si="0"/>
        <v>2012</v>
      </c>
    </row>
    <row r="51" spans="1:17">
      <c r="A51" s="57" t="s">
        <v>45</v>
      </c>
      <c r="B51" s="58" t="s">
        <v>103</v>
      </c>
      <c r="C51" s="49">
        <v>245.815</v>
      </c>
      <c r="D51" s="49">
        <v>10.055</v>
      </c>
      <c r="E51" s="49" t="s">
        <v>204</v>
      </c>
      <c r="F51" s="49">
        <v>17.885000000000002</v>
      </c>
      <c r="G51" s="49">
        <v>3</v>
      </c>
      <c r="H51" s="49">
        <v>155</v>
      </c>
      <c r="I51" s="49">
        <v>108.5</v>
      </c>
      <c r="J51" s="49">
        <v>73</v>
      </c>
      <c r="K51" s="49">
        <v>197.6</v>
      </c>
      <c r="L51" s="49">
        <v>3.3679999999999999</v>
      </c>
      <c r="M51" s="49">
        <v>16</v>
      </c>
      <c r="N51" s="49">
        <v>24</v>
      </c>
      <c r="O51" s="50">
        <v>40897</v>
      </c>
      <c r="P51" s="49">
        <v>62.503739500000002</v>
      </c>
      <c r="Q51" s="51">
        <f t="shared" si="0"/>
        <v>2011</v>
      </c>
    </row>
    <row r="52" spans="1:17">
      <c r="A52" s="57" t="s">
        <v>45</v>
      </c>
      <c r="B52" s="58" t="s">
        <v>99</v>
      </c>
      <c r="C52" s="49">
        <v>175.67</v>
      </c>
      <c r="D52" s="49"/>
      <c r="E52" s="49" t="s">
        <v>204</v>
      </c>
      <c r="F52" s="49">
        <v>12.315</v>
      </c>
      <c r="G52" s="49">
        <v>2</v>
      </c>
      <c r="H52" s="49">
        <v>107</v>
      </c>
      <c r="I52" s="49">
        <v>103</v>
      </c>
      <c r="J52" s="49">
        <v>66.900000000000006</v>
      </c>
      <c r="K52" s="49">
        <v>174.8</v>
      </c>
      <c r="L52" s="49">
        <v>2.5640000000000001</v>
      </c>
      <c r="M52" s="49">
        <v>13.2</v>
      </c>
      <c r="N52" s="49">
        <v>30</v>
      </c>
      <c r="O52" s="50">
        <v>41112</v>
      </c>
      <c r="P52" s="49">
        <v>43.117132009999999</v>
      </c>
      <c r="Q52" s="51">
        <f t="shared" si="0"/>
        <v>2012</v>
      </c>
    </row>
    <row r="53" spans="1:17">
      <c r="A53" s="57" t="s">
        <v>45</v>
      </c>
      <c r="B53" s="58" t="s">
        <v>95</v>
      </c>
      <c r="C53" s="49">
        <v>63.402999999999999</v>
      </c>
      <c r="D53" s="49">
        <v>14.21</v>
      </c>
      <c r="E53" s="49" t="s">
        <v>204</v>
      </c>
      <c r="F53" s="49">
        <v>22.195</v>
      </c>
      <c r="G53" s="49">
        <v>4.5999999999999996</v>
      </c>
      <c r="H53" s="49">
        <v>200</v>
      </c>
      <c r="I53" s="49">
        <v>114.7</v>
      </c>
      <c r="J53" s="49">
        <v>78.2</v>
      </c>
      <c r="K53" s="49">
        <v>212</v>
      </c>
      <c r="L53" s="49">
        <v>3.9079999999999999</v>
      </c>
      <c r="M53" s="49">
        <v>19</v>
      </c>
      <c r="N53" s="49">
        <v>21</v>
      </c>
      <c r="O53" s="50">
        <v>40812</v>
      </c>
      <c r="P53" s="49">
        <v>80.499536710000001</v>
      </c>
      <c r="Q53" s="51">
        <f t="shared" si="0"/>
        <v>2011</v>
      </c>
    </row>
    <row r="54" spans="1:17">
      <c r="A54" s="57" t="s">
        <v>45</v>
      </c>
      <c r="B54" s="58" t="s">
        <v>98</v>
      </c>
      <c r="C54" s="49">
        <v>276.74700000000001</v>
      </c>
      <c r="D54" s="49">
        <v>16.64</v>
      </c>
      <c r="E54" s="49" t="s">
        <v>203</v>
      </c>
      <c r="F54" s="49">
        <v>31.93</v>
      </c>
      <c r="G54" s="49">
        <v>4</v>
      </c>
      <c r="H54" s="49">
        <v>210</v>
      </c>
      <c r="I54" s="49">
        <v>111.6</v>
      </c>
      <c r="J54" s="49">
        <v>70.2</v>
      </c>
      <c r="K54" s="49">
        <v>190.7</v>
      </c>
      <c r="L54" s="49">
        <v>3.8759999999999999</v>
      </c>
      <c r="M54" s="49">
        <v>21</v>
      </c>
      <c r="N54" s="49">
        <v>19</v>
      </c>
      <c r="O54" s="50">
        <v>41024</v>
      </c>
      <c r="P54" s="49">
        <v>87.635495779999999</v>
      </c>
      <c r="Q54" s="51">
        <f t="shared" si="0"/>
        <v>2012</v>
      </c>
    </row>
    <row r="55" spans="1:17">
      <c r="A55" s="57" t="s">
        <v>45</v>
      </c>
      <c r="B55" s="58" t="s">
        <v>104</v>
      </c>
      <c r="C55" s="49">
        <v>155.78700000000001</v>
      </c>
      <c r="D55" s="49">
        <v>13.175000000000001</v>
      </c>
      <c r="E55" s="49" t="s">
        <v>203</v>
      </c>
      <c r="F55" s="49">
        <v>21.41</v>
      </c>
      <c r="G55" s="49">
        <v>3</v>
      </c>
      <c r="H55" s="49">
        <v>150</v>
      </c>
      <c r="I55" s="49">
        <v>120.7</v>
      </c>
      <c r="J55" s="49">
        <v>76.599999999999994</v>
      </c>
      <c r="K55" s="49">
        <v>200.9</v>
      </c>
      <c r="L55" s="49">
        <v>3.7610000000000001</v>
      </c>
      <c r="M55" s="49">
        <v>26</v>
      </c>
      <c r="N55" s="49">
        <v>21</v>
      </c>
      <c r="O55" s="50">
        <v>40964</v>
      </c>
      <c r="P55" s="49">
        <v>62.095048390000002</v>
      </c>
      <c r="Q55" s="51">
        <f t="shared" si="0"/>
        <v>2012</v>
      </c>
    </row>
    <row r="56" spans="1:17">
      <c r="A56" s="57" t="s">
        <v>45</v>
      </c>
      <c r="B56" s="58" t="s">
        <v>97</v>
      </c>
      <c r="C56" s="49">
        <v>125.33799999999999</v>
      </c>
      <c r="D56" s="49">
        <v>23.574999999999999</v>
      </c>
      <c r="E56" s="49" t="s">
        <v>203</v>
      </c>
      <c r="F56" s="49">
        <v>36.134999999999998</v>
      </c>
      <c r="G56" s="49">
        <v>4.5999999999999996</v>
      </c>
      <c r="H56" s="49">
        <v>240</v>
      </c>
      <c r="I56" s="49">
        <v>119</v>
      </c>
      <c r="J56" s="49">
        <v>78.7</v>
      </c>
      <c r="K56" s="49">
        <v>204.6</v>
      </c>
      <c r="L56" s="49">
        <v>4.8079999999999998</v>
      </c>
      <c r="M56" s="49">
        <v>26</v>
      </c>
      <c r="N56" s="49">
        <v>16</v>
      </c>
      <c r="O56" s="50">
        <v>41166</v>
      </c>
      <c r="P56" s="49">
        <v>100.0248023</v>
      </c>
      <c r="Q56" s="51">
        <f t="shared" si="0"/>
        <v>2012</v>
      </c>
    </row>
    <row r="57" spans="1:17">
      <c r="A57" s="57" t="s">
        <v>45</v>
      </c>
      <c r="B57" s="58" t="s">
        <v>102</v>
      </c>
      <c r="C57" s="49">
        <v>220.65</v>
      </c>
      <c r="D57" s="49">
        <v>7.85</v>
      </c>
      <c r="E57" s="49" t="s">
        <v>203</v>
      </c>
      <c r="F57" s="49">
        <v>12.05</v>
      </c>
      <c r="G57" s="49">
        <v>2.5</v>
      </c>
      <c r="H57" s="49">
        <v>119</v>
      </c>
      <c r="I57" s="49">
        <v>117.5</v>
      </c>
      <c r="J57" s="49">
        <v>69.400000000000006</v>
      </c>
      <c r="K57" s="49">
        <v>200.7</v>
      </c>
      <c r="L57" s="49">
        <v>3.0859999999999999</v>
      </c>
      <c r="M57" s="49">
        <v>20</v>
      </c>
      <c r="N57" s="49">
        <v>23</v>
      </c>
      <c r="O57" s="50">
        <v>40922</v>
      </c>
      <c r="P57" s="49">
        <v>47.389531310000002</v>
      </c>
      <c r="Q57" s="51">
        <f t="shared" si="0"/>
        <v>2012</v>
      </c>
    </row>
    <row r="58" spans="1:17">
      <c r="A58" s="57" t="s">
        <v>45</v>
      </c>
      <c r="B58" s="58" t="s">
        <v>100</v>
      </c>
      <c r="C58" s="49">
        <v>540.56100000000004</v>
      </c>
      <c r="D58" s="49">
        <v>15.074999999999999</v>
      </c>
      <c r="E58" s="49" t="s">
        <v>203</v>
      </c>
      <c r="F58" s="49">
        <v>26.934999999999999</v>
      </c>
      <c r="G58" s="49">
        <v>4.5999999999999996</v>
      </c>
      <c r="H58" s="49">
        <v>220</v>
      </c>
      <c r="I58" s="49">
        <v>138.5</v>
      </c>
      <c r="J58" s="49">
        <v>79.099999999999994</v>
      </c>
      <c r="K58" s="49">
        <v>224.5</v>
      </c>
      <c r="L58" s="49">
        <v>4.2409999999999997</v>
      </c>
      <c r="M58" s="49">
        <v>25.1</v>
      </c>
      <c r="N58" s="49">
        <v>18</v>
      </c>
      <c r="O58" s="50">
        <v>41137</v>
      </c>
      <c r="P58" s="49">
        <v>89.401934729999994</v>
      </c>
      <c r="Q58" s="51">
        <f t="shared" si="0"/>
        <v>2012</v>
      </c>
    </row>
    <row r="59" spans="1:17">
      <c r="A59" s="57" t="s">
        <v>46</v>
      </c>
      <c r="B59" s="58" t="s">
        <v>106</v>
      </c>
      <c r="C59" s="49">
        <v>199.685</v>
      </c>
      <c r="D59" s="49">
        <v>9.85</v>
      </c>
      <c r="E59" s="49" t="s">
        <v>204</v>
      </c>
      <c r="F59" s="49">
        <v>12.885</v>
      </c>
      <c r="G59" s="49">
        <v>1.6</v>
      </c>
      <c r="H59" s="49">
        <v>106</v>
      </c>
      <c r="I59" s="49">
        <v>103.2</v>
      </c>
      <c r="J59" s="49">
        <v>67.099999999999994</v>
      </c>
      <c r="K59" s="49">
        <v>175.1</v>
      </c>
      <c r="L59" s="49">
        <v>2.339</v>
      </c>
      <c r="M59" s="49">
        <v>11.9</v>
      </c>
      <c r="N59" s="49">
        <v>32</v>
      </c>
      <c r="O59" s="50">
        <v>40837</v>
      </c>
      <c r="P59" s="49">
        <v>42.879097340000001</v>
      </c>
      <c r="Q59" s="51">
        <f t="shared" si="0"/>
        <v>2011</v>
      </c>
    </row>
    <row r="60" spans="1:17">
      <c r="A60" s="57" t="s">
        <v>46</v>
      </c>
      <c r="B60" s="58" t="s">
        <v>105</v>
      </c>
      <c r="C60" s="49">
        <v>230.90199999999999</v>
      </c>
      <c r="D60" s="49">
        <v>13.21</v>
      </c>
      <c r="E60" s="49" t="s">
        <v>204</v>
      </c>
      <c r="F60" s="49">
        <v>15.35</v>
      </c>
      <c r="G60" s="49">
        <v>2.2999999999999998</v>
      </c>
      <c r="H60" s="49">
        <v>135</v>
      </c>
      <c r="I60" s="49">
        <v>106.9</v>
      </c>
      <c r="J60" s="49">
        <v>70.3</v>
      </c>
      <c r="K60" s="49">
        <v>188.8</v>
      </c>
      <c r="L60" s="49">
        <v>2.9319999999999999</v>
      </c>
      <c r="M60" s="49">
        <v>17.100000000000001</v>
      </c>
      <c r="N60" s="49">
        <v>27</v>
      </c>
      <c r="O60" s="50">
        <v>41049</v>
      </c>
      <c r="P60" s="49">
        <v>54.269548290000003</v>
      </c>
      <c r="Q60" s="51">
        <f t="shared" si="0"/>
        <v>2012</v>
      </c>
    </row>
    <row r="61" spans="1:17">
      <c r="A61" s="57" t="s">
        <v>46</v>
      </c>
      <c r="B61" s="58" t="s">
        <v>107</v>
      </c>
      <c r="C61" s="49">
        <v>73.203000000000003</v>
      </c>
      <c r="D61" s="49">
        <v>17.71</v>
      </c>
      <c r="E61" s="49" t="s">
        <v>203</v>
      </c>
      <c r="F61" s="49">
        <v>20.55</v>
      </c>
      <c r="G61" s="49">
        <v>2</v>
      </c>
      <c r="H61" s="49">
        <v>146</v>
      </c>
      <c r="I61" s="49">
        <v>103.2</v>
      </c>
      <c r="J61" s="49">
        <v>68.900000000000006</v>
      </c>
      <c r="K61" s="49">
        <v>177.6</v>
      </c>
      <c r="L61" s="49">
        <v>3.2189999999999999</v>
      </c>
      <c r="M61" s="49">
        <v>15.3</v>
      </c>
      <c r="N61" s="49">
        <v>24</v>
      </c>
      <c r="O61" s="50">
        <v>40989</v>
      </c>
      <c r="P61" s="49">
        <v>60.087966620000003</v>
      </c>
      <c r="Q61" s="51">
        <f t="shared" si="0"/>
        <v>2012</v>
      </c>
    </row>
    <row r="62" spans="1:17">
      <c r="A62" s="57" t="s">
        <v>46</v>
      </c>
      <c r="B62" s="58" t="s">
        <v>109</v>
      </c>
      <c r="C62" s="49">
        <v>12.855</v>
      </c>
      <c r="D62" s="49">
        <v>17.524999999999999</v>
      </c>
      <c r="E62" s="49" t="s">
        <v>203</v>
      </c>
      <c r="F62" s="49">
        <v>26.6</v>
      </c>
      <c r="G62" s="49">
        <v>3.2</v>
      </c>
      <c r="H62" s="49">
        <v>205</v>
      </c>
      <c r="I62" s="49">
        <v>106.4</v>
      </c>
      <c r="J62" s="49">
        <v>70.400000000000006</v>
      </c>
      <c r="K62" s="49">
        <v>178.2</v>
      </c>
      <c r="L62" s="49">
        <v>3.8570000000000002</v>
      </c>
      <c r="M62" s="49">
        <v>21.1</v>
      </c>
      <c r="N62" s="49">
        <v>19</v>
      </c>
      <c r="O62" s="50">
        <v>41191</v>
      </c>
      <c r="P62" s="49">
        <v>83.602500800000001</v>
      </c>
      <c r="Q62" s="51">
        <f t="shared" si="0"/>
        <v>2012</v>
      </c>
    </row>
    <row r="63" spans="1:17">
      <c r="A63" s="57" t="s">
        <v>46</v>
      </c>
      <c r="B63" s="58" t="s">
        <v>108</v>
      </c>
      <c r="C63" s="49">
        <v>76.028999999999996</v>
      </c>
      <c r="D63" s="49">
        <v>19.489999999999998</v>
      </c>
      <c r="E63" s="49" t="s">
        <v>203</v>
      </c>
      <c r="F63" s="49">
        <v>26</v>
      </c>
      <c r="G63" s="49">
        <v>3.5</v>
      </c>
      <c r="H63" s="49">
        <v>210</v>
      </c>
      <c r="I63" s="49">
        <v>118.1</v>
      </c>
      <c r="J63" s="49">
        <v>75.599999999999994</v>
      </c>
      <c r="K63" s="49">
        <v>201.2</v>
      </c>
      <c r="L63" s="49">
        <v>4.2880000000000003</v>
      </c>
      <c r="M63" s="49">
        <v>20</v>
      </c>
      <c r="N63" s="49">
        <v>23</v>
      </c>
      <c r="O63" s="50">
        <v>40947</v>
      </c>
      <c r="P63" s="49">
        <v>85.217691340000002</v>
      </c>
      <c r="Q63" s="51">
        <f t="shared" si="0"/>
        <v>2012</v>
      </c>
    </row>
    <row r="64" spans="1:17">
      <c r="A64" s="57" t="s">
        <v>47</v>
      </c>
      <c r="B64" s="58" t="s">
        <v>110</v>
      </c>
      <c r="C64" s="49">
        <v>41.183999999999997</v>
      </c>
      <c r="D64" s="49">
        <v>5.86</v>
      </c>
      <c r="E64" s="49" t="s">
        <v>204</v>
      </c>
      <c r="F64" s="49">
        <v>9.6989999999999998</v>
      </c>
      <c r="G64" s="49">
        <v>1.5</v>
      </c>
      <c r="H64" s="49">
        <v>92</v>
      </c>
      <c r="I64" s="49">
        <v>96.1</v>
      </c>
      <c r="J64" s="49">
        <v>65.7</v>
      </c>
      <c r="K64" s="49">
        <v>166.7</v>
      </c>
      <c r="L64" s="49">
        <v>2.2400000000000002</v>
      </c>
      <c r="M64" s="49">
        <v>11.9</v>
      </c>
      <c r="N64" s="49">
        <v>31</v>
      </c>
      <c r="O64" s="50">
        <v>41162</v>
      </c>
      <c r="P64" s="49">
        <v>36.672283579999998</v>
      </c>
      <c r="Q64" s="51">
        <f t="shared" si="0"/>
        <v>2012</v>
      </c>
    </row>
    <row r="65" spans="1:17">
      <c r="A65" s="57" t="s">
        <v>47</v>
      </c>
      <c r="B65" s="58" t="s">
        <v>111</v>
      </c>
      <c r="C65" s="49">
        <v>66.691999999999993</v>
      </c>
      <c r="D65" s="49">
        <v>7.8250000000000002</v>
      </c>
      <c r="E65" s="49" t="s">
        <v>204</v>
      </c>
      <c r="F65" s="49">
        <v>11.798999999999999</v>
      </c>
      <c r="G65" s="49">
        <v>2</v>
      </c>
      <c r="H65" s="49">
        <v>140</v>
      </c>
      <c r="I65" s="49">
        <v>100.4</v>
      </c>
      <c r="J65" s="49">
        <v>66.900000000000006</v>
      </c>
      <c r="K65" s="49">
        <v>174</v>
      </c>
      <c r="L65" s="49">
        <v>2.6259999999999999</v>
      </c>
      <c r="M65" s="49">
        <v>14.5</v>
      </c>
      <c r="N65" s="49">
        <v>27</v>
      </c>
      <c r="O65" s="50">
        <v>40862</v>
      </c>
      <c r="P65" s="49">
        <v>54.590045160000003</v>
      </c>
      <c r="Q65" s="51">
        <f t="shared" si="0"/>
        <v>2011</v>
      </c>
    </row>
    <row r="66" spans="1:17">
      <c r="A66" s="57" t="s">
        <v>47</v>
      </c>
      <c r="B66" s="58" t="s">
        <v>112</v>
      </c>
      <c r="C66" s="49">
        <v>29.45</v>
      </c>
      <c r="D66" s="49">
        <v>8.91</v>
      </c>
      <c r="E66" s="49" t="s">
        <v>204</v>
      </c>
      <c r="F66" s="49">
        <v>14.999000000000001</v>
      </c>
      <c r="G66" s="49">
        <v>2.4</v>
      </c>
      <c r="H66" s="49">
        <v>148</v>
      </c>
      <c r="I66" s="49">
        <v>106.3</v>
      </c>
      <c r="J66" s="49">
        <v>71.599999999999994</v>
      </c>
      <c r="K66" s="49">
        <v>185.4</v>
      </c>
      <c r="L66" s="49">
        <v>3.0720000000000001</v>
      </c>
      <c r="M66" s="49">
        <v>17.2</v>
      </c>
      <c r="N66" s="49">
        <v>25</v>
      </c>
      <c r="O66" s="50">
        <v>41074</v>
      </c>
      <c r="P66" s="49">
        <v>58.758248999999999</v>
      </c>
      <c r="Q66" s="51">
        <f t="shared" si="0"/>
        <v>2012</v>
      </c>
    </row>
    <row r="67" spans="1:17">
      <c r="A67" s="57" t="s">
        <v>48</v>
      </c>
      <c r="B67" s="58" t="s">
        <v>113</v>
      </c>
      <c r="C67" s="49">
        <v>23.713000000000001</v>
      </c>
      <c r="D67" s="49">
        <v>19.690000000000001</v>
      </c>
      <c r="E67" s="49" t="s">
        <v>204</v>
      </c>
      <c r="F67" s="49">
        <v>29.465</v>
      </c>
      <c r="G67" s="49">
        <v>3</v>
      </c>
      <c r="H67" s="49">
        <v>227</v>
      </c>
      <c r="I67" s="49">
        <v>108.3</v>
      </c>
      <c r="J67" s="49">
        <v>70.2</v>
      </c>
      <c r="K67" s="49">
        <v>193.7</v>
      </c>
      <c r="L67" s="49">
        <v>3.3420000000000001</v>
      </c>
      <c r="M67" s="49">
        <v>18.5</v>
      </c>
      <c r="N67" s="49">
        <v>25</v>
      </c>
      <c r="O67" s="50">
        <v>41014</v>
      </c>
      <c r="P67" s="49">
        <v>92.436889230000006</v>
      </c>
      <c r="Q67" s="51">
        <f t="shared" ref="Q67:Q130" si="1">YEAR(O67)</f>
        <v>2012</v>
      </c>
    </row>
    <row r="68" spans="1:17">
      <c r="A68" s="57" t="s">
        <v>49</v>
      </c>
      <c r="B68" s="58" t="s">
        <v>114</v>
      </c>
      <c r="C68" s="49">
        <v>15.467000000000001</v>
      </c>
      <c r="D68" s="49"/>
      <c r="E68" s="49" t="s">
        <v>204</v>
      </c>
      <c r="F68" s="49">
        <v>42.8</v>
      </c>
      <c r="G68" s="49">
        <v>3</v>
      </c>
      <c r="H68" s="49">
        <v>240</v>
      </c>
      <c r="I68" s="49">
        <v>114.5</v>
      </c>
      <c r="J68" s="49">
        <v>71.599999999999994</v>
      </c>
      <c r="K68" s="49">
        <v>191.3</v>
      </c>
      <c r="L68" s="49">
        <v>3.65</v>
      </c>
      <c r="M68" s="49">
        <v>18.399999999999999</v>
      </c>
      <c r="N68" s="49">
        <v>21</v>
      </c>
      <c r="O68" s="50">
        <v>41216</v>
      </c>
      <c r="P68" s="49">
        <v>102.17898479999999</v>
      </c>
      <c r="Q68" s="51">
        <f t="shared" si="1"/>
        <v>2012</v>
      </c>
    </row>
    <row r="69" spans="1:17">
      <c r="A69" s="57" t="s">
        <v>50</v>
      </c>
      <c r="B69" s="58" t="s">
        <v>117</v>
      </c>
      <c r="C69" s="49">
        <v>55.557000000000002</v>
      </c>
      <c r="D69" s="49">
        <v>13.475</v>
      </c>
      <c r="E69" s="49" t="s">
        <v>203</v>
      </c>
      <c r="F69" s="49">
        <v>14.46</v>
      </c>
      <c r="G69" s="49">
        <v>2.5</v>
      </c>
      <c r="H69" s="49">
        <v>120</v>
      </c>
      <c r="I69" s="49">
        <v>93.4</v>
      </c>
      <c r="J69" s="49">
        <v>66.7</v>
      </c>
      <c r="K69" s="49">
        <v>152</v>
      </c>
      <c r="L69" s="49">
        <v>3.0449999999999999</v>
      </c>
      <c r="M69" s="49">
        <v>19</v>
      </c>
      <c r="N69" s="49">
        <v>17</v>
      </c>
      <c r="O69" s="50">
        <v>40972</v>
      </c>
      <c r="P69" s="49">
        <v>48.672897910000003</v>
      </c>
      <c r="Q69" s="51">
        <f t="shared" si="1"/>
        <v>2012</v>
      </c>
    </row>
    <row r="70" spans="1:17">
      <c r="A70" s="57" t="s">
        <v>50</v>
      </c>
      <c r="B70" s="58" t="s">
        <v>115</v>
      </c>
      <c r="C70" s="49">
        <v>80.555999999999997</v>
      </c>
      <c r="D70" s="49">
        <v>13.775</v>
      </c>
      <c r="E70" s="49" t="s">
        <v>203</v>
      </c>
      <c r="F70" s="49">
        <v>21.62</v>
      </c>
      <c r="G70" s="49">
        <v>4</v>
      </c>
      <c r="H70" s="49">
        <v>190</v>
      </c>
      <c r="I70" s="49">
        <v>101.4</v>
      </c>
      <c r="J70" s="49">
        <v>69.400000000000006</v>
      </c>
      <c r="K70" s="49">
        <v>167.5</v>
      </c>
      <c r="L70" s="49">
        <v>3.194</v>
      </c>
      <c r="M70" s="49">
        <v>20</v>
      </c>
      <c r="N70" s="49">
        <v>20</v>
      </c>
      <c r="O70" s="50">
        <v>41187</v>
      </c>
      <c r="P70" s="49">
        <v>76.584439619999998</v>
      </c>
      <c r="Q70" s="51">
        <f t="shared" si="1"/>
        <v>2012</v>
      </c>
    </row>
    <row r="71" spans="1:17">
      <c r="A71" s="57" t="s">
        <v>50</v>
      </c>
      <c r="B71" s="58" t="s">
        <v>116</v>
      </c>
      <c r="C71" s="49">
        <v>157.04</v>
      </c>
      <c r="D71" s="49">
        <v>18.809999999999999</v>
      </c>
      <c r="E71" s="49" t="s">
        <v>203</v>
      </c>
      <c r="F71" s="49">
        <v>26.895</v>
      </c>
      <c r="G71" s="49">
        <v>4</v>
      </c>
      <c r="H71" s="49">
        <v>195</v>
      </c>
      <c r="I71" s="49">
        <v>105.9</v>
      </c>
      <c r="J71" s="49">
        <v>72.3</v>
      </c>
      <c r="K71" s="49">
        <v>181.5</v>
      </c>
      <c r="L71" s="49">
        <v>3.88</v>
      </c>
      <c r="M71" s="49">
        <v>20.5</v>
      </c>
      <c r="N71" s="49">
        <v>19</v>
      </c>
      <c r="O71" s="50">
        <v>40887</v>
      </c>
      <c r="P71" s="49">
        <v>80.387779120000005</v>
      </c>
      <c r="Q71" s="51">
        <f t="shared" si="1"/>
        <v>2011</v>
      </c>
    </row>
    <row r="72" spans="1:17">
      <c r="A72" s="57" t="s">
        <v>51</v>
      </c>
      <c r="B72" s="58" t="s">
        <v>118</v>
      </c>
      <c r="C72" s="49">
        <v>24.071999999999999</v>
      </c>
      <c r="D72" s="49">
        <v>26.975000000000001</v>
      </c>
      <c r="E72" s="49" t="s">
        <v>204</v>
      </c>
      <c r="F72" s="49">
        <v>31.504999999999999</v>
      </c>
      <c r="G72" s="49">
        <v>3</v>
      </c>
      <c r="H72" s="49">
        <v>210</v>
      </c>
      <c r="I72" s="49">
        <v>105.1</v>
      </c>
      <c r="J72" s="49">
        <v>70.5</v>
      </c>
      <c r="K72" s="49">
        <v>190.2</v>
      </c>
      <c r="L72" s="49">
        <v>3.3730000000000002</v>
      </c>
      <c r="M72" s="49">
        <v>18.5</v>
      </c>
      <c r="N72" s="49">
        <v>23</v>
      </c>
      <c r="O72" s="50">
        <v>41099</v>
      </c>
      <c r="P72" s="49">
        <v>87.211001039999999</v>
      </c>
      <c r="Q72" s="51">
        <f t="shared" si="1"/>
        <v>2012</v>
      </c>
    </row>
    <row r="73" spans="1:17">
      <c r="A73" s="57" t="s">
        <v>51</v>
      </c>
      <c r="B73" s="58" t="s">
        <v>119</v>
      </c>
      <c r="C73" s="49">
        <v>12.698</v>
      </c>
      <c r="D73" s="49">
        <v>32.075000000000003</v>
      </c>
      <c r="E73" s="49" t="s">
        <v>204</v>
      </c>
      <c r="F73" s="49">
        <v>37.805</v>
      </c>
      <c r="G73" s="49">
        <v>3</v>
      </c>
      <c r="H73" s="49">
        <v>225</v>
      </c>
      <c r="I73" s="49">
        <v>110.2</v>
      </c>
      <c r="J73" s="49">
        <v>70.900000000000006</v>
      </c>
      <c r="K73" s="49">
        <v>189.2</v>
      </c>
      <c r="L73" s="49">
        <v>3.6379999999999999</v>
      </c>
      <c r="M73" s="49">
        <v>19.8</v>
      </c>
      <c r="N73" s="49">
        <v>23</v>
      </c>
      <c r="O73" s="50">
        <v>41039</v>
      </c>
      <c r="P73" s="49">
        <v>94.946698400000002</v>
      </c>
      <c r="Q73" s="51">
        <f t="shared" si="1"/>
        <v>2012</v>
      </c>
    </row>
    <row r="74" spans="1:17">
      <c r="A74" s="57" t="s">
        <v>51</v>
      </c>
      <c r="B74" s="58" t="s">
        <v>120</v>
      </c>
      <c r="C74" s="49">
        <v>3.3340000000000001</v>
      </c>
      <c r="D74" s="49"/>
      <c r="E74" s="49" t="s">
        <v>204</v>
      </c>
      <c r="F74" s="49">
        <v>46.305</v>
      </c>
      <c r="G74" s="49">
        <v>4</v>
      </c>
      <c r="H74" s="49">
        <v>300</v>
      </c>
      <c r="I74" s="49">
        <v>110.2</v>
      </c>
      <c r="J74" s="49">
        <v>70.900000000000006</v>
      </c>
      <c r="K74" s="49">
        <v>189.2</v>
      </c>
      <c r="L74" s="49">
        <v>3.6930000000000001</v>
      </c>
      <c r="M74" s="49">
        <v>19.8</v>
      </c>
      <c r="N74" s="49">
        <v>21</v>
      </c>
      <c r="O74" s="50">
        <v>41241</v>
      </c>
      <c r="P74" s="49">
        <v>125.0133574</v>
      </c>
      <c r="Q74" s="51">
        <f t="shared" si="1"/>
        <v>2012</v>
      </c>
    </row>
    <row r="75" spans="1:17">
      <c r="A75" s="57" t="s">
        <v>51</v>
      </c>
      <c r="B75" s="58" t="s">
        <v>121</v>
      </c>
      <c r="C75" s="49">
        <v>6.375</v>
      </c>
      <c r="D75" s="49">
        <v>40.375</v>
      </c>
      <c r="E75" s="49" t="s">
        <v>204</v>
      </c>
      <c r="F75" s="49">
        <v>54.005000000000003</v>
      </c>
      <c r="G75" s="49">
        <v>4</v>
      </c>
      <c r="H75" s="49">
        <v>290</v>
      </c>
      <c r="I75" s="49">
        <v>112.2</v>
      </c>
      <c r="J75" s="49">
        <v>72</v>
      </c>
      <c r="K75" s="49">
        <v>196.7</v>
      </c>
      <c r="L75" s="49">
        <v>3.89</v>
      </c>
      <c r="M75" s="49">
        <v>22.5</v>
      </c>
      <c r="N75" s="49">
        <v>22</v>
      </c>
      <c r="O75" s="50">
        <v>40997</v>
      </c>
      <c r="P75" s="49">
        <v>124.44671630000001</v>
      </c>
      <c r="Q75" s="51">
        <f t="shared" si="1"/>
        <v>2012</v>
      </c>
    </row>
    <row r="76" spans="1:17">
      <c r="A76" s="57" t="s">
        <v>51</v>
      </c>
      <c r="B76" s="58" t="s">
        <v>122</v>
      </c>
      <c r="C76" s="49">
        <v>9.1259999999999994</v>
      </c>
      <c r="D76" s="49"/>
      <c r="E76" s="49" t="s">
        <v>203</v>
      </c>
      <c r="F76" s="49">
        <v>60.104999999999997</v>
      </c>
      <c r="G76" s="49">
        <v>4.7</v>
      </c>
      <c r="H76" s="49">
        <v>230</v>
      </c>
      <c r="I76" s="49">
        <v>112.2</v>
      </c>
      <c r="J76" s="49">
        <v>76.400000000000006</v>
      </c>
      <c r="K76" s="49">
        <v>192.5</v>
      </c>
      <c r="L76" s="49">
        <v>5.4009999999999998</v>
      </c>
      <c r="M76" s="49">
        <v>25.4</v>
      </c>
      <c r="N76" s="49">
        <v>15</v>
      </c>
      <c r="O76" s="50">
        <v>41212</v>
      </c>
      <c r="P76" s="49">
        <v>105.760458</v>
      </c>
      <c r="Q76" s="51">
        <f t="shared" si="1"/>
        <v>2012</v>
      </c>
    </row>
    <row r="77" spans="1:17">
      <c r="A77" s="57" t="s">
        <v>51</v>
      </c>
      <c r="B77" s="58" t="s">
        <v>123</v>
      </c>
      <c r="C77" s="49">
        <v>51.238</v>
      </c>
      <c r="D77" s="49"/>
      <c r="E77" s="49" t="s">
        <v>203</v>
      </c>
      <c r="F77" s="49">
        <v>34.604999999999997</v>
      </c>
      <c r="G77" s="49">
        <v>3</v>
      </c>
      <c r="H77" s="49">
        <v>220</v>
      </c>
      <c r="I77" s="49">
        <v>103</v>
      </c>
      <c r="J77" s="49">
        <v>71.5</v>
      </c>
      <c r="K77" s="49">
        <v>180.1</v>
      </c>
      <c r="L77" s="49">
        <v>3.9</v>
      </c>
      <c r="M77" s="49">
        <v>17.2</v>
      </c>
      <c r="N77" s="49">
        <v>21</v>
      </c>
      <c r="O77" s="50">
        <v>40912</v>
      </c>
      <c r="P77" s="49">
        <v>91.943801559999997</v>
      </c>
      <c r="Q77" s="51">
        <f t="shared" si="1"/>
        <v>2012</v>
      </c>
    </row>
    <row r="78" spans="1:17">
      <c r="A78" s="57" t="s">
        <v>52</v>
      </c>
      <c r="B78" s="58" t="s">
        <v>124</v>
      </c>
      <c r="C78" s="49">
        <v>13.798</v>
      </c>
      <c r="D78" s="49">
        <v>20.524999999999999</v>
      </c>
      <c r="E78" s="49" t="s">
        <v>204</v>
      </c>
      <c r="F78" s="49">
        <v>39.08</v>
      </c>
      <c r="G78" s="49">
        <v>4.5999999999999996</v>
      </c>
      <c r="H78" s="49">
        <v>275</v>
      </c>
      <c r="I78" s="49">
        <v>109</v>
      </c>
      <c r="J78" s="49">
        <v>73.599999999999994</v>
      </c>
      <c r="K78" s="49">
        <v>208.5</v>
      </c>
      <c r="L78" s="49">
        <v>3.8679999999999999</v>
      </c>
      <c r="M78" s="49">
        <v>20</v>
      </c>
      <c r="N78" s="49">
        <v>22</v>
      </c>
      <c r="O78" s="50">
        <v>41124</v>
      </c>
      <c r="P78" s="49">
        <v>113.5402069</v>
      </c>
      <c r="Q78" s="51">
        <f t="shared" si="1"/>
        <v>2012</v>
      </c>
    </row>
    <row r="79" spans="1:17">
      <c r="A79" s="57" t="s">
        <v>52</v>
      </c>
      <c r="B79" s="58" t="s">
        <v>126</v>
      </c>
      <c r="C79" s="49">
        <v>48.911000000000001</v>
      </c>
      <c r="D79" s="49">
        <v>21.725000000000001</v>
      </c>
      <c r="E79" s="49" t="s">
        <v>204</v>
      </c>
      <c r="F79" s="49">
        <v>43.33</v>
      </c>
      <c r="G79" s="49">
        <v>4.5999999999999996</v>
      </c>
      <c r="H79" s="49">
        <v>215</v>
      </c>
      <c r="I79" s="49">
        <v>117.7</v>
      </c>
      <c r="J79" s="49">
        <v>78.2</v>
      </c>
      <c r="K79" s="49">
        <v>215.3</v>
      </c>
      <c r="L79" s="49">
        <v>4.1210000000000004</v>
      </c>
      <c r="M79" s="49">
        <v>19</v>
      </c>
      <c r="N79" s="49">
        <v>21</v>
      </c>
      <c r="O79" s="50">
        <v>41064</v>
      </c>
      <c r="P79" s="49">
        <v>93.957916900000001</v>
      </c>
      <c r="Q79" s="51">
        <f t="shared" si="1"/>
        <v>2012</v>
      </c>
    </row>
    <row r="80" spans="1:17">
      <c r="A80" s="57" t="s">
        <v>52</v>
      </c>
      <c r="B80" s="58" t="s">
        <v>125</v>
      </c>
      <c r="C80" s="49">
        <v>22.925000000000001</v>
      </c>
      <c r="D80" s="49"/>
      <c r="E80" s="49" t="s">
        <v>203</v>
      </c>
      <c r="F80" s="49">
        <v>42.66</v>
      </c>
      <c r="G80" s="49">
        <v>5.4</v>
      </c>
      <c r="H80" s="49">
        <v>300</v>
      </c>
      <c r="I80" s="49">
        <v>119</v>
      </c>
      <c r="J80" s="49">
        <v>79.900000000000006</v>
      </c>
      <c r="K80" s="49">
        <v>204.8</v>
      </c>
      <c r="L80" s="49">
        <v>5.3929999999999998</v>
      </c>
      <c r="M80" s="49">
        <v>30</v>
      </c>
      <c r="N80" s="49">
        <v>15</v>
      </c>
      <c r="O80" s="50">
        <v>41266</v>
      </c>
      <c r="P80" s="49">
        <v>123.97204670000001</v>
      </c>
      <c r="Q80" s="51">
        <f t="shared" si="1"/>
        <v>2012</v>
      </c>
    </row>
    <row r="81" spans="1:17">
      <c r="A81" s="57" t="s">
        <v>53</v>
      </c>
      <c r="B81" s="58" t="s">
        <v>146</v>
      </c>
      <c r="C81" s="49">
        <v>26.231999999999999</v>
      </c>
      <c r="D81" s="49">
        <v>8.3249999999999993</v>
      </c>
      <c r="E81" s="49" t="s">
        <v>204</v>
      </c>
      <c r="F81" s="49">
        <v>13.987</v>
      </c>
      <c r="G81" s="49">
        <v>1.8</v>
      </c>
      <c r="H81" s="49">
        <v>113</v>
      </c>
      <c r="I81" s="49">
        <v>98.4</v>
      </c>
      <c r="J81" s="49">
        <v>66.5</v>
      </c>
      <c r="K81" s="49">
        <v>173.6</v>
      </c>
      <c r="L81" s="49">
        <v>2.25</v>
      </c>
      <c r="M81" s="49">
        <v>13.2</v>
      </c>
      <c r="N81" s="49">
        <v>30</v>
      </c>
      <c r="O81" s="50">
        <v>41022</v>
      </c>
      <c r="P81" s="49">
        <v>45.832180559999998</v>
      </c>
      <c r="Q81" s="51">
        <f t="shared" si="1"/>
        <v>2012</v>
      </c>
    </row>
    <row r="82" spans="1:17">
      <c r="A82" s="57" t="s">
        <v>53</v>
      </c>
      <c r="B82" s="58" t="s">
        <v>144</v>
      </c>
      <c r="C82" s="49">
        <v>42.540999999999997</v>
      </c>
      <c r="D82" s="49">
        <v>10.395</v>
      </c>
      <c r="E82" s="49" t="s">
        <v>204</v>
      </c>
      <c r="F82" s="49">
        <v>19.047000000000001</v>
      </c>
      <c r="G82" s="49">
        <v>2.4</v>
      </c>
      <c r="H82" s="49">
        <v>154</v>
      </c>
      <c r="I82" s="49">
        <v>100.8</v>
      </c>
      <c r="J82" s="49">
        <v>68.900000000000006</v>
      </c>
      <c r="K82" s="49">
        <v>175.4</v>
      </c>
      <c r="L82" s="49">
        <v>2.91</v>
      </c>
      <c r="M82" s="49">
        <v>15.9</v>
      </c>
      <c r="N82" s="49">
        <v>24</v>
      </c>
      <c r="O82" s="50">
        <v>41237</v>
      </c>
      <c r="P82" s="49">
        <v>62.441962349999997</v>
      </c>
      <c r="Q82" s="51">
        <f t="shared" si="1"/>
        <v>2012</v>
      </c>
    </row>
    <row r="83" spans="1:17">
      <c r="A83" s="57" t="s">
        <v>53</v>
      </c>
      <c r="B83" s="58" t="s">
        <v>145</v>
      </c>
      <c r="C83" s="49">
        <v>55.616</v>
      </c>
      <c r="D83" s="49">
        <v>10.595000000000001</v>
      </c>
      <c r="E83" s="49" t="s">
        <v>204</v>
      </c>
      <c r="F83" s="49">
        <v>17.356999999999999</v>
      </c>
      <c r="G83" s="49">
        <v>2.4</v>
      </c>
      <c r="H83" s="49">
        <v>145</v>
      </c>
      <c r="I83" s="49">
        <v>103.7</v>
      </c>
      <c r="J83" s="49">
        <v>68.5</v>
      </c>
      <c r="K83" s="49">
        <v>187.8</v>
      </c>
      <c r="L83" s="49">
        <v>2.9449999999999998</v>
      </c>
      <c r="M83" s="49">
        <v>16.3</v>
      </c>
      <c r="N83" s="49">
        <v>25</v>
      </c>
      <c r="O83" s="50">
        <v>40937</v>
      </c>
      <c r="P83" s="49">
        <v>58.606772919999997</v>
      </c>
      <c r="Q83" s="51">
        <f t="shared" si="1"/>
        <v>2012</v>
      </c>
    </row>
    <row r="84" spans="1:17">
      <c r="A84" s="57" t="s">
        <v>53</v>
      </c>
      <c r="B84" s="58" t="s">
        <v>143</v>
      </c>
      <c r="C84" s="49">
        <v>5.7110000000000003</v>
      </c>
      <c r="D84" s="49">
        <v>16.574999999999999</v>
      </c>
      <c r="E84" s="49" t="s">
        <v>204</v>
      </c>
      <c r="F84" s="49">
        <v>24.997</v>
      </c>
      <c r="G84" s="49">
        <v>3.5</v>
      </c>
      <c r="H84" s="49">
        <v>210</v>
      </c>
      <c r="I84" s="49">
        <v>107.1</v>
      </c>
      <c r="J84" s="49">
        <v>70.3</v>
      </c>
      <c r="K84" s="49">
        <v>194.1</v>
      </c>
      <c r="L84" s="49">
        <v>3.4430000000000001</v>
      </c>
      <c r="M84" s="49">
        <v>19</v>
      </c>
      <c r="N84" s="49">
        <v>22</v>
      </c>
      <c r="O84" s="50">
        <v>41149</v>
      </c>
      <c r="P84" s="49">
        <v>84.83077858</v>
      </c>
      <c r="Q84" s="51">
        <f t="shared" si="1"/>
        <v>2012</v>
      </c>
    </row>
    <row r="85" spans="1:17">
      <c r="A85" s="57" t="s">
        <v>53</v>
      </c>
      <c r="B85" s="58" t="s">
        <v>142</v>
      </c>
      <c r="C85" s="49">
        <v>0.11</v>
      </c>
      <c r="D85" s="49">
        <v>20.94</v>
      </c>
      <c r="E85" s="49" t="s">
        <v>204</v>
      </c>
      <c r="F85" s="49">
        <v>25.45</v>
      </c>
      <c r="G85" s="49">
        <v>3</v>
      </c>
      <c r="H85" s="49">
        <v>161</v>
      </c>
      <c r="I85" s="49">
        <v>97.2</v>
      </c>
      <c r="J85" s="49">
        <v>72.400000000000006</v>
      </c>
      <c r="K85" s="49">
        <v>180.3</v>
      </c>
      <c r="L85" s="49">
        <v>3.1309999999999998</v>
      </c>
      <c r="M85" s="49">
        <v>19.8</v>
      </c>
      <c r="N85" s="49">
        <v>21</v>
      </c>
      <c r="O85" s="50">
        <v>41089</v>
      </c>
      <c r="P85" s="49">
        <v>67.544154939999999</v>
      </c>
      <c r="Q85" s="51">
        <f t="shared" si="1"/>
        <v>2012</v>
      </c>
    </row>
    <row r="86" spans="1:17">
      <c r="A86" s="57" t="s">
        <v>53</v>
      </c>
      <c r="B86" s="58" t="s">
        <v>147</v>
      </c>
      <c r="C86" s="49">
        <v>11.337</v>
      </c>
      <c r="D86" s="49">
        <v>19.125</v>
      </c>
      <c r="E86" s="49" t="s">
        <v>203</v>
      </c>
      <c r="F86" s="49">
        <v>31.806999999999999</v>
      </c>
      <c r="G86" s="49">
        <v>3.5</v>
      </c>
      <c r="H86" s="49">
        <v>200</v>
      </c>
      <c r="I86" s="49">
        <v>107.3</v>
      </c>
      <c r="J86" s="49">
        <v>69.900000000000006</v>
      </c>
      <c r="K86" s="49">
        <v>186.6</v>
      </c>
      <c r="L86" s="49">
        <v>4.5199999999999996</v>
      </c>
      <c r="M86" s="49">
        <v>24.3</v>
      </c>
      <c r="N86" s="49">
        <v>18</v>
      </c>
      <c r="O86" s="50">
        <v>40925</v>
      </c>
      <c r="P86" s="49">
        <v>83.920815039999994</v>
      </c>
      <c r="Q86" s="51">
        <f t="shared" si="1"/>
        <v>2012</v>
      </c>
    </row>
    <row r="87" spans="1:17">
      <c r="A87" s="57" t="s">
        <v>53</v>
      </c>
      <c r="B87" s="58" t="s">
        <v>148</v>
      </c>
      <c r="C87" s="49">
        <v>39.347999999999999</v>
      </c>
      <c r="D87" s="49">
        <v>13.88</v>
      </c>
      <c r="E87" s="49" t="s">
        <v>203</v>
      </c>
      <c r="F87" s="49">
        <v>22.527000000000001</v>
      </c>
      <c r="G87" s="49">
        <v>3</v>
      </c>
      <c r="H87" s="49">
        <v>173</v>
      </c>
      <c r="I87" s="49">
        <v>107.3</v>
      </c>
      <c r="J87" s="49">
        <v>66.7</v>
      </c>
      <c r="K87" s="49">
        <v>178.3</v>
      </c>
      <c r="L87" s="49">
        <v>3.51</v>
      </c>
      <c r="M87" s="49">
        <v>19.5</v>
      </c>
      <c r="N87" s="49">
        <v>20</v>
      </c>
      <c r="O87" s="50">
        <v>41047</v>
      </c>
      <c r="P87" s="49">
        <v>70.660941789999995</v>
      </c>
      <c r="Q87" s="51">
        <f t="shared" si="1"/>
        <v>2012</v>
      </c>
    </row>
    <row r="88" spans="1:17">
      <c r="A88" s="57" t="s">
        <v>54</v>
      </c>
      <c r="B88" s="58" t="s">
        <v>139</v>
      </c>
      <c r="C88" s="49">
        <v>14.351000000000001</v>
      </c>
      <c r="D88" s="49">
        <v>8.8000000000000007</v>
      </c>
      <c r="E88" s="49" t="s">
        <v>204</v>
      </c>
      <c r="F88" s="49">
        <v>16.239999999999998</v>
      </c>
      <c r="G88" s="49">
        <v>2</v>
      </c>
      <c r="H88" s="49">
        <v>125</v>
      </c>
      <c r="I88" s="49">
        <v>106.5</v>
      </c>
      <c r="J88" s="49">
        <v>69.099999999999994</v>
      </c>
      <c r="K88" s="49">
        <v>184.8</v>
      </c>
      <c r="L88" s="49">
        <v>2.7690000000000001</v>
      </c>
      <c r="M88" s="49">
        <v>15</v>
      </c>
      <c r="N88" s="49">
        <v>28</v>
      </c>
      <c r="O88" s="50">
        <v>41262</v>
      </c>
      <c r="P88" s="49">
        <v>50.997747609999998</v>
      </c>
      <c r="Q88" s="51">
        <f t="shared" si="1"/>
        <v>2012</v>
      </c>
    </row>
    <row r="89" spans="1:17">
      <c r="A89" s="57" t="s">
        <v>54</v>
      </c>
      <c r="B89" s="58" t="s">
        <v>136</v>
      </c>
      <c r="C89" s="49">
        <v>26.529</v>
      </c>
      <c r="D89" s="49">
        <v>13.89</v>
      </c>
      <c r="E89" s="49" t="s">
        <v>204</v>
      </c>
      <c r="F89" s="49">
        <v>16.54</v>
      </c>
      <c r="G89" s="49">
        <v>2</v>
      </c>
      <c r="H89" s="49">
        <v>125</v>
      </c>
      <c r="I89" s="49">
        <v>106.4</v>
      </c>
      <c r="J89" s="49">
        <v>69.599999999999994</v>
      </c>
      <c r="K89" s="49">
        <v>185</v>
      </c>
      <c r="L89" s="49">
        <v>2.8919999999999999</v>
      </c>
      <c r="M89" s="49">
        <v>16</v>
      </c>
      <c r="N89" s="49">
        <v>30</v>
      </c>
      <c r="O89" s="50">
        <v>40962</v>
      </c>
      <c r="P89" s="49">
        <v>51.113474259999997</v>
      </c>
      <c r="Q89" s="51">
        <f t="shared" si="1"/>
        <v>2012</v>
      </c>
    </row>
    <row r="90" spans="1:17">
      <c r="A90" s="57" t="s">
        <v>54</v>
      </c>
      <c r="B90" s="58" t="s">
        <v>140</v>
      </c>
      <c r="C90" s="49">
        <v>67.956000000000003</v>
      </c>
      <c r="D90" s="49">
        <v>11.03</v>
      </c>
      <c r="E90" s="49" t="s">
        <v>204</v>
      </c>
      <c r="F90" s="49">
        <v>19.035</v>
      </c>
      <c r="G90" s="49">
        <v>3</v>
      </c>
      <c r="H90" s="49">
        <v>153</v>
      </c>
      <c r="I90" s="49">
        <v>108.5</v>
      </c>
      <c r="J90" s="49">
        <v>73</v>
      </c>
      <c r="K90" s="49">
        <v>199.7</v>
      </c>
      <c r="L90" s="49">
        <v>3.379</v>
      </c>
      <c r="M90" s="49">
        <v>16</v>
      </c>
      <c r="N90" s="49">
        <v>24</v>
      </c>
      <c r="O90" s="50">
        <v>41174</v>
      </c>
      <c r="P90" s="49">
        <v>62.239966629999998</v>
      </c>
      <c r="Q90" s="51">
        <f t="shared" si="1"/>
        <v>2012</v>
      </c>
    </row>
    <row r="91" spans="1:17">
      <c r="A91" s="57" t="s">
        <v>54</v>
      </c>
      <c r="B91" s="58" t="s">
        <v>137</v>
      </c>
      <c r="C91" s="49">
        <v>81.174000000000007</v>
      </c>
      <c r="D91" s="49">
        <v>14.875</v>
      </c>
      <c r="E91" s="49" t="s">
        <v>204</v>
      </c>
      <c r="F91" s="49">
        <v>22.605</v>
      </c>
      <c r="G91" s="49">
        <v>4.5999999999999996</v>
      </c>
      <c r="H91" s="49">
        <v>200</v>
      </c>
      <c r="I91" s="49">
        <v>114.7</v>
      </c>
      <c r="J91" s="49">
        <v>78.2</v>
      </c>
      <c r="K91" s="49">
        <v>212</v>
      </c>
      <c r="L91" s="49">
        <v>3.9580000000000002</v>
      </c>
      <c r="M91" s="49">
        <v>19</v>
      </c>
      <c r="N91" s="49">
        <v>21</v>
      </c>
      <c r="O91" s="50">
        <v>41114</v>
      </c>
      <c r="P91" s="49">
        <v>80.657696459999997</v>
      </c>
      <c r="Q91" s="51">
        <f t="shared" si="1"/>
        <v>2012</v>
      </c>
    </row>
    <row r="92" spans="1:17">
      <c r="A92" s="57" t="s">
        <v>54</v>
      </c>
      <c r="B92" s="58" t="s">
        <v>138</v>
      </c>
      <c r="C92" s="49">
        <v>27.609000000000002</v>
      </c>
      <c r="D92" s="49">
        <v>20.43</v>
      </c>
      <c r="E92" s="49" t="s">
        <v>203</v>
      </c>
      <c r="F92" s="49">
        <v>27.56</v>
      </c>
      <c r="G92" s="49">
        <v>4</v>
      </c>
      <c r="H92" s="49">
        <v>210</v>
      </c>
      <c r="I92" s="49">
        <v>111.6</v>
      </c>
      <c r="J92" s="49">
        <v>70.2</v>
      </c>
      <c r="K92" s="49">
        <v>190.1</v>
      </c>
      <c r="L92" s="49">
        <v>3.8759999999999999</v>
      </c>
      <c r="M92" s="49">
        <v>21</v>
      </c>
      <c r="N92" s="49">
        <v>18</v>
      </c>
      <c r="O92" s="50">
        <v>39491</v>
      </c>
      <c r="P92" s="49">
        <v>85.949744249999995</v>
      </c>
      <c r="Q92" s="51">
        <f t="shared" si="1"/>
        <v>2008</v>
      </c>
    </row>
    <row r="93" spans="1:17">
      <c r="A93" s="57" t="s">
        <v>54</v>
      </c>
      <c r="B93" s="58" t="s">
        <v>141</v>
      </c>
      <c r="C93" s="49">
        <v>20.38</v>
      </c>
      <c r="D93" s="49">
        <v>14.795</v>
      </c>
      <c r="E93" s="49" t="s">
        <v>203</v>
      </c>
      <c r="F93" s="49">
        <v>22.51</v>
      </c>
      <c r="G93" s="49">
        <v>3.3</v>
      </c>
      <c r="H93" s="49">
        <v>170</v>
      </c>
      <c r="I93" s="49">
        <v>112.2</v>
      </c>
      <c r="J93" s="49">
        <v>74.900000000000006</v>
      </c>
      <c r="K93" s="49">
        <v>194.7</v>
      </c>
      <c r="L93" s="49">
        <v>3.944</v>
      </c>
      <c r="M93" s="49">
        <v>20</v>
      </c>
      <c r="N93" s="49">
        <v>21</v>
      </c>
      <c r="O93" s="50">
        <v>40106</v>
      </c>
      <c r="P93" s="49">
        <v>69.671460999999994</v>
      </c>
      <c r="Q93" s="51">
        <f t="shared" si="1"/>
        <v>2009</v>
      </c>
    </row>
    <row r="94" spans="1:17">
      <c r="A94" s="57" t="s">
        <v>55</v>
      </c>
      <c r="B94" s="58" t="s">
        <v>127</v>
      </c>
      <c r="C94" s="49">
        <v>18.391999999999999</v>
      </c>
      <c r="D94" s="49">
        <v>26.05</v>
      </c>
      <c r="E94" s="49" t="s">
        <v>204</v>
      </c>
      <c r="F94" s="49">
        <v>31.75</v>
      </c>
      <c r="G94" s="49">
        <v>2.2999999999999998</v>
      </c>
      <c r="H94" s="49">
        <v>185</v>
      </c>
      <c r="I94" s="49">
        <v>105.9</v>
      </c>
      <c r="J94" s="49">
        <v>67.7</v>
      </c>
      <c r="K94" s="49">
        <v>177.4</v>
      </c>
      <c r="L94" s="49">
        <v>3.25</v>
      </c>
      <c r="M94" s="49">
        <v>16.399999999999999</v>
      </c>
      <c r="N94" s="49">
        <v>26</v>
      </c>
      <c r="O94" s="50">
        <v>40657</v>
      </c>
      <c r="P94" s="49">
        <v>78.280730879999993</v>
      </c>
      <c r="Q94" s="51">
        <f t="shared" si="1"/>
        <v>2011</v>
      </c>
    </row>
    <row r="95" spans="1:17">
      <c r="A95" s="57" t="s">
        <v>55</v>
      </c>
      <c r="B95" s="58" t="s">
        <v>130</v>
      </c>
      <c r="C95" s="49">
        <v>27.602</v>
      </c>
      <c r="D95" s="49">
        <v>41.45</v>
      </c>
      <c r="E95" s="49" t="s">
        <v>204</v>
      </c>
      <c r="F95" s="49">
        <v>49.9</v>
      </c>
      <c r="G95" s="49">
        <v>3.2</v>
      </c>
      <c r="H95" s="49">
        <v>221</v>
      </c>
      <c r="I95" s="49">
        <v>111.5</v>
      </c>
      <c r="J95" s="49">
        <v>70.8</v>
      </c>
      <c r="K95" s="49">
        <v>189.4</v>
      </c>
      <c r="L95" s="49">
        <v>3.823</v>
      </c>
      <c r="M95" s="49">
        <v>21.1</v>
      </c>
      <c r="N95" s="49">
        <v>25</v>
      </c>
      <c r="O95" s="50">
        <v>40736</v>
      </c>
      <c r="P95" s="49">
        <v>98.249737499999995</v>
      </c>
      <c r="Q95" s="51">
        <f t="shared" si="1"/>
        <v>2011</v>
      </c>
    </row>
    <row r="96" spans="1:17">
      <c r="A96" s="57" t="s">
        <v>55</v>
      </c>
      <c r="B96" s="58" t="s">
        <v>132</v>
      </c>
      <c r="C96" s="49">
        <v>16.774000000000001</v>
      </c>
      <c r="D96" s="49">
        <v>50.375</v>
      </c>
      <c r="E96" s="49" t="s">
        <v>204</v>
      </c>
      <c r="F96" s="49">
        <v>69.7</v>
      </c>
      <c r="G96" s="49">
        <v>4.3</v>
      </c>
      <c r="H96" s="49">
        <v>275</v>
      </c>
      <c r="I96" s="49">
        <v>121.5</v>
      </c>
      <c r="J96" s="49">
        <v>73.099999999999994</v>
      </c>
      <c r="K96" s="49">
        <v>203.1</v>
      </c>
      <c r="L96" s="49">
        <v>4.133</v>
      </c>
      <c r="M96" s="49">
        <v>23.2</v>
      </c>
      <c r="N96" s="49">
        <v>21</v>
      </c>
      <c r="O96" s="50">
        <v>40707</v>
      </c>
      <c r="P96" s="49">
        <v>125.2738757</v>
      </c>
      <c r="Q96" s="51">
        <f t="shared" si="1"/>
        <v>2011</v>
      </c>
    </row>
    <row r="97" spans="1:17">
      <c r="A97" s="57" t="s">
        <v>55</v>
      </c>
      <c r="B97" s="58" t="s">
        <v>133</v>
      </c>
      <c r="C97" s="49">
        <v>3.3109999999999999</v>
      </c>
      <c r="D97" s="49">
        <v>58.6</v>
      </c>
      <c r="E97" s="49" t="s">
        <v>204</v>
      </c>
      <c r="F97" s="49">
        <v>82.6</v>
      </c>
      <c r="G97" s="49">
        <v>5</v>
      </c>
      <c r="H97" s="49">
        <v>302</v>
      </c>
      <c r="I97" s="49">
        <v>99</v>
      </c>
      <c r="J97" s="49">
        <v>71.3</v>
      </c>
      <c r="K97" s="49">
        <v>177.1</v>
      </c>
      <c r="L97" s="49">
        <v>4.125</v>
      </c>
      <c r="M97" s="49">
        <v>21.1</v>
      </c>
      <c r="N97" s="49">
        <v>20</v>
      </c>
      <c r="O97" s="50">
        <v>40619</v>
      </c>
      <c r="P97" s="49">
        <v>139.98229359999999</v>
      </c>
      <c r="Q97" s="51">
        <f t="shared" si="1"/>
        <v>2011</v>
      </c>
    </row>
    <row r="98" spans="1:17">
      <c r="A98" s="57" t="s">
        <v>55</v>
      </c>
      <c r="B98" s="58" t="s">
        <v>134</v>
      </c>
      <c r="C98" s="49">
        <v>7.9980000000000002</v>
      </c>
      <c r="D98" s="49"/>
      <c r="E98" s="49" t="s">
        <v>204</v>
      </c>
      <c r="F98" s="49">
        <v>38.9</v>
      </c>
      <c r="G98" s="49">
        <v>2.2999999999999998</v>
      </c>
      <c r="H98" s="49">
        <v>190</v>
      </c>
      <c r="I98" s="49">
        <v>94.5</v>
      </c>
      <c r="J98" s="49">
        <v>67.5</v>
      </c>
      <c r="K98" s="49">
        <v>157.9</v>
      </c>
      <c r="L98" s="49">
        <v>3.0550000000000002</v>
      </c>
      <c r="M98" s="49">
        <v>15.9</v>
      </c>
      <c r="N98" s="49">
        <v>26</v>
      </c>
      <c r="O98" s="50">
        <v>40559</v>
      </c>
      <c r="P98" s="49">
        <v>82.807361929999999</v>
      </c>
      <c r="Q98" s="51">
        <f t="shared" si="1"/>
        <v>2011</v>
      </c>
    </row>
    <row r="99" spans="1:17">
      <c r="A99" s="57" t="s">
        <v>55</v>
      </c>
      <c r="B99" s="58" t="s">
        <v>135</v>
      </c>
      <c r="C99" s="49">
        <v>1.526</v>
      </c>
      <c r="D99" s="49"/>
      <c r="E99" s="49" t="s">
        <v>204</v>
      </c>
      <c r="F99" s="49">
        <v>41</v>
      </c>
      <c r="G99" s="49">
        <v>2.2999999999999998</v>
      </c>
      <c r="H99" s="49">
        <v>185</v>
      </c>
      <c r="I99" s="49">
        <v>94.5</v>
      </c>
      <c r="J99" s="49">
        <v>67.5</v>
      </c>
      <c r="K99" s="49">
        <v>157.30000000000001</v>
      </c>
      <c r="L99" s="49">
        <v>2.9750000000000001</v>
      </c>
      <c r="M99" s="49">
        <v>14</v>
      </c>
      <c r="N99" s="49">
        <v>27</v>
      </c>
      <c r="O99" s="50">
        <v>40761</v>
      </c>
      <c r="P99" s="49">
        <v>81.848969240000002</v>
      </c>
      <c r="Q99" s="51">
        <f t="shared" si="1"/>
        <v>2011</v>
      </c>
    </row>
    <row r="100" spans="1:17">
      <c r="A100" s="57" t="s">
        <v>55</v>
      </c>
      <c r="B100" s="58" t="s">
        <v>129</v>
      </c>
      <c r="C100" s="49">
        <v>11.592000000000001</v>
      </c>
      <c r="D100" s="49"/>
      <c r="E100" s="49" t="s">
        <v>204</v>
      </c>
      <c r="F100" s="49">
        <v>41.6</v>
      </c>
      <c r="G100" s="49">
        <v>3.2</v>
      </c>
      <c r="H100" s="49">
        <v>215</v>
      </c>
      <c r="I100" s="49">
        <v>105.9</v>
      </c>
      <c r="J100" s="49">
        <v>67.8</v>
      </c>
      <c r="K100" s="49">
        <v>180.3</v>
      </c>
      <c r="L100" s="49">
        <v>3.2130000000000001</v>
      </c>
      <c r="M100" s="49">
        <v>16.399999999999999</v>
      </c>
      <c r="N100" s="49">
        <v>26</v>
      </c>
      <c r="O100" s="50">
        <v>40732</v>
      </c>
      <c r="P100" s="49">
        <v>92.925791770000004</v>
      </c>
      <c r="Q100" s="51">
        <f t="shared" si="1"/>
        <v>2011</v>
      </c>
    </row>
    <row r="101" spans="1:17">
      <c r="A101" s="57" t="s">
        <v>55</v>
      </c>
      <c r="B101" s="58" t="s">
        <v>128</v>
      </c>
      <c r="C101" s="49">
        <v>0.95399999999999996</v>
      </c>
      <c r="D101" s="49"/>
      <c r="E101" s="49" t="s">
        <v>204</v>
      </c>
      <c r="F101" s="49">
        <v>85.5</v>
      </c>
      <c r="G101" s="49">
        <v>5</v>
      </c>
      <c r="H101" s="49">
        <v>302</v>
      </c>
      <c r="I101" s="49">
        <v>113.6</v>
      </c>
      <c r="J101" s="49">
        <v>73.099999999999994</v>
      </c>
      <c r="K101" s="49">
        <v>196.6</v>
      </c>
      <c r="L101" s="49">
        <v>4.1150000000000002</v>
      </c>
      <c r="M101" s="49">
        <v>23.2</v>
      </c>
      <c r="N101" s="49">
        <v>20</v>
      </c>
      <c r="O101" s="50">
        <v>40644</v>
      </c>
      <c r="P101" s="49">
        <v>141.10098450000001</v>
      </c>
      <c r="Q101" s="51">
        <f t="shared" si="1"/>
        <v>2011</v>
      </c>
    </row>
    <row r="102" spans="1:17">
      <c r="A102" s="57" t="s">
        <v>55</v>
      </c>
      <c r="B102" s="58" t="s">
        <v>131</v>
      </c>
      <c r="C102" s="49">
        <v>28.975999999999999</v>
      </c>
      <c r="D102" s="49"/>
      <c r="E102" s="49" t="s">
        <v>203</v>
      </c>
      <c r="F102" s="49">
        <v>35.299999999999997</v>
      </c>
      <c r="G102" s="49">
        <v>3.2</v>
      </c>
      <c r="H102" s="49">
        <v>215</v>
      </c>
      <c r="I102" s="49">
        <v>111</v>
      </c>
      <c r="J102" s="49">
        <v>72.2</v>
      </c>
      <c r="K102" s="49">
        <v>180.6</v>
      </c>
      <c r="L102" s="49">
        <v>4.3869999999999996</v>
      </c>
      <c r="M102" s="49">
        <v>19</v>
      </c>
      <c r="N102" s="49">
        <v>20</v>
      </c>
      <c r="O102" s="50">
        <v>40584</v>
      </c>
      <c r="P102" s="49">
        <v>90.495532130000001</v>
      </c>
      <c r="Q102" s="51">
        <f t="shared" si="1"/>
        <v>2011</v>
      </c>
    </row>
    <row r="103" spans="1:17">
      <c r="A103" s="57" t="s">
        <v>56</v>
      </c>
      <c r="B103" s="58" t="s">
        <v>154</v>
      </c>
      <c r="C103" s="49">
        <v>42.643000000000001</v>
      </c>
      <c r="D103" s="49">
        <v>8.4499999999999993</v>
      </c>
      <c r="E103" s="49" t="s">
        <v>204</v>
      </c>
      <c r="F103" s="49">
        <v>13.499000000000001</v>
      </c>
      <c r="G103" s="49">
        <v>1.8</v>
      </c>
      <c r="H103" s="49">
        <v>126</v>
      </c>
      <c r="I103" s="49">
        <v>99.8</v>
      </c>
      <c r="J103" s="49">
        <v>67.3</v>
      </c>
      <c r="K103" s="49">
        <v>177.5</v>
      </c>
      <c r="L103" s="49">
        <v>2.593</v>
      </c>
      <c r="M103" s="49">
        <v>13.2</v>
      </c>
      <c r="N103" s="49">
        <v>30</v>
      </c>
      <c r="O103" s="50">
        <v>40786</v>
      </c>
      <c r="P103" s="49">
        <v>50.241977910000003</v>
      </c>
      <c r="Q103" s="51">
        <f t="shared" si="1"/>
        <v>2011</v>
      </c>
    </row>
    <row r="104" spans="1:17">
      <c r="A104" s="57" t="s">
        <v>56</v>
      </c>
      <c r="B104" s="58" t="s">
        <v>149</v>
      </c>
      <c r="C104" s="49">
        <v>88.093999999999994</v>
      </c>
      <c r="D104" s="49">
        <v>11.295</v>
      </c>
      <c r="E104" s="49" t="s">
        <v>204</v>
      </c>
      <c r="F104" s="49">
        <v>20.39</v>
      </c>
      <c r="G104" s="49">
        <v>2.4</v>
      </c>
      <c r="H104" s="49">
        <v>155</v>
      </c>
      <c r="I104" s="49">
        <v>103.1</v>
      </c>
      <c r="J104" s="49">
        <v>69.099999999999994</v>
      </c>
      <c r="K104" s="49">
        <v>183.5</v>
      </c>
      <c r="L104" s="49">
        <v>3.012</v>
      </c>
      <c r="M104" s="49">
        <v>15.9</v>
      </c>
      <c r="N104" s="49">
        <v>25</v>
      </c>
      <c r="O104" s="50">
        <v>40757</v>
      </c>
      <c r="P104" s="49">
        <v>63.313727829999998</v>
      </c>
      <c r="Q104" s="51">
        <f t="shared" si="1"/>
        <v>2011</v>
      </c>
    </row>
    <row r="105" spans="1:17">
      <c r="A105" s="57" t="s">
        <v>56</v>
      </c>
      <c r="B105" s="58" t="s">
        <v>151</v>
      </c>
      <c r="C105" s="49">
        <v>79.852999999999994</v>
      </c>
      <c r="D105" s="49">
        <v>15.125</v>
      </c>
      <c r="E105" s="49" t="s">
        <v>204</v>
      </c>
      <c r="F105" s="49">
        <v>26.248999999999999</v>
      </c>
      <c r="G105" s="49">
        <v>3</v>
      </c>
      <c r="H105" s="49">
        <v>222</v>
      </c>
      <c r="I105" s="49">
        <v>108.3</v>
      </c>
      <c r="J105" s="49">
        <v>70.3</v>
      </c>
      <c r="K105" s="49">
        <v>190.5</v>
      </c>
      <c r="L105" s="49">
        <v>3.294</v>
      </c>
      <c r="M105" s="49">
        <v>18.5</v>
      </c>
      <c r="N105" s="49">
        <v>25</v>
      </c>
      <c r="O105" s="50">
        <v>40669</v>
      </c>
      <c r="P105" s="49">
        <v>89.427820310000001</v>
      </c>
      <c r="Q105" s="51">
        <f t="shared" si="1"/>
        <v>2011</v>
      </c>
    </row>
    <row r="106" spans="1:17">
      <c r="A106" s="57" t="s">
        <v>56</v>
      </c>
      <c r="B106" s="58" t="s">
        <v>153</v>
      </c>
      <c r="C106" s="49">
        <v>27.308</v>
      </c>
      <c r="D106" s="49">
        <v>15.38</v>
      </c>
      <c r="E106" s="49" t="s">
        <v>203</v>
      </c>
      <c r="F106" s="49">
        <v>26.399000000000001</v>
      </c>
      <c r="G106" s="49">
        <v>3.3</v>
      </c>
      <c r="H106" s="49">
        <v>170</v>
      </c>
      <c r="I106" s="49">
        <v>112.2</v>
      </c>
      <c r="J106" s="49">
        <v>74.900000000000006</v>
      </c>
      <c r="K106" s="49">
        <v>194.8</v>
      </c>
      <c r="L106" s="49">
        <v>3.9910000000000001</v>
      </c>
      <c r="M106" s="49">
        <v>20</v>
      </c>
      <c r="N106" s="49">
        <v>21</v>
      </c>
      <c r="O106" s="50">
        <v>40609</v>
      </c>
      <c r="P106" s="49">
        <v>71.171664129999996</v>
      </c>
      <c r="Q106" s="51">
        <f t="shared" si="1"/>
        <v>2011</v>
      </c>
    </row>
    <row r="107" spans="1:17">
      <c r="A107" s="57" t="s">
        <v>56</v>
      </c>
      <c r="B107" s="58" t="s">
        <v>152</v>
      </c>
      <c r="C107" s="49">
        <v>42.573999999999998</v>
      </c>
      <c r="D107" s="49">
        <v>17.809999999999999</v>
      </c>
      <c r="E107" s="49" t="s">
        <v>203</v>
      </c>
      <c r="F107" s="49">
        <v>29.298999999999999</v>
      </c>
      <c r="G107" s="49">
        <v>3.3</v>
      </c>
      <c r="H107" s="49">
        <v>170</v>
      </c>
      <c r="I107" s="49">
        <v>106.3</v>
      </c>
      <c r="J107" s="49">
        <v>71.7</v>
      </c>
      <c r="K107" s="49">
        <v>182.6</v>
      </c>
      <c r="L107" s="49">
        <v>3.9470000000000001</v>
      </c>
      <c r="M107" s="49">
        <v>21</v>
      </c>
      <c r="N107" s="49">
        <v>19</v>
      </c>
      <c r="O107" s="50">
        <v>40811</v>
      </c>
      <c r="P107" s="49">
        <v>72.290355079999998</v>
      </c>
      <c r="Q107" s="51">
        <f t="shared" si="1"/>
        <v>2011</v>
      </c>
    </row>
    <row r="108" spans="1:17">
      <c r="A108" s="57" t="s">
        <v>56</v>
      </c>
      <c r="B108" s="58" t="s">
        <v>155</v>
      </c>
      <c r="C108" s="49">
        <v>54.158000000000001</v>
      </c>
      <c r="D108" s="49"/>
      <c r="E108" s="49" t="s">
        <v>203</v>
      </c>
      <c r="F108" s="49">
        <v>22.798999999999999</v>
      </c>
      <c r="G108" s="49">
        <v>3.3</v>
      </c>
      <c r="H108" s="49">
        <v>170</v>
      </c>
      <c r="I108" s="49">
        <v>104.3</v>
      </c>
      <c r="J108" s="49">
        <v>70.400000000000006</v>
      </c>
      <c r="K108" s="49">
        <v>178</v>
      </c>
      <c r="L108" s="49">
        <v>3.8210000000000002</v>
      </c>
      <c r="M108" s="49">
        <v>19.399999999999999</v>
      </c>
      <c r="N108" s="49">
        <v>18</v>
      </c>
      <c r="O108" s="50">
        <v>40567</v>
      </c>
      <c r="P108" s="49">
        <v>69.78294434</v>
      </c>
      <c r="Q108" s="51">
        <f t="shared" si="1"/>
        <v>2011</v>
      </c>
    </row>
    <row r="109" spans="1:17">
      <c r="A109" s="57" t="s">
        <v>56</v>
      </c>
      <c r="B109" s="58" t="s">
        <v>150</v>
      </c>
      <c r="C109" s="49">
        <v>65.004999999999995</v>
      </c>
      <c r="D109" s="49"/>
      <c r="E109" s="49" t="s">
        <v>203</v>
      </c>
      <c r="F109" s="49">
        <v>17.89</v>
      </c>
      <c r="G109" s="49">
        <v>3.3</v>
      </c>
      <c r="H109" s="49">
        <v>170</v>
      </c>
      <c r="I109" s="49">
        <v>116.1</v>
      </c>
      <c r="J109" s="49">
        <v>66.5</v>
      </c>
      <c r="K109" s="49">
        <v>196.1</v>
      </c>
      <c r="L109" s="49">
        <v>3.2170000000000001</v>
      </c>
      <c r="M109" s="49">
        <v>19.399999999999999</v>
      </c>
      <c r="N109" s="49">
        <v>18</v>
      </c>
      <c r="O109" s="50">
        <v>40782</v>
      </c>
      <c r="P109" s="49">
        <v>67.889270589999995</v>
      </c>
      <c r="Q109" s="51">
        <f t="shared" si="1"/>
        <v>2011</v>
      </c>
    </row>
    <row r="110" spans="1:17">
      <c r="A110" s="57" t="s">
        <v>57</v>
      </c>
      <c r="B110" s="58" t="s">
        <v>159</v>
      </c>
      <c r="C110" s="49">
        <v>1.1120000000000001</v>
      </c>
      <c r="D110" s="49">
        <v>11.24</v>
      </c>
      <c r="E110" s="49" t="s">
        <v>204</v>
      </c>
      <c r="F110" s="49">
        <v>18.145</v>
      </c>
      <c r="G110" s="49">
        <v>3.1</v>
      </c>
      <c r="H110" s="49">
        <v>150</v>
      </c>
      <c r="I110" s="49">
        <v>107</v>
      </c>
      <c r="J110" s="49">
        <v>69.400000000000006</v>
      </c>
      <c r="K110" s="49">
        <v>192</v>
      </c>
      <c r="L110" s="49">
        <v>3.1019999999999999</v>
      </c>
      <c r="M110" s="49">
        <v>15.2</v>
      </c>
      <c r="N110" s="49">
        <v>25</v>
      </c>
      <c r="O110" s="50">
        <v>40694</v>
      </c>
      <c r="P110" s="49">
        <v>60.861611549999999</v>
      </c>
      <c r="Q110" s="51">
        <f t="shared" si="1"/>
        <v>2011</v>
      </c>
    </row>
    <row r="111" spans="1:17">
      <c r="A111" s="57" t="s">
        <v>57</v>
      </c>
      <c r="B111" s="58" t="s">
        <v>160</v>
      </c>
      <c r="C111" s="49">
        <v>38.554000000000002</v>
      </c>
      <c r="D111" s="49"/>
      <c r="E111" s="49" t="s">
        <v>204</v>
      </c>
      <c r="F111" s="49">
        <v>24.15</v>
      </c>
      <c r="G111" s="49">
        <v>3.5</v>
      </c>
      <c r="H111" s="49">
        <v>215</v>
      </c>
      <c r="I111" s="49">
        <v>109</v>
      </c>
      <c r="J111" s="49">
        <v>73.599999999999994</v>
      </c>
      <c r="K111" s="49">
        <v>195.9</v>
      </c>
      <c r="L111" s="49">
        <v>3.4550000000000001</v>
      </c>
      <c r="M111" s="49">
        <v>18</v>
      </c>
      <c r="N111" s="49"/>
      <c r="O111" s="50">
        <v>40634</v>
      </c>
      <c r="P111" s="49">
        <v>86.272522910000006</v>
      </c>
      <c r="Q111" s="51">
        <f t="shared" si="1"/>
        <v>2011</v>
      </c>
    </row>
    <row r="112" spans="1:17">
      <c r="A112" s="57" t="s">
        <v>57</v>
      </c>
      <c r="B112" s="58" t="s">
        <v>156</v>
      </c>
      <c r="C112" s="49">
        <v>80.254999999999995</v>
      </c>
      <c r="D112" s="49"/>
      <c r="E112" s="49" t="s">
        <v>204</v>
      </c>
      <c r="F112" s="49">
        <v>18.27</v>
      </c>
      <c r="G112" s="49">
        <v>2.4</v>
      </c>
      <c r="H112" s="49">
        <v>150</v>
      </c>
      <c r="I112" s="49">
        <v>107</v>
      </c>
      <c r="J112" s="49">
        <v>70.099999999999994</v>
      </c>
      <c r="K112" s="49">
        <v>186.7</v>
      </c>
      <c r="L112" s="49">
        <v>2.9580000000000002</v>
      </c>
      <c r="M112" s="49">
        <v>15</v>
      </c>
      <c r="N112" s="49">
        <v>27</v>
      </c>
      <c r="O112" s="50">
        <v>40106</v>
      </c>
      <c r="P112" s="49">
        <v>60.727446929999999</v>
      </c>
      <c r="Q112" s="51">
        <f t="shared" si="1"/>
        <v>2009</v>
      </c>
    </row>
    <row r="113" spans="1:17">
      <c r="A113" s="57" t="s">
        <v>57</v>
      </c>
      <c r="B113" s="58" t="s">
        <v>157</v>
      </c>
      <c r="C113" s="49">
        <v>14.69</v>
      </c>
      <c r="D113" s="49">
        <v>19.89</v>
      </c>
      <c r="E113" s="49" t="s">
        <v>204</v>
      </c>
      <c r="F113" s="49">
        <v>36.228999999999999</v>
      </c>
      <c r="G113" s="49">
        <v>4</v>
      </c>
      <c r="H113" s="49">
        <v>250</v>
      </c>
      <c r="I113" s="49">
        <v>113.8</v>
      </c>
      <c r="J113" s="49">
        <v>74.400000000000006</v>
      </c>
      <c r="K113" s="49">
        <v>205.4</v>
      </c>
      <c r="L113" s="49">
        <v>3.9670000000000001</v>
      </c>
      <c r="M113" s="49">
        <v>18.5</v>
      </c>
      <c r="N113" s="49">
        <v>22</v>
      </c>
      <c r="O113" s="50">
        <v>40592</v>
      </c>
      <c r="P113" s="49">
        <v>103.4416926</v>
      </c>
      <c r="Q113" s="51">
        <f t="shared" si="1"/>
        <v>2011</v>
      </c>
    </row>
    <row r="114" spans="1:17">
      <c r="A114" s="57" t="s">
        <v>57</v>
      </c>
      <c r="B114" s="58" t="s">
        <v>158</v>
      </c>
      <c r="C114" s="49">
        <v>20.016999999999999</v>
      </c>
      <c r="D114" s="49">
        <v>19.925000000000001</v>
      </c>
      <c r="E114" s="49" t="s">
        <v>203</v>
      </c>
      <c r="F114" s="49">
        <v>31.597999999999999</v>
      </c>
      <c r="G114" s="49">
        <v>4.3</v>
      </c>
      <c r="H114" s="49">
        <v>190</v>
      </c>
      <c r="I114" s="49">
        <v>107</v>
      </c>
      <c r="J114" s="49">
        <v>67.8</v>
      </c>
      <c r="K114" s="49">
        <v>181.2</v>
      </c>
      <c r="L114" s="49">
        <v>4.0679999999999996</v>
      </c>
      <c r="M114" s="49">
        <v>17.5</v>
      </c>
      <c r="N114" s="49">
        <v>19</v>
      </c>
      <c r="O114" s="50">
        <v>40807</v>
      </c>
      <c r="P114" s="49">
        <v>80.511672590000003</v>
      </c>
      <c r="Q114" s="51">
        <f t="shared" si="1"/>
        <v>2011</v>
      </c>
    </row>
    <row r="115" spans="1:17">
      <c r="A115" s="57" t="s">
        <v>57</v>
      </c>
      <c r="B115" s="58" t="s">
        <v>161</v>
      </c>
      <c r="C115" s="49">
        <v>24.361000000000001</v>
      </c>
      <c r="D115" s="49">
        <v>15.24</v>
      </c>
      <c r="E115" s="49" t="s">
        <v>203</v>
      </c>
      <c r="F115" s="49">
        <v>25.344999999999999</v>
      </c>
      <c r="G115" s="49">
        <v>3.4</v>
      </c>
      <c r="H115" s="49">
        <v>185</v>
      </c>
      <c r="I115" s="49">
        <v>120</v>
      </c>
      <c r="J115" s="49">
        <v>72.2</v>
      </c>
      <c r="K115" s="49">
        <v>201.4</v>
      </c>
      <c r="L115" s="49">
        <v>3.948</v>
      </c>
      <c r="M115" s="49">
        <v>25</v>
      </c>
      <c r="N115" s="49">
        <v>22</v>
      </c>
      <c r="O115" s="50">
        <v>40719</v>
      </c>
      <c r="P115" s="49">
        <v>76.096570420000006</v>
      </c>
      <c r="Q115" s="51">
        <f t="shared" si="1"/>
        <v>2011</v>
      </c>
    </row>
    <row r="116" spans="1:17">
      <c r="A116" s="57" t="s">
        <v>58</v>
      </c>
      <c r="B116" s="58" t="s">
        <v>88</v>
      </c>
      <c r="C116" s="49">
        <v>32.734000000000002</v>
      </c>
      <c r="D116" s="49">
        <v>7.75</v>
      </c>
      <c r="E116" s="49" t="s">
        <v>204</v>
      </c>
      <c r="F116" s="49">
        <v>12.64</v>
      </c>
      <c r="G116" s="49">
        <v>2</v>
      </c>
      <c r="H116" s="49">
        <v>132</v>
      </c>
      <c r="I116" s="49">
        <v>105</v>
      </c>
      <c r="J116" s="49">
        <v>74.400000000000006</v>
      </c>
      <c r="K116" s="49">
        <v>174.4</v>
      </c>
      <c r="L116" s="49">
        <v>2.5590000000000002</v>
      </c>
      <c r="M116" s="49">
        <v>12.5</v>
      </c>
      <c r="N116" s="49">
        <v>29</v>
      </c>
      <c r="O116" s="50">
        <v>40659</v>
      </c>
      <c r="P116" s="49">
        <v>52.084898750000001</v>
      </c>
      <c r="Q116" s="51">
        <f t="shared" si="1"/>
        <v>2011</v>
      </c>
    </row>
    <row r="117" spans="1:17">
      <c r="A117" s="57" t="s">
        <v>58</v>
      </c>
      <c r="B117" s="58" t="s">
        <v>162</v>
      </c>
      <c r="C117" s="49">
        <v>5.24</v>
      </c>
      <c r="D117" s="49">
        <v>9.8000000000000007</v>
      </c>
      <c r="E117" s="49" t="s">
        <v>204</v>
      </c>
      <c r="F117" s="49">
        <v>16.079999999999998</v>
      </c>
      <c r="G117" s="49">
        <v>2</v>
      </c>
      <c r="H117" s="49">
        <v>132</v>
      </c>
      <c r="I117" s="49">
        <v>108</v>
      </c>
      <c r="J117" s="49">
        <v>71</v>
      </c>
      <c r="K117" s="49">
        <v>186.3</v>
      </c>
      <c r="L117" s="49">
        <v>2.9420000000000002</v>
      </c>
      <c r="M117" s="49">
        <v>16</v>
      </c>
      <c r="N117" s="49">
        <v>27</v>
      </c>
      <c r="O117" s="50">
        <v>40861</v>
      </c>
      <c r="P117" s="49">
        <v>53.411897670000002</v>
      </c>
      <c r="Q117" s="51">
        <f t="shared" si="1"/>
        <v>2011</v>
      </c>
    </row>
    <row r="118" spans="1:17">
      <c r="A118" s="57" t="s">
        <v>58</v>
      </c>
      <c r="B118" s="58" t="s">
        <v>164</v>
      </c>
      <c r="C118" s="49">
        <v>24.155000000000001</v>
      </c>
      <c r="D118" s="49">
        <v>12.025</v>
      </c>
      <c r="E118" s="49" t="s">
        <v>203</v>
      </c>
      <c r="F118" s="49">
        <v>18.850000000000001</v>
      </c>
      <c r="G118" s="49">
        <v>2.4</v>
      </c>
      <c r="H118" s="49">
        <v>150</v>
      </c>
      <c r="I118" s="49">
        <v>113.3</v>
      </c>
      <c r="J118" s="49">
        <v>76.8</v>
      </c>
      <c r="K118" s="49">
        <v>186.3</v>
      </c>
      <c r="L118" s="49">
        <v>3.528</v>
      </c>
      <c r="M118" s="49">
        <v>20</v>
      </c>
      <c r="N118" s="49">
        <v>24</v>
      </c>
      <c r="O118" s="50">
        <v>40657</v>
      </c>
      <c r="P118" s="49">
        <v>60.951185119999998</v>
      </c>
      <c r="Q118" s="51">
        <f t="shared" si="1"/>
        <v>2011</v>
      </c>
    </row>
    <row r="119" spans="1:17">
      <c r="A119" s="57" t="s">
        <v>58</v>
      </c>
      <c r="B119" s="58" t="s">
        <v>163</v>
      </c>
      <c r="C119" s="49">
        <v>1.8720000000000001</v>
      </c>
      <c r="D119" s="49"/>
      <c r="E119" s="49" t="s">
        <v>204</v>
      </c>
      <c r="F119" s="49">
        <v>43</v>
      </c>
      <c r="G119" s="49">
        <v>3.5</v>
      </c>
      <c r="H119" s="49">
        <v>253</v>
      </c>
      <c r="I119" s="49">
        <v>113.3</v>
      </c>
      <c r="J119" s="49">
        <v>76.3</v>
      </c>
      <c r="K119" s="49">
        <v>165.4</v>
      </c>
      <c r="L119" s="49">
        <v>2.85</v>
      </c>
      <c r="M119" s="49">
        <v>12</v>
      </c>
      <c r="N119" s="49">
        <v>21</v>
      </c>
      <c r="O119" s="50">
        <v>41087</v>
      </c>
      <c r="P119" s="49">
        <v>106.98445630000001</v>
      </c>
      <c r="Q119" s="51">
        <f t="shared" si="1"/>
        <v>2012</v>
      </c>
    </row>
    <row r="120" spans="1:17">
      <c r="A120" s="57" t="s">
        <v>59</v>
      </c>
      <c r="B120" s="58" t="s">
        <v>170</v>
      </c>
      <c r="C120" s="49">
        <v>51.645000000000003</v>
      </c>
      <c r="D120" s="49">
        <v>13.79</v>
      </c>
      <c r="E120" s="49" t="s">
        <v>204</v>
      </c>
      <c r="F120" s="49">
        <v>21.61</v>
      </c>
      <c r="G120" s="49">
        <v>2.4</v>
      </c>
      <c r="H120" s="49">
        <v>150</v>
      </c>
      <c r="I120" s="49">
        <v>104.1</v>
      </c>
      <c r="J120" s="49">
        <v>68.400000000000006</v>
      </c>
      <c r="K120" s="49">
        <v>181.9</v>
      </c>
      <c r="L120" s="49">
        <v>2.9060000000000001</v>
      </c>
      <c r="M120" s="49">
        <v>15</v>
      </c>
      <c r="N120" s="49">
        <v>27</v>
      </c>
      <c r="O120" s="50">
        <v>40933</v>
      </c>
      <c r="P120" s="49">
        <v>62.015870300000003</v>
      </c>
      <c r="Q120" s="51">
        <f t="shared" si="1"/>
        <v>2012</v>
      </c>
    </row>
    <row r="121" spans="1:17">
      <c r="A121" s="57" t="s">
        <v>59</v>
      </c>
      <c r="B121" s="58" t="s">
        <v>167</v>
      </c>
      <c r="C121" s="49">
        <v>131.09700000000001</v>
      </c>
      <c r="D121" s="49">
        <v>10.29</v>
      </c>
      <c r="E121" s="49" t="s">
        <v>204</v>
      </c>
      <c r="F121" s="49">
        <v>19.72</v>
      </c>
      <c r="G121" s="49">
        <v>3.4</v>
      </c>
      <c r="H121" s="49">
        <v>175</v>
      </c>
      <c r="I121" s="49">
        <v>107</v>
      </c>
      <c r="J121" s="49">
        <v>70.400000000000006</v>
      </c>
      <c r="K121" s="49">
        <v>186.3</v>
      </c>
      <c r="L121" s="49">
        <v>3.0910000000000002</v>
      </c>
      <c r="M121" s="49">
        <v>15.2</v>
      </c>
      <c r="N121" s="49">
        <v>25</v>
      </c>
      <c r="O121" s="50">
        <v>41239</v>
      </c>
      <c r="P121" s="49">
        <v>70.389737260000004</v>
      </c>
      <c r="Q121" s="51">
        <f t="shared" si="1"/>
        <v>2012</v>
      </c>
    </row>
    <row r="122" spans="1:17">
      <c r="A122" s="57" t="s">
        <v>59</v>
      </c>
      <c r="B122" s="58" t="s">
        <v>166</v>
      </c>
      <c r="C122" s="49">
        <v>19.911000000000001</v>
      </c>
      <c r="D122" s="49">
        <v>17.805</v>
      </c>
      <c r="E122" s="49" t="s">
        <v>204</v>
      </c>
      <c r="F122" s="49">
        <v>25.31</v>
      </c>
      <c r="G122" s="49">
        <v>3.8</v>
      </c>
      <c r="H122" s="49">
        <v>200</v>
      </c>
      <c r="I122" s="49">
        <v>101.1</v>
      </c>
      <c r="J122" s="49">
        <v>74.5</v>
      </c>
      <c r="K122" s="49">
        <v>193.4</v>
      </c>
      <c r="L122" s="49">
        <v>3.492</v>
      </c>
      <c r="M122" s="49">
        <v>16.8</v>
      </c>
      <c r="N122" s="49">
        <v>25</v>
      </c>
      <c r="O122" s="50">
        <v>41076</v>
      </c>
      <c r="P122" s="49">
        <v>81.492726160000004</v>
      </c>
      <c r="Q122" s="51">
        <f t="shared" si="1"/>
        <v>2012</v>
      </c>
    </row>
    <row r="123" spans="1:17">
      <c r="A123" s="57" t="s">
        <v>59</v>
      </c>
      <c r="B123" s="58" t="s">
        <v>168</v>
      </c>
      <c r="C123" s="49">
        <v>92.364000000000004</v>
      </c>
      <c r="D123" s="49">
        <v>14.01</v>
      </c>
      <c r="E123" s="49" t="s">
        <v>204</v>
      </c>
      <c r="F123" s="49">
        <v>21.664999999999999</v>
      </c>
      <c r="G123" s="49">
        <v>3.8</v>
      </c>
      <c r="H123" s="49">
        <v>195</v>
      </c>
      <c r="I123" s="49">
        <v>110.5</v>
      </c>
      <c r="J123" s="49">
        <v>72.7</v>
      </c>
      <c r="K123" s="49">
        <v>196.5</v>
      </c>
      <c r="L123" s="49">
        <v>3.3959999999999999</v>
      </c>
      <c r="M123" s="49">
        <v>18</v>
      </c>
      <c r="N123" s="49">
        <v>25</v>
      </c>
      <c r="O123" s="50">
        <v>41197</v>
      </c>
      <c r="P123" s="49">
        <v>78.318168130000004</v>
      </c>
      <c r="Q123" s="51">
        <f t="shared" si="1"/>
        <v>2012</v>
      </c>
    </row>
    <row r="124" spans="1:17">
      <c r="A124" s="57" t="s">
        <v>59</v>
      </c>
      <c r="B124" s="58" t="s">
        <v>165</v>
      </c>
      <c r="C124" s="49">
        <v>35.945</v>
      </c>
      <c r="D124" s="49">
        <v>13.225</v>
      </c>
      <c r="E124" s="49" t="s">
        <v>204</v>
      </c>
      <c r="F124" s="49">
        <v>23.754999999999999</v>
      </c>
      <c r="G124" s="49">
        <v>3.8</v>
      </c>
      <c r="H124" s="49">
        <v>205</v>
      </c>
      <c r="I124" s="49">
        <v>112.2</v>
      </c>
      <c r="J124" s="49">
        <v>72.599999999999994</v>
      </c>
      <c r="K124" s="49">
        <v>202.5</v>
      </c>
      <c r="L124" s="49">
        <v>3.59</v>
      </c>
      <c r="M124" s="49">
        <v>17.5</v>
      </c>
      <c r="N124" s="49">
        <v>24</v>
      </c>
      <c r="O124" s="50">
        <v>40681</v>
      </c>
      <c r="P124" s="49">
        <v>82.661355599999993</v>
      </c>
      <c r="Q124" s="51">
        <f t="shared" si="1"/>
        <v>2011</v>
      </c>
    </row>
    <row r="125" spans="1:17">
      <c r="A125" s="57" t="s">
        <v>59</v>
      </c>
      <c r="B125" s="58" t="s">
        <v>169</v>
      </c>
      <c r="C125" s="49">
        <v>39.572000000000003</v>
      </c>
      <c r="D125" s="49"/>
      <c r="E125" s="49" t="s">
        <v>203</v>
      </c>
      <c r="F125" s="49">
        <v>25.635000000000002</v>
      </c>
      <c r="G125" s="49">
        <v>3.4</v>
      </c>
      <c r="H125" s="49">
        <v>185</v>
      </c>
      <c r="I125" s="49">
        <v>120</v>
      </c>
      <c r="J125" s="49">
        <v>72.7</v>
      </c>
      <c r="K125" s="49">
        <v>201.3</v>
      </c>
      <c r="L125" s="49">
        <v>3.9420000000000002</v>
      </c>
      <c r="M125" s="49">
        <v>25</v>
      </c>
      <c r="N125" s="49">
        <v>23</v>
      </c>
      <c r="O125" s="50">
        <v>41112</v>
      </c>
      <c r="P125" s="49">
        <v>76.208439519999999</v>
      </c>
      <c r="Q125" s="51">
        <f t="shared" si="1"/>
        <v>2012</v>
      </c>
    </row>
    <row r="126" spans="1:17">
      <c r="A126" s="57" t="s">
        <v>60</v>
      </c>
      <c r="B126" s="58" t="s">
        <v>171</v>
      </c>
      <c r="C126" s="49">
        <v>8.9819999999999993</v>
      </c>
      <c r="D126" s="49">
        <v>41.25</v>
      </c>
      <c r="E126" s="49" t="s">
        <v>204</v>
      </c>
      <c r="F126" s="49">
        <v>41.43</v>
      </c>
      <c r="G126" s="49">
        <v>2.7</v>
      </c>
      <c r="H126" s="49">
        <v>217</v>
      </c>
      <c r="I126" s="49">
        <v>95.2</v>
      </c>
      <c r="J126" s="49">
        <v>70.099999999999994</v>
      </c>
      <c r="K126" s="49">
        <v>171</v>
      </c>
      <c r="L126" s="49">
        <v>2.778</v>
      </c>
      <c r="M126" s="49">
        <v>17</v>
      </c>
      <c r="N126" s="49">
        <v>22</v>
      </c>
      <c r="O126" s="50">
        <v>40958</v>
      </c>
      <c r="P126" s="49">
        <v>93.437330700000004</v>
      </c>
      <c r="Q126" s="51">
        <f t="shared" si="1"/>
        <v>2012</v>
      </c>
    </row>
    <row r="127" spans="1:17">
      <c r="A127" s="57" t="s">
        <v>60</v>
      </c>
      <c r="B127" s="58" t="s">
        <v>173</v>
      </c>
      <c r="C127" s="49">
        <v>1.28</v>
      </c>
      <c r="D127" s="49">
        <v>60.625</v>
      </c>
      <c r="E127" s="49" t="s">
        <v>204</v>
      </c>
      <c r="F127" s="49">
        <v>71.02</v>
      </c>
      <c r="G127" s="49">
        <v>3.4</v>
      </c>
      <c r="H127" s="49">
        <v>300</v>
      </c>
      <c r="I127" s="49">
        <v>92.6</v>
      </c>
      <c r="J127" s="49">
        <v>69.5</v>
      </c>
      <c r="K127" s="49">
        <v>174.5</v>
      </c>
      <c r="L127" s="49">
        <v>3.032</v>
      </c>
      <c r="M127" s="49">
        <v>17</v>
      </c>
      <c r="N127" s="49">
        <v>21</v>
      </c>
      <c r="O127" s="50">
        <v>41264</v>
      </c>
      <c r="P127" s="49">
        <v>134.3909754</v>
      </c>
      <c r="Q127" s="51">
        <f t="shared" si="1"/>
        <v>2012</v>
      </c>
    </row>
    <row r="128" spans="1:17">
      <c r="A128" s="57" t="s">
        <v>60</v>
      </c>
      <c r="B128" s="58" t="s">
        <v>172</v>
      </c>
      <c r="C128" s="49">
        <v>1.8660000000000001</v>
      </c>
      <c r="D128" s="49">
        <v>67.55</v>
      </c>
      <c r="E128" s="49" t="s">
        <v>204</v>
      </c>
      <c r="F128" s="49">
        <v>74.97</v>
      </c>
      <c r="G128" s="49">
        <v>3.4</v>
      </c>
      <c r="H128" s="49">
        <v>300</v>
      </c>
      <c r="I128" s="49">
        <v>92.6</v>
      </c>
      <c r="J128" s="49">
        <v>69.5</v>
      </c>
      <c r="K128" s="49">
        <v>174.5</v>
      </c>
      <c r="L128" s="49">
        <v>3.0750000000000002</v>
      </c>
      <c r="M128" s="49">
        <v>17</v>
      </c>
      <c r="N128" s="49">
        <v>23</v>
      </c>
      <c r="O128" s="50">
        <v>40735</v>
      </c>
      <c r="P128" s="49">
        <v>135.91470960000001</v>
      </c>
      <c r="Q128" s="51">
        <f t="shared" si="1"/>
        <v>2011</v>
      </c>
    </row>
    <row r="129" spans="1:17">
      <c r="A129" s="57" t="s">
        <v>61</v>
      </c>
      <c r="B129" s="58">
        <v>44809</v>
      </c>
      <c r="C129" s="49">
        <v>9.1910000000000007</v>
      </c>
      <c r="D129" s="49"/>
      <c r="E129" s="49" t="s">
        <v>204</v>
      </c>
      <c r="F129" s="49">
        <v>33.119999999999997</v>
      </c>
      <c r="G129" s="49">
        <v>2.2999999999999998</v>
      </c>
      <c r="H129" s="49">
        <v>170</v>
      </c>
      <c r="I129" s="49">
        <v>106.4</v>
      </c>
      <c r="J129" s="49">
        <v>70.599999999999994</v>
      </c>
      <c r="K129" s="49">
        <v>189.2</v>
      </c>
      <c r="L129" s="49">
        <v>3.28</v>
      </c>
      <c r="M129" s="49">
        <v>18.5</v>
      </c>
      <c r="N129" s="49">
        <v>23</v>
      </c>
      <c r="O129" s="50">
        <v>41222</v>
      </c>
      <c r="P129" s="49">
        <v>73.503778190000006</v>
      </c>
      <c r="Q129" s="51">
        <f t="shared" si="1"/>
        <v>2012</v>
      </c>
    </row>
    <row r="130" spans="1:17">
      <c r="A130" s="57" t="s">
        <v>61</v>
      </c>
      <c r="B130" s="58">
        <v>44807</v>
      </c>
      <c r="C130" s="49">
        <v>12.115</v>
      </c>
      <c r="D130" s="49"/>
      <c r="E130" s="49" t="s">
        <v>204</v>
      </c>
      <c r="F130" s="49">
        <v>26.1</v>
      </c>
      <c r="G130" s="49">
        <v>2</v>
      </c>
      <c r="H130" s="49">
        <v>185</v>
      </c>
      <c r="I130" s="49">
        <v>102.6</v>
      </c>
      <c r="J130" s="49">
        <v>67.400000000000006</v>
      </c>
      <c r="K130" s="49">
        <v>182.2</v>
      </c>
      <c r="L130" s="49">
        <v>2.99</v>
      </c>
      <c r="M130" s="49">
        <v>16.899999999999999</v>
      </c>
      <c r="N130" s="49">
        <v>23</v>
      </c>
      <c r="O130" s="50">
        <v>40706</v>
      </c>
      <c r="P130" s="49">
        <v>76.02304771</v>
      </c>
      <c r="Q130" s="51">
        <f t="shared" si="1"/>
        <v>2011</v>
      </c>
    </row>
    <row r="131" spans="1:17">
      <c r="A131" s="57" t="s">
        <v>62</v>
      </c>
      <c r="B131" s="58" t="s">
        <v>177</v>
      </c>
      <c r="C131" s="49">
        <v>80.62</v>
      </c>
      <c r="D131" s="49">
        <v>9.1999999999999993</v>
      </c>
      <c r="E131" s="49" t="s">
        <v>204</v>
      </c>
      <c r="F131" s="49">
        <v>10.685</v>
      </c>
      <c r="G131" s="49">
        <v>1.9</v>
      </c>
      <c r="H131" s="49">
        <v>100</v>
      </c>
      <c r="I131" s="49">
        <v>102.4</v>
      </c>
      <c r="J131" s="49">
        <v>66.400000000000006</v>
      </c>
      <c r="K131" s="49">
        <v>176.9</v>
      </c>
      <c r="L131" s="49">
        <v>2.3319999999999999</v>
      </c>
      <c r="M131" s="49">
        <v>12.1</v>
      </c>
      <c r="N131" s="49">
        <v>33</v>
      </c>
      <c r="O131" s="50">
        <v>41137</v>
      </c>
      <c r="P131" s="49">
        <v>39.986424749999998</v>
      </c>
      <c r="Q131" s="51">
        <f t="shared" ref="Q131:Q158" si="2">YEAR(O131)</f>
        <v>2012</v>
      </c>
    </row>
    <row r="132" spans="1:17">
      <c r="A132" s="57" t="s">
        <v>62</v>
      </c>
      <c r="B132" s="58" t="s">
        <v>176</v>
      </c>
      <c r="C132" s="49">
        <v>24.545999999999999</v>
      </c>
      <c r="D132" s="49">
        <v>10.59</v>
      </c>
      <c r="E132" s="49" t="s">
        <v>204</v>
      </c>
      <c r="F132" s="49">
        <v>12.535</v>
      </c>
      <c r="G132" s="49">
        <v>1.9</v>
      </c>
      <c r="H132" s="49">
        <v>100</v>
      </c>
      <c r="I132" s="49">
        <v>102.4</v>
      </c>
      <c r="J132" s="49">
        <v>66.400000000000006</v>
      </c>
      <c r="K132" s="49">
        <v>180</v>
      </c>
      <c r="L132" s="49">
        <v>2.367</v>
      </c>
      <c r="M132" s="49">
        <v>12.1</v>
      </c>
      <c r="N132" s="49">
        <v>33</v>
      </c>
      <c r="O132" s="50">
        <v>40618</v>
      </c>
      <c r="P132" s="49">
        <v>40.700072419999998</v>
      </c>
      <c r="Q132" s="51">
        <f t="shared" si="2"/>
        <v>2011</v>
      </c>
    </row>
    <row r="133" spans="1:17">
      <c r="A133" s="57" t="s">
        <v>62</v>
      </c>
      <c r="B133" s="58" t="s">
        <v>178</v>
      </c>
      <c r="C133" s="49">
        <v>5.2229999999999999</v>
      </c>
      <c r="D133" s="49">
        <v>10.79</v>
      </c>
      <c r="E133" s="49" t="s">
        <v>204</v>
      </c>
      <c r="F133" s="49">
        <v>14.29</v>
      </c>
      <c r="G133" s="49">
        <v>1.9</v>
      </c>
      <c r="H133" s="49">
        <v>124</v>
      </c>
      <c r="I133" s="49">
        <v>102.4</v>
      </c>
      <c r="J133" s="49">
        <v>66.400000000000006</v>
      </c>
      <c r="K133" s="49">
        <v>176.9</v>
      </c>
      <c r="L133" s="49">
        <v>2.452</v>
      </c>
      <c r="M133" s="49">
        <v>12.1</v>
      </c>
      <c r="N133" s="49">
        <v>31</v>
      </c>
      <c r="O133" s="50">
        <v>40558</v>
      </c>
      <c r="P133" s="49">
        <v>49.865773670000003</v>
      </c>
      <c r="Q133" s="51">
        <f t="shared" si="2"/>
        <v>2011</v>
      </c>
    </row>
    <row r="134" spans="1:17">
      <c r="A134" s="57" t="s">
        <v>62</v>
      </c>
      <c r="B134" s="58" t="s">
        <v>175</v>
      </c>
      <c r="C134" s="49">
        <v>8.4719999999999995</v>
      </c>
      <c r="D134" s="49"/>
      <c r="E134" s="49" t="s">
        <v>204</v>
      </c>
      <c r="F134" s="49">
        <v>18.835000000000001</v>
      </c>
      <c r="G134" s="49">
        <v>2.2000000000000002</v>
      </c>
      <c r="H134" s="49">
        <v>137</v>
      </c>
      <c r="I134" s="49">
        <v>106.5</v>
      </c>
      <c r="J134" s="49">
        <v>69</v>
      </c>
      <c r="K134" s="49">
        <v>190.4</v>
      </c>
      <c r="L134" s="49">
        <v>3.0750000000000002</v>
      </c>
      <c r="M134" s="49">
        <v>13.1</v>
      </c>
      <c r="N134" s="49">
        <v>27</v>
      </c>
      <c r="O134" s="50">
        <v>40760</v>
      </c>
      <c r="P134" s="49">
        <v>56.295243040000003</v>
      </c>
      <c r="Q134" s="51">
        <f t="shared" si="2"/>
        <v>2011</v>
      </c>
    </row>
    <row r="135" spans="1:17">
      <c r="A135" s="57" t="s">
        <v>62</v>
      </c>
      <c r="B135" s="58" t="s">
        <v>174</v>
      </c>
      <c r="C135" s="49">
        <v>49.988999999999997</v>
      </c>
      <c r="D135" s="49"/>
      <c r="E135" s="49" t="s">
        <v>204</v>
      </c>
      <c r="F135" s="49">
        <v>15.01</v>
      </c>
      <c r="G135" s="49">
        <v>2.2000000000000002</v>
      </c>
      <c r="H135" s="49">
        <v>137</v>
      </c>
      <c r="I135" s="49">
        <v>106.5</v>
      </c>
      <c r="J135" s="49">
        <v>69</v>
      </c>
      <c r="K135" s="49">
        <v>190.4</v>
      </c>
      <c r="L135" s="49">
        <v>2.91</v>
      </c>
      <c r="M135" s="49">
        <v>13.1</v>
      </c>
      <c r="N135" s="49">
        <v>28</v>
      </c>
      <c r="O135" s="50">
        <v>41247</v>
      </c>
      <c r="P135" s="49">
        <v>54.819728249999997</v>
      </c>
      <c r="Q135" s="51">
        <f t="shared" si="2"/>
        <v>2012</v>
      </c>
    </row>
    <row r="136" spans="1:17">
      <c r="A136" s="57" t="s">
        <v>63</v>
      </c>
      <c r="B136" s="58" t="s">
        <v>180</v>
      </c>
      <c r="C136" s="49">
        <v>47.106999999999999</v>
      </c>
      <c r="D136" s="49"/>
      <c r="E136" s="49" t="s">
        <v>204</v>
      </c>
      <c r="F136" s="49">
        <v>22.695</v>
      </c>
      <c r="G136" s="49">
        <v>2.5</v>
      </c>
      <c r="H136" s="49">
        <v>165</v>
      </c>
      <c r="I136" s="49">
        <v>103.5</v>
      </c>
      <c r="J136" s="49">
        <v>67.5</v>
      </c>
      <c r="K136" s="49">
        <v>185.8</v>
      </c>
      <c r="L136" s="49">
        <v>3.415</v>
      </c>
      <c r="M136" s="49">
        <v>16.899999999999999</v>
      </c>
      <c r="N136" s="49">
        <v>25</v>
      </c>
      <c r="O136" s="50">
        <v>40731</v>
      </c>
      <c r="P136" s="49">
        <v>67.765907600000006</v>
      </c>
      <c r="Q136" s="51">
        <f t="shared" si="2"/>
        <v>2011</v>
      </c>
    </row>
    <row r="137" spans="1:17">
      <c r="A137" s="57" t="s">
        <v>63</v>
      </c>
      <c r="B137" s="58" t="s">
        <v>179</v>
      </c>
      <c r="C137" s="49">
        <v>33.027999999999999</v>
      </c>
      <c r="D137" s="49"/>
      <c r="E137" s="49" t="s">
        <v>203</v>
      </c>
      <c r="F137" s="49">
        <v>20.094999999999999</v>
      </c>
      <c r="G137" s="49">
        <v>2.5</v>
      </c>
      <c r="H137" s="49">
        <v>165</v>
      </c>
      <c r="I137" s="49">
        <v>99.4</v>
      </c>
      <c r="J137" s="49">
        <v>68.3</v>
      </c>
      <c r="K137" s="49">
        <v>175.2</v>
      </c>
      <c r="L137" s="49">
        <v>3.125</v>
      </c>
      <c r="M137" s="49">
        <v>15.9</v>
      </c>
      <c r="N137" s="49">
        <v>24</v>
      </c>
      <c r="O137" s="50">
        <v>41162</v>
      </c>
      <c r="P137" s="49">
        <v>66.762943309999997</v>
      </c>
      <c r="Q137" s="51">
        <f t="shared" si="2"/>
        <v>2012</v>
      </c>
    </row>
    <row r="138" spans="1:17">
      <c r="A138" s="57" t="s">
        <v>64</v>
      </c>
      <c r="B138" s="58" t="s">
        <v>185</v>
      </c>
      <c r="C138" s="49">
        <v>142.535</v>
      </c>
      <c r="D138" s="49">
        <v>10.025</v>
      </c>
      <c r="E138" s="49" t="s">
        <v>204</v>
      </c>
      <c r="F138" s="49">
        <v>13.108000000000001</v>
      </c>
      <c r="G138" s="49">
        <v>1.8</v>
      </c>
      <c r="H138" s="49">
        <v>120</v>
      </c>
      <c r="I138" s="49">
        <v>97</v>
      </c>
      <c r="J138" s="49">
        <v>66.7</v>
      </c>
      <c r="K138" s="49">
        <v>174</v>
      </c>
      <c r="L138" s="49">
        <v>2.42</v>
      </c>
      <c r="M138" s="49">
        <v>13.2</v>
      </c>
      <c r="N138" s="49">
        <v>33</v>
      </c>
      <c r="O138" s="50">
        <v>40644</v>
      </c>
      <c r="P138" s="49">
        <v>47.96897242</v>
      </c>
      <c r="Q138" s="51">
        <f t="shared" si="2"/>
        <v>2011</v>
      </c>
    </row>
    <row r="139" spans="1:17">
      <c r="A139" s="57" t="s">
        <v>64</v>
      </c>
      <c r="B139" s="58" t="s">
        <v>183</v>
      </c>
      <c r="C139" s="49">
        <v>247.994</v>
      </c>
      <c r="D139" s="49">
        <v>13.244999999999999</v>
      </c>
      <c r="E139" s="49" t="s">
        <v>204</v>
      </c>
      <c r="F139" s="49">
        <v>17.518000000000001</v>
      </c>
      <c r="G139" s="49">
        <v>2.2000000000000002</v>
      </c>
      <c r="H139" s="49">
        <v>133</v>
      </c>
      <c r="I139" s="49">
        <v>105.2</v>
      </c>
      <c r="J139" s="49">
        <v>70.099999999999994</v>
      </c>
      <c r="K139" s="49">
        <v>188.5</v>
      </c>
      <c r="L139" s="49">
        <v>2.9980000000000002</v>
      </c>
      <c r="M139" s="49">
        <v>18.5</v>
      </c>
      <c r="N139" s="49">
        <v>27</v>
      </c>
      <c r="O139" s="50">
        <v>40584</v>
      </c>
      <c r="P139" s="49">
        <v>54.372419649999998</v>
      </c>
      <c r="Q139" s="51">
        <f t="shared" si="2"/>
        <v>2011</v>
      </c>
    </row>
    <row r="140" spans="1:17">
      <c r="A140" s="57" t="s">
        <v>64</v>
      </c>
      <c r="B140" s="58" t="s">
        <v>182</v>
      </c>
      <c r="C140" s="49">
        <v>63.848999999999997</v>
      </c>
      <c r="D140" s="49">
        <v>18.14</v>
      </c>
      <c r="E140" s="49" t="s">
        <v>204</v>
      </c>
      <c r="F140" s="49">
        <v>25.545000000000002</v>
      </c>
      <c r="G140" s="49">
        <v>3</v>
      </c>
      <c r="H140" s="49">
        <v>210</v>
      </c>
      <c r="I140" s="49">
        <v>107.1</v>
      </c>
      <c r="J140" s="49">
        <v>71.7</v>
      </c>
      <c r="K140" s="49">
        <v>191.9</v>
      </c>
      <c r="L140" s="49">
        <v>3.4169999999999998</v>
      </c>
      <c r="M140" s="49">
        <v>18.5</v>
      </c>
      <c r="N140" s="49">
        <v>26</v>
      </c>
      <c r="O140" s="50">
        <v>40786</v>
      </c>
      <c r="P140" s="49">
        <v>84.911898260000001</v>
      </c>
      <c r="Q140" s="51">
        <f t="shared" si="2"/>
        <v>2011</v>
      </c>
    </row>
    <row r="141" spans="1:17">
      <c r="A141" s="57" t="s">
        <v>64</v>
      </c>
      <c r="B141" s="58" t="s">
        <v>184</v>
      </c>
      <c r="C141" s="49">
        <v>33.268999999999998</v>
      </c>
      <c r="D141" s="49">
        <v>15.445</v>
      </c>
      <c r="E141" s="49" t="s">
        <v>204</v>
      </c>
      <c r="F141" s="49">
        <v>16.875</v>
      </c>
      <c r="G141" s="49">
        <v>1.8</v>
      </c>
      <c r="H141" s="49">
        <v>140</v>
      </c>
      <c r="I141" s="49">
        <v>102.4</v>
      </c>
      <c r="J141" s="49">
        <v>68.3</v>
      </c>
      <c r="K141" s="49">
        <v>170.5</v>
      </c>
      <c r="L141" s="49">
        <v>2.4249999999999998</v>
      </c>
      <c r="M141" s="49">
        <v>14.5</v>
      </c>
      <c r="N141" s="49">
        <v>31</v>
      </c>
      <c r="O141" s="50">
        <v>41272</v>
      </c>
      <c r="P141" s="49">
        <v>56.496030339999997</v>
      </c>
      <c r="Q141" s="51">
        <f t="shared" si="2"/>
        <v>2012</v>
      </c>
    </row>
    <row r="142" spans="1:17">
      <c r="A142" s="57" t="s">
        <v>64</v>
      </c>
      <c r="B142" s="58" t="s">
        <v>189</v>
      </c>
      <c r="C142" s="49">
        <v>84.087000000000003</v>
      </c>
      <c r="D142" s="49">
        <v>9.5749999999999993</v>
      </c>
      <c r="E142" s="49" t="s">
        <v>203</v>
      </c>
      <c r="F142" s="49">
        <v>11.528</v>
      </c>
      <c r="G142" s="49">
        <v>2.4</v>
      </c>
      <c r="H142" s="49">
        <v>142</v>
      </c>
      <c r="I142" s="49">
        <v>103.3</v>
      </c>
      <c r="J142" s="49">
        <v>66.5</v>
      </c>
      <c r="K142" s="49">
        <v>178.7</v>
      </c>
      <c r="L142" s="49">
        <v>2.58</v>
      </c>
      <c r="M142" s="49">
        <v>15.1</v>
      </c>
      <c r="N142" s="49">
        <v>23</v>
      </c>
      <c r="O142" s="50">
        <v>40756</v>
      </c>
      <c r="P142" s="49">
        <v>55.297116580000001</v>
      </c>
      <c r="Q142" s="51">
        <f t="shared" si="2"/>
        <v>2011</v>
      </c>
    </row>
    <row r="143" spans="1:17">
      <c r="A143" s="57" t="s">
        <v>64</v>
      </c>
      <c r="B143" s="58" t="s">
        <v>188</v>
      </c>
      <c r="C143" s="49">
        <v>65.119</v>
      </c>
      <c r="D143" s="49"/>
      <c r="E143" s="49" t="s">
        <v>203</v>
      </c>
      <c r="F143" s="49">
        <v>22.367999999999999</v>
      </c>
      <c r="G143" s="49">
        <v>3</v>
      </c>
      <c r="H143" s="49">
        <v>194</v>
      </c>
      <c r="I143" s="49">
        <v>114.2</v>
      </c>
      <c r="J143" s="49">
        <v>73.400000000000006</v>
      </c>
      <c r="K143" s="49">
        <v>193.5</v>
      </c>
      <c r="L143" s="49">
        <v>3.7589999999999999</v>
      </c>
      <c r="M143" s="49">
        <v>20.9</v>
      </c>
      <c r="N143" s="49">
        <v>22</v>
      </c>
      <c r="O143" s="50">
        <v>41187</v>
      </c>
      <c r="P143" s="49">
        <v>78.027219470000006</v>
      </c>
      <c r="Q143" s="51">
        <f t="shared" si="2"/>
        <v>2012</v>
      </c>
    </row>
    <row r="144" spans="1:17">
      <c r="A144" s="57" t="s">
        <v>64</v>
      </c>
      <c r="B144" s="58" t="s">
        <v>187</v>
      </c>
      <c r="C144" s="49">
        <v>25.106000000000002</v>
      </c>
      <c r="D144" s="49">
        <v>13.324999999999999</v>
      </c>
      <c r="E144" s="49" t="s">
        <v>203</v>
      </c>
      <c r="F144" s="49">
        <v>16.888000000000002</v>
      </c>
      <c r="G144" s="49">
        <v>2</v>
      </c>
      <c r="H144" s="49">
        <v>127</v>
      </c>
      <c r="I144" s="49">
        <v>94.9</v>
      </c>
      <c r="J144" s="49">
        <v>66.7</v>
      </c>
      <c r="K144" s="49">
        <v>163.80000000000001</v>
      </c>
      <c r="L144" s="49">
        <v>2.6680000000000001</v>
      </c>
      <c r="M144" s="49">
        <v>15.3</v>
      </c>
      <c r="N144" s="49">
        <v>27</v>
      </c>
      <c r="O144" s="50">
        <v>40669</v>
      </c>
      <c r="P144" s="49">
        <v>51.955108869999997</v>
      </c>
      <c r="Q144" s="51">
        <f t="shared" si="2"/>
        <v>2011</v>
      </c>
    </row>
    <row r="145" spans="1:17">
      <c r="A145" s="57" t="s">
        <v>64</v>
      </c>
      <c r="B145" s="58" t="s">
        <v>181</v>
      </c>
      <c r="C145" s="49">
        <v>68.411000000000001</v>
      </c>
      <c r="D145" s="49">
        <v>19.425000000000001</v>
      </c>
      <c r="E145" s="49" t="s">
        <v>203</v>
      </c>
      <c r="F145" s="49">
        <v>22.288</v>
      </c>
      <c r="G145" s="49">
        <v>2.7</v>
      </c>
      <c r="H145" s="49">
        <v>150</v>
      </c>
      <c r="I145" s="49">
        <v>105.3</v>
      </c>
      <c r="J145" s="49">
        <v>66.5</v>
      </c>
      <c r="K145" s="49">
        <v>183.3</v>
      </c>
      <c r="L145" s="49">
        <v>3.44</v>
      </c>
      <c r="M145" s="49">
        <v>18.5</v>
      </c>
      <c r="N145" s="49">
        <v>23</v>
      </c>
      <c r="O145" s="50">
        <v>40609</v>
      </c>
      <c r="P145" s="49">
        <v>62.35557713</v>
      </c>
      <c r="Q145" s="51">
        <f t="shared" si="2"/>
        <v>2011</v>
      </c>
    </row>
    <row r="146" spans="1:17">
      <c r="A146" s="57" t="s">
        <v>64</v>
      </c>
      <c r="B146" s="58" t="s">
        <v>186</v>
      </c>
      <c r="C146" s="49">
        <v>9.8350000000000009</v>
      </c>
      <c r="D146" s="49">
        <v>34.08</v>
      </c>
      <c r="E146" s="49" t="s">
        <v>203</v>
      </c>
      <c r="F146" s="49">
        <v>51.728000000000002</v>
      </c>
      <c r="G146" s="49">
        <v>4.7</v>
      </c>
      <c r="H146" s="49">
        <v>230</v>
      </c>
      <c r="I146" s="49">
        <v>112.2</v>
      </c>
      <c r="J146" s="49">
        <v>76.400000000000006</v>
      </c>
      <c r="K146" s="49">
        <v>192.5</v>
      </c>
      <c r="L146" s="49">
        <v>5.1150000000000002</v>
      </c>
      <c r="M146" s="49">
        <v>25.4</v>
      </c>
      <c r="N146" s="49">
        <v>15</v>
      </c>
      <c r="O146" s="50">
        <v>40811</v>
      </c>
      <c r="P146" s="49">
        <v>102.5289842</v>
      </c>
      <c r="Q146" s="51">
        <f t="shared" si="2"/>
        <v>2011</v>
      </c>
    </row>
    <row r="147" spans="1:17">
      <c r="A147" s="57" t="s">
        <v>65</v>
      </c>
      <c r="B147" s="58" t="s">
        <v>192</v>
      </c>
      <c r="C147" s="49">
        <v>9.7609999999999992</v>
      </c>
      <c r="D147" s="49">
        <v>11.425000000000001</v>
      </c>
      <c r="E147" s="49" t="s">
        <v>204</v>
      </c>
      <c r="F147" s="49">
        <v>14.9</v>
      </c>
      <c r="G147" s="49">
        <v>2</v>
      </c>
      <c r="H147" s="49">
        <v>115</v>
      </c>
      <c r="I147" s="49">
        <v>98.9</v>
      </c>
      <c r="J147" s="49">
        <v>68.3</v>
      </c>
      <c r="K147" s="49">
        <v>163.30000000000001</v>
      </c>
      <c r="L147" s="49">
        <v>2.7669999999999999</v>
      </c>
      <c r="M147" s="49">
        <v>14.5</v>
      </c>
      <c r="N147" s="49">
        <v>26</v>
      </c>
      <c r="O147" s="50">
        <v>40567</v>
      </c>
      <c r="P147" s="49">
        <v>46.943876760000002</v>
      </c>
      <c r="Q147" s="51">
        <f t="shared" si="2"/>
        <v>2011</v>
      </c>
    </row>
    <row r="148" spans="1:17">
      <c r="A148" s="57" t="s">
        <v>65</v>
      </c>
      <c r="B148" s="58" t="s">
        <v>194</v>
      </c>
      <c r="C148" s="49">
        <v>83.721000000000004</v>
      </c>
      <c r="D148" s="49">
        <v>13.24</v>
      </c>
      <c r="E148" s="49" t="s">
        <v>204</v>
      </c>
      <c r="F148" s="49">
        <v>16.7</v>
      </c>
      <c r="G148" s="49">
        <v>2</v>
      </c>
      <c r="H148" s="49">
        <v>115</v>
      </c>
      <c r="I148" s="49">
        <v>98.9</v>
      </c>
      <c r="J148" s="49">
        <v>68.3</v>
      </c>
      <c r="K148" s="49">
        <v>172.3</v>
      </c>
      <c r="L148" s="49">
        <v>2.8530000000000002</v>
      </c>
      <c r="M148" s="49">
        <v>14.5</v>
      </c>
      <c r="N148" s="49">
        <v>26</v>
      </c>
      <c r="O148" s="50">
        <v>40782</v>
      </c>
      <c r="P148" s="49">
        <v>47.638236659999997</v>
      </c>
      <c r="Q148" s="51">
        <f t="shared" si="2"/>
        <v>2011</v>
      </c>
    </row>
    <row r="149" spans="1:17">
      <c r="A149" s="57" t="s">
        <v>65</v>
      </c>
      <c r="B149" s="58" t="s">
        <v>195</v>
      </c>
      <c r="C149" s="49">
        <v>51.101999999999997</v>
      </c>
      <c r="D149" s="49">
        <v>16.725000000000001</v>
      </c>
      <c r="E149" s="49" t="s">
        <v>204</v>
      </c>
      <c r="F149" s="49">
        <v>21.2</v>
      </c>
      <c r="G149" s="49">
        <v>1.8</v>
      </c>
      <c r="H149" s="49">
        <v>150</v>
      </c>
      <c r="I149" s="49">
        <v>106.4</v>
      </c>
      <c r="J149" s="49">
        <v>68.5</v>
      </c>
      <c r="K149" s="49">
        <v>184.1</v>
      </c>
      <c r="L149" s="49">
        <v>3.0430000000000001</v>
      </c>
      <c r="M149" s="49">
        <v>16.399999999999999</v>
      </c>
      <c r="N149" s="49">
        <v>27</v>
      </c>
      <c r="O149" s="50">
        <v>41212</v>
      </c>
      <c r="P149" s="49">
        <v>61.701381359999999</v>
      </c>
      <c r="Q149" s="51">
        <f t="shared" si="2"/>
        <v>2012</v>
      </c>
    </row>
    <row r="150" spans="1:17">
      <c r="A150" s="57" t="s">
        <v>65</v>
      </c>
      <c r="B150" s="58" t="s">
        <v>191</v>
      </c>
      <c r="C150" s="49">
        <v>9.5690000000000008</v>
      </c>
      <c r="D150" s="49">
        <v>16.574999999999999</v>
      </c>
      <c r="E150" s="49" t="s">
        <v>204</v>
      </c>
      <c r="F150" s="49">
        <v>19.989999999999998</v>
      </c>
      <c r="G150" s="49">
        <v>2</v>
      </c>
      <c r="H150" s="49">
        <v>115</v>
      </c>
      <c r="I150" s="49">
        <v>97.4</v>
      </c>
      <c r="J150" s="49">
        <v>66.7</v>
      </c>
      <c r="K150" s="49">
        <v>160.4</v>
      </c>
      <c r="L150" s="49">
        <v>3.0790000000000002</v>
      </c>
      <c r="M150" s="49">
        <v>13.7</v>
      </c>
      <c r="N150" s="49">
        <v>26</v>
      </c>
      <c r="O150" s="50">
        <v>40694</v>
      </c>
      <c r="P150" s="49">
        <v>48.907372250000002</v>
      </c>
      <c r="Q150" s="51">
        <f t="shared" si="2"/>
        <v>2011</v>
      </c>
    </row>
    <row r="151" spans="1:17">
      <c r="A151" s="57" t="s">
        <v>65</v>
      </c>
      <c r="B151" s="58" t="s">
        <v>193</v>
      </c>
      <c r="C151" s="49">
        <v>5.5960000000000001</v>
      </c>
      <c r="D151" s="49">
        <v>13.76</v>
      </c>
      <c r="E151" s="49" t="s">
        <v>204</v>
      </c>
      <c r="F151" s="49">
        <v>17.5</v>
      </c>
      <c r="G151" s="49">
        <v>2</v>
      </c>
      <c r="H151" s="49">
        <v>115</v>
      </c>
      <c r="I151" s="49">
        <v>98.9</v>
      </c>
      <c r="J151" s="49">
        <v>68.3</v>
      </c>
      <c r="K151" s="49">
        <v>163.30000000000001</v>
      </c>
      <c r="L151" s="49">
        <v>2.762</v>
      </c>
      <c r="M151" s="49">
        <v>14.6</v>
      </c>
      <c r="N151" s="49">
        <v>26</v>
      </c>
      <c r="O151" s="50">
        <v>40634</v>
      </c>
      <c r="P151" s="49">
        <v>47.946841059999997</v>
      </c>
      <c r="Q151" s="51">
        <f t="shared" si="2"/>
        <v>2011</v>
      </c>
    </row>
    <row r="152" spans="1:17">
      <c r="A152" s="57" t="s">
        <v>65</v>
      </c>
      <c r="B152" s="58" t="s">
        <v>190</v>
      </c>
      <c r="C152" s="49">
        <v>49.463000000000001</v>
      </c>
      <c r="D152" s="49"/>
      <c r="E152" s="49" t="s">
        <v>204</v>
      </c>
      <c r="F152" s="49">
        <v>15.9</v>
      </c>
      <c r="G152" s="49">
        <v>2</v>
      </c>
      <c r="H152" s="49">
        <v>115</v>
      </c>
      <c r="I152" s="49">
        <v>98.9</v>
      </c>
      <c r="J152" s="49">
        <v>67.900000000000006</v>
      </c>
      <c r="K152" s="49">
        <v>161.1</v>
      </c>
      <c r="L152" s="49">
        <v>2.7690000000000001</v>
      </c>
      <c r="M152" s="49">
        <v>14.5</v>
      </c>
      <c r="N152" s="49">
        <v>26</v>
      </c>
      <c r="O152" s="50">
        <v>40836</v>
      </c>
      <c r="P152" s="49">
        <v>47.329632259999997</v>
      </c>
      <c r="Q152" s="51">
        <f t="shared" si="2"/>
        <v>2011</v>
      </c>
    </row>
    <row r="153" spans="1:17">
      <c r="A153" s="57" t="s">
        <v>66</v>
      </c>
      <c r="B153" s="58" t="s">
        <v>197</v>
      </c>
      <c r="C153" s="49">
        <v>16.957000000000001</v>
      </c>
      <c r="D153" s="49"/>
      <c r="E153" s="49" t="s">
        <v>204</v>
      </c>
      <c r="F153" s="49">
        <v>23.4</v>
      </c>
      <c r="G153" s="49">
        <v>1.9</v>
      </c>
      <c r="H153" s="49">
        <v>160</v>
      </c>
      <c r="I153" s="49">
        <v>100.5</v>
      </c>
      <c r="J153" s="49">
        <v>67.599999999999994</v>
      </c>
      <c r="K153" s="49">
        <v>176.6</v>
      </c>
      <c r="L153" s="49">
        <v>2.9980000000000002</v>
      </c>
      <c r="M153" s="49">
        <v>15.8</v>
      </c>
      <c r="N153" s="49">
        <v>25</v>
      </c>
      <c r="O153" s="50">
        <v>40592</v>
      </c>
      <c r="P153" s="49">
        <v>66.113056799999995</v>
      </c>
      <c r="Q153" s="51">
        <f t="shared" si="2"/>
        <v>2011</v>
      </c>
    </row>
    <row r="154" spans="1:17">
      <c r="A154" s="57" t="s">
        <v>66</v>
      </c>
      <c r="B154" s="58" t="s">
        <v>200</v>
      </c>
      <c r="C154" s="49">
        <v>3.5449999999999999</v>
      </c>
      <c r="D154" s="49"/>
      <c r="E154" s="49" t="s">
        <v>204</v>
      </c>
      <c r="F154" s="49">
        <v>24.4</v>
      </c>
      <c r="G154" s="49">
        <v>1.9</v>
      </c>
      <c r="H154" s="49">
        <v>160</v>
      </c>
      <c r="I154" s="49">
        <v>100.5</v>
      </c>
      <c r="J154" s="49">
        <v>67.599999999999994</v>
      </c>
      <c r="K154" s="49">
        <v>176.6</v>
      </c>
      <c r="L154" s="49">
        <v>3.0419999999999998</v>
      </c>
      <c r="M154" s="49">
        <v>15.8</v>
      </c>
      <c r="N154" s="49">
        <v>25</v>
      </c>
      <c r="O154" s="50">
        <v>40807</v>
      </c>
      <c r="P154" s="49">
        <v>66.498812299999997</v>
      </c>
      <c r="Q154" s="51">
        <f t="shared" si="2"/>
        <v>2011</v>
      </c>
    </row>
    <row r="155" spans="1:17">
      <c r="A155" s="57" t="s">
        <v>66</v>
      </c>
      <c r="B155" s="58" t="s">
        <v>198</v>
      </c>
      <c r="C155" s="49">
        <v>15.244999999999999</v>
      </c>
      <c r="D155" s="49"/>
      <c r="E155" s="49" t="s">
        <v>204</v>
      </c>
      <c r="F155" s="49">
        <v>27.5</v>
      </c>
      <c r="G155" s="49">
        <v>2.4</v>
      </c>
      <c r="H155" s="49">
        <v>168</v>
      </c>
      <c r="I155" s="49">
        <v>104.9</v>
      </c>
      <c r="J155" s="49">
        <v>69.3</v>
      </c>
      <c r="K155" s="49">
        <v>185.9</v>
      </c>
      <c r="L155" s="49">
        <v>3.2080000000000002</v>
      </c>
      <c r="M155" s="49">
        <v>17.899999999999999</v>
      </c>
      <c r="N155" s="49">
        <v>25</v>
      </c>
      <c r="O155" s="50">
        <v>41237</v>
      </c>
      <c r="P155" s="49">
        <v>70.654495449999999</v>
      </c>
      <c r="Q155" s="51">
        <f t="shared" si="2"/>
        <v>2012</v>
      </c>
    </row>
    <row r="156" spans="1:17">
      <c r="A156" s="57" t="s">
        <v>66</v>
      </c>
      <c r="B156" s="58" t="s">
        <v>201</v>
      </c>
      <c r="C156" s="49">
        <v>17.530999999999999</v>
      </c>
      <c r="D156" s="49"/>
      <c r="E156" s="49" t="s">
        <v>204</v>
      </c>
      <c r="F156" s="49">
        <v>28.8</v>
      </c>
      <c r="G156" s="49">
        <v>2.4</v>
      </c>
      <c r="H156" s="49">
        <v>168</v>
      </c>
      <c r="I156" s="49">
        <v>104.9</v>
      </c>
      <c r="J156" s="49">
        <v>69.3</v>
      </c>
      <c r="K156" s="49">
        <v>186.2</v>
      </c>
      <c r="L156" s="49">
        <v>3.2589999999999999</v>
      </c>
      <c r="M156" s="49">
        <v>17.899999999999999</v>
      </c>
      <c r="N156" s="49">
        <v>25</v>
      </c>
      <c r="O156" s="50">
        <v>40719</v>
      </c>
      <c r="P156" s="49">
        <v>71.1559776</v>
      </c>
      <c r="Q156" s="51">
        <f t="shared" si="2"/>
        <v>2011</v>
      </c>
    </row>
    <row r="157" spans="1:17">
      <c r="A157" s="57" t="s">
        <v>66</v>
      </c>
      <c r="B157" s="58" t="s">
        <v>196</v>
      </c>
      <c r="C157" s="49">
        <v>3.4929999999999999</v>
      </c>
      <c r="D157" s="49"/>
      <c r="E157" s="49" t="s">
        <v>204</v>
      </c>
      <c r="F157" s="49">
        <v>45.5</v>
      </c>
      <c r="G157" s="49">
        <v>2.2999999999999998</v>
      </c>
      <c r="H157" s="49">
        <v>236</v>
      </c>
      <c r="I157" s="49">
        <v>104.9</v>
      </c>
      <c r="J157" s="49">
        <v>71.5</v>
      </c>
      <c r="K157" s="49">
        <v>185.7</v>
      </c>
      <c r="L157" s="49">
        <v>3.601</v>
      </c>
      <c r="M157" s="49">
        <v>18.5</v>
      </c>
      <c r="N157" s="49">
        <v>23</v>
      </c>
      <c r="O157" s="50">
        <v>40659</v>
      </c>
      <c r="P157" s="49">
        <v>101.6233572</v>
      </c>
      <c r="Q157" s="51">
        <f t="shared" si="2"/>
        <v>2011</v>
      </c>
    </row>
    <row r="158" spans="1:17">
      <c r="A158" s="59" t="s">
        <v>66</v>
      </c>
      <c r="B158" s="60" t="s">
        <v>199</v>
      </c>
      <c r="C158" s="52">
        <v>18.969000000000001</v>
      </c>
      <c r="D158" s="52"/>
      <c r="E158" s="52" t="s">
        <v>204</v>
      </c>
      <c r="F158" s="52">
        <v>36</v>
      </c>
      <c r="G158" s="52">
        <v>2.9</v>
      </c>
      <c r="H158" s="52">
        <v>201</v>
      </c>
      <c r="I158" s="52">
        <v>109.9</v>
      </c>
      <c r="J158" s="52">
        <v>72.099999999999994</v>
      </c>
      <c r="K158" s="52">
        <v>189.8</v>
      </c>
      <c r="L158" s="52">
        <v>3.6</v>
      </c>
      <c r="M158" s="52">
        <v>21.1</v>
      </c>
      <c r="N158" s="52">
        <v>24</v>
      </c>
      <c r="O158" s="53">
        <v>40861</v>
      </c>
      <c r="P158" s="52">
        <v>85.735654510000003</v>
      </c>
      <c r="Q158" s="54">
        <f t="shared" si="2"/>
        <v>2011</v>
      </c>
    </row>
    <row r="162" spans="4:4">
      <c r="D162" t="s">
        <v>242</v>
      </c>
    </row>
    <row r="163" spans="4:4">
      <c r="D163" t="s">
        <v>243</v>
      </c>
    </row>
    <row r="164" spans="4:4">
      <c r="D164" t="s">
        <v>244</v>
      </c>
    </row>
  </sheetData>
  <autoFilter ref="A1:Q158" xr:uid="{234CC460-E6ED-4D4D-B527-D9B5E89DFFA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2498-EE68-4B43-BC7C-936EC0D2098D}">
  <dimension ref="A1:R159"/>
  <sheetViews>
    <sheetView workbookViewId="0">
      <selection activeCell="F26" sqref="F26"/>
    </sheetView>
  </sheetViews>
  <sheetFormatPr defaultRowHeight="14.4"/>
  <cols>
    <col min="3" max="3" width="19.33203125" bestFit="1" customWidth="1"/>
  </cols>
  <sheetData>
    <row r="1" spans="1:18">
      <c r="A1">
        <f>COLUMN()</f>
        <v>1</v>
      </c>
      <c r="B1">
        <f>COLUMN()</f>
        <v>2</v>
      </c>
      <c r="C1">
        <f>COLUMN()</f>
        <v>3</v>
      </c>
      <c r="D1">
        <f>COLUMN()</f>
        <v>4</v>
      </c>
      <c r="E1">
        <f>COLUMN()</f>
        <v>5</v>
      </c>
      <c r="F1">
        <f>COLUMN()</f>
        <v>6</v>
      </c>
      <c r="G1">
        <f>COLUMN()</f>
        <v>7</v>
      </c>
      <c r="H1">
        <f>COLUMN()</f>
        <v>8</v>
      </c>
      <c r="I1">
        <f>COLUMN()</f>
        <v>9</v>
      </c>
      <c r="J1">
        <f>COLUMN()</f>
        <v>10</v>
      </c>
      <c r="K1">
        <f>COLUMN()</f>
        <v>11</v>
      </c>
      <c r="L1">
        <f>COLUMN()</f>
        <v>12</v>
      </c>
      <c r="M1">
        <f>COLUMN()</f>
        <v>13</v>
      </c>
      <c r="N1">
        <f>COLUMN()</f>
        <v>14</v>
      </c>
      <c r="O1">
        <f>COLUMN()</f>
        <v>15</v>
      </c>
      <c r="P1">
        <f>COLUMN()</f>
        <v>16</v>
      </c>
      <c r="Q1">
        <f>COLUMN()</f>
        <v>17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8">
      <c r="A3" t="s">
        <v>18</v>
      </c>
      <c r="B3" t="s">
        <v>28</v>
      </c>
      <c r="C3">
        <v>16.919</v>
      </c>
      <c r="D3">
        <v>16.36</v>
      </c>
      <c r="E3" t="s">
        <v>204</v>
      </c>
      <c r="F3">
        <v>21.5</v>
      </c>
      <c r="G3">
        <v>1.8</v>
      </c>
      <c r="H3">
        <v>140</v>
      </c>
      <c r="I3">
        <v>101.2</v>
      </c>
      <c r="J3">
        <v>67.3</v>
      </c>
      <c r="K3">
        <v>172.4</v>
      </c>
      <c r="L3">
        <v>2.6389999999999998</v>
      </c>
      <c r="M3">
        <v>13.2</v>
      </c>
      <c r="N3">
        <v>28</v>
      </c>
      <c r="O3">
        <v>40941</v>
      </c>
      <c r="P3">
        <v>58.280149520000002</v>
      </c>
      <c r="Q3">
        <v>2012</v>
      </c>
      <c r="R3">
        <f>VLOOKUP(B3,B:Q,8,FALSE)</f>
        <v>101.2</v>
      </c>
    </row>
    <row r="4" spans="1:18">
      <c r="A4" t="s">
        <v>18</v>
      </c>
      <c r="B4" t="s">
        <v>38</v>
      </c>
      <c r="C4">
        <v>39.384</v>
      </c>
      <c r="D4">
        <v>19.875</v>
      </c>
      <c r="E4" t="s">
        <v>204</v>
      </c>
      <c r="F4">
        <v>28.4</v>
      </c>
      <c r="G4">
        <v>3.2</v>
      </c>
      <c r="H4">
        <v>225</v>
      </c>
      <c r="I4">
        <v>108.1</v>
      </c>
      <c r="J4">
        <v>70.3</v>
      </c>
      <c r="K4">
        <v>192.9</v>
      </c>
      <c r="L4">
        <v>3.5169999999999999</v>
      </c>
      <c r="M4">
        <v>17.2</v>
      </c>
      <c r="N4">
        <v>25</v>
      </c>
      <c r="O4">
        <v>40608</v>
      </c>
      <c r="P4">
        <v>91.370777660000002</v>
      </c>
      <c r="Q4">
        <v>2011</v>
      </c>
      <c r="R4">
        <f t="shared" ref="R4:R67" si="0">VLOOKUP(B4,B:Q,8,FALSE)</f>
        <v>108.1</v>
      </c>
    </row>
    <row r="5" spans="1:18">
      <c r="A5" t="s">
        <v>18</v>
      </c>
      <c r="B5" t="s">
        <v>23</v>
      </c>
      <c r="C5">
        <v>14.114000000000001</v>
      </c>
      <c r="D5">
        <v>18.225000000000001</v>
      </c>
      <c r="E5" t="s">
        <v>204</v>
      </c>
      <c r="G5">
        <v>3.2</v>
      </c>
      <c r="H5">
        <v>225</v>
      </c>
      <c r="I5">
        <v>106.9</v>
      </c>
      <c r="J5">
        <v>70.599999999999994</v>
      </c>
      <c r="K5">
        <v>192</v>
      </c>
      <c r="L5">
        <v>3.47</v>
      </c>
      <c r="M5">
        <v>17.2</v>
      </c>
      <c r="N5">
        <v>26</v>
      </c>
      <c r="O5">
        <v>41000</v>
      </c>
      <c r="Q5">
        <v>2012</v>
      </c>
      <c r="R5">
        <f t="shared" si="0"/>
        <v>106.9</v>
      </c>
    </row>
    <row r="6" spans="1:18">
      <c r="A6" t="s">
        <v>18</v>
      </c>
      <c r="B6" t="s">
        <v>33</v>
      </c>
      <c r="C6">
        <v>8.5879999999999992</v>
      </c>
      <c r="D6">
        <v>29.725000000000001</v>
      </c>
      <c r="E6" t="s">
        <v>204</v>
      </c>
      <c r="F6">
        <v>42</v>
      </c>
      <c r="G6">
        <v>3.5</v>
      </c>
      <c r="H6">
        <v>210</v>
      </c>
      <c r="I6">
        <v>114.6</v>
      </c>
      <c r="J6">
        <v>71.400000000000006</v>
      </c>
      <c r="K6">
        <v>196.6</v>
      </c>
      <c r="L6">
        <v>3.85</v>
      </c>
      <c r="M6">
        <v>18</v>
      </c>
      <c r="N6">
        <v>22</v>
      </c>
      <c r="O6">
        <v>40819</v>
      </c>
      <c r="P6">
        <v>91.389779329999996</v>
      </c>
      <c r="Q6">
        <v>2011</v>
      </c>
      <c r="R6">
        <f t="shared" si="0"/>
        <v>114.6</v>
      </c>
    </row>
    <row r="7" spans="1:18">
      <c r="A7" t="s">
        <v>19</v>
      </c>
      <c r="B7" t="s">
        <v>24</v>
      </c>
      <c r="C7">
        <v>20.396999999999998</v>
      </c>
      <c r="D7">
        <v>22.254999999999999</v>
      </c>
      <c r="E7" t="s">
        <v>204</v>
      </c>
      <c r="F7">
        <v>23.99</v>
      </c>
      <c r="G7">
        <v>1.8</v>
      </c>
      <c r="H7">
        <v>150</v>
      </c>
      <c r="I7">
        <v>102.6</v>
      </c>
      <c r="J7">
        <v>68.2</v>
      </c>
      <c r="K7">
        <v>178</v>
      </c>
      <c r="L7">
        <v>2.9980000000000002</v>
      </c>
      <c r="M7">
        <v>16.399999999999999</v>
      </c>
      <c r="N7">
        <v>27</v>
      </c>
      <c r="O7">
        <v>40765</v>
      </c>
      <c r="P7">
        <v>62.777639200000003</v>
      </c>
      <c r="Q7">
        <v>2011</v>
      </c>
      <c r="R7">
        <f t="shared" si="0"/>
        <v>102.6</v>
      </c>
    </row>
    <row r="8" spans="1:18">
      <c r="A8" t="s">
        <v>19</v>
      </c>
      <c r="B8" t="s">
        <v>29</v>
      </c>
      <c r="C8">
        <v>18.78</v>
      </c>
      <c r="D8">
        <v>23.555</v>
      </c>
      <c r="E8" t="s">
        <v>204</v>
      </c>
      <c r="F8">
        <v>33.950000000000003</v>
      </c>
      <c r="G8">
        <v>2.8</v>
      </c>
      <c r="H8">
        <v>200</v>
      </c>
      <c r="I8">
        <v>108.7</v>
      </c>
      <c r="J8">
        <v>76.099999999999994</v>
      </c>
      <c r="K8">
        <v>192</v>
      </c>
      <c r="L8">
        <v>3.5609999999999999</v>
      </c>
      <c r="M8">
        <v>18.5</v>
      </c>
      <c r="N8">
        <v>22</v>
      </c>
      <c r="O8">
        <v>40794</v>
      </c>
      <c r="P8">
        <v>84.565105020000004</v>
      </c>
      <c r="Q8">
        <v>2011</v>
      </c>
      <c r="R8">
        <f t="shared" si="0"/>
        <v>108.7</v>
      </c>
    </row>
    <row r="9" spans="1:18">
      <c r="A9" t="s">
        <v>19</v>
      </c>
      <c r="B9" t="s">
        <v>34</v>
      </c>
      <c r="C9">
        <v>1.38</v>
      </c>
      <c r="D9">
        <v>39</v>
      </c>
      <c r="E9" t="s">
        <v>204</v>
      </c>
      <c r="F9">
        <v>62</v>
      </c>
      <c r="G9">
        <v>4.2</v>
      </c>
      <c r="H9">
        <v>310</v>
      </c>
      <c r="I9">
        <v>113</v>
      </c>
      <c r="J9">
        <v>74</v>
      </c>
      <c r="K9">
        <v>198.2</v>
      </c>
      <c r="L9">
        <v>3.9020000000000001</v>
      </c>
      <c r="M9">
        <v>23.7</v>
      </c>
      <c r="N9">
        <v>21</v>
      </c>
      <c r="O9">
        <v>40966</v>
      </c>
      <c r="P9">
        <v>134.65685819999999</v>
      </c>
      <c r="Q9">
        <v>2012</v>
      </c>
      <c r="R9">
        <f t="shared" si="0"/>
        <v>113</v>
      </c>
    </row>
    <row r="10" spans="1:18">
      <c r="A10" t="s">
        <v>20</v>
      </c>
      <c r="B10" t="s">
        <v>25</v>
      </c>
      <c r="C10">
        <v>19.747</v>
      </c>
      <c r="E10" t="s">
        <v>204</v>
      </c>
      <c r="F10">
        <v>26.99</v>
      </c>
      <c r="G10">
        <v>2.5</v>
      </c>
      <c r="H10">
        <v>170</v>
      </c>
      <c r="I10">
        <v>107.3</v>
      </c>
      <c r="J10">
        <v>68.400000000000006</v>
      </c>
      <c r="K10">
        <v>176</v>
      </c>
      <c r="L10">
        <v>3.1789999999999998</v>
      </c>
      <c r="M10">
        <v>16.600000000000001</v>
      </c>
      <c r="N10">
        <v>26</v>
      </c>
      <c r="O10">
        <v>40722</v>
      </c>
      <c r="P10">
        <v>71.191206710000003</v>
      </c>
      <c r="Q10">
        <v>2011</v>
      </c>
      <c r="R10">
        <f t="shared" si="0"/>
        <v>107.3</v>
      </c>
    </row>
    <row r="11" spans="1:18">
      <c r="A11" t="s">
        <v>20</v>
      </c>
      <c r="B11" t="s">
        <v>30</v>
      </c>
      <c r="C11">
        <v>9.2309999999999999</v>
      </c>
      <c r="D11">
        <v>28.675000000000001</v>
      </c>
      <c r="E11" t="s">
        <v>204</v>
      </c>
      <c r="F11">
        <v>33.4</v>
      </c>
      <c r="G11">
        <v>2.8</v>
      </c>
      <c r="H11">
        <v>193</v>
      </c>
      <c r="I11">
        <v>107.3</v>
      </c>
      <c r="J11">
        <v>68.5</v>
      </c>
      <c r="K11">
        <v>176</v>
      </c>
      <c r="L11">
        <v>3.1970000000000001</v>
      </c>
      <c r="M11">
        <v>16.600000000000001</v>
      </c>
      <c r="N11">
        <v>24</v>
      </c>
      <c r="O11">
        <v>40937</v>
      </c>
      <c r="P11">
        <v>81.877068559999998</v>
      </c>
      <c r="Q11">
        <v>2012</v>
      </c>
      <c r="R11">
        <f t="shared" si="0"/>
        <v>107.3</v>
      </c>
    </row>
    <row r="12" spans="1:18">
      <c r="A12" t="s">
        <v>20</v>
      </c>
      <c r="B12" t="s">
        <v>35</v>
      </c>
      <c r="C12">
        <v>17.527000000000001</v>
      </c>
      <c r="D12">
        <v>36.125</v>
      </c>
      <c r="E12" t="s">
        <v>204</v>
      </c>
      <c r="F12">
        <v>38.9</v>
      </c>
      <c r="G12">
        <v>2.8</v>
      </c>
      <c r="H12">
        <v>193</v>
      </c>
      <c r="I12">
        <v>111.4</v>
      </c>
      <c r="J12">
        <v>70.900000000000006</v>
      </c>
      <c r="K12">
        <v>188</v>
      </c>
      <c r="L12">
        <v>3.472</v>
      </c>
      <c r="M12">
        <v>18.5</v>
      </c>
      <c r="N12">
        <v>25</v>
      </c>
      <c r="O12">
        <v>40637</v>
      </c>
      <c r="P12">
        <v>83.998723799999993</v>
      </c>
      <c r="Q12">
        <v>2011</v>
      </c>
      <c r="R12">
        <f t="shared" si="0"/>
        <v>111.4</v>
      </c>
    </row>
    <row r="13" spans="1:18">
      <c r="A13" t="s">
        <v>21</v>
      </c>
      <c r="B13" t="s">
        <v>26</v>
      </c>
      <c r="C13">
        <v>91.561000000000007</v>
      </c>
      <c r="D13">
        <v>12.475</v>
      </c>
      <c r="E13" t="s">
        <v>204</v>
      </c>
      <c r="F13">
        <v>21.975000000000001</v>
      </c>
      <c r="G13">
        <v>3.1</v>
      </c>
      <c r="H13">
        <v>175</v>
      </c>
      <c r="I13">
        <v>109</v>
      </c>
      <c r="J13">
        <v>72.7</v>
      </c>
      <c r="K13">
        <v>194.6</v>
      </c>
      <c r="L13">
        <v>3.3679999999999999</v>
      </c>
      <c r="M13">
        <v>17.5</v>
      </c>
      <c r="N13">
        <v>25</v>
      </c>
      <c r="O13">
        <v>40849</v>
      </c>
      <c r="P13">
        <v>71.181451319999994</v>
      </c>
      <c r="Q13">
        <v>2011</v>
      </c>
      <c r="R13">
        <f t="shared" si="0"/>
        <v>109</v>
      </c>
    </row>
    <row r="14" spans="1:18">
      <c r="A14" t="s">
        <v>21</v>
      </c>
      <c r="B14" t="s">
        <v>39</v>
      </c>
      <c r="C14">
        <v>39.35</v>
      </c>
      <c r="D14">
        <v>13.74</v>
      </c>
      <c r="E14" t="s">
        <v>204</v>
      </c>
      <c r="F14">
        <v>25.3</v>
      </c>
      <c r="G14">
        <v>3.8</v>
      </c>
      <c r="H14">
        <v>240</v>
      </c>
      <c r="I14">
        <v>109</v>
      </c>
      <c r="J14">
        <v>72.7</v>
      </c>
      <c r="K14">
        <v>196.2</v>
      </c>
      <c r="L14">
        <v>3.5430000000000001</v>
      </c>
      <c r="M14">
        <v>17.5</v>
      </c>
      <c r="N14">
        <v>23</v>
      </c>
      <c r="O14">
        <v>40789</v>
      </c>
      <c r="P14">
        <v>95.636702529999994</v>
      </c>
      <c r="Q14">
        <v>2011</v>
      </c>
      <c r="R14">
        <f t="shared" si="0"/>
        <v>109</v>
      </c>
    </row>
    <row r="15" spans="1:18">
      <c r="A15" t="s">
        <v>21</v>
      </c>
      <c r="B15" t="s">
        <v>36</v>
      </c>
      <c r="C15">
        <v>27.850999999999999</v>
      </c>
      <c r="D15">
        <v>20.190000000000001</v>
      </c>
      <c r="E15" t="s">
        <v>204</v>
      </c>
      <c r="F15">
        <v>31.965</v>
      </c>
      <c r="G15">
        <v>3.8</v>
      </c>
      <c r="H15">
        <v>205</v>
      </c>
      <c r="I15">
        <v>113.8</v>
      </c>
      <c r="J15">
        <v>74.7</v>
      </c>
      <c r="K15">
        <v>206.8</v>
      </c>
      <c r="L15">
        <v>3.778</v>
      </c>
      <c r="M15">
        <v>18.5</v>
      </c>
      <c r="N15">
        <v>24</v>
      </c>
      <c r="O15">
        <v>40991</v>
      </c>
      <c r="P15">
        <v>85.828408249999995</v>
      </c>
      <c r="Q15">
        <v>2012</v>
      </c>
      <c r="R15">
        <f t="shared" si="0"/>
        <v>113.8</v>
      </c>
    </row>
    <row r="16" spans="1:18">
      <c r="A16" t="s">
        <v>21</v>
      </c>
      <c r="B16" t="s">
        <v>31</v>
      </c>
      <c r="C16">
        <v>83.257000000000005</v>
      </c>
      <c r="D16">
        <v>13.36</v>
      </c>
      <c r="E16" t="s">
        <v>204</v>
      </c>
      <c r="F16">
        <v>27.885000000000002</v>
      </c>
      <c r="G16">
        <v>3.8</v>
      </c>
      <c r="H16">
        <v>205</v>
      </c>
      <c r="I16">
        <v>112.2</v>
      </c>
      <c r="J16">
        <v>73.5</v>
      </c>
      <c r="K16">
        <v>200</v>
      </c>
      <c r="L16">
        <v>3.5910000000000002</v>
      </c>
      <c r="M16">
        <v>17.5</v>
      </c>
      <c r="N16">
        <v>25</v>
      </c>
      <c r="O16">
        <v>40747</v>
      </c>
      <c r="P16">
        <v>84.254525810000004</v>
      </c>
      <c r="Q16">
        <v>2011</v>
      </c>
      <c r="R16">
        <f t="shared" si="0"/>
        <v>112.2</v>
      </c>
    </row>
    <row r="17" spans="1:18">
      <c r="A17" t="s">
        <v>22</v>
      </c>
      <c r="B17" t="s">
        <v>32</v>
      </c>
      <c r="C17">
        <v>63.728999999999999</v>
      </c>
      <c r="D17">
        <v>22.524999999999999</v>
      </c>
      <c r="E17" t="s">
        <v>204</v>
      </c>
      <c r="F17">
        <v>39.895000000000003</v>
      </c>
      <c r="G17">
        <v>4.5999999999999996</v>
      </c>
      <c r="H17">
        <v>275</v>
      </c>
      <c r="I17">
        <v>115.3</v>
      </c>
      <c r="J17">
        <v>74.5</v>
      </c>
      <c r="K17">
        <v>207.2</v>
      </c>
      <c r="L17">
        <v>3.9780000000000002</v>
      </c>
      <c r="M17">
        <v>18.5</v>
      </c>
      <c r="N17">
        <v>22</v>
      </c>
      <c r="O17">
        <v>40962</v>
      </c>
      <c r="P17">
        <v>113.85459760000001</v>
      </c>
      <c r="Q17">
        <v>2012</v>
      </c>
      <c r="R17">
        <f t="shared" si="0"/>
        <v>115.3</v>
      </c>
    </row>
    <row r="18" spans="1:18">
      <c r="A18" t="s">
        <v>22</v>
      </c>
      <c r="B18" t="s">
        <v>41</v>
      </c>
      <c r="C18">
        <v>15.943</v>
      </c>
      <c r="D18">
        <v>27.1</v>
      </c>
      <c r="E18" t="s">
        <v>204</v>
      </c>
      <c r="F18">
        <v>44.475000000000001</v>
      </c>
      <c r="G18">
        <v>4.5999999999999996</v>
      </c>
      <c r="H18">
        <v>275</v>
      </c>
      <c r="I18">
        <v>112.2</v>
      </c>
      <c r="J18">
        <v>75</v>
      </c>
      <c r="K18">
        <v>201</v>
      </c>
      <c r="M18">
        <v>18.5</v>
      </c>
      <c r="N18">
        <v>22</v>
      </c>
      <c r="O18">
        <v>40662</v>
      </c>
      <c r="P18">
        <v>115.6213578</v>
      </c>
      <c r="Q18">
        <v>2011</v>
      </c>
      <c r="R18">
        <f t="shared" si="0"/>
        <v>112.2</v>
      </c>
    </row>
    <row r="19" spans="1:18">
      <c r="A19" t="s">
        <v>22</v>
      </c>
      <c r="B19" t="s">
        <v>37</v>
      </c>
      <c r="C19">
        <v>6.5359999999999996</v>
      </c>
      <c r="D19">
        <v>25.725000000000001</v>
      </c>
      <c r="E19" t="s">
        <v>204</v>
      </c>
      <c r="F19">
        <v>39.664999999999999</v>
      </c>
      <c r="G19">
        <v>4.5999999999999996</v>
      </c>
      <c r="H19">
        <v>275</v>
      </c>
      <c r="I19">
        <v>108</v>
      </c>
      <c r="J19">
        <v>75.5</v>
      </c>
      <c r="K19">
        <v>200.6</v>
      </c>
      <c r="L19">
        <v>3.843</v>
      </c>
      <c r="M19">
        <v>19</v>
      </c>
      <c r="N19">
        <v>22</v>
      </c>
      <c r="O19">
        <v>40874</v>
      </c>
      <c r="P19">
        <v>113.7658739</v>
      </c>
      <c r="Q19">
        <v>2011</v>
      </c>
      <c r="R19">
        <f t="shared" si="0"/>
        <v>108</v>
      </c>
    </row>
    <row r="20" spans="1:18">
      <c r="A20" t="s">
        <v>22</v>
      </c>
      <c r="B20" t="s">
        <v>27</v>
      </c>
      <c r="C20">
        <v>11.185</v>
      </c>
      <c r="D20">
        <v>18.225000000000001</v>
      </c>
      <c r="E20" t="s">
        <v>204</v>
      </c>
      <c r="F20">
        <v>31.01</v>
      </c>
      <c r="G20">
        <v>3</v>
      </c>
      <c r="H20">
        <v>200</v>
      </c>
      <c r="I20">
        <v>107.4</v>
      </c>
      <c r="J20">
        <v>70.3</v>
      </c>
      <c r="K20">
        <v>194.8</v>
      </c>
      <c r="L20">
        <v>3.77</v>
      </c>
      <c r="M20">
        <v>18</v>
      </c>
      <c r="N20">
        <v>22</v>
      </c>
      <c r="O20">
        <v>40814</v>
      </c>
      <c r="P20">
        <v>83.483093580000002</v>
      </c>
      <c r="Q20">
        <v>2011</v>
      </c>
      <c r="R20">
        <f t="shared" si="0"/>
        <v>107.4</v>
      </c>
    </row>
    <row r="21" spans="1:18">
      <c r="A21" t="s">
        <v>22</v>
      </c>
      <c r="B21" t="s">
        <v>40</v>
      </c>
      <c r="C21">
        <v>14.785</v>
      </c>
      <c r="E21" t="s">
        <v>203</v>
      </c>
      <c r="F21">
        <v>46.225000000000001</v>
      </c>
      <c r="G21">
        <v>5.7</v>
      </c>
      <c r="H21">
        <v>255</v>
      </c>
      <c r="I21">
        <v>117.5</v>
      </c>
      <c r="J21">
        <v>77</v>
      </c>
      <c r="K21">
        <v>201.2</v>
      </c>
      <c r="L21">
        <v>5.5720000000000001</v>
      </c>
      <c r="M21">
        <v>30</v>
      </c>
      <c r="N21">
        <v>15</v>
      </c>
      <c r="O21">
        <v>41016</v>
      </c>
      <c r="P21">
        <v>109.5091165</v>
      </c>
      <c r="Q21">
        <v>2012</v>
      </c>
      <c r="R21">
        <f t="shared" si="0"/>
        <v>117.5</v>
      </c>
    </row>
    <row r="22" spans="1:18">
      <c r="A22" t="s">
        <v>42</v>
      </c>
      <c r="B22" t="s">
        <v>68</v>
      </c>
      <c r="C22">
        <v>145.51900000000001</v>
      </c>
      <c r="D22">
        <v>9.25</v>
      </c>
      <c r="E22" t="s">
        <v>204</v>
      </c>
      <c r="F22">
        <v>13.26</v>
      </c>
      <c r="G22">
        <v>2.2000000000000002</v>
      </c>
      <c r="H22">
        <v>115</v>
      </c>
      <c r="I22">
        <v>104.1</v>
      </c>
      <c r="J22">
        <v>67.900000000000006</v>
      </c>
      <c r="K22">
        <v>180.9</v>
      </c>
      <c r="L22">
        <v>2.6760000000000002</v>
      </c>
      <c r="M22">
        <v>14.3</v>
      </c>
      <c r="N22">
        <v>27</v>
      </c>
      <c r="O22">
        <v>40772</v>
      </c>
      <c r="P22">
        <v>46.363347470000001</v>
      </c>
      <c r="Q22">
        <v>2011</v>
      </c>
      <c r="R22">
        <f t="shared" si="0"/>
        <v>104.1</v>
      </c>
    </row>
    <row r="23" spans="1:18">
      <c r="A23" t="s">
        <v>42</v>
      </c>
      <c r="B23" t="s">
        <v>72</v>
      </c>
      <c r="C23">
        <v>135.126</v>
      </c>
      <c r="D23">
        <v>11.225</v>
      </c>
      <c r="E23" t="s">
        <v>204</v>
      </c>
      <c r="F23">
        <v>16.535</v>
      </c>
      <c r="G23">
        <v>3.1</v>
      </c>
      <c r="H23">
        <v>170</v>
      </c>
      <c r="I23">
        <v>107</v>
      </c>
      <c r="J23">
        <v>69.400000000000006</v>
      </c>
      <c r="K23">
        <v>190.4</v>
      </c>
      <c r="L23">
        <v>3.0510000000000002</v>
      </c>
      <c r="M23">
        <v>15</v>
      </c>
      <c r="N23">
        <v>25</v>
      </c>
      <c r="O23">
        <v>40987</v>
      </c>
      <c r="P23">
        <v>67.314462160000005</v>
      </c>
      <c r="Q23">
        <v>2012</v>
      </c>
      <c r="R23">
        <f t="shared" si="0"/>
        <v>107</v>
      </c>
    </row>
    <row r="24" spans="1:18">
      <c r="A24" t="s">
        <v>42</v>
      </c>
      <c r="B24" t="s">
        <v>71</v>
      </c>
      <c r="C24">
        <v>24.629000000000001</v>
      </c>
      <c r="D24">
        <v>10.31</v>
      </c>
      <c r="E24" t="s">
        <v>204</v>
      </c>
      <c r="F24">
        <v>18.89</v>
      </c>
      <c r="G24">
        <v>3.1</v>
      </c>
      <c r="H24">
        <v>175</v>
      </c>
      <c r="I24">
        <v>107.5</v>
      </c>
      <c r="J24">
        <v>72.5</v>
      </c>
      <c r="K24">
        <v>200.9</v>
      </c>
      <c r="L24">
        <v>3.33</v>
      </c>
      <c r="M24">
        <v>16.600000000000001</v>
      </c>
      <c r="N24">
        <v>25</v>
      </c>
      <c r="O24">
        <v>40687</v>
      </c>
      <c r="P24">
        <v>69.991395600000004</v>
      </c>
      <c r="Q24">
        <v>2011</v>
      </c>
      <c r="R24">
        <f t="shared" si="0"/>
        <v>107.5</v>
      </c>
    </row>
    <row r="25" spans="1:18">
      <c r="A25" t="s">
        <v>42</v>
      </c>
      <c r="B25" t="s">
        <v>74</v>
      </c>
      <c r="C25">
        <v>42.593000000000004</v>
      </c>
      <c r="D25">
        <v>11.525</v>
      </c>
      <c r="E25" t="s">
        <v>204</v>
      </c>
      <c r="F25">
        <v>19.39</v>
      </c>
      <c r="G25">
        <v>3.4</v>
      </c>
      <c r="H25">
        <v>180</v>
      </c>
      <c r="I25">
        <v>110.5</v>
      </c>
      <c r="J25">
        <v>72.7</v>
      </c>
      <c r="K25">
        <v>197.9</v>
      </c>
      <c r="L25">
        <v>3.34</v>
      </c>
      <c r="M25">
        <v>17</v>
      </c>
      <c r="N25">
        <v>27</v>
      </c>
      <c r="O25">
        <v>40899</v>
      </c>
      <c r="P25">
        <v>72.030917189999997</v>
      </c>
      <c r="Q25">
        <v>2011</v>
      </c>
      <c r="R25">
        <f t="shared" si="0"/>
        <v>110.5</v>
      </c>
    </row>
    <row r="26" spans="1:18">
      <c r="A26" t="s">
        <v>42</v>
      </c>
      <c r="B26" t="s">
        <v>67</v>
      </c>
      <c r="C26">
        <v>26.402000000000001</v>
      </c>
      <c r="D26">
        <v>13.025</v>
      </c>
      <c r="E26" t="s">
        <v>204</v>
      </c>
      <c r="F26">
        <v>24.34</v>
      </c>
      <c r="G26">
        <v>3.8</v>
      </c>
      <c r="H26">
        <v>200</v>
      </c>
      <c r="I26">
        <v>101.1</v>
      </c>
      <c r="J26">
        <v>74.099999999999994</v>
      </c>
      <c r="K26">
        <v>193.2</v>
      </c>
      <c r="L26">
        <v>3.5</v>
      </c>
      <c r="M26">
        <v>16.8</v>
      </c>
      <c r="N26">
        <v>25</v>
      </c>
      <c r="O26">
        <v>40839</v>
      </c>
      <c r="P26">
        <v>81.118543329999994</v>
      </c>
      <c r="Q26">
        <v>2011</v>
      </c>
      <c r="R26">
        <f t="shared" si="0"/>
        <v>101.1</v>
      </c>
    </row>
    <row r="27" spans="1:18">
      <c r="A27" t="s">
        <v>42</v>
      </c>
      <c r="B27" t="s">
        <v>69</v>
      </c>
      <c r="C27">
        <v>17.946999999999999</v>
      </c>
      <c r="D27">
        <v>36.225000000000001</v>
      </c>
      <c r="E27" t="s">
        <v>204</v>
      </c>
      <c r="F27">
        <v>45.704999999999998</v>
      </c>
      <c r="G27">
        <v>5.7</v>
      </c>
      <c r="H27">
        <v>345</v>
      </c>
      <c r="I27">
        <v>104.5</v>
      </c>
      <c r="J27">
        <v>73.599999999999994</v>
      </c>
      <c r="K27">
        <v>179.7</v>
      </c>
      <c r="L27">
        <v>3.21</v>
      </c>
      <c r="M27">
        <v>19.100000000000001</v>
      </c>
      <c r="N27">
        <v>22</v>
      </c>
      <c r="O27">
        <v>41041</v>
      </c>
      <c r="P27">
        <v>141.14115000000001</v>
      </c>
      <c r="Q27">
        <v>2012</v>
      </c>
      <c r="R27">
        <f t="shared" si="0"/>
        <v>104.5</v>
      </c>
    </row>
    <row r="28" spans="1:18">
      <c r="A28" t="s">
        <v>42</v>
      </c>
      <c r="B28" t="s">
        <v>75</v>
      </c>
      <c r="C28">
        <v>32.298999999999999</v>
      </c>
      <c r="D28">
        <v>9.125</v>
      </c>
      <c r="E28" t="s">
        <v>204</v>
      </c>
      <c r="F28">
        <v>13.96</v>
      </c>
      <c r="G28">
        <v>1.8</v>
      </c>
      <c r="H28">
        <v>120</v>
      </c>
      <c r="I28">
        <v>97.1</v>
      </c>
      <c r="J28">
        <v>66.7</v>
      </c>
      <c r="K28">
        <v>174.3</v>
      </c>
      <c r="L28">
        <v>2.3980000000000001</v>
      </c>
      <c r="M28">
        <v>13.2</v>
      </c>
      <c r="N28">
        <v>33</v>
      </c>
      <c r="O28">
        <v>40797</v>
      </c>
      <c r="P28">
        <v>48.297636099999998</v>
      </c>
      <c r="Q28">
        <v>2011</v>
      </c>
      <c r="R28">
        <f t="shared" si="0"/>
        <v>97.1</v>
      </c>
    </row>
    <row r="29" spans="1:18">
      <c r="A29" t="s">
        <v>42</v>
      </c>
      <c r="B29" t="s">
        <v>73</v>
      </c>
      <c r="C29">
        <v>21.855</v>
      </c>
      <c r="D29">
        <v>5.16</v>
      </c>
      <c r="E29" t="s">
        <v>204</v>
      </c>
      <c r="F29">
        <v>9.2349999999999994</v>
      </c>
      <c r="G29">
        <v>1</v>
      </c>
      <c r="H29">
        <v>55</v>
      </c>
      <c r="I29">
        <v>93.1</v>
      </c>
      <c r="J29">
        <v>62.6</v>
      </c>
      <c r="K29">
        <v>149.4</v>
      </c>
      <c r="L29">
        <v>1.895</v>
      </c>
      <c r="M29">
        <v>10.3</v>
      </c>
      <c r="N29">
        <v>45</v>
      </c>
      <c r="O29">
        <v>41012</v>
      </c>
      <c r="P29">
        <v>23.276272330000001</v>
      </c>
      <c r="Q29">
        <v>2012</v>
      </c>
      <c r="R29">
        <f t="shared" si="0"/>
        <v>93.1</v>
      </c>
    </row>
    <row r="30" spans="1:18">
      <c r="A30" t="s">
        <v>42</v>
      </c>
      <c r="B30" t="s">
        <v>70</v>
      </c>
      <c r="C30">
        <v>107.995</v>
      </c>
      <c r="E30" t="s">
        <v>204</v>
      </c>
      <c r="F30">
        <v>18.89</v>
      </c>
      <c r="G30">
        <v>3.4</v>
      </c>
      <c r="H30">
        <v>180</v>
      </c>
      <c r="I30">
        <v>110.5</v>
      </c>
      <c r="J30">
        <v>73</v>
      </c>
      <c r="K30">
        <v>200</v>
      </c>
      <c r="L30">
        <v>3.3889999999999998</v>
      </c>
      <c r="M30">
        <v>17</v>
      </c>
      <c r="N30">
        <v>27</v>
      </c>
      <c r="O30">
        <v>40712</v>
      </c>
      <c r="P30">
        <v>71.838039440000003</v>
      </c>
      <c r="Q30">
        <v>2011</v>
      </c>
      <c r="R30">
        <f t="shared" si="0"/>
        <v>110.5</v>
      </c>
    </row>
    <row r="31" spans="1:18">
      <c r="A31" t="s">
        <v>43</v>
      </c>
      <c r="B31" t="s">
        <v>81</v>
      </c>
      <c r="C31">
        <v>7.8540000000000001</v>
      </c>
      <c r="D31">
        <v>12.36</v>
      </c>
      <c r="E31" t="s">
        <v>204</v>
      </c>
      <c r="F31">
        <v>19.84</v>
      </c>
      <c r="G31">
        <v>2.5</v>
      </c>
      <c r="H31">
        <v>163</v>
      </c>
      <c r="I31">
        <v>103.7</v>
      </c>
      <c r="J31">
        <v>69.7</v>
      </c>
      <c r="K31">
        <v>190.9</v>
      </c>
      <c r="L31">
        <v>2.9670000000000001</v>
      </c>
      <c r="M31">
        <v>15.9</v>
      </c>
      <c r="N31">
        <v>24</v>
      </c>
      <c r="O31">
        <v>40924</v>
      </c>
      <c r="P31">
        <v>65.957183959999995</v>
      </c>
      <c r="Q31">
        <v>2012</v>
      </c>
      <c r="R31">
        <f t="shared" si="0"/>
        <v>103.7</v>
      </c>
    </row>
    <row r="32" spans="1:18">
      <c r="A32" t="s">
        <v>43</v>
      </c>
      <c r="B32" t="s">
        <v>80</v>
      </c>
      <c r="C32">
        <v>32.774999999999999</v>
      </c>
      <c r="D32">
        <v>14.18</v>
      </c>
      <c r="E32" t="s">
        <v>204</v>
      </c>
      <c r="F32">
        <v>24.495000000000001</v>
      </c>
      <c r="G32">
        <v>2.5</v>
      </c>
      <c r="H32">
        <v>168</v>
      </c>
      <c r="I32">
        <v>106</v>
      </c>
      <c r="J32">
        <v>69.2</v>
      </c>
      <c r="K32">
        <v>193</v>
      </c>
      <c r="L32">
        <v>3.3319999999999999</v>
      </c>
      <c r="M32">
        <v>16</v>
      </c>
      <c r="N32">
        <v>24</v>
      </c>
      <c r="O32">
        <v>40864</v>
      </c>
      <c r="P32">
        <v>69.521355049999997</v>
      </c>
      <c r="Q32">
        <v>2011</v>
      </c>
      <c r="R32">
        <f t="shared" si="0"/>
        <v>106</v>
      </c>
    </row>
    <row r="33" spans="1:18">
      <c r="A33" t="s">
        <v>43</v>
      </c>
      <c r="B33" t="s">
        <v>78</v>
      </c>
      <c r="C33">
        <v>31.148</v>
      </c>
      <c r="D33">
        <v>13.725</v>
      </c>
      <c r="E33" t="s">
        <v>204</v>
      </c>
      <c r="F33">
        <v>22.245000000000001</v>
      </c>
      <c r="G33">
        <v>2.7</v>
      </c>
      <c r="H33">
        <v>200</v>
      </c>
      <c r="I33">
        <v>113</v>
      </c>
      <c r="J33">
        <v>74.400000000000006</v>
      </c>
      <c r="K33">
        <v>209.1</v>
      </c>
      <c r="L33">
        <v>3.452</v>
      </c>
      <c r="M33">
        <v>17</v>
      </c>
      <c r="N33">
        <v>26</v>
      </c>
      <c r="O33">
        <v>41066</v>
      </c>
      <c r="P33">
        <v>80.02378204</v>
      </c>
      <c r="Q33">
        <v>2012</v>
      </c>
      <c r="R33">
        <f t="shared" si="0"/>
        <v>113</v>
      </c>
    </row>
    <row r="34" spans="1:18">
      <c r="A34" t="s">
        <v>43</v>
      </c>
      <c r="B34" t="s">
        <v>77</v>
      </c>
      <c r="C34">
        <v>32.305999999999997</v>
      </c>
      <c r="D34">
        <v>12.64</v>
      </c>
      <c r="E34" t="s">
        <v>204</v>
      </c>
      <c r="F34">
        <v>16.48</v>
      </c>
      <c r="G34">
        <v>2</v>
      </c>
      <c r="H34">
        <v>132</v>
      </c>
      <c r="I34">
        <v>108</v>
      </c>
      <c r="J34">
        <v>71</v>
      </c>
      <c r="K34">
        <v>186</v>
      </c>
      <c r="L34">
        <v>2.911</v>
      </c>
      <c r="M34">
        <v>16</v>
      </c>
      <c r="N34">
        <v>27</v>
      </c>
      <c r="O34">
        <v>40822</v>
      </c>
      <c r="P34">
        <v>53.566199869999998</v>
      </c>
      <c r="Q34">
        <v>2011</v>
      </c>
      <c r="R34">
        <f t="shared" si="0"/>
        <v>108</v>
      </c>
    </row>
    <row r="35" spans="1:18">
      <c r="A35" t="s">
        <v>43</v>
      </c>
      <c r="B35" t="s">
        <v>79</v>
      </c>
      <c r="C35">
        <v>13.462</v>
      </c>
      <c r="D35">
        <v>17.324999999999999</v>
      </c>
      <c r="E35" t="s">
        <v>204</v>
      </c>
      <c r="F35">
        <v>28.34</v>
      </c>
      <c r="G35">
        <v>3.5</v>
      </c>
      <c r="H35">
        <v>253</v>
      </c>
      <c r="I35">
        <v>113</v>
      </c>
      <c r="J35">
        <v>74.400000000000006</v>
      </c>
      <c r="K35">
        <v>207.7</v>
      </c>
      <c r="L35">
        <v>3.5640000000000001</v>
      </c>
      <c r="M35">
        <v>17</v>
      </c>
      <c r="N35">
        <v>23</v>
      </c>
      <c r="O35">
        <v>41037</v>
      </c>
      <c r="P35">
        <v>101.3292807</v>
      </c>
      <c r="Q35">
        <v>2012</v>
      </c>
      <c r="R35">
        <f t="shared" si="0"/>
        <v>113</v>
      </c>
    </row>
    <row r="36" spans="1:18">
      <c r="A36" t="s">
        <v>43</v>
      </c>
      <c r="B36" t="s">
        <v>82</v>
      </c>
      <c r="C36">
        <v>53.48</v>
      </c>
      <c r="D36">
        <v>19.54</v>
      </c>
      <c r="E36" t="s">
        <v>203</v>
      </c>
      <c r="O36">
        <v>40737</v>
      </c>
      <c r="Q36">
        <v>2011</v>
      </c>
      <c r="R36">
        <f t="shared" si="0"/>
        <v>0</v>
      </c>
    </row>
    <row r="37" spans="1:18">
      <c r="A37" t="s">
        <v>43</v>
      </c>
      <c r="B37" t="s">
        <v>76</v>
      </c>
      <c r="C37">
        <v>30.696000000000002</v>
      </c>
      <c r="E37" t="s">
        <v>204</v>
      </c>
      <c r="F37">
        <v>29.184999999999999</v>
      </c>
      <c r="G37">
        <v>3.5</v>
      </c>
      <c r="H37">
        <v>253</v>
      </c>
      <c r="I37">
        <v>113</v>
      </c>
      <c r="J37">
        <v>74.400000000000006</v>
      </c>
      <c r="K37">
        <v>197.8</v>
      </c>
      <c r="L37">
        <v>3.5670000000000002</v>
      </c>
      <c r="M37">
        <v>17</v>
      </c>
      <c r="N37">
        <v>23</v>
      </c>
      <c r="O37">
        <v>40949</v>
      </c>
      <c r="P37">
        <v>101.6552441</v>
      </c>
      <c r="Q37">
        <v>2012</v>
      </c>
      <c r="R37">
        <f t="shared" si="0"/>
        <v>113</v>
      </c>
    </row>
    <row r="38" spans="1:18">
      <c r="A38" t="s">
        <v>44</v>
      </c>
      <c r="B38" t="s">
        <v>88</v>
      </c>
      <c r="C38">
        <v>76.034000000000006</v>
      </c>
      <c r="D38">
        <v>7.75</v>
      </c>
      <c r="E38" t="s">
        <v>204</v>
      </c>
      <c r="F38">
        <v>12.64</v>
      </c>
      <c r="G38">
        <v>2</v>
      </c>
      <c r="H38">
        <v>132</v>
      </c>
      <c r="I38">
        <v>105</v>
      </c>
      <c r="J38">
        <v>74.400000000000006</v>
      </c>
      <c r="K38">
        <v>174.4</v>
      </c>
      <c r="L38">
        <v>2.5670000000000002</v>
      </c>
      <c r="M38">
        <v>12.5</v>
      </c>
      <c r="N38">
        <v>29</v>
      </c>
      <c r="O38">
        <v>40889</v>
      </c>
      <c r="P38">
        <v>52.084898750000001</v>
      </c>
      <c r="Q38">
        <v>2011</v>
      </c>
      <c r="R38">
        <f t="shared" si="0"/>
        <v>105</v>
      </c>
    </row>
    <row r="39" spans="1:18">
      <c r="A39" t="s">
        <v>44</v>
      </c>
      <c r="B39" t="s">
        <v>83</v>
      </c>
      <c r="C39">
        <v>4.734</v>
      </c>
      <c r="D39">
        <v>12.545</v>
      </c>
      <c r="E39" t="s">
        <v>204</v>
      </c>
      <c r="F39">
        <v>19.045000000000002</v>
      </c>
      <c r="G39">
        <v>2.5</v>
      </c>
      <c r="H39">
        <v>163</v>
      </c>
      <c r="I39">
        <v>103.7</v>
      </c>
      <c r="J39">
        <v>69.099999999999994</v>
      </c>
      <c r="K39">
        <v>190.2</v>
      </c>
      <c r="L39">
        <v>2.879</v>
      </c>
      <c r="M39">
        <v>15.9</v>
      </c>
      <c r="N39">
        <v>24</v>
      </c>
      <c r="O39">
        <v>41091</v>
      </c>
      <c r="P39">
        <v>65.650508340000002</v>
      </c>
      <c r="Q39">
        <v>2012</v>
      </c>
      <c r="R39">
        <f t="shared" si="0"/>
        <v>103.7</v>
      </c>
    </row>
    <row r="40" spans="1:18">
      <c r="A40" t="s">
        <v>44</v>
      </c>
      <c r="B40" t="s">
        <v>92</v>
      </c>
      <c r="C40">
        <v>71.186000000000007</v>
      </c>
      <c r="D40">
        <v>10.185</v>
      </c>
      <c r="E40" t="s">
        <v>204</v>
      </c>
      <c r="F40">
        <v>20.23</v>
      </c>
      <c r="G40">
        <v>2.5</v>
      </c>
      <c r="H40">
        <v>168</v>
      </c>
      <c r="I40">
        <v>108</v>
      </c>
      <c r="J40">
        <v>71</v>
      </c>
      <c r="K40">
        <v>186</v>
      </c>
      <c r="L40">
        <v>3.0579999999999998</v>
      </c>
      <c r="M40">
        <v>16</v>
      </c>
      <c r="N40">
        <v>24</v>
      </c>
      <c r="O40">
        <v>40847</v>
      </c>
      <c r="P40">
        <v>67.876107840000003</v>
      </c>
      <c r="Q40">
        <v>2011</v>
      </c>
      <c r="R40">
        <f t="shared" si="0"/>
        <v>108</v>
      </c>
    </row>
    <row r="41" spans="1:18">
      <c r="A41" t="s">
        <v>44</v>
      </c>
      <c r="B41" t="s">
        <v>87</v>
      </c>
      <c r="C41">
        <v>88.028000000000006</v>
      </c>
      <c r="D41">
        <v>12.275</v>
      </c>
      <c r="E41" t="s">
        <v>204</v>
      </c>
      <c r="F41">
        <v>22.504999999999999</v>
      </c>
      <c r="G41">
        <v>2.7</v>
      </c>
      <c r="H41">
        <v>202</v>
      </c>
      <c r="I41">
        <v>113</v>
      </c>
      <c r="J41">
        <v>74.7</v>
      </c>
      <c r="K41">
        <v>203.7</v>
      </c>
      <c r="L41">
        <v>3.4889999999999999</v>
      </c>
      <c r="M41">
        <v>17</v>
      </c>
      <c r="O41">
        <v>41062</v>
      </c>
      <c r="P41">
        <v>80.831470170000003</v>
      </c>
      <c r="Q41">
        <v>2012</v>
      </c>
      <c r="R41">
        <f t="shared" si="0"/>
        <v>113</v>
      </c>
    </row>
    <row r="42" spans="1:18">
      <c r="A42" t="s">
        <v>44</v>
      </c>
      <c r="B42" t="s">
        <v>93</v>
      </c>
      <c r="C42">
        <v>0.91600000000000004</v>
      </c>
      <c r="D42">
        <v>58.47</v>
      </c>
      <c r="E42" t="s">
        <v>204</v>
      </c>
      <c r="F42">
        <v>69.724999999999994</v>
      </c>
      <c r="G42">
        <v>8</v>
      </c>
      <c r="H42">
        <v>450</v>
      </c>
      <c r="I42">
        <v>96.2</v>
      </c>
      <c r="J42">
        <v>75.7</v>
      </c>
      <c r="K42">
        <v>176.7</v>
      </c>
      <c r="L42">
        <v>3.375</v>
      </c>
      <c r="M42">
        <v>19</v>
      </c>
      <c r="N42">
        <v>16</v>
      </c>
      <c r="O42">
        <v>40762</v>
      </c>
      <c r="P42">
        <v>188.14432300000001</v>
      </c>
      <c r="Q42">
        <v>2011</v>
      </c>
      <c r="R42">
        <f t="shared" si="0"/>
        <v>96.2</v>
      </c>
    </row>
    <row r="43" spans="1:18">
      <c r="A43" t="s">
        <v>44</v>
      </c>
      <c r="B43" t="s">
        <v>89</v>
      </c>
      <c r="C43">
        <v>227.06100000000001</v>
      </c>
      <c r="D43">
        <v>15.06</v>
      </c>
      <c r="E43" t="s">
        <v>203</v>
      </c>
      <c r="F43">
        <v>19.46</v>
      </c>
      <c r="G43">
        <v>5.2</v>
      </c>
      <c r="H43">
        <v>230</v>
      </c>
      <c r="I43">
        <v>138.69999999999999</v>
      </c>
      <c r="J43">
        <v>79.3</v>
      </c>
      <c r="K43">
        <v>224.2</v>
      </c>
      <c r="L43">
        <v>4.47</v>
      </c>
      <c r="M43">
        <v>26</v>
      </c>
      <c r="N43">
        <v>17</v>
      </c>
      <c r="O43">
        <v>40974</v>
      </c>
      <c r="P43">
        <v>90.211700050000005</v>
      </c>
      <c r="Q43">
        <v>2012</v>
      </c>
      <c r="R43">
        <f t="shared" si="0"/>
        <v>138.69999999999999</v>
      </c>
    </row>
    <row r="44" spans="1:18">
      <c r="A44" t="s">
        <v>44</v>
      </c>
      <c r="B44" t="s">
        <v>91</v>
      </c>
      <c r="C44">
        <v>16.766999999999999</v>
      </c>
      <c r="D44">
        <v>15.51</v>
      </c>
      <c r="E44" t="s">
        <v>203</v>
      </c>
      <c r="F44">
        <v>21.315000000000001</v>
      </c>
      <c r="G44">
        <v>3.9</v>
      </c>
      <c r="H44">
        <v>175</v>
      </c>
      <c r="I44">
        <v>109.6</v>
      </c>
      <c r="J44">
        <v>78.8</v>
      </c>
      <c r="K44">
        <v>192.6</v>
      </c>
      <c r="L44">
        <v>4.2450000000000001</v>
      </c>
      <c r="M44">
        <v>32</v>
      </c>
      <c r="N44">
        <v>15</v>
      </c>
      <c r="O44">
        <v>40914</v>
      </c>
      <c r="P44">
        <v>71.135291609999996</v>
      </c>
      <c r="Q44">
        <v>2012</v>
      </c>
      <c r="R44">
        <f t="shared" si="0"/>
        <v>109.6</v>
      </c>
    </row>
    <row r="45" spans="1:18">
      <c r="A45" t="s">
        <v>44</v>
      </c>
      <c r="B45" t="s">
        <v>90</v>
      </c>
      <c r="C45">
        <v>31.038</v>
      </c>
      <c r="D45">
        <v>13.425000000000001</v>
      </c>
      <c r="E45" t="s">
        <v>203</v>
      </c>
      <c r="F45">
        <v>18.574999999999999</v>
      </c>
      <c r="G45">
        <v>3.9</v>
      </c>
      <c r="H45">
        <v>175</v>
      </c>
      <c r="I45">
        <v>127.2</v>
      </c>
      <c r="J45">
        <v>78.8</v>
      </c>
      <c r="K45">
        <v>208.5</v>
      </c>
      <c r="L45">
        <v>4.298</v>
      </c>
      <c r="M45">
        <v>32</v>
      </c>
      <c r="N45">
        <v>16</v>
      </c>
      <c r="O45">
        <v>41116</v>
      </c>
      <c r="P45">
        <v>70.078321540000005</v>
      </c>
      <c r="Q45">
        <v>2012</v>
      </c>
      <c r="R45">
        <f t="shared" si="0"/>
        <v>127.2</v>
      </c>
    </row>
    <row r="46" spans="1:18">
      <c r="A46" t="s">
        <v>44</v>
      </c>
      <c r="B46" t="s">
        <v>85</v>
      </c>
      <c r="C46">
        <v>111.313</v>
      </c>
      <c r="D46">
        <v>11.26</v>
      </c>
      <c r="E46" t="s">
        <v>203</v>
      </c>
      <c r="F46">
        <v>16.98</v>
      </c>
      <c r="G46">
        <v>2.5</v>
      </c>
      <c r="H46">
        <v>120</v>
      </c>
      <c r="I46">
        <v>131</v>
      </c>
      <c r="J46">
        <v>71.5</v>
      </c>
      <c r="K46">
        <v>215</v>
      </c>
      <c r="L46">
        <v>3.5569999999999999</v>
      </c>
      <c r="M46">
        <v>22</v>
      </c>
      <c r="N46">
        <v>19</v>
      </c>
      <c r="O46">
        <v>40872</v>
      </c>
      <c r="P46">
        <v>49.64500177</v>
      </c>
      <c r="Q46">
        <v>2011</v>
      </c>
      <c r="R46">
        <f t="shared" si="0"/>
        <v>131</v>
      </c>
    </row>
    <row r="47" spans="1:18">
      <c r="A47" t="s">
        <v>44</v>
      </c>
      <c r="B47" t="s">
        <v>86</v>
      </c>
      <c r="C47">
        <v>101.32299999999999</v>
      </c>
      <c r="E47" t="s">
        <v>203</v>
      </c>
      <c r="F47">
        <v>26.31</v>
      </c>
      <c r="G47">
        <v>5.2</v>
      </c>
      <c r="H47">
        <v>230</v>
      </c>
      <c r="I47">
        <v>115.7</v>
      </c>
      <c r="J47">
        <v>71.7</v>
      </c>
      <c r="K47">
        <v>193.5</v>
      </c>
      <c r="L47">
        <v>4.3940000000000001</v>
      </c>
      <c r="M47">
        <v>25</v>
      </c>
      <c r="N47">
        <v>17</v>
      </c>
      <c r="O47">
        <v>41087</v>
      </c>
      <c r="P47">
        <v>92.85412522</v>
      </c>
      <c r="Q47">
        <v>2012</v>
      </c>
      <c r="R47">
        <f t="shared" si="0"/>
        <v>115.7</v>
      </c>
    </row>
    <row r="48" spans="1:18">
      <c r="A48" t="s">
        <v>44</v>
      </c>
      <c r="B48" t="s">
        <v>84</v>
      </c>
      <c r="C48">
        <v>181.749</v>
      </c>
      <c r="D48">
        <v>12.025</v>
      </c>
      <c r="E48" t="s">
        <v>203</v>
      </c>
      <c r="F48">
        <v>19.565000000000001</v>
      </c>
      <c r="G48">
        <v>2.4</v>
      </c>
      <c r="H48">
        <v>150</v>
      </c>
      <c r="I48">
        <v>113.3</v>
      </c>
      <c r="J48">
        <v>76.8</v>
      </c>
      <c r="K48">
        <v>186.3</v>
      </c>
      <c r="L48">
        <v>3.5329999999999999</v>
      </c>
      <c r="M48">
        <v>20</v>
      </c>
      <c r="N48">
        <v>24</v>
      </c>
      <c r="O48">
        <v>40787</v>
      </c>
      <c r="P48">
        <v>61.227000310000001</v>
      </c>
      <c r="Q48">
        <v>2011</v>
      </c>
      <c r="R48">
        <f t="shared" si="0"/>
        <v>113.3</v>
      </c>
    </row>
    <row r="49" spans="1:18">
      <c r="A49" t="s">
        <v>45</v>
      </c>
      <c r="B49" t="s">
        <v>96</v>
      </c>
      <c r="C49">
        <v>70.227000000000004</v>
      </c>
      <c r="D49">
        <v>7.4249999999999998</v>
      </c>
      <c r="E49" t="s">
        <v>204</v>
      </c>
      <c r="F49">
        <v>12.07</v>
      </c>
      <c r="G49">
        <v>2</v>
      </c>
      <c r="H49">
        <v>110</v>
      </c>
      <c r="I49">
        <v>98.4</v>
      </c>
      <c r="J49">
        <v>67</v>
      </c>
      <c r="K49">
        <v>174.7</v>
      </c>
      <c r="L49">
        <v>2.468</v>
      </c>
      <c r="M49">
        <v>12.7</v>
      </c>
      <c r="N49">
        <v>30</v>
      </c>
      <c r="O49">
        <v>40999</v>
      </c>
      <c r="P49">
        <v>44.083709460000001</v>
      </c>
      <c r="Q49">
        <v>2012</v>
      </c>
      <c r="R49">
        <f t="shared" si="0"/>
        <v>98.4</v>
      </c>
    </row>
    <row r="50" spans="1:18">
      <c r="A50" t="s">
        <v>45</v>
      </c>
      <c r="B50" t="s">
        <v>101</v>
      </c>
      <c r="C50">
        <v>113.369</v>
      </c>
      <c r="D50">
        <v>12.76</v>
      </c>
      <c r="E50" t="s">
        <v>204</v>
      </c>
      <c r="F50">
        <v>21.56</v>
      </c>
      <c r="G50">
        <v>3.8</v>
      </c>
      <c r="H50">
        <v>190</v>
      </c>
      <c r="I50">
        <v>101.3</v>
      </c>
      <c r="J50">
        <v>73.099999999999994</v>
      </c>
      <c r="K50">
        <v>183.2</v>
      </c>
      <c r="L50">
        <v>3.2029999999999998</v>
      </c>
      <c r="M50">
        <v>15.7</v>
      </c>
      <c r="N50">
        <v>24</v>
      </c>
      <c r="O50">
        <v>40939</v>
      </c>
      <c r="P50">
        <v>76.509184559999994</v>
      </c>
      <c r="Q50">
        <v>2012</v>
      </c>
      <c r="R50">
        <f t="shared" si="0"/>
        <v>101.3</v>
      </c>
    </row>
    <row r="51" spans="1:18">
      <c r="A51" t="s">
        <v>45</v>
      </c>
      <c r="B51" t="s">
        <v>94</v>
      </c>
      <c r="C51">
        <v>35.067999999999998</v>
      </c>
      <c r="D51">
        <v>8.8350000000000009</v>
      </c>
      <c r="E51" t="s">
        <v>204</v>
      </c>
      <c r="F51">
        <v>17.035</v>
      </c>
      <c r="G51">
        <v>2.5</v>
      </c>
      <c r="H51">
        <v>170</v>
      </c>
      <c r="I51">
        <v>106.5</v>
      </c>
      <c r="J51">
        <v>69.099999999999994</v>
      </c>
      <c r="K51">
        <v>184.6</v>
      </c>
      <c r="L51">
        <v>2.7690000000000001</v>
      </c>
      <c r="M51">
        <v>15</v>
      </c>
      <c r="N51">
        <v>25</v>
      </c>
      <c r="O51">
        <v>41141</v>
      </c>
      <c r="P51">
        <v>67.351010720000005</v>
      </c>
      <c r="Q51">
        <v>2012</v>
      </c>
      <c r="R51">
        <f t="shared" si="0"/>
        <v>106.5</v>
      </c>
    </row>
    <row r="52" spans="1:18">
      <c r="A52" t="s">
        <v>45</v>
      </c>
      <c r="B52" t="s">
        <v>103</v>
      </c>
      <c r="C52">
        <v>245.815</v>
      </c>
      <c r="D52">
        <v>10.055</v>
      </c>
      <c r="E52" t="s">
        <v>204</v>
      </c>
      <c r="F52">
        <v>17.885000000000002</v>
      </c>
      <c r="G52">
        <v>3</v>
      </c>
      <c r="H52">
        <v>155</v>
      </c>
      <c r="I52">
        <v>108.5</v>
      </c>
      <c r="J52">
        <v>73</v>
      </c>
      <c r="K52">
        <v>197.6</v>
      </c>
      <c r="L52">
        <v>3.3679999999999999</v>
      </c>
      <c r="M52">
        <v>16</v>
      </c>
      <c r="N52">
        <v>24</v>
      </c>
      <c r="O52">
        <v>40897</v>
      </c>
      <c r="P52">
        <v>62.503739500000002</v>
      </c>
      <c r="Q52">
        <v>2011</v>
      </c>
      <c r="R52">
        <f t="shared" si="0"/>
        <v>108.5</v>
      </c>
    </row>
    <row r="53" spans="1:18">
      <c r="A53" t="s">
        <v>45</v>
      </c>
      <c r="B53" t="s">
        <v>99</v>
      </c>
      <c r="C53">
        <v>175.67</v>
      </c>
      <c r="E53" t="s">
        <v>204</v>
      </c>
      <c r="F53">
        <v>12.315</v>
      </c>
      <c r="G53">
        <v>2</v>
      </c>
      <c r="H53">
        <v>107</v>
      </c>
      <c r="I53">
        <v>103</v>
      </c>
      <c r="J53">
        <v>66.900000000000006</v>
      </c>
      <c r="K53">
        <v>174.8</v>
      </c>
      <c r="L53">
        <v>2.5640000000000001</v>
      </c>
      <c r="M53">
        <v>13.2</v>
      </c>
      <c r="N53">
        <v>30</v>
      </c>
      <c r="O53">
        <v>41112</v>
      </c>
      <c r="P53">
        <v>43.117132009999999</v>
      </c>
      <c r="Q53">
        <v>2012</v>
      </c>
      <c r="R53">
        <f t="shared" si="0"/>
        <v>103</v>
      </c>
    </row>
    <row r="54" spans="1:18">
      <c r="A54" t="s">
        <v>45</v>
      </c>
      <c r="B54" t="s">
        <v>95</v>
      </c>
      <c r="C54">
        <v>63.402999999999999</v>
      </c>
      <c r="D54">
        <v>14.21</v>
      </c>
      <c r="E54" t="s">
        <v>204</v>
      </c>
      <c r="F54">
        <v>22.195</v>
      </c>
      <c r="G54">
        <v>4.5999999999999996</v>
      </c>
      <c r="H54">
        <v>200</v>
      </c>
      <c r="I54">
        <v>114.7</v>
      </c>
      <c r="J54">
        <v>78.2</v>
      </c>
      <c r="K54">
        <v>212</v>
      </c>
      <c r="L54">
        <v>3.9079999999999999</v>
      </c>
      <c r="M54">
        <v>19</v>
      </c>
      <c r="N54">
        <v>21</v>
      </c>
      <c r="O54">
        <v>40812</v>
      </c>
      <c r="P54">
        <v>80.499536710000001</v>
      </c>
      <c r="Q54">
        <v>2011</v>
      </c>
      <c r="R54">
        <f t="shared" si="0"/>
        <v>114.7</v>
      </c>
    </row>
    <row r="55" spans="1:18">
      <c r="A55" t="s">
        <v>45</v>
      </c>
      <c r="B55" t="s">
        <v>98</v>
      </c>
      <c r="C55">
        <v>276.74700000000001</v>
      </c>
      <c r="D55">
        <v>16.64</v>
      </c>
      <c r="E55" t="s">
        <v>203</v>
      </c>
      <c r="F55">
        <v>31.93</v>
      </c>
      <c r="G55">
        <v>4</v>
      </c>
      <c r="H55">
        <v>210</v>
      </c>
      <c r="I55">
        <v>111.6</v>
      </c>
      <c r="J55">
        <v>70.2</v>
      </c>
      <c r="K55">
        <v>190.7</v>
      </c>
      <c r="L55">
        <v>3.8759999999999999</v>
      </c>
      <c r="M55">
        <v>21</v>
      </c>
      <c r="N55">
        <v>19</v>
      </c>
      <c r="O55">
        <v>41024</v>
      </c>
      <c r="P55">
        <v>87.635495779999999</v>
      </c>
      <c r="Q55">
        <v>2012</v>
      </c>
      <c r="R55">
        <f t="shared" si="0"/>
        <v>111.6</v>
      </c>
    </row>
    <row r="56" spans="1:18">
      <c r="A56" t="s">
        <v>45</v>
      </c>
      <c r="B56" t="s">
        <v>104</v>
      </c>
      <c r="C56">
        <v>155.78700000000001</v>
      </c>
      <c r="D56">
        <v>13.175000000000001</v>
      </c>
      <c r="E56" t="s">
        <v>203</v>
      </c>
      <c r="F56">
        <v>21.41</v>
      </c>
      <c r="G56">
        <v>3</v>
      </c>
      <c r="H56">
        <v>150</v>
      </c>
      <c r="I56">
        <v>120.7</v>
      </c>
      <c r="J56">
        <v>76.599999999999994</v>
      </c>
      <c r="K56">
        <v>200.9</v>
      </c>
      <c r="L56">
        <v>3.7610000000000001</v>
      </c>
      <c r="M56">
        <v>26</v>
      </c>
      <c r="N56">
        <v>21</v>
      </c>
      <c r="O56">
        <v>40964</v>
      </c>
      <c r="P56">
        <v>62.095048390000002</v>
      </c>
      <c r="Q56">
        <v>2012</v>
      </c>
      <c r="R56">
        <f t="shared" si="0"/>
        <v>120.7</v>
      </c>
    </row>
    <row r="57" spans="1:18">
      <c r="A57" t="s">
        <v>45</v>
      </c>
      <c r="B57" t="s">
        <v>97</v>
      </c>
      <c r="C57">
        <v>125.33799999999999</v>
      </c>
      <c r="D57">
        <v>23.574999999999999</v>
      </c>
      <c r="E57" t="s">
        <v>203</v>
      </c>
      <c r="F57">
        <v>36.134999999999998</v>
      </c>
      <c r="G57">
        <v>4.5999999999999996</v>
      </c>
      <c r="H57">
        <v>240</v>
      </c>
      <c r="I57">
        <v>119</v>
      </c>
      <c r="J57">
        <v>78.7</v>
      </c>
      <c r="K57">
        <v>204.6</v>
      </c>
      <c r="L57">
        <v>4.8079999999999998</v>
      </c>
      <c r="M57">
        <v>26</v>
      </c>
      <c r="N57">
        <v>16</v>
      </c>
      <c r="O57">
        <v>41166</v>
      </c>
      <c r="P57">
        <v>100.0248023</v>
      </c>
      <c r="Q57">
        <v>2012</v>
      </c>
      <c r="R57">
        <f t="shared" si="0"/>
        <v>119</v>
      </c>
    </row>
    <row r="58" spans="1:18">
      <c r="A58" t="s">
        <v>45</v>
      </c>
      <c r="B58" t="s">
        <v>102</v>
      </c>
      <c r="C58">
        <v>220.65</v>
      </c>
      <c r="D58">
        <v>7.85</v>
      </c>
      <c r="E58" t="s">
        <v>203</v>
      </c>
      <c r="F58">
        <v>12.05</v>
      </c>
      <c r="G58">
        <v>2.5</v>
      </c>
      <c r="H58">
        <v>119</v>
      </c>
      <c r="I58">
        <v>117.5</v>
      </c>
      <c r="J58">
        <v>69.400000000000006</v>
      </c>
      <c r="K58">
        <v>200.7</v>
      </c>
      <c r="L58">
        <v>3.0859999999999999</v>
      </c>
      <c r="M58">
        <v>20</v>
      </c>
      <c r="N58">
        <v>23</v>
      </c>
      <c r="O58">
        <v>40922</v>
      </c>
      <c r="P58">
        <v>47.389531310000002</v>
      </c>
      <c r="Q58">
        <v>2012</v>
      </c>
      <c r="R58">
        <f t="shared" si="0"/>
        <v>117.5</v>
      </c>
    </row>
    <row r="59" spans="1:18">
      <c r="A59" t="s">
        <v>45</v>
      </c>
      <c r="B59" t="s">
        <v>100</v>
      </c>
      <c r="C59">
        <v>540.56100000000004</v>
      </c>
      <c r="D59">
        <v>15.074999999999999</v>
      </c>
      <c r="E59" t="s">
        <v>203</v>
      </c>
      <c r="F59">
        <v>26.934999999999999</v>
      </c>
      <c r="G59">
        <v>4.5999999999999996</v>
      </c>
      <c r="H59">
        <v>220</v>
      </c>
      <c r="I59">
        <v>138.5</v>
      </c>
      <c r="J59">
        <v>79.099999999999994</v>
      </c>
      <c r="K59">
        <v>224.5</v>
      </c>
      <c r="L59">
        <v>4.2409999999999997</v>
      </c>
      <c r="M59">
        <v>25.1</v>
      </c>
      <c r="N59">
        <v>18</v>
      </c>
      <c r="O59">
        <v>41137</v>
      </c>
      <c r="P59">
        <v>89.401934729999994</v>
      </c>
      <c r="Q59">
        <v>2012</v>
      </c>
      <c r="R59">
        <f t="shared" si="0"/>
        <v>138.5</v>
      </c>
    </row>
    <row r="60" spans="1:18">
      <c r="A60" t="s">
        <v>46</v>
      </c>
      <c r="B60" t="s">
        <v>106</v>
      </c>
      <c r="C60">
        <v>199.685</v>
      </c>
      <c r="D60">
        <v>9.85</v>
      </c>
      <c r="E60" t="s">
        <v>204</v>
      </c>
      <c r="F60">
        <v>12.885</v>
      </c>
      <c r="G60">
        <v>1.6</v>
      </c>
      <c r="H60">
        <v>106</v>
      </c>
      <c r="I60">
        <v>103.2</v>
      </c>
      <c r="J60">
        <v>67.099999999999994</v>
      </c>
      <c r="K60">
        <v>175.1</v>
      </c>
      <c r="L60">
        <v>2.339</v>
      </c>
      <c r="M60">
        <v>11.9</v>
      </c>
      <c r="N60">
        <v>32</v>
      </c>
      <c r="O60">
        <v>40837</v>
      </c>
      <c r="P60">
        <v>42.879097340000001</v>
      </c>
      <c r="Q60">
        <v>2011</v>
      </c>
      <c r="R60">
        <f t="shared" si="0"/>
        <v>103.2</v>
      </c>
    </row>
    <row r="61" spans="1:18">
      <c r="A61" t="s">
        <v>46</v>
      </c>
      <c r="B61" t="s">
        <v>105</v>
      </c>
      <c r="C61">
        <v>230.90199999999999</v>
      </c>
      <c r="D61">
        <v>13.21</v>
      </c>
      <c r="E61" t="s">
        <v>204</v>
      </c>
      <c r="F61">
        <v>15.35</v>
      </c>
      <c r="G61">
        <v>2.2999999999999998</v>
      </c>
      <c r="H61">
        <v>135</v>
      </c>
      <c r="I61">
        <v>106.9</v>
      </c>
      <c r="J61">
        <v>70.3</v>
      </c>
      <c r="K61">
        <v>188.8</v>
      </c>
      <c r="L61">
        <v>2.9319999999999999</v>
      </c>
      <c r="M61">
        <v>17.100000000000001</v>
      </c>
      <c r="N61">
        <v>27</v>
      </c>
      <c r="O61">
        <v>41049</v>
      </c>
      <c r="P61">
        <v>54.269548290000003</v>
      </c>
      <c r="Q61">
        <v>2012</v>
      </c>
      <c r="R61">
        <f t="shared" si="0"/>
        <v>106.9</v>
      </c>
    </row>
    <row r="62" spans="1:18">
      <c r="A62" t="s">
        <v>46</v>
      </c>
      <c r="B62" t="s">
        <v>107</v>
      </c>
      <c r="C62">
        <v>73.203000000000003</v>
      </c>
      <c r="D62">
        <v>17.71</v>
      </c>
      <c r="E62" t="s">
        <v>203</v>
      </c>
      <c r="F62">
        <v>20.55</v>
      </c>
      <c r="G62">
        <v>2</v>
      </c>
      <c r="H62">
        <v>146</v>
      </c>
      <c r="I62">
        <v>103.2</v>
      </c>
      <c r="J62">
        <v>68.900000000000006</v>
      </c>
      <c r="K62">
        <v>177.6</v>
      </c>
      <c r="L62">
        <v>3.2189999999999999</v>
      </c>
      <c r="M62">
        <v>15.3</v>
      </c>
      <c r="N62">
        <v>24</v>
      </c>
      <c r="O62">
        <v>40989</v>
      </c>
      <c r="P62">
        <v>60.087966620000003</v>
      </c>
      <c r="Q62">
        <v>2012</v>
      </c>
      <c r="R62">
        <f t="shared" si="0"/>
        <v>103.2</v>
      </c>
    </row>
    <row r="63" spans="1:18">
      <c r="A63" t="s">
        <v>46</v>
      </c>
      <c r="B63" t="s">
        <v>109</v>
      </c>
      <c r="C63">
        <v>12.855</v>
      </c>
      <c r="D63">
        <v>17.524999999999999</v>
      </c>
      <c r="E63" t="s">
        <v>203</v>
      </c>
      <c r="F63">
        <v>26.6</v>
      </c>
      <c r="G63">
        <v>3.2</v>
      </c>
      <c r="H63">
        <v>205</v>
      </c>
      <c r="I63">
        <v>106.4</v>
      </c>
      <c r="J63">
        <v>70.400000000000006</v>
      </c>
      <c r="K63">
        <v>178.2</v>
      </c>
      <c r="L63">
        <v>3.8570000000000002</v>
      </c>
      <c r="M63">
        <v>21.1</v>
      </c>
      <c r="N63">
        <v>19</v>
      </c>
      <c r="O63">
        <v>41191</v>
      </c>
      <c r="P63">
        <v>83.602500800000001</v>
      </c>
      <c r="Q63">
        <v>2012</v>
      </c>
      <c r="R63">
        <f t="shared" si="0"/>
        <v>106.4</v>
      </c>
    </row>
    <row r="64" spans="1:18">
      <c r="A64" t="s">
        <v>46</v>
      </c>
      <c r="B64" t="s">
        <v>108</v>
      </c>
      <c r="C64">
        <v>76.028999999999996</v>
      </c>
      <c r="D64">
        <v>19.489999999999998</v>
      </c>
      <c r="E64" t="s">
        <v>203</v>
      </c>
      <c r="F64">
        <v>26</v>
      </c>
      <c r="G64">
        <v>3.5</v>
      </c>
      <c r="H64">
        <v>210</v>
      </c>
      <c r="I64">
        <v>118.1</v>
      </c>
      <c r="J64">
        <v>75.599999999999994</v>
      </c>
      <c r="K64">
        <v>201.2</v>
      </c>
      <c r="L64">
        <v>4.2880000000000003</v>
      </c>
      <c r="M64">
        <v>20</v>
      </c>
      <c r="N64">
        <v>23</v>
      </c>
      <c r="O64">
        <v>40947</v>
      </c>
      <c r="P64">
        <v>85.217691340000002</v>
      </c>
      <c r="Q64">
        <v>2012</v>
      </c>
      <c r="R64">
        <f t="shared" si="0"/>
        <v>118.1</v>
      </c>
    </row>
    <row r="65" spans="1:18">
      <c r="A65" t="s">
        <v>47</v>
      </c>
      <c r="B65" t="s">
        <v>110</v>
      </c>
      <c r="C65">
        <v>41.183999999999997</v>
      </c>
      <c r="D65">
        <v>5.86</v>
      </c>
      <c r="E65" t="s">
        <v>204</v>
      </c>
      <c r="F65">
        <v>9.6989999999999998</v>
      </c>
      <c r="G65">
        <v>1.5</v>
      </c>
      <c r="H65">
        <v>92</v>
      </c>
      <c r="I65">
        <v>96.1</v>
      </c>
      <c r="J65">
        <v>65.7</v>
      </c>
      <c r="K65">
        <v>166.7</v>
      </c>
      <c r="L65">
        <v>2.2400000000000002</v>
      </c>
      <c r="M65">
        <v>11.9</v>
      </c>
      <c r="N65">
        <v>31</v>
      </c>
      <c r="O65">
        <v>41162</v>
      </c>
      <c r="P65">
        <v>36.672283579999998</v>
      </c>
      <c r="Q65">
        <v>2012</v>
      </c>
      <c r="R65">
        <f t="shared" si="0"/>
        <v>96.1</v>
      </c>
    </row>
    <row r="66" spans="1:18">
      <c r="A66" t="s">
        <v>47</v>
      </c>
      <c r="B66" t="s">
        <v>111</v>
      </c>
      <c r="C66">
        <v>66.691999999999993</v>
      </c>
      <c r="D66">
        <v>7.8250000000000002</v>
      </c>
      <c r="E66" t="s">
        <v>204</v>
      </c>
      <c r="F66">
        <v>11.798999999999999</v>
      </c>
      <c r="G66">
        <v>2</v>
      </c>
      <c r="H66">
        <v>140</v>
      </c>
      <c r="I66">
        <v>100.4</v>
      </c>
      <c r="J66">
        <v>66.900000000000006</v>
      </c>
      <c r="K66">
        <v>174</v>
      </c>
      <c r="L66">
        <v>2.6259999999999999</v>
      </c>
      <c r="M66">
        <v>14.5</v>
      </c>
      <c r="N66">
        <v>27</v>
      </c>
      <c r="O66">
        <v>40862</v>
      </c>
      <c r="P66">
        <v>54.590045160000003</v>
      </c>
      <c r="Q66">
        <v>2011</v>
      </c>
      <c r="R66">
        <f t="shared" si="0"/>
        <v>100.4</v>
      </c>
    </row>
    <row r="67" spans="1:18">
      <c r="A67" t="s">
        <v>47</v>
      </c>
      <c r="B67" t="s">
        <v>112</v>
      </c>
      <c r="C67">
        <v>29.45</v>
      </c>
      <c r="D67">
        <v>8.91</v>
      </c>
      <c r="E67" t="s">
        <v>204</v>
      </c>
      <c r="F67">
        <v>14.999000000000001</v>
      </c>
      <c r="G67">
        <v>2.4</v>
      </c>
      <c r="H67">
        <v>148</v>
      </c>
      <c r="I67">
        <v>106.3</v>
      </c>
      <c r="J67">
        <v>71.599999999999994</v>
      </c>
      <c r="K67">
        <v>185.4</v>
      </c>
      <c r="L67">
        <v>3.0720000000000001</v>
      </c>
      <c r="M67">
        <v>17.2</v>
      </c>
      <c r="N67">
        <v>25</v>
      </c>
      <c r="O67">
        <v>41074</v>
      </c>
      <c r="P67">
        <v>58.758248999999999</v>
      </c>
      <c r="Q67">
        <v>2012</v>
      </c>
      <c r="R67">
        <f t="shared" si="0"/>
        <v>106.3</v>
      </c>
    </row>
    <row r="68" spans="1:18">
      <c r="A68" t="s">
        <v>48</v>
      </c>
      <c r="B68" t="s">
        <v>113</v>
      </c>
      <c r="C68">
        <v>23.713000000000001</v>
      </c>
      <c r="D68">
        <v>19.690000000000001</v>
      </c>
      <c r="E68" t="s">
        <v>204</v>
      </c>
      <c r="F68">
        <v>29.465</v>
      </c>
      <c r="G68">
        <v>3</v>
      </c>
      <c r="H68">
        <v>227</v>
      </c>
      <c r="I68">
        <v>108.3</v>
      </c>
      <c r="J68">
        <v>70.2</v>
      </c>
      <c r="K68">
        <v>193.7</v>
      </c>
      <c r="L68">
        <v>3.3420000000000001</v>
      </c>
      <c r="M68">
        <v>18.5</v>
      </c>
      <c r="N68">
        <v>25</v>
      </c>
      <c r="O68">
        <v>41014</v>
      </c>
      <c r="P68">
        <v>92.436889230000006</v>
      </c>
      <c r="Q68">
        <v>2012</v>
      </c>
      <c r="R68">
        <f t="shared" ref="R68:R131" si="1">VLOOKUP(B68,B:Q,8,FALSE)</f>
        <v>108.3</v>
      </c>
    </row>
    <row r="69" spans="1:18">
      <c r="A69" t="s">
        <v>49</v>
      </c>
      <c r="B69" t="s">
        <v>114</v>
      </c>
      <c r="C69">
        <v>15.467000000000001</v>
      </c>
      <c r="E69" t="s">
        <v>204</v>
      </c>
      <c r="F69">
        <v>42.8</v>
      </c>
      <c r="G69">
        <v>3</v>
      </c>
      <c r="H69">
        <v>240</v>
      </c>
      <c r="I69">
        <v>114.5</v>
      </c>
      <c r="J69">
        <v>71.599999999999994</v>
      </c>
      <c r="K69">
        <v>191.3</v>
      </c>
      <c r="L69">
        <v>3.65</v>
      </c>
      <c r="M69">
        <v>18.399999999999999</v>
      </c>
      <c r="N69">
        <v>21</v>
      </c>
      <c r="O69">
        <v>41216</v>
      </c>
      <c r="P69">
        <v>102.17898479999999</v>
      </c>
      <c r="Q69">
        <v>2012</v>
      </c>
      <c r="R69">
        <f t="shared" si="1"/>
        <v>114.5</v>
      </c>
    </row>
    <row r="70" spans="1:18">
      <c r="A70" t="s">
        <v>50</v>
      </c>
      <c r="B70" t="s">
        <v>117</v>
      </c>
      <c r="C70">
        <v>55.557000000000002</v>
      </c>
      <c r="D70">
        <v>13.475</v>
      </c>
      <c r="E70" t="s">
        <v>203</v>
      </c>
      <c r="F70">
        <v>14.46</v>
      </c>
      <c r="G70">
        <v>2.5</v>
      </c>
      <c r="H70">
        <v>120</v>
      </c>
      <c r="I70">
        <v>93.4</v>
      </c>
      <c r="J70">
        <v>66.7</v>
      </c>
      <c r="K70">
        <v>152</v>
      </c>
      <c r="L70">
        <v>3.0449999999999999</v>
      </c>
      <c r="M70">
        <v>19</v>
      </c>
      <c r="N70">
        <v>17</v>
      </c>
      <c r="O70">
        <v>40972</v>
      </c>
      <c r="P70">
        <v>48.672897910000003</v>
      </c>
      <c r="Q70">
        <v>2012</v>
      </c>
      <c r="R70">
        <f t="shared" si="1"/>
        <v>93.4</v>
      </c>
    </row>
    <row r="71" spans="1:18">
      <c r="A71" t="s">
        <v>50</v>
      </c>
      <c r="B71" t="s">
        <v>115</v>
      </c>
      <c r="C71">
        <v>80.555999999999997</v>
      </c>
      <c r="D71">
        <v>13.775</v>
      </c>
      <c r="E71" t="s">
        <v>203</v>
      </c>
      <c r="F71">
        <v>21.62</v>
      </c>
      <c r="G71">
        <v>4</v>
      </c>
      <c r="H71">
        <v>190</v>
      </c>
      <c r="I71">
        <v>101.4</v>
      </c>
      <c r="J71">
        <v>69.400000000000006</v>
      </c>
      <c r="K71">
        <v>167.5</v>
      </c>
      <c r="L71">
        <v>3.194</v>
      </c>
      <c r="M71">
        <v>20</v>
      </c>
      <c r="N71">
        <v>20</v>
      </c>
      <c r="O71">
        <v>41187</v>
      </c>
      <c r="P71">
        <v>76.584439619999998</v>
      </c>
      <c r="Q71">
        <v>2012</v>
      </c>
      <c r="R71">
        <f t="shared" si="1"/>
        <v>101.4</v>
      </c>
    </row>
    <row r="72" spans="1:18">
      <c r="A72" t="s">
        <v>50</v>
      </c>
      <c r="B72" t="s">
        <v>116</v>
      </c>
      <c r="C72">
        <v>157.04</v>
      </c>
      <c r="D72">
        <v>18.809999999999999</v>
      </c>
      <c r="E72" t="s">
        <v>203</v>
      </c>
      <c r="F72">
        <v>26.895</v>
      </c>
      <c r="G72">
        <v>4</v>
      </c>
      <c r="H72">
        <v>195</v>
      </c>
      <c r="I72">
        <v>105.9</v>
      </c>
      <c r="J72">
        <v>72.3</v>
      </c>
      <c r="K72">
        <v>181.5</v>
      </c>
      <c r="L72">
        <v>3.88</v>
      </c>
      <c r="M72">
        <v>20.5</v>
      </c>
      <c r="N72">
        <v>19</v>
      </c>
      <c r="O72">
        <v>40887</v>
      </c>
      <c r="P72">
        <v>80.387779120000005</v>
      </c>
      <c r="Q72">
        <v>2011</v>
      </c>
      <c r="R72">
        <f t="shared" si="1"/>
        <v>105.9</v>
      </c>
    </row>
    <row r="73" spans="1:18">
      <c r="A73" t="s">
        <v>51</v>
      </c>
      <c r="B73" t="s">
        <v>118</v>
      </c>
      <c r="C73">
        <v>24.071999999999999</v>
      </c>
      <c r="D73">
        <v>26.975000000000001</v>
      </c>
      <c r="E73" t="s">
        <v>204</v>
      </c>
      <c r="F73">
        <v>31.504999999999999</v>
      </c>
      <c r="G73">
        <v>3</v>
      </c>
      <c r="H73">
        <v>210</v>
      </c>
      <c r="I73">
        <v>105.1</v>
      </c>
      <c r="J73">
        <v>70.5</v>
      </c>
      <c r="K73">
        <v>190.2</v>
      </c>
      <c r="L73">
        <v>3.3730000000000002</v>
      </c>
      <c r="M73">
        <v>18.5</v>
      </c>
      <c r="N73">
        <v>23</v>
      </c>
      <c r="O73">
        <v>41099</v>
      </c>
      <c r="P73">
        <v>87.211001039999999</v>
      </c>
      <c r="Q73">
        <v>2012</v>
      </c>
      <c r="R73">
        <f t="shared" si="1"/>
        <v>105.1</v>
      </c>
    </row>
    <row r="74" spans="1:18">
      <c r="A74" t="s">
        <v>51</v>
      </c>
      <c r="B74" t="s">
        <v>119</v>
      </c>
      <c r="C74">
        <v>12.698</v>
      </c>
      <c r="D74">
        <v>32.075000000000003</v>
      </c>
      <c r="E74" t="s">
        <v>204</v>
      </c>
      <c r="F74">
        <v>37.805</v>
      </c>
      <c r="G74">
        <v>3</v>
      </c>
      <c r="H74">
        <v>225</v>
      </c>
      <c r="I74">
        <v>110.2</v>
      </c>
      <c r="J74">
        <v>70.900000000000006</v>
      </c>
      <c r="K74">
        <v>189.2</v>
      </c>
      <c r="L74">
        <v>3.6379999999999999</v>
      </c>
      <c r="M74">
        <v>19.8</v>
      </c>
      <c r="N74">
        <v>23</v>
      </c>
      <c r="O74">
        <v>41039</v>
      </c>
      <c r="P74">
        <v>94.946698400000002</v>
      </c>
      <c r="Q74">
        <v>2012</v>
      </c>
      <c r="R74">
        <f t="shared" si="1"/>
        <v>110.2</v>
      </c>
    </row>
    <row r="75" spans="1:18">
      <c r="A75" t="s">
        <v>51</v>
      </c>
      <c r="B75" t="s">
        <v>120</v>
      </c>
      <c r="C75">
        <v>3.3340000000000001</v>
      </c>
      <c r="E75" t="s">
        <v>204</v>
      </c>
      <c r="F75">
        <v>46.305</v>
      </c>
      <c r="G75">
        <v>4</v>
      </c>
      <c r="H75">
        <v>300</v>
      </c>
      <c r="I75">
        <v>110.2</v>
      </c>
      <c r="J75">
        <v>70.900000000000006</v>
      </c>
      <c r="K75">
        <v>189.2</v>
      </c>
      <c r="L75">
        <v>3.6930000000000001</v>
      </c>
      <c r="M75">
        <v>19.8</v>
      </c>
      <c r="N75">
        <v>21</v>
      </c>
      <c r="O75">
        <v>41241</v>
      </c>
      <c r="P75">
        <v>125.0133574</v>
      </c>
      <c r="Q75">
        <v>2012</v>
      </c>
      <c r="R75">
        <f t="shared" si="1"/>
        <v>110.2</v>
      </c>
    </row>
    <row r="76" spans="1:18">
      <c r="A76" t="s">
        <v>51</v>
      </c>
      <c r="B76" t="s">
        <v>121</v>
      </c>
      <c r="C76">
        <v>6.375</v>
      </c>
      <c r="D76">
        <v>40.375</v>
      </c>
      <c r="E76" t="s">
        <v>204</v>
      </c>
      <c r="F76">
        <v>54.005000000000003</v>
      </c>
      <c r="G76">
        <v>4</v>
      </c>
      <c r="H76">
        <v>290</v>
      </c>
      <c r="I76">
        <v>112.2</v>
      </c>
      <c r="J76">
        <v>72</v>
      </c>
      <c r="K76">
        <v>196.7</v>
      </c>
      <c r="L76">
        <v>3.89</v>
      </c>
      <c r="M76">
        <v>22.5</v>
      </c>
      <c r="N76">
        <v>22</v>
      </c>
      <c r="O76">
        <v>40997</v>
      </c>
      <c r="P76">
        <v>124.44671630000001</v>
      </c>
      <c r="Q76">
        <v>2012</v>
      </c>
      <c r="R76">
        <f t="shared" si="1"/>
        <v>112.2</v>
      </c>
    </row>
    <row r="77" spans="1:18">
      <c r="A77" t="s">
        <v>51</v>
      </c>
      <c r="B77" t="s">
        <v>122</v>
      </c>
      <c r="C77">
        <v>9.1259999999999994</v>
      </c>
      <c r="E77" t="s">
        <v>203</v>
      </c>
      <c r="F77">
        <v>60.104999999999997</v>
      </c>
      <c r="G77">
        <v>4.7</v>
      </c>
      <c r="H77">
        <v>230</v>
      </c>
      <c r="I77">
        <v>112.2</v>
      </c>
      <c r="J77">
        <v>76.400000000000006</v>
      </c>
      <c r="K77">
        <v>192.5</v>
      </c>
      <c r="L77">
        <v>5.4009999999999998</v>
      </c>
      <c r="M77">
        <v>25.4</v>
      </c>
      <c r="N77">
        <v>15</v>
      </c>
      <c r="O77">
        <v>41212</v>
      </c>
      <c r="P77">
        <v>105.760458</v>
      </c>
      <c r="Q77">
        <v>2012</v>
      </c>
      <c r="R77">
        <f t="shared" si="1"/>
        <v>112.2</v>
      </c>
    </row>
    <row r="78" spans="1:18">
      <c r="A78" t="s">
        <v>51</v>
      </c>
      <c r="B78" t="s">
        <v>123</v>
      </c>
      <c r="C78">
        <v>51.238</v>
      </c>
      <c r="E78" t="s">
        <v>203</v>
      </c>
      <c r="F78">
        <v>34.604999999999997</v>
      </c>
      <c r="G78">
        <v>3</v>
      </c>
      <c r="H78">
        <v>220</v>
      </c>
      <c r="I78">
        <v>103</v>
      </c>
      <c r="J78">
        <v>71.5</v>
      </c>
      <c r="K78">
        <v>180.1</v>
      </c>
      <c r="L78">
        <v>3.9</v>
      </c>
      <c r="M78">
        <v>17.2</v>
      </c>
      <c r="N78">
        <v>21</v>
      </c>
      <c r="O78">
        <v>40912</v>
      </c>
      <c r="P78">
        <v>91.943801559999997</v>
      </c>
      <c r="Q78">
        <v>2012</v>
      </c>
      <c r="R78">
        <f t="shared" si="1"/>
        <v>103</v>
      </c>
    </row>
    <row r="79" spans="1:18">
      <c r="A79" t="s">
        <v>52</v>
      </c>
      <c r="B79" t="s">
        <v>124</v>
      </c>
      <c r="C79">
        <v>13.798</v>
      </c>
      <c r="D79">
        <v>20.524999999999999</v>
      </c>
      <c r="E79" t="s">
        <v>204</v>
      </c>
      <c r="F79">
        <v>39.08</v>
      </c>
      <c r="G79">
        <v>4.5999999999999996</v>
      </c>
      <c r="H79">
        <v>275</v>
      </c>
      <c r="I79">
        <v>109</v>
      </c>
      <c r="J79">
        <v>73.599999999999994</v>
      </c>
      <c r="K79">
        <v>208.5</v>
      </c>
      <c r="L79">
        <v>3.8679999999999999</v>
      </c>
      <c r="M79">
        <v>20</v>
      </c>
      <c r="N79">
        <v>22</v>
      </c>
      <c r="O79">
        <v>41124</v>
      </c>
      <c r="P79">
        <v>113.5402069</v>
      </c>
      <c r="Q79">
        <v>2012</v>
      </c>
      <c r="R79">
        <f t="shared" si="1"/>
        <v>109</v>
      </c>
    </row>
    <row r="80" spans="1:18">
      <c r="A80" t="s">
        <v>52</v>
      </c>
      <c r="B80" t="s">
        <v>126</v>
      </c>
      <c r="C80">
        <v>48.911000000000001</v>
      </c>
      <c r="D80">
        <v>21.725000000000001</v>
      </c>
      <c r="E80" t="s">
        <v>204</v>
      </c>
      <c r="F80">
        <v>43.33</v>
      </c>
      <c r="G80">
        <v>4.5999999999999996</v>
      </c>
      <c r="H80">
        <v>215</v>
      </c>
      <c r="I80">
        <v>117.7</v>
      </c>
      <c r="J80">
        <v>78.2</v>
      </c>
      <c r="K80">
        <v>215.3</v>
      </c>
      <c r="L80">
        <v>4.1210000000000004</v>
      </c>
      <c r="M80">
        <v>19</v>
      </c>
      <c r="N80">
        <v>21</v>
      </c>
      <c r="O80">
        <v>41064</v>
      </c>
      <c r="P80">
        <v>93.957916900000001</v>
      </c>
      <c r="Q80">
        <v>2012</v>
      </c>
      <c r="R80">
        <f t="shared" si="1"/>
        <v>117.7</v>
      </c>
    </row>
    <row r="81" spans="1:18">
      <c r="A81" t="s">
        <v>52</v>
      </c>
      <c r="B81" t="s">
        <v>125</v>
      </c>
      <c r="C81">
        <v>22.925000000000001</v>
      </c>
      <c r="E81" t="s">
        <v>203</v>
      </c>
      <c r="F81">
        <v>42.66</v>
      </c>
      <c r="G81">
        <v>5.4</v>
      </c>
      <c r="H81">
        <v>300</v>
      </c>
      <c r="I81">
        <v>119</v>
      </c>
      <c r="J81">
        <v>79.900000000000006</v>
      </c>
      <c r="K81">
        <v>204.8</v>
      </c>
      <c r="L81">
        <v>5.3929999999999998</v>
      </c>
      <c r="M81">
        <v>30</v>
      </c>
      <c r="N81">
        <v>15</v>
      </c>
      <c r="O81">
        <v>41266</v>
      </c>
      <c r="P81">
        <v>123.97204670000001</v>
      </c>
      <c r="Q81">
        <v>2012</v>
      </c>
      <c r="R81">
        <f t="shared" si="1"/>
        <v>119</v>
      </c>
    </row>
    <row r="82" spans="1:18">
      <c r="A82" t="s">
        <v>53</v>
      </c>
      <c r="B82" t="s">
        <v>146</v>
      </c>
      <c r="C82">
        <v>26.231999999999999</v>
      </c>
      <c r="D82">
        <v>8.3249999999999993</v>
      </c>
      <c r="E82" t="s">
        <v>204</v>
      </c>
      <c r="F82">
        <v>13.987</v>
      </c>
      <c r="G82">
        <v>1.8</v>
      </c>
      <c r="H82">
        <v>113</v>
      </c>
      <c r="I82">
        <v>98.4</v>
      </c>
      <c r="J82">
        <v>66.5</v>
      </c>
      <c r="K82">
        <v>173.6</v>
      </c>
      <c r="L82">
        <v>2.25</v>
      </c>
      <c r="M82">
        <v>13.2</v>
      </c>
      <c r="N82">
        <v>30</v>
      </c>
      <c r="O82">
        <v>41022</v>
      </c>
      <c r="P82">
        <v>45.832180559999998</v>
      </c>
      <c r="Q82">
        <v>2012</v>
      </c>
      <c r="R82">
        <f t="shared" si="1"/>
        <v>98.4</v>
      </c>
    </row>
    <row r="83" spans="1:18">
      <c r="A83" t="s">
        <v>53</v>
      </c>
      <c r="B83" t="s">
        <v>144</v>
      </c>
      <c r="C83">
        <v>42.540999999999997</v>
      </c>
      <c r="D83">
        <v>10.395</v>
      </c>
      <c r="E83" t="s">
        <v>204</v>
      </c>
      <c r="F83">
        <v>19.047000000000001</v>
      </c>
      <c r="G83">
        <v>2.4</v>
      </c>
      <c r="H83">
        <v>154</v>
      </c>
      <c r="I83">
        <v>100.8</v>
      </c>
      <c r="J83">
        <v>68.900000000000006</v>
      </c>
      <c r="K83">
        <v>175.4</v>
      </c>
      <c r="L83">
        <v>2.91</v>
      </c>
      <c r="M83">
        <v>15.9</v>
      </c>
      <c r="N83">
        <v>24</v>
      </c>
      <c r="O83">
        <v>41237</v>
      </c>
      <c r="P83">
        <v>62.441962349999997</v>
      </c>
      <c r="Q83">
        <v>2012</v>
      </c>
      <c r="R83">
        <f t="shared" si="1"/>
        <v>100.8</v>
      </c>
    </row>
    <row r="84" spans="1:18">
      <c r="A84" t="s">
        <v>53</v>
      </c>
      <c r="B84" t="s">
        <v>145</v>
      </c>
      <c r="C84">
        <v>55.616</v>
      </c>
      <c r="D84">
        <v>10.595000000000001</v>
      </c>
      <c r="E84" t="s">
        <v>204</v>
      </c>
      <c r="F84">
        <v>17.356999999999999</v>
      </c>
      <c r="G84">
        <v>2.4</v>
      </c>
      <c r="H84">
        <v>145</v>
      </c>
      <c r="I84">
        <v>103.7</v>
      </c>
      <c r="J84">
        <v>68.5</v>
      </c>
      <c r="K84">
        <v>187.8</v>
      </c>
      <c r="L84">
        <v>2.9449999999999998</v>
      </c>
      <c r="M84">
        <v>16.3</v>
      </c>
      <c r="N84">
        <v>25</v>
      </c>
      <c r="O84">
        <v>40937</v>
      </c>
      <c r="P84">
        <v>58.606772919999997</v>
      </c>
      <c r="Q84">
        <v>2012</v>
      </c>
      <c r="R84">
        <f t="shared" si="1"/>
        <v>103.7</v>
      </c>
    </row>
    <row r="85" spans="1:18">
      <c r="A85" t="s">
        <v>53</v>
      </c>
      <c r="B85" t="s">
        <v>143</v>
      </c>
      <c r="C85">
        <v>5.7110000000000003</v>
      </c>
      <c r="D85">
        <v>16.574999999999999</v>
      </c>
      <c r="E85" t="s">
        <v>204</v>
      </c>
      <c r="F85">
        <v>24.997</v>
      </c>
      <c r="G85">
        <v>3.5</v>
      </c>
      <c r="H85">
        <v>210</v>
      </c>
      <c r="I85">
        <v>107.1</v>
      </c>
      <c r="J85">
        <v>70.3</v>
      </c>
      <c r="K85">
        <v>194.1</v>
      </c>
      <c r="L85">
        <v>3.4430000000000001</v>
      </c>
      <c r="M85">
        <v>19</v>
      </c>
      <c r="N85">
        <v>22</v>
      </c>
      <c r="O85">
        <v>41149</v>
      </c>
      <c r="P85">
        <v>84.83077858</v>
      </c>
      <c r="Q85">
        <v>2012</v>
      </c>
      <c r="R85">
        <f t="shared" si="1"/>
        <v>107.1</v>
      </c>
    </row>
    <row r="86" spans="1:18">
      <c r="A86" t="s">
        <v>53</v>
      </c>
      <c r="B86" t="s">
        <v>142</v>
      </c>
      <c r="C86">
        <v>0.11</v>
      </c>
      <c r="D86">
        <v>20.94</v>
      </c>
      <c r="E86" t="s">
        <v>204</v>
      </c>
      <c r="F86">
        <v>25.45</v>
      </c>
      <c r="G86">
        <v>3</v>
      </c>
      <c r="H86">
        <v>161</v>
      </c>
      <c r="I86">
        <v>97.2</v>
      </c>
      <c r="J86">
        <v>72.400000000000006</v>
      </c>
      <c r="K86">
        <v>180.3</v>
      </c>
      <c r="L86">
        <v>3.1309999999999998</v>
      </c>
      <c r="M86">
        <v>19.8</v>
      </c>
      <c r="N86">
        <v>21</v>
      </c>
      <c r="O86">
        <v>41089</v>
      </c>
      <c r="P86">
        <v>67.544154939999999</v>
      </c>
      <c r="Q86">
        <v>2012</v>
      </c>
      <c r="R86">
        <f t="shared" si="1"/>
        <v>97.2</v>
      </c>
    </row>
    <row r="87" spans="1:18">
      <c r="A87" t="s">
        <v>53</v>
      </c>
      <c r="B87" t="s">
        <v>147</v>
      </c>
      <c r="C87">
        <v>11.337</v>
      </c>
      <c r="D87">
        <v>19.125</v>
      </c>
      <c r="E87" t="s">
        <v>203</v>
      </c>
      <c r="F87">
        <v>31.806999999999999</v>
      </c>
      <c r="G87">
        <v>3.5</v>
      </c>
      <c r="H87">
        <v>200</v>
      </c>
      <c r="I87">
        <v>107.3</v>
      </c>
      <c r="J87">
        <v>69.900000000000006</v>
      </c>
      <c r="K87">
        <v>186.6</v>
      </c>
      <c r="L87">
        <v>4.5199999999999996</v>
      </c>
      <c r="M87">
        <v>24.3</v>
      </c>
      <c r="N87">
        <v>18</v>
      </c>
      <c r="O87">
        <v>40925</v>
      </c>
      <c r="P87">
        <v>83.920815039999994</v>
      </c>
      <c r="Q87">
        <v>2012</v>
      </c>
      <c r="R87">
        <f t="shared" si="1"/>
        <v>107.3</v>
      </c>
    </row>
    <row r="88" spans="1:18">
      <c r="A88" t="s">
        <v>53</v>
      </c>
      <c r="B88" t="s">
        <v>148</v>
      </c>
      <c r="C88">
        <v>39.347999999999999</v>
      </c>
      <c r="D88">
        <v>13.88</v>
      </c>
      <c r="E88" t="s">
        <v>203</v>
      </c>
      <c r="F88">
        <v>22.527000000000001</v>
      </c>
      <c r="G88">
        <v>3</v>
      </c>
      <c r="H88">
        <v>173</v>
      </c>
      <c r="I88">
        <v>107.3</v>
      </c>
      <c r="J88">
        <v>66.7</v>
      </c>
      <c r="K88">
        <v>178.3</v>
      </c>
      <c r="L88">
        <v>3.51</v>
      </c>
      <c r="M88">
        <v>19.5</v>
      </c>
      <c r="N88">
        <v>20</v>
      </c>
      <c r="O88">
        <v>41047</v>
      </c>
      <c r="P88">
        <v>70.660941789999995</v>
      </c>
      <c r="Q88">
        <v>2012</v>
      </c>
      <c r="R88">
        <f t="shared" si="1"/>
        <v>107.3</v>
      </c>
    </row>
    <row r="89" spans="1:18">
      <c r="A89" t="s">
        <v>54</v>
      </c>
      <c r="B89" t="s">
        <v>139</v>
      </c>
      <c r="C89">
        <v>14.351000000000001</v>
      </c>
      <c r="D89">
        <v>8.8000000000000007</v>
      </c>
      <c r="E89" t="s">
        <v>204</v>
      </c>
      <c r="F89">
        <v>16.239999999999998</v>
      </c>
      <c r="G89">
        <v>2</v>
      </c>
      <c r="H89">
        <v>125</v>
      </c>
      <c r="I89">
        <v>106.5</v>
      </c>
      <c r="J89">
        <v>69.099999999999994</v>
      </c>
      <c r="K89">
        <v>184.8</v>
      </c>
      <c r="L89">
        <v>2.7690000000000001</v>
      </c>
      <c r="M89">
        <v>15</v>
      </c>
      <c r="N89">
        <v>28</v>
      </c>
      <c r="O89">
        <v>41262</v>
      </c>
      <c r="P89">
        <v>50.997747609999998</v>
      </c>
      <c r="Q89">
        <v>2012</v>
      </c>
      <c r="R89">
        <f t="shared" si="1"/>
        <v>106.5</v>
      </c>
    </row>
    <row r="90" spans="1:18">
      <c r="A90" t="s">
        <v>54</v>
      </c>
      <c r="B90" t="s">
        <v>136</v>
      </c>
      <c r="C90">
        <v>26.529</v>
      </c>
      <c r="D90">
        <v>13.89</v>
      </c>
      <c r="E90" t="s">
        <v>204</v>
      </c>
      <c r="F90">
        <v>16.54</v>
      </c>
      <c r="G90">
        <v>2</v>
      </c>
      <c r="H90">
        <v>125</v>
      </c>
      <c r="I90">
        <v>106.4</v>
      </c>
      <c r="J90">
        <v>69.599999999999994</v>
      </c>
      <c r="K90">
        <v>185</v>
      </c>
      <c r="L90">
        <v>2.8919999999999999</v>
      </c>
      <c r="M90">
        <v>16</v>
      </c>
      <c r="N90">
        <v>30</v>
      </c>
      <c r="O90">
        <v>40962</v>
      </c>
      <c r="P90">
        <v>51.113474259999997</v>
      </c>
      <c r="Q90">
        <v>2012</v>
      </c>
      <c r="R90">
        <f t="shared" si="1"/>
        <v>106.4</v>
      </c>
    </row>
    <row r="91" spans="1:18">
      <c r="A91" t="s">
        <v>54</v>
      </c>
      <c r="B91" t="s">
        <v>140</v>
      </c>
      <c r="C91">
        <v>67.956000000000003</v>
      </c>
      <c r="D91">
        <v>11.03</v>
      </c>
      <c r="E91" t="s">
        <v>204</v>
      </c>
      <c r="F91">
        <v>19.035</v>
      </c>
      <c r="G91">
        <v>3</v>
      </c>
      <c r="H91">
        <v>153</v>
      </c>
      <c r="I91">
        <v>108.5</v>
      </c>
      <c r="J91">
        <v>73</v>
      </c>
      <c r="K91">
        <v>199.7</v>
      </c>
      <c r="L91">
        <v>3.379</v>
      </c>
      <c r="M91">
        <v>16</v>
      </c>
      <c r="N91">
        <v>24</v>
      </c>
      <c r="O91">
        <v>41174</v>
      </c>
      <c r="P91">
        <v>62.239966629999998</v>
      </c>
      <c r="Q91">
        <v>2012</v>
      </c>
      <c r="R91">
        <f t="shared" si="1"/>
        <v>108.5</v>
      </c>
    </row>
    <row r="92" spans="1:18">
      <c r="A92" t="s">
        <v>54</v>
      </c>
      <c r="B92" t="s">
        <v>137</v>
      </c>
      <c r="C92">
        <v>81.174000000000007</v>
      </c>
      <c r="D92">
        <v>14.875</v>
      </c>
      <c r="E92" t="s">
        <v>204</v>
      </c>
      <c r="F92">
        <v>22.605</v>
      </c>
      <c r="G92">
        <v>4.5999999999999996</v>
      </c>
      <c r="H92">
        <v>200</v>
      </c>
      <c r="I92">
        <v>114.7</v>
      </c>
      <c r="J92">
        <v>78.2</v>
      </c>
      <c r="K92">
        <v>212</v>
      </c>
      <c r="L92">
        <v>3.9580000000000002</v>
      </c>
      <c r="M92">
        <v>19</v>
      </c>
      <c r="N92">
        <v>21</v>
      </c>
      <c r="O92">
        <v>41114</v>
      </c>
      <c r="P92">
        <v>80.657696459999997</v>
      </c>
      <c r="Q92">
        <v>2012</v>
      </c>
      <c r="R92">
        <f t="shared" si="1"/>
        <v>114.7</v>
      </c>
    </row>
    <row r="93" spans="1:18">
      <c r="A93" t="s">
        <v>54</v>
      </c>
      <c r="B93" t="s">
        <v>138</v>
      </c>
      <c r="C93">
        <v>27.609000000000002</v>
      </c>
      <c r="D93">
        <v>20.43</v>
      </c>
      <c r="E93" t="s">
        <v>203</v>
      </c>
      <c r="F93">
        <v>27.56</v>
      </c>
      <c r="G93">
        <v>4</v>
      </c>
      <c r="H93">
        <v>210</v>
      </c>
      <c r="I93">
        <v>111.6</v>
      </c>
      <c r="J93">
        <v>70.2</v>
      </c>
      <c r="K93">
        <v>190.1</v>
      </c>
      <c r="L93">
        <v>3.8759999999999999</v>
      </c>
      <c r="M93">
        <v>21</v>
      </c>
      <c r="N93">
        <v>18</v>
      </c>
      <c r="O93">
        <v>39491</v>
      </c>
      <c r="P93">
        <v>85.949744249999995</v>
      </c>
      <c r="Q93">
        <v>2008</v>
      </c>
      <c r="R93">
        <f t="shared" si="1"/>
        <v>111.6</v>
      </c>
    </row>
    <row r="94" spans="1:18">
      <c r="A94" t="s">
        <v>54</v>
      </c>
      <c r="B94" t="s">
        <v>141</v>
      </c>
      <c r="C94">
        <v>20.38</v>
      </c>
      <c r="D94">
        <v>14.795</v>
      </c>
      <c r="E94" t="s">
        <v>203</v>
      </c>
      <c r="F94">
        <v>22.51</v>
      </c>
      <c r="G94">
        <v>3.3</v>
      </c>
      <c r="H94">
        <v>170</v>
      </c>
      <c r="I94">
        <v>112.2</v>
      </c>
      <c r="J94">
        <v>74.900000000000006</v>
      </c>
      <c r="K94">
        <v>194.7</v>
      </c>
      <c r="L94">
        <v>3.944</v>
      </c>
      <c r="M94">
        <v>20</v>
      </c>
      <c r="N94">
        <v>21</v>
      </c>
      <c r="O94">
        <v>40106</v>
      </c>
      <c r="P94">
        <v>69.671460999999994</v>
      </c>
      <c r="Q94">
        <v>2009</v>
      </c>
      <c r="R94">
        <f t="shared" si="1"/>
        <v>112.2</v>
      </c>
    </row>
    <row r="95" spans="1:18">
      <c r="A95" t="s">
        <v>55</v>
      </c>
      <c r="B95" t="s">
        <v>127</v>
      </c>
      <c r="C95">
        <v>18.391999999999999</v>
      </c>
      <c r="D95">
        <v>26.05</v>
      </c>
      <c r="E95" t="s">
        <v>204</v>
      </c>
      <c r="F95">
        <v>31.75</v>
      </c>
      <c r="G95">
        <v>2.2999999999999998</v>
      </c>
      <c r="H95">
        <v>185</v>
      </c>
      <c r="I95">
        <v>105.9</v>
      </c>
      <c r="J95">
        <v>67.7</v>
      </c>
      <c r="K95">
        <v>177.4</v>
      </c>
      <c r="L95">
        <v>3.25</v>
      </c>
      <c r="M95">
        <v>16.399999999999999</v>
      </c>
      <c r="N95">
        <v>26</v>
      </c>
      <c r="O95">
        <v>40657</v>
      </c>
      <c r="P95">
        <v>78.280730879999993</v>
      </c>
      <c r="Q95">
        <v>2011</v>
      </c>
      <c r="R95">
        <f t="shared" si="1"/>
        <v>105.9</v>
      </c>
    </row>
    <row r="96" spans="1:18">
      <c r="A96" t="s">
        <v>55</v>
      </c>
      <c r="B96" t="s">
        <v>130</v>
      </c>
      <c r="C96">
        <v>27.602</v>
      </c>
      <c r="D96">
        <v>41.45</v>
      </c>
      <c r="E96" t="s">
        <v>204</v>
      </c>
      <c r="F96">
        <v>49.9</v>
      </c>
      <c r="G96">
        <v>3.2</v>
      </c>
      <c r="H96">
        <v>221</v>
      </c>
      <c r="I96">
        <v>111.5</v>
      </c>
      <c r="J96">
        <v>70.8</v>
      </c>
      <c r="K96">
        <v>189.4</v>
      </c>
      <c r="L96">
        <v>3.823</v>
      </c>
      <c r="M96">
        <v>21.1</v>
      </c>
      <c r="N96">
        <v>25</v>
      </c>
      <c r="O96">
        <v>40736</v>
      </c>
      <c r="P96">
        <v>98.249737499999995</v>
      </c>
      <c r="Q96">
        <v>2011</v>
      </c>
      <c r="R96">
        <f t="shared" si="1"/>
        <v>111.5</v>
      </c>
    </row>
    <row r="97" spans="1:18">
      <c r="A97" t="s">
        <v>55</v>
      </c>
      <c r="B97" t="s">
        <v>132</v>
      </c>
      <c r="C97">
        <v>16.774000000000001</v>
      </c>
      <c r="D97">
        <v>50.375</v>
      </c>
      <c r="E97" t="s">
        <v>204</v>
      </c>
      <c r="F97">
        <v>69.7</v>
      </c>
      <c r="G97">
        <v>4.3</v>
      </c>
      <c r="H97">
        <v>275</v>
      </c>
      <c r="I97">
        <v>121.5</v>
      </c>
      <c r="J97">
        <v>73.099999999999994</v>
      </c>
      <c r="K97">
        <v>203.1</v>
      </c>
      <c r="L97">
        <v>4.133</v>
      </c>
      <c r="M97">
        <v>23.2</v>
      </c>
      <c r="N97">
        <v>21</v>
      </c>
      <c r="O97">
        <v>40707</v>
      </c>
      <c r="P97">
        <v>125.2738757</v>
      </c>
      <c r="Q97">
        <v>2011</v>
      </c>
      <c r="R97">
        <f t="shared" si="1"/>
        <v>121.5</v>
      </c>
    </row>
    <row r="98" spans="1:18">
      <c r="A98" t="s">
        <v>55</v>
      </c>
      <c r="B98" t="s">
        <v>133</v>
      </c>
      <c r="C98">
        <v>3.3109999999999999</v>
      </c>
      <c r="D98">
        <v>58.6</v>
      </c>
      <c r="E98" t="s">
        <v>204</v>
      </c>
      <c r="F98">
        <v>82.6</v>
      </c>
      <c r="G98">
        <v>5</v>
      </c>
      <c r="H98">
        <v>302</v>
      </c>
      <c r="I98">
        <v>99</v>
      </c>
      <c r="J98">
        <v>71.3</v>
      </c>
      <c r="K98">
        <v>177.1</v>
      </c>
      <c r="L98">
        <v>4.125</v>
      </c>
      <c r="M98">
        <v>21.1</v>
      </c>
      <c r="N98">
        <v>20</v>
      </c>
      <c r="O98">
        <v>40619</v>
      </c>
      <c r="P98">
        <v>139.98229359999999</v>
      </c>
      <c r="Q98">
        <v>2011</v>
      </c>
      <c r="R98">
        <f t="shared" si="1"/>
        <v>99</v>
      </c>
    </row>
    <row r="99" spans="1:18">
      <c r="A99" t="s">
        <v>55</v>
      </c>
      <c r="B99" t="s">
        <v>134</v>
      </c>
      <c r="C99">
        <v>7.9980000000000002</v>
      </c>
      <c r="E99" t="s">
        <v>204</v>
      </c>
      <c r="F99">
        <v>38.9</v>
      </c>
      <c r="G99">
        <v>2.2999999999999998</v>
      </c>
      <c r="H99">
        <v>190</v>
      </c>
      <c r="I99">
        <v>94.5</v>
      </c>
      <c r="J99">
        <v>67.5</v>
      </c>
      <c r="K99">
        <v>157.9</v>
      </c>
      <c r="L99">
        <v>3.0550000000000002</v>
      </c>
      <c r="M99">
        <v>15.9</v>
      </c>
      <c r="N99">
        <v>26</v>
      </c>
      <c r="O99">
        <v>40559</v>
      </c>
      <c r="P99">
        <v>82.807361929999999</v>
      </c>
      <c r="Q99">
        <v>2011</v>
      </c>
      <c r="R99">
        <f t="shared" si="1"/>
        <v>94.5</v>
      </c>
    </row>
    <row r="100" spans="1:18">
      <c r="A100" t="s">
        <v>55</v>
      </c>
      <c r="B100" t="s">
        <v>135</v>
      </c>
      <c r="C100">
        <v>1.526</v>
      </c>
      <c r="E100" t="s">
        <v>204</v>
      </c>
      <c r="F100">
        <v>41</v>
      </c>
      <c r="G100">
        <v>2.2999999999999998</v>
      </c>
      <c r="H100">
        <v>185</v>
      </c>
      <c r="I100">
        <v>94.5</v>
      </c>
      <c r="J100">
        <v>67.5</v>
      </c>
      <c r="K100">
        <v>157.30000000000001</v>
      </c>
      <c r="L100">
        <v>2.9750000000000001</v>
      </c>
      <c r="M100">
        <v>14</v>
      </c>
      <c r="N100">
        <v>27</v>
      </c>
      <c r="O100">
        <v>40761</v>
      </c>
      <c r="P100">
        <v>81.848969240000002</v>
      </c>
      <c r="Q100">
        <v>2011</v>
      </c>
      <c r="R100">
        <f t="shared" si="1"/>
        <v>94.5</v>
      </c>
    </row>
    <row r="101" spans="1:18">
      <c r="A101" t="s">
        <v>55</v>
      </c>
      <c r="B101" t="s">
        <v>129</v>
      </c>
      <c r="C101">
        <v>11.592000000000001</v>
      </c>
      <c r="E101" t="s">
        <v>204</v>
      </c>
      <c r="F101">
        <v>41.6</v>
      </c>
      <c r="G101">
        <v>3.2</v>
      </c>
      <c r="H101">
        <v>215</v>
      </c>
      <c r="I101">
        <v>105.9</v>
      </c>
      <c r="J101">
        <v>67.8</v>
      </c>
      <c r="K101">
        <v>180.3</v>
      </c>
      <c r="L101">
        <v>3.2130000000000001</v>
      </c>
      <c r="M101">
        <v>16.399999999999999</v>
      </c>
      <c r="N101">
        <v>26</v>
      </c>
      <c r="O101">
        <v>40732</v>
      </c>
      <c r="P101">
        <v>92.925791770000004</v>
      </c>
      <c r="Q101">
        <v>2011</v>
      </c>
      <c r="R101">
        <f t="shared" si="1"/>
        <v>105.9</v>
      </c>
    </row>
    <row r="102" spans="1:18">
      <c r="A102" t="s">
        <v>55</v>
      </c>
      <c r="B102" t="s">
        <v>128</v>
      </c>
      <c r="C102">
        <v>0.95399999999999996</v>
      </c>
      <c r="E102" t="s">
        <v>204</v>
      </c>
      <c r="F102">
        <v>85.5</v>
      </c>
      <c r="G102">
        <v>5</v>
      </c>
      <c r="H102">
        <v>302</v>
      </c>
      <c r="I102">
        <v>113.6</v>
      </c>
      <c r="J102">
        <v>73.099999999999994</v>
      </c>
      <c r="K102">
        <v>196.6</v>
      </c>
      <c r="L102">
        <v>4.1150000000000002</v>
      </c>
      <c r="M102">
        <v>23.2</v>
      </c>
      <c r="N102">
        <v>20</v>
      </c>
      <c r="O102">
        <v>40644</v>
      </c>
      <c r="P102">
        <v>141.10098450000001</v>
      </c>
      <c r="Q102">
        <v>2011</v>
      </c>
      <c r="R102">
        <f t="shared" si="1"/>
        <v>113.6</v>
      </c>
    </row>
    <row r="103" spans="1:18">
      <c r="A103" t="s">
        <v>55</v>
      </c>
      <c r="B103" t="s">
        <v>131</v>
      </c>
      <c r="C103">
        <v>28.975999999999999</v>
      </c>
      <c r="E103" t="s">
        <v>203</v>
      </c>
      <c r="F103">
        <v>35.299999999999997</v>
      </c>
      <c r="G103">
        <v>3.2</v>
      </c>
      <c r="H103">
        <v>215</v>
      </c>
      <c r="I103">
        <v>111</v>
      </c>
      <c r="J103">
        <v>72.2</v>
      </c>
      <c r="K103">
        <v>180.6</v>
      </c>
      <c r="L103">
        <v>4.3869999999999996</v>
      </c>
      <c r="M103">
        <v>19</v>
      </c>
      <c r="N103">
        <v>20</v>
      </c>
      <c r="O103">
        <v>40584</v>
      </c>
      <c r="P103">
        <v>90.495532130000001</v>
      </c>
      <c r="Q103">
        <v>2011</v>
      </c>
      <c r="R103">
        <f t="shared" si="1"/>
        <v>111</v>
      </c>
    </row>
    <row r="104" spans="1:18">
      <c r="A104" t="s">
        <v>56</v>
      </c>
      <c r="B104" t="s">
        <v>154</v>
      </c>
      <c r="C104">
        <v>42.643000000000001</v>
      </c>
      <c r="D104">
        <v>8.4499999999999993</v>
      </c>
      <c r="E104" t="s">
        <v>204</v>
      </c>
      <c r="F104">
        <v>13.499000000000001</v>
      </c>
      <c r="G104">
        <v>1.8</v>
      </c>
      <c r="H104">
        <v>126</v>
      </c>
      <c r="I104">
        <v>99.8</v>
      </c>
      <c r="J104">
        <v>67.3</v>
      </c>
      <c r="K104">
        <v>177.5</v>
      </c>
      <c r="L104">
        <v>2.593</v>
      </c>
      <c r="M104">
        <v>13.2</v>
      </c>
      <c r="N104">
        <v>30</v>
      </c>
      <c r="O104">
        <v>40786</v>
      </c>
      <c r="P104">
        <v>50.241977910000003</v>
      </c>
      <c r="Q104">
        <v>2011</v>
      </c>
      <c r="R104">
        <f t="shared" si="1"/>
        <v>99.8</v>
      </c>
    </row>
    <row r="105" spans="1:18">
      <c r="A105" t="s">
        <v>56</v>
      </c>
      <c r="B105" t="s">
        <v>149</v>
      </c>
      <c r="C105">
        <v>88.093999999999994</v>
      </c>
      <c r="D105">
        <v>11.295</v>
      </c>
      <c r="E105" t="s">
        <v>204</v>
      </c>
      <c r="F105">
        <v>20.39</v>
      </c>
      <c r="G105">
        <v>2.4</v>
      </c>
      <c r="H105">
        <v>155</v>
      </c>
      <c r="I105">
        <v>103.1</v>
      </c>
      <c r="J105">
        <v>69.099999999999994</v>
      </c>
      <c r="K105">
        <v>183.5</v>
      </c>
      <c r="L105">
        <v>3.012</v>
      </c>
      <c r="M105">
        <v>15.9</v>
      </c>
      <c r="N105">
        <v>25</v>
      </c>
      <c r="O105">
        <v>40757</v>
      </c>
      <c r="P105">
        <v>63.313727829999998</v>
      </c>
      <c r="Q105">
        <v>2011</v>
      </c>
      <c r="R105">
        <f t="shared" si="1"/>
        <v>103.1</v>
      </c>
    </row>
    <row r="106" spans="1:18">
      <c r="A106" t="s">
        <v>56</v>
      </c>
      <c r="B106" t="s">
        <v>151</v>
      </c>
      <c r="C106">
        <v>79.852999999999994</v>
      </c>
      <c r="D106">
        <v>15.125</v>
      </c>
      <c r="E106" t="s">
        <v>204</v>
      </c>
      <c r="F106">
        <v>26.248999999999999</v>
      </c>
      <c r="G106">
        <v>3</v>
      </c>
      <c r="H106">
        <v>222</v>
      </c>
      <c r="I106">
        <v>108.3</v>
      </c>
      <c r="J106">
        <v>70.3</v>
      </c>
      <c r="K106">
        <v>190.5</v>
      </c>
      <c r="L106">
        <v>3.294</v>
      </c>
      <c r="M106">
        <v>18.5</v>
      </c>
      <c r="N106">
        <v>25</v>
      </c>
      <c r="O106">
        <v>40669</v>
      </c>
      <c r="P106">
        <v>89.427820310000001</v>
      </c>
      <c r="Q106">
        <v>2011</v>
      </c>
      <c r="R106">
        <f t="shared" si="1"/>
        <v>108.3</v>
      </c>
    </row>
    <row r="107" spans="1:18">
      <c r="A107" t="s">
        <v>56</v>
      </c>
      <c r="B107" t="s">
        <v>153</v>
      </c>
      <c r="C107">
        <v>27.308</v>
      </c>
      <c r="D107">
        <v>15.38</v>
      </c>
      <c r="E107" t="s">
        <v>203</v>
      </c>
      <c r="F107">
        <v>26.399000000000001</v>
      </c>
      <c r="G107">
        <v>3.3</v>
      </c>
      <c r="H107">
        <v>170</v>
      </c>
      <c r="I107">
        <v>112.2</v>
      </c>
      <c r="J107">
        <v>74.900000000000006</v>
      </c>
      <c r="K107">
        <v>194.8</v>
      </c>
      <c r="L107">
        <v>3.9910000000000001</v>
      </c>
      <c r="M107">
        <v>20</v>
      </c>
      <c r="N107">
        <v>21</v>
      </c>
      <c r="O107">
        <v>40609</v>
      </c>
      <c r="P107">
        <v>71.171664129999996</v>
      </c>
      <c r="Q107">
        <v>2011</v>
      </c>
      <c r="R107">
        <f t="shared" si="1"/>
        <v>112.2</v>
      </c>
    </row>
    <row r="108" spans="1:18">
      <c r="A108" t="s">
        <v>56</v>
      </c>
      <c r="B108" t="s">
        <v>152</v>
      </c>
      <c r="C108">
        <v>42.573999999999998</v>
      </c>
      <c r="D108">
        <v>17.809999999999999</v>
      </c>
      <c r="E108" t="s">
        <v>203</v>
      </c>
      <c r="F108">
        <v>29.298999999999999</v>
      </c>
      <c r="G108">
        <v>3.3</v>
      </c>
      <c r="H108">
        <v>170</v>
      </c>
      <c r="I108">
        <v>106.3</v>
      </c>
      <c r="J108">
        <v>71.7</v>
      </c>
      <c r="K108">
        <v>182.6</v>
      </c>
      <c r="L108">
        <v>3.9470000000000001</v>
      </c>
      <c r="M108">
        <v>21</v>
      </c>
      <c r="N108">
        <v>19</v>
      </c>
      <c r="O108">
        <v>40811</v>
      </c>
      <c r="P108">
        <v>72.290355079999998</v>
      </c>
      <c r="Q108">
        <v>2011</v>
      </c>
      <c r="R108">
        <f t="shared" si="1"/>
        <v>106.3</v>
      </c>
    </row>
    <row r="109" spans="1:18">
      <c r="A109" t="s">
        <v>56</v>
      </c>
      <c r="B109" t="s">
        <v>155</v>
      </c>
      <c r="C109">
        <v>54.158000000000001</v>
      </c>
      <c r="E109" t="s">
        <v>203</v>
      </c>
      <c r="F109">
        <v>22.798999999999999</v>
      </c>
      <c r="G109">
        <v>3.3</v>
      </c>
      <c r="H109">
        <v>170</v>
      </c>
      <c r="I109">
        <v>104.3</v>
      </c>
      <c r="J109">
        <v>70.400000000000006</v>
      </c>
      <c r="K109">
        <v>178</v>
      </c>
      <c r="L109">
        <v>3.8210000000000002</v>
      </c>
      <c r="M109">
        <v>19.399999999999999</v>
      </c>
      <c r="N109">
        <v>18</v>
      </c>
      <c r="O109">
        <v>40567</v>
      </c>
      <c r="P109">
        <v>69.78294434</v>
      </c>
      <c r="Q109">
        <v>2011</v>
      </c>
      <c r="R109">
        <f t="shared" si="1"/>
        <v>104.3</v>
      </c>
    </row>
    <row r="110" spans="1:18">
      <c r="A110" t="s">
        <v>56</v>
      </c>
      <c r="B110" t="s">
        <v>150</v>
      </c>
      <c r="C110">
        <v>65.004999999999995</v>
      </c>
      <c r="E110" t="s">
        <v>203</v>
      </c>
      <c r="F110">
        <v>17.89</v>
      </c>
      <c r="G110">
        <v>3.3</v>
      </c>
      <c r="H110">
        <v>170</v>
      </c>
      <c r="I110">
        <v>116.1</v>
      </c>
      <c r="J110">
        <v>66.5</v>
      </c>
      <c r="K110">
        <v>196.1</v>
      </c>
      <c r="L110">
        <v>3.2170000000000001</v>
      </c>
      <c r="M110">
        <v>19.399999999999999</v>
      </c>
      <c r="N110">
        <v>18</v>
      </c>
      <c r="O110">
        <v>40782</v>
      </c>
      <c r="P110">
        <v>67.889270589999995</v>
      </c>
      <c r="Q110">
        <v>2011</v>
      </c>
      <c r="R110">
        <f t="shared" si="1"/>
        <v>116.1</v>
      </c>
    </row>
    <row r="111" spans="1:18">
      <c r="A111" t="s">
        <v>57</v>
      </c>
      <c r="B111" t="s">
        <v>159</v>
      </c>
      <c r="C111">
        <v>1.1120000000000001</v>
      </c>
      <c r="D111">
        <v>11.24</v>
      </c>
      <c r="E111" t="s">
        <v>204</v>
      </c>
      <c r="F111">
        <v>18.145</v>
      </c>
      <c r="G111">
        <v>3.1</v>
      </c>
      <c r="H111">
        <v>150</v>
      </c>
      <c r="I111">
        <v>107</v>
      </c>
      <c r="J111">
        <v>69.400000000000006</v>
      </c>
      <c r="K111">
        <v>192</v>
      </c>
      <c r="L111">
        <v>3.1019999999999999</v>
      </c>
      <c r="M111">
        <v>15.2</v>
      </c>
      <c r="N111">
        <v>25</v>
      </c>
      <c r="O111">
        <v>40694</v>
      </c>
      <c r="P111">
        <v>60.861611549999999</v>
      </c>
      <c r="Q111">
        <v>2011</v>
      </c>
      <c r="R111">
        <f t="shared" si="1"/>
        <v>107</v>
      </c>
    </row>
    <row r="112" spans="1:18">
      <c r="A112" t="s">
        <v>57</v>
      </c>
      <c r="B112" t="s">
        <v>160</v>
      </c>
      <c r="C112">
        <v>38.554000000000002</v>
      </c>
      <c r="E112" t="s">
        <v>204</v>
      </c>
      <c r="F112">
        <v>24.15</v>
      </c>
      <c r="G112">
        <v>3.5</v>
      </c>
      <c r="H112">
        <v>215</v>
      </c>
      <c r="I112">
        <v>109</v>
      </c>
      <c r="J112">
        <v>73.599999999999994</v>
      </c>
      <c r="K112">
        <v>195.9</v>
      </c>
      <c r="L112">
        <v>3.4550000000000001</v>
      </c>
      <c r="M112">
        <v>18</v>
      </c>
      <c r="O112">
        <v>40634</v>
      </c>
      <c r="P112">
        <v>86.272522910000006</v>
      </c>
      <c r="Q112">
        <v>2011</v>
      </c>
      <c r="R112">
        <f t="shared" si="1"/>
        <v>109</v>
      </c>
    </row>
    <row r="113" spans="1:18">
      <c r="A113" t="s">
        <v>57</v>
      </c>
      <c r="B113" t="s">
        <v>156</v>
      </c>
      <c r="C113">
        <v>80.254999999999995</v>
      </c>
      <c r="E113" t="s">
        <v>204</v>
      </c>
      <c r="F113">
        <v>18.27</v>
      </c>
      <c r="G113">
        <v>2.4</v>
      </c>
      <c r="H113">
        <v>150</v>
      </c>
      <c r="I113">
        <v>107</v>
      </c>
      <c r="J113">
        <v>70.099999999999994</v>
      </c>
      <c r="K113">
        <v>186.7</v>
      </c>
      <c r="L113">
        <v>2.9580000000000002</v>
      </c>
      <c r="M113">
        <v>15</v>
      </c>
      <c r="N113">
        <v>27</v>
      </c>
      <c r="O113">
        <v>40106</v>
      </c>
      <c r="P113">
        <v>60.727446929999999</v>
      </c>
      <c r="Q113">
        <v>2009</v>
      </c>
      <c r="R113">
        <f t="shared" si="1"/>
        <v>107</v>
      </c>
    </row>
    <row r="114" spans="1:18">
      <c r="A114" t="s">
        <v>57</v>
      </c>
      <c r="B114" t="s">
        <v>157</v>
      </c>
      <c r="C114">
        <v>14.69</v>
      </c>
      <c r="D114">
        <v>19.89</v>
      </c>
      <c r="E114" t="s">
        <v>204</v>
      </c>
      <c r="F114">
        <v>36.228999999999999</v>
      </c>
      <c r="G114">
        <v>4</v>
      </c>
      <c r="H114">
        <v>250</v>
      </c>
      <c r="I114">
        <v>113.8</v>
      </c>
      <c r="J114">
        <v>74.400000000000006</v>
      </c>
      <c r="K114">
        <v>205.4</v>
      </c>
      <c r="L114">
        <v>3.9670000000000001</v>
      </c>
      <c r="M114">
        <v>18.5</v>
      </c>
      <c r="N114">
        <v>22</v>
      </c>
      <c r="O114">
        <v>40592</v>
      </c>
      <c r="P114">
        <v>103.4416926</v>
      </c>
      <c r="Q114">
        <v>2011</v>
      </c>
      <c r="R114">
        <f t="shared" si="1"/>
        <v>113.8</v>
      </c>
    </row>
    <row r="115" spans="1:18">
      <c r="A115" t="s">
        <v>57</v>
      </c>
      <c r="B115" t="s">
        <v>158</v>
      </c>
      <c r="C115">
        <v>20.016999999999999</v>
      </c>
      <c r="D115">
        <v>19.925000000000001</v>
      </c>
      <c r="E115" t="s">
        <v>203</v>
      </c>
      <c r="F115">
        <v>31.597999999999999</v>
      </c>
      <c r="G115">
        <v>4.3</v>
      </c>
      <c r="H115">
        <v>190</v>
      </c>
      <c r="I115">
        <v>107</v>
      </c>
      <c r="J115">
        <v>67.8</v>
      </c>
      <c r="K115">
        <v>181.2</v>
      </c>
      <c r="L115">
        <v>4.0679999999999996</v>
      </c>
      <c r="M115">
        <v>17.5</v>
      </c>
      <c r="N115">
        <v>19</v>
      </c>
      <c r="O115">
        <v>40807</v>
      </c>
      <c r="P115">
        <v>80.511672590000003</v>
      </c>
      <c r="Q115">
        <v>2011</v>
      </c>
      <c r="R115">
        <f t="shared" si="1"/>
        <v>107</v>
      </c>
    </row>
    <row r="116" spans="1:18">
      <c r="A116" t="s">
        <v>57</v>
      </c>
      <c r="B116" t="s">
        <v>161</v>
      </c>
      <c r="C116">
        <v>24.361000000000001</v>
      </c>
      <c r="D116">
        <v>15.24</v>
      </c>
      <c r="E116" t="s">
        <v>203</v>
      </c>
      <c r="F116">
        <v>25.344999999999999</v>
      </c>
      <c r="G116">
        <v>3.4</v>
      </c>
      <c r="H116">
        <v>185</v>
      </c>
      <c r="I116">
        <v>120</v>
      </c>
      <c r="J116">
        <v>72.2</v>
      </c>
      <c r="K116">
        <v>201.4</v>
      </c>
      <c r="L116">
        <v>3.948</v>
      </c>
      <c r="M116">
        <v>25</v>
      </c>
      <c r="N116">
        <v>22</v>
      </c>
      <c r="O116">
        <v>40719</v>
      </c>
      <c r="P116">
        <v>76.096570420000006</v>
      </c>
      <c r="Q116">
        <v>2011</v>
      </c>
      <c r="R116">
        <f t="shared" si="1"/>
        <v>120</v>
      </c>
    </row>
    <row r="117" spans="1:18">
      <c r="A117" t="s">
        <v>58</v>
      </c>
      <c r="B117" t="s">
        <v>88</v>
      </c>
      <c r="C117">
        <v>32.734000000000002</v>
      </c>
      <c r="D117">
        <v>7.75</v>
      </c>
      <c r="E117" t="s">
        <v>204</v>
      </c>
      <c r="F117">
        <v>12.64</v>
      </c>
      <c r="G117">
        <v>2</v>
      </c>
      <c r="H117">
        <v>132</v>
      </c>
      <c r="I117">
        <v>105</v>
      </c>
      <c r="J117">
        <v>74.400000000000006</v>
      </c>
      <c r="K117">
        <v>174.4</v>
      </c>
      <c r="L117">
        <v>2.5590000000000002</v>
      </c>
      <c r="M117">
        <v>12.5</v>
      </c>
      <c r="N117">
        <v>29</v>
      </c>
      <c r="O117">
        <v>40659</v>
      </c>
      <c r="P117">
        <v>52.084898750000001</v>
      </c>
      <c r="Q117">
        <v>2011</v>
      </c>
      <c r="R117">
        <f t="shared" si="1"/>
        <v>105</v>
      </c>
    </row>
    <row r="118" spans="1:18">
      <c r="A118" t="s">
        <v>58</v>
      </c>
      <c r="B118" t="s">
        <v>162</v>
      </c>
      <c r="C118">
        <v>5.24</v>
      </c>
      <c r="D118">
        <v>9.8000000000000007</v>
      </c>
      <c r="E118" t="s">
        <v>204</v>
      </c>
      <c r="F118">
        <v>16.079999999999998</v>
      </c>
      <c r="G118">
        <v>2</v>
      </c>
      <c r="H118">
        <v>132</v>
      </c>
      <c r="I118">
        <v>108</v>
      </c>
      <c r="J118">
        <v>71</v>
      </c>
      <c r="K118">
        <v>186.3</v>
      </c>
      <c r="L118">
        <v>2.9420000000000002</v>
      </c>
      <c r="M118">
        <v>16</v>
      </c>
      <c r="N118">
        <v>27</v>
      </c>
      <c r="O118">
        <v>40861</v>
      </c>
      <c r="P118">
        <v>53.411897670000002</v>
      </c>
      <c r="Q118">
        <v>2011</v>
      </c>
      <c r="R118">
        <f t="shared" si="1"/>
        <v>108</v>
      </c>
    </row>
    <row r="119" spans="1:18">
      <c r="A119" t="s">
        <v>58</v>
      </c>
      <c r="B119" t="s">
        <v>164</v>
      </c>
      <c r="C119">
        <v>24.155000000000001</v>
      </c>
      <c r="D119">
        <v>12.025</v>
      </c>
      <c r="E119" t="s">
        <v>203</v>
      </c>
      <c r="F119">
        <v>18.850000000000001</v>
      </c>
      <c r="G119">
        <v>2.4</v>
      </c>
      <c r="H119">
        <v>150</v>
      </c>
      <c r="I119">
        <v>113.3</v>
      </c>
      <c r="J119">
        <v>76.8</v>
      </c>
      <c r="K119">
        <v>186.3</v>
      </c>
      <c r="L119">
        <v>3.528</v>
      </c>
      <c r="M119">
        <v>20</v>
      </c>
      <c r="N119">
        <v>24</v>
      </c>
      <c r="O119">
        <v>40657</v>
      </c>
      <c r="P119">
        <v>60.951185119999998</v>
      </c>
      <c r="Q119">
        <v>2011</v>
      </c>
      <c r="R119">
        <f t="shared" si="1"/>
        <v>113.3</v>
      </c>
    </row>
    <row r="120" spans="1:18">
      <c r="A120" t="s">
        <v>58</v>
      </c>
      <c r="B120" t="s">
        <v>163</v>
      </c>
      <c r="C120">
        <v>1.8720000000000001</v>
      </c>
      <c r="E120" t="s">
        <v>204</v>
      </c>
      <c r="F120">
        <v>43</v>
      </c>
      <c r="G120">
        <v>3.5</v>
      </c>
      <c r="H120">
        <v>253</v>
      </c>
      <c r="I120">
        <v>113.3</v>
      </c>
      <c r="J120">
        <v>76.3</v>
      </c>
      <c r="K120">
        <v>165.4</v>
      </c>
      <c r="L120">
        <v>2.85</v>
      </c>
      <c r="M120">
        <v>12</v>
      </c>
      <c r="N120">
        <v>21</v>
      </c>
      <c r="O120">
        <v>41087</v>
      </c>
      <c r="P120">
        <v>106.98445630000001</v>
      </c>
      <c r="Q120">
        <v>2012</v>
      </c>
      <c r="R120">
        <f t="shared" si="1"/>
        <v>113.3</v>
      </c>
    </row>
    <row r="121" spans="1:18">
      <c r="A121" t="s">
        <v>59</v>
      </c>
      <c r="B121" t="s">
        <v>170</v>
      </c>
      <c r="C121">
        <v>51.645000000000003</v>
      </c>
      <c r="D121">
        <v>13.79</v>
      </c>
      <c r="E121" t="s">
        <v>204</v>
      </c>
      <c r="F121">
        <v>21.61</v>
      </c>
      <c r="G121">
        <v>2.4</v>
      </c>
      <c r="H121">
        <v>150</v>
      </c>
      <c r="I121">
        <v>104.1</v>
      </c>
      <c r="J121">
        <v>68.400000000000006</v>
      </c>
      <c r="K121">
        <v>181.9</v>
      </c>
      <c r="L121">
        <v>2.9060000000000001</v>
      </c>
      <c r="M121">
        <v>15</v>
      </c>
      <c r="N121">
        <v>27</v>
      </c>
      <c r="O121">
        <v>40933</v>
      </c>
      <c r="P121">
        <v>62.015870300000003</v>
      </c>
      <c r="Q121">
        <v>2012</v>
      </c>
      <c r="R121">
        <f t="shared" si="1"/>
        <v>104.1</v>
      </c>
    </row>
    <row r="122" spans="1:18">
      <c r="A122" t="s">
        <v>59</v>
      </c>
      <c r="B122" t="s">
        <v>167</v>
      </c>
      <c r="C122">
        <v>131.09700000000001</v>
      </c>
      <c r="D122">
        <v>10.29</v>
      </c>
      <c r="E122" t="s">
        <v>204</v>
      </c>
      <c r="F122">
        <v>19.72</v>
      </c>
      <c r="G122">
        <v>3.4</v>
      </c>
      <c r="H122">
        <v>175</v>
      </c>
      <c r="I122">
        <v>107</v>
      </c>
      <c r="J122">
        <v>70.400000000000006</v>
      </c>
      <c r="K122">
        <v>186.3</v>
      </c>
      <c r="L122">
        <v>3.0910000000000002</v>
      </c>
      <c r="M122">
        <v>15.2</v>
      </c>
      <c r="N122">
        <v>25</v>
      </c>
      <c r="O122">
        <v>41239</v>
      </c>
      <c r="P122">
        <v>70.389737260000004</v>
      </c>
      <c r="Q122">
        <v>2012</v>
      </c>
      <c r="R122">
        <f t="shared" si="1"/>
        <v>107</v>
      </c>
    </row>
    <row r="123" spans="1:18">
      <c r="A123" t="s">
        <v>59</v>
      </c>
      <c r="B123" t="s">
        <v>166</v>
      </c>
      <c r="C123">
        <v>19.911000000000001</v>
      </c>
      <c r="D123">
        <v>17.805</v>
      </c>
      <c r="E123" t="s">
        <v>204</v>
      </c>
      <c r="F123">
        <v>25.31</v>
      </c>
      <c r="G123">
        <v>3.8</v>
      </c>
      <c r="H123">
        <v>200</v>
      </c>
      <c r="I123">
        <v>101.1</v>
      </c>
      <c r="J123">
        <v>74.5</v>
      </c>
      <c r="K123">
        <v>193.4</v>
      </c>
      <c r="L123">
        <v>3.492</v>
      </c>
      <c r="M123">
        <v>16.8</v>
      </c>
      <c r="N123">
        <v>25</v>
      </c>
      <c r="O123">
        <v>41076</v>
      </c>
      <c r="P123">
        <v>81.492726160000004</v>
      </c>
      <c r="Q123">
        <v>2012</v>
      </c>
      <c r="R123">
        <f t="shared" si="1"/>
        <v>101.1</v>
      </c>
    </row>
    <row r="124" spans="1:18">
      <c r="A124" t="s">
        <v>59</v>
      </c>
      <c r="B124" t="s">
        <v>168</v>
      </c>
      <c r="C124">
        <v>92.364000000000004</v>
      </c>
      <c r="D124">
        <v>14.01</v>
      </c>
      <c r="E124" t="s">
        <v>204</v>
      </c>
      <c r="F124">
        <v>21.664999999999999</v>
      </c>
      <c r="G124">
        <v>3.8</v>
      </c>
      <c r="H124">
        <v>195</v>
      </c>
      <c r="I124">
        <v>110.5</v>
      </c>
      <c r="J124">
        <v>72.7</v>
      </c>
      <c r="K124">
        <v>196.5</v>
      </c>
      <c r="L124">
        <v>3.3959999999999999</v>
      </c>
      <c r="M124">
        <v>18</v>
      </c>
      <c r="N124">
        <v>25</v>
      </c>
      <c r="O124">
        <v>41197</v>
      </c>
      <c r="P124">
        <v>78.318168130000004</v>
      </c>
      <c r="Q124">
        <v>2012</v>
      </c>
      <c r="R124">
        <f t="shared" si="1"/>
        <v>110.5</v>
      </c>
    </row>
    <row r="125" spans="1:18">
      <c r="A125" t="s">
        <v>59</v>
      </c>
      <c r="B125" t="s">
        <v>165</v>
      </c>
      <c r="C125">
        <v>35.945</v>
      </c>
      <c r="D125">
        <v>13.225</v>
      </c>
      <c r="E125" t="s">
        <v>204</v>
      </c>
      <c r="F125">
        <v>23.754999999999999</v>
      </c>
      <c r="G125">
        <v>3.8</v>
      </c>
      <c r="H125">
        <v>205</v>
      </c>
      <c r="I125">
        <v>112.2</v>
      </c>
      <c r="J125">
        <v>72.599999999999994</v>
      </c>
      <c r="K125">
        <v>202.5</v>
      </c>
      <c r="L125">
        <v>3.59</v>
      </c>
      <c r="M125">
        <v>17.5</v>
      </c>
      <c r="N125">
        <v>24</v>
      </c>
      <c r="O125">
        <v>40681</v>
      </c>
      <c r="P125">
        <v>82.661355599999993</v>
      </c>
      <c r="Q125">
        <v>2011</v>
      </c>
      <c r="R125">
        <f t="shared" si="1"/>
        <v>112.2</v>
      </c>
    </row>
    <row r="126" spans="1:18">
      <c r="A126" t="s">
        <v>59</v>
      </c>
      <c r="B126" t="s">
        <v>169</v>
      </c>
      <c r="C126">
        <v>39.572000000000003</v>
      </c>
      <c r="E126" t="s">
        <v>203</v>
      </c>
      <c r="F126">
        <v>25.635000000000002</v>
      </c>
      <c r="G126">
        <v>3.4</v>
      </c>
      <c r="H126">
        <v>185</v>
      </c>
      <c r="I126">
        <v>120</v>
      </c>
      <c r="J126">
        <v>72.7</v>
      </c>
      <c r="K126">
        <v>201.3</v>
      </c>
      <c r="L126">
        <v>3.9420000000000002</v>
      </c>
      <c r="M126">
        <v>25</v>
      </c>
      <c r="N126">
        <v>23</v>
      </c>
      <c r="O126">
        <v>41112</v>
      </c>
      <c r="P126">
        <v>76.208439519999999</v>
      </c>
      <c r="Q126">
        <v>2012</v>
      </c>
      <c r="R126">
        <f t="shared" si="1"/>
        <v>120</v>
      </c>
    </row>
    <row r="127" spans="1:18">
      <c r="A127" t="s">
        <v>60</v>
      </c>
      <c r="B127" t="s">
        <v>171</v>
      </c>
      <c r="C127">
        <v>8.9819999999999993</v>
      </c>
      <c r="D127">
        <v>41.25</v>
      </c>
      <c r="E127" t="s">
        <v>204</v>
      </c>
      <c r="F127">
        <v>41.43</v>
      </c>
      <c r="G127">
        <v>2.7</v>
      </c>
      <c r="H127">
        <v>217</v>
      </c>
      <c r="I127">
        <v>95.2</v>
      </c>
      <c r="J127">
        <v>70.099999999999994</v>
      </c>
      <c r="K127">
        <v>171</v>
      </c>
      <c r="L127">
        <v>2.778</v>
      </c>
      <c r="M127">
        <v>17</v>
      </c>
      <c r="N127">
        <v>22</v>
      </c>
      <c r="O127">
        <v>40958</v>
      </c>
      <c r="P127">
        <v>93.437330700000004</v>
      </c>
      <c r="Q127">
        <v>2012</v>
      </c>
      <c r="R127">
        <f t="shared" si="1"/>
        <v>95.2</v>
      </c>
    </row>
    <row r="128" spans="1:18">
      <c r="A128" t="s">
        <v>60</v>
      </c>
      <c r="B128" t="s">
        <v>173</v>
      </c>
      <c r="C128">
        <v>1.28</v>
      </c>
      <c r="D128">
        <v>60.625</v>
      </c>
      <c r="E128" t="s">
        <v>204</v>
      </c>
      <c r="F128">
        <v>71.02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3.032</v>
      </c>
      <c r="M128">
        <v>17</v>
      </c>
      <c r="N128">
        <v>21</v>
      </c>
      <c r="O128">
        <v>41264</v>
      </c>
      <c r="P128">
        <v>134.3909754</v>
      </c>
      <c r="Q128">
        <v>2012</v>
      </c>
      <c r="R128">
        <f t="shared" si="1"/>
        <v>92.6</v>
      </c>
    </row>
    <row r="129" spans="1:18">
      <c r="A129" t="s">
        <v>60</v>
      </c>
      <c r="B129" t="s">
        <v>172</v>
      </c>
      <c r="C129">
        <v>1.8660000000000001</v>
      </c>
      <c r="D129">
        <v>67.55</v>
      </c>
      <c r="E129" t="s">
        <v>204</v>
      </c>
      <c r="F129">
        <v>74.97</v>
      </c>
      <c r="G129">
        <v>3.4</v>
      </c>
      <c r="H129">
        <v>300</v>
      </c>
      <c r="I129">
        <v>92.6</v>
      </c>
      <c r="J129">
        <v>69.5</v>
      </c>
      <c r="K129">
        <v>174.5</v>
      </c>
      <c r="L129">
        <v>3.0750000000000002</v>
      </c>
      <c r="M129">
        <v>17</v>
      </c>
      <c r="N129">
        <v>23</v>
      </c>
      <c r="O129">
        <v>40735</v>
      </c>
      <c r="P129">
        <v>135.91470960000001</v>
      </c>
      <c r="Q129">
        <v>2011</v>
      </c>
      <c r="R129">
        <f t="shared" si="1"/>
        <v>92.6</v>
      </c>
    </row>
    <row r="130" spans="1:18">
      <c r="A130" t="s">
        <v>61</v>
      </c>
      <c r="B130">
        <v>44809</v>
      </c>
      <c r="C130">
        <v>9.1910000000000007</v>
      </c>
      <c r="E130" t="s">
        <v>204</v>
      </c>
      <c r="F130">
        <v>33.119999999999997</v>
      </c>
      <c r="G130">
        <v>2.2999999999999998</v>
      </c>
      <c r="H130">
        <v>170</v>
      </c>
      <c r="I130">
        <v>106.4</v>
      </c>
      <c r="J130">
        <v>70.599999999999994</v>
      </c>
      <c r="K130">
        <v>189.2</v>
      </c>
      <c r="L130">
        <v>3.28</v>
      </c>
      <c r="M130">
        <v>18.5</v>
      </c>
      <c r="N130">
        <v>23</v>
      </c>
      <c r="O130">
        <v>41222</v>
      </c>
      <c r="P130">
        <v>73.503778190000006</v>
      </c>
      <c r="Q130">
        <v>2012</v>
      </c>
      <c r="R130">
        <f t="shared" si="1"/>
        <v>106.4</v>
      </c>
    </row>
    <row r="131" spans="1:18">
      <c r="A131" t="s">
        <v>61</v>
      </c>
      <c r="B131">
        <v>44807</v>
      </c>
      <c r="C131">
        <v>12.115</v>
      </c>
      <c r="E131" t="s">
        <v>204</v>
      </c>
      <c r="F131">
        <v>26.1</v>
      </c>
      <c r="G131">
        <v>2</v>
      </c>
      <c r="H131">
        <v>185</v>
      </c>
      <c r="I131">
        <v>102.6</v>
      </c>
      <c r="J131">
        <v>67.400000000000006</v>
      </c>
      <c r="K131">
        <v>182.2</v>
      </c>
      <c r="L131">
        <v>2.99</v>
      </c>
      <c r="M131">
        <v>16.899999999999999</v>
      </c>
      <c r="N131">
        <v>23</v>
      </c>
      <c r="O131">
        <v>40706</v>
      </c>
      <c r="P131">
        <v>76.02304771</v>
      </c>
      <c r="Q131">
        <v>2011</v>
      </c>
      <c r="R131">
        <f t="shared" si="1"/>
        <v>102.6</v>
      </c>
    </row>
    <row r="132" spans="1:18">
      <c r="A132" t="s">
        <v>62</v>
      </c>
      <c r="B132" t="s">
        <v>177</v>
      </c>
      <c r="C132">
        <v>80.62</v>
      </c>
      <c r="D132">
        <v>9.1999999999999993</v>
      </c>
      <c r="E132" t="s">
        <v>204</v>
      </c>
      <c r="F132">
        <v>10.685</v>
      </c>
      <c r="G132">
        <v>1.9</v>
      </c>
      <c r="H132">
        <v>100</v>
      </c>
      <c r="I132">
        <v>102.4</v>
      </c>
      <c r="J132">
        <v>66.400000000000006</v>
      </c>
      <c r="K132">
        <v>176.9</v>
      </c>
      <c r="L132">
        <v>2.3319999999999999</v>
      </c>
      <c r="M132">
        <v>12.1</v>
      </c>
      <c r="N132">
        <v>33</v>
      </c>
      <c r="O132">
        <v>41137</v>
      </c>
      <c r="P132">
        <v>39.986424749999998</v>
      </c>
      <c r="Q132">
        <v>2012</v>
      </c>
      <c r="R132">
        <f t="shared" ref="R132:R159" si="2">VLOOKUP(B132,B:Q,8,FALSE)</f>
        <v>102.4</v>
      </c>
    </row>
    <row r="133" spans="1:18">
      <c r="A133" t="s">
        <v>62</v>
      </c>
      <c r="B133" t="s">
        <v>176</v>
      </c>
      <c r="C133">
        <v>24.545999999999999</v>
      </c>
      <c r="D133">
        <v>10.59</v>
      </c>
      <c r="E133" t="s">
        <v>204</v>
      </c>
      <c r="F133">
        <v>12.535</v>
      </c>
      <c r="G133">
        <v>1.9</v>
      </c>
      <c r="H133">
        <v>100</v>
      </c>
      <c r="I133">
        <v>102.4</v>
      </c>
      <c r="J133">
        <v>66.400000000000006</v>
      </c>
      <c r="K133">
        <v>180</v>
      </c>
      <c r="L133">
        <v>2.367</v>
      </c>
      <c r="M133">
        <v>12.1</v>
      </c>
      <c r="N133">
        <v>33</v>
      </c>
      <c r="O133">
        <v>40618</v>
      </c>
      <c r="P133">
        <v>40.700072419999998</v>
      </c>
      <c r="Q133">
        <v>2011</v>
      </c>
      <c r="R133">
        <f t="shared" si="2"/>
        <v>102.4</v>
      </c>
    </row>
    <row r="134" spans="1:18">
      <c r="A134" t="s">
        <v>62</v>
      </c>
      <c r="B134" t="s">
        <v>178</v>
      </c>
      <c r="C134">
        <v>5.2229999999999999</v>
      </c>
      <c r="D134">
        <v>10.79</v>
      </c>
      <c r="E134" t="s">
        <v>204</v>
      </c>
      <c r="F134">
        <v>14.29</v>
      </c>
      <c r="G134">
        <v>1.9</v>
      </c>
      <c r="H134">
        <v>124</v>
      </c>
      <c r="I134">
        <v>102.4</v>
      </c>
      <c r="J134">
        <v>66.400000000000006</v>
      </c>
      <c r="K134">
        <v>176.9</v>
      </c>
      <c r="L134">
        <v>2.452</v>
      </c>
      <c r="M134">
        <v>12.1</v>
      </c>
      <c r="N134">
        <v>31</v>
      </c>
      <c r="O134">
        <v>40558</v>
      </c>
      <c r="P134">
        <v>49.865773670000003</v>
      </c>
      <c r="Q134">
        <v>2011</v>
      </c>
      <c r="R134">
        <f t="shared" si="2"/>
        <v>102.4</v>
      </c>
    </row>
    <row r="135" spans="1:18">
      <c r="A135" t="s">
        <v>62</v>
      </c>
      <c r="B135" t="s">
        <v>175</v>
      </c>
      <c r="C135">
        <v>8.4719999999999995</v>
      </c>
      <c r="E135" t="s">
        <v>204</v>
      </c>
      <c r="F135">
        <v>18.835000000000001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3.0750000000000002</v>
      </c>
      <c r="M135">
        <v>13.1</v>
      </c>
      <c r="N135">
        <v>27</v>
      </c>
      <c r="O135">
        <v>40760</v>
      </c>
      <c r="P135">
        <v>56.295243040000003</v>
      </c>
      <c r="Q135">
        <v>2011</v>
      </c>
      <c r="R135">
        <f t="shared" si="2"/>
        <v>106.5</v>
      </c>
    </row>
    <row r="136" spans="1:18">
      <c r="A136" t="s">
        <v>62</v>
      </c>
      <c r="B136" t="s">
        <v>174</v>
      </c>
      <c r="C136">
        <v>49.988999999999997</v>
      </c>
      <c r="E136" t="s">
        <v>204</v>
      </c>
      <c r="F136">
        <v>15.01</v>
      </c>
      <c r="G136">
        <v>2.2000000000000002</v>
      </c>
      <c r="H136">
        <v>137</v>
      </c>
      <c r="I136">
        <v>106.5</v>
      </c>
      <c r="J136">
        <v>69</v>
      </c>
      <c r="K136">
        <v>190.4</v>
      </c>
      <c r="L136">
        <v>2.91</v>
      </c>
      <c r="M136">
        <v>13.1</v>
      </c>
      <c r="N136">
        <v>28</v>
      </c>
      <c r="O136">
        <v>41247</v>
      </c>
      <c r="P136">
        <v>54.819728249999997</v>
      </c>
      <c r="Q136">
        <v>2012</v>
      </c>
      <c r="R136">
        <f t="shared" si="2"/>
        <v>106.5</v>
      </c>
    </row>
    <row r="137" spans="1:18">
      <c r="A137" t="s">
        <v>63</v>
      </c>
      <c r="B137" t="s">
        <v>180</v>
      </c>
      <c r="C137">
        <v>47.106999999999999</v>
      </c>
      <c r="E137" t="s">
        <v>204</v>
      </c>
      <c r="F137">
        <v>22.695</v>
      </c>
      <c r="G137">
        <v>2.5</v>
      </c>
      <c r="H137">
        <v>165</v>
      </c>
      <c r="I137">
        <v>103.5</v>
      </c>
      <c r="J137">
        <v>67.5</v>
      </c>
      <c r="K137">
        <v>185.8</v>
      </c>
      <c r="L137">
        <v>3.415</v>
      </c>
      <c r="M137">
        <v>16.899999999999999</v>
      </c>
      <c r="N137">
        <v>25</v>
      </c>
      <c r="O137">
        <v>40731</v>
      </c>
      <c r="P137">
        <v>67.765907600000006</v>
      </c>
      <c r="Q137">
        <v>2011</v>
      </c>
      <c r="R137">
        <f t="shared" si="2"/>
        <v>103.5</v>
      </c>
    </row>
    <row r="138" spans="1:18">
      <c r="A138" t="s">
        <v>63</v>
      </c>
      <c r="B138" t="s">
        <v>179</v>
      </c>
      <c r="C138">
        <v>33.027999999999999</v>
      </c>
      <c r="E138" t="s">
        <v>203</v>
      </c>
      <c r="F138">
        <v>20.094999999999999</v>
      </c>
      <c r="G138">
        <v>2.5</v>
      </c>
      <c r="H138">
        <v>165</v>
      </c>
      <c r="I138">
        <v>99.4</v>
      </c>
      <c r="J138">
        <v>68.3</v>
      </c>
      <c r="K138">
        <v>175.2</v>
      </c>
      <c r="L138">
        <v>3.125</v>
      </c>
      <c r="M138">
        <v>15.9</v>
      </c>
      <c r="N138">
        <v>24</v>
      </c>
      <c r="O138">
        <v>41162</v>
      </c>
      <c r="P138">
        <v>66.762943309999997</v>
      </c>
      <c r="Q138">
        <v>2012</v>
      </c>
      <c r="R138">
        <f t="shared" si="2"/>
        <v>99.4</v>
      </c>
    </row>
    <row r="139" spans="1:18">
      <c r="A139" t="s">
        <v>64</v>
      </c>
      <c r="B139" t="s">
        <v>185</v>
      </c>
      <c r="C139">
        <v>142.535</v>
      </c>
      <c r="D139">
        <v>10.025</v>
      </c>
      <c r="E139" t="s">
        <v>204</v>
      </c>
      <c r="F139">
        <v>13.108000000000001</v>
      </c>
      <c r="G139">
        <v>1.8</v>
      </c>
      <c r="H139">
        <v>120</v>
      </c>
      <c r="I139">
        <v>97</v>
      </c>
      <c r="J139">
        <v>66.7</v>
      </c>
      <c r="K139">
        <v>174</v>
      </c>
      <c r="L139">
        <v>2.42</v>
      </c>
      <c r="M139">
        <v>13.2</v>
      </c>
      <c r="N139">
        <v>33</v>
      </c>
      <c r="O139">
        <v>40644</v>
      </c>
      <c r="P139">
        <v>47.96897242</v>
      </c>
      <c r="Q139">
        <v>2011</v>
      </c>
      <c r="R139">
        <f t="shared" si="2"/>
        <v>97</v>
      </c>
    </row>
    <row r="140" spans="1:18">
      <c r="A140" t="s">
        <v>64</v>
      </c>
      <c r="B140" t="s">
        <v>183</v>
      </c>
      <c r="C140">
        <v>247.994</v>
      </c>
      <c r="D140">
        <v>13.244999999999999</v>
      </c>
      <c r="E140" t="s">
        <v>204</v>
      </c>
      <c r="F140">
        <v>17.518000000000001</v>
      </c>
      <c r="G140">
        <v>2.2000000000000002</v>
      </c>
      <c r="H140">
        <v>133</v>
      </c>
      <c r="I140">
        <v>105.2</v>
      </c>
      <c r="J140">
        <v>70.099999999999994</v>
      </c>
      <c r="K140">
        <v>188.5</v>
      </c>
      <c r="L140">
        <v>2.9980000000000002</v>
      </c>
      <c r="M140">
        <v>18.5</v>
      </c>
      <c r="N140">
        <v>27</v>
      </c>
      <c r="O140">
        <v>40584</v>
      </c>
      <c r="P140">
        <v>54.372419649999998</v>
      </c>
      <c r="Q140">
        <v>2011</v>
      </c>
      <c r="R140">
        <f t="shared" si="2"/>
        <v>105.2</v>
      </c>
    </row>
    <row r="141" spans="1:18">
      <c r="A141" t="s">
        <v>64</v>
      </c>
      <c r="B141" t="s">
        <v>182</v>
      </c>
      <c r="C141">
        <v>63.848999999999997</v>
      </c>
      <c r="D141">
        <v>18.14</v>
      </c>
      <c r="E141" t="s">
        <v>204</v>
      </c>
      <c r="F141">
        <v>25.545000000000002</v>
      </c>
      <c r="G141">
        <v>3</v>
      </c>
      <c r="H141">
        <v>210</v>
      </c>
      <c r="I141">
        <v>107.1</v>
      </c>
      <c r="J141">
        <v>71.7</v>
      </c>
      <c r="K141">
        <v>191.9</v>
      </c>
      <c r="L141">
        <v>3.4169999999999998</v>
      </c>
      <c r="M141">
        <v>18.5</v>
      </c>
      <c r="N141">
        <v>26</v>
      </c>
      <c r="O141">
        <v>40786</v>
      </c>
      <c r="P141">
        <v>84.911898260000001</v>
      </c>
      <c r="Q141">
        <v>2011</v>
      </c>
      <c r="R141">
        <f t="shared" si="2"/>
        <v>107.1</v>
      </c>
    </row>
    <row r="142" spans="1:18">
      <c r="A142" t="s">
        <v>64</v>
      </c>
      <c r="B142" t="s">
        <v>184</v>
      </c>
      <c r="C142">
        <v>33.268999999999998</v>
      </c>
      <c r="D142">
        <v>15.445</v>
      </c>
      <c r="E142" t="s">
        <v>204</v>
      </c>
      <c r="F142">
        <v>16.875</v>
      </c>
      <c r="G142">
        <v>1.8</v>
      </c>
      <c r="H142">
        <v>140</v>
      </c>
      <c r="I142">
        <v>102.4</v>
      </c>
      <c r="J142">
        <v>68.3</v>
      </c>
      <c r="K142">
        <v>170.5</v>
      </c>
      <c r="L142">
        <v>2.4249999999999998</v>
      </c>
      <c r="M142">
        <v>14.5</v>
      </c>
      <c r="N142">
        <v>31</v>
      </c>
      <c r="O142">
        <v>41272</v>
      </c>
      <c r="P142">
        <v>56.496030339999997</v>
      </c>
      <c r="Q142">
        <v>2012</v>
      </c>
      <c r="R142">
        <f t="shared" si="2"/>
        <v>102.4</v>
      </c>
    </row>
    <row r="143" spans="1:18">
      <c r="A143" t="s">
        <v>64</v>
      </c>
      <c r="B143" t="s">
        <v>189</v>
      </c>
      <c r="C143">
        <v>84.087000000000003</v>
      </c>
      <c r="D143">
        <v>9.5749999999999993</v>
      </c>
      <c r="E143" t="s">
        <v>203</v>
      </c>
      <c r="F143">
        <v>11.528</v>
      </c>
      <c r="G143">
        <v>2.4</v>
      </c>
      <c r="H143">
        <v>142</v>
      </c>
      <c r="I143">
        <v>103.3</v>
      </c>
      <c r="J143">
        <v>66.5</v>
      </c>
      <c r="K143">
        <v>178.7</v>
      </c>
      <c r="L143">
        <v>2.58</v>
      </c>
      <c r="M143">
        <v>15.1</v>
      </c>
      <c r="N143">
        <v>23</v>
      </c>
      <c r="O143">
        <v>40756</v>
      </c>
      <c r="P143">
        <v>55.297116580000001</v>
      </c>
      <c r="Q143">
        <v>2011</v>
      </c>
      <c r="R143">
        <f t="shared" si="2"/>
        <v>103.3</v>
      </c>
    </row>
    <row r="144" spans="1:18">
      <c r="A144" t="s">
        <v>64</v>
      </c>
      <c r="B144" t="s">
        <v>188</v>
      </c>
      <c r="C144">
        <v>65.119</v>
      </c>
      <c r="E144" t="s">
        <v>203</v>
      </c>
      <c r="F144">
        <v>22.367999999999999</v>
      </c>
      <c r="G144">
        <v>3</v>
      </c>
      <c r="H144">
        <v>194</v>
      </c>
      <c r="I144">
        <v>114.2</v>
      </c>
      <c r="J144">
        <v>73.400000000000006</v>
      </c>
      <c r="K144">
        <v>193.5</v>
      </c>
      <c r="L144">
        <v>3.7589999999999999</v>
      </c>
      <c r="M144">
        <v>20.9</v>
      </c>
      <c r="N144">
        <v>22</v>
      </c>
      <c r="O144">
        <v>41187</v>
      </c>
      <c r="P144">
        <v>78.027219470000006</v>
      </c>
      <c r="Q144">
        <v>2012</v>
      </c>
      <c r="R144">
        <f t="shared" si="2"/>
        <v>114.2</v>
      </c>
    </row>
    <row r="145" spans="1:18">
      <c r="A145" t="s">
        <v>64</v>
      </c>
      <c r="B145" t="s">
        <v>187</v>
      </c>
      <c r="C145">
        <v>25.106000000000002</v>
      </c>
      <c r="D145">
        <v>13.324999999999999</v>
      </c>
      <c r="E145" t="s">
        <v>203</v>
      </c>
      <c r="F145">
        <v>16.888000000000002</v>
      </c>
      <c r="G145">
        <v>2</v>
      </c>
      <c r="H145">
        <v>127</v>
      </c>
      <c r="I145">
        <v>94.9</v>
      </c>
      <c r="J145">
        <v>66.7</v>
      </c>
      <c r="K145">
        <v>163.80000000000001</v>
      </c>
      <c r="L145">
        <v>2.6680000000000001</v>
      </c>
      <c r="M145">
        <v>15.3</v>
      </c>
      <c r="N145">
        <v>27</v>
      </c>
      <c r="O145">
        <v>40669</v>
      </c>
      <c r="P145">
        <v>51.955108869999997</v>
      </c>
      <c r="Q145">
        <v>2011</v>
      </c>
      <c r="R145">
        <f t="shared" si="2"/>
        <v>94.9</v>
      </c>
    </row>
    <row r="146" spans="1:18">
      <c r="A146" t="s">
        <v>64</v>
      </c>
      <c r="B146" t="s">
        <v>181</v>
      </c>
      <c r="C146">
        <v>68.411000000000001</v>
      </c>
      <c r="D146">
        <v>19.425000000000001</v>
      </c>
      <c r="E146" t="s">
        <v>203</v>
      </c>
      <c r="F146">
        <v>22.288</v>
      </c>
      <c r="G146">
        <v>2.7</v>
      </c>
      <c r="H146">
        <v>150</v>
      </c>
      <c r="I146">
        <v>105.3</v>
      </c>
      <c r="J146">
        <v>66.5</v>
      </c>
      <c r="K146">
        <v>183.3</v>
      </c>
      <c r="L146">
        <v>3.44</v>
      </c>
      <c r="M146">
        <v>18.5</v>
      </c>
      <c r="N146">
        <v>23</v>
      </c>
      <c r="O146">
        <v>40609</v>
      </c>
      <c r="P146">
        <v>62.35557713</v>
      </c>
      <c r="Q146">
        <v>2011</v>
      </c>
      <c r="R146">
        <f t="shared" si="2"/>
        <v>105.3</v>
      </c>
    </row>
    <row r="147" spans="1:18">
      <c r="A147" t="s">
        <v>64</v>
      </c>
      <c r="B147" t="s">
        <v>186</v>
      </c>
      <c r="C147">
        <v>9.8350000000000009</v>
      </c>
      <c r="D147">
        <v>34.08</v>
      </c>
      <c r="E147" t="s">
        <v>203</v>
      </c>
      <c r="F147">
        <v>51.728000000000002</v>
      </c>
      <c r="G147">
        <v>4.7</v>
      </c>
      <c r="H147">
        <v>230</v>
      </c>
      <c r="I147">
        <v>112.2</v>
      </c>
      <c r="J147">
        <v>76.400000000000006</v>
      </c>
      <c r="K147">
        <v>192.5</v>
      </c>
      <c r="L147">
        <v>5.1150000000000002</v>
      </c>
      <c r="M147">
        <v>25.4</v>
      </c>
      <c r="N147">
        <v>15</v>
      </c>
      <c r="O147">
        <v>40811</v>
      </c>
      <c r="P147">
        <v>102.5289842</v>
      </c>
      <c r="Q147">
        <v>2011</v>
      </c>
      <c r="R147">
        <f t="shared" si="2"/>
        <v>112.2</v>
      </c>
    </row>
    <row r="148" spans="1:18">
      <c r="A148" t="s">
        <v>65</v>
      </c>
      <c r="B148" t="s">
        <v>192</v>
      </c>
      <c r="C148">
        <v>9.7609999999999992</v>
      </c>
      <c r="D148">
        <v>11.425000000000001</v>
      </c>
      <c r="E148" t="s">
        <v>204</v>
      </c>
      <c r="F148">
        <v>14.9</v>
      </c>
      <c r="G148">
        <v>2</v>
      </c>
      <c r="H148">
        <v>115</v>
      </c>
      <c r="I148">
        <v>98.9</v>
      </c>
      <c r="J148">
        <v>68.3</v>
      </c>
      <c r="K148">
        <v>163.30000000000001</v>
      </c>
      <c r="L148">
        <v>2.7669999999999999</v>
      </c>
      <c r="M148">
        <v>14.5</v>
      </c>
      <c r="N148">
        <v>26</v>
      </c>
      <c r="O148">
        <v>40567</v>
      </c>
      <c r="P148">
        <v>46.943876760000002</v>
      </c>
      <c r="Q148">
        <v>2011</v>
      </c>
      <c r="R148">
        <f t="shared" si="2"/>
        <v>98.9</v>
      </c>
    </row>
    <row r="149" spans="1:18">
      <c r="A149" t="s">
        <v>65</v>
      </c>
      <c r="B149" t="s">
        <v>194</v>
      </c>
      <c r="C149">
        <v>83.721000000000004</v>
      </c>
      <c r="D149">
        <v>13.24</v>
      </c>
      <c r="E149" t="s">
        <v>204</v>
      </c>
      <c r="F149">
        <v>16.7</v>
      </c>
      <c r="G149">
        <v>2</v>
      </c>
      <c r="H149">
        <v>115</v>
      </c>
      <c r="I149">
        <v>98.9</v>
      </c>
      <c r="J149">
        <v>68.3</v>
      </c>
      <c r="K149">
        <v>172.3</v>
      </c>
      <c r="L149">
        <v>2.8530000000000002</v>
      </c>
      <c r="M149">
        <v>14.5</v>
      </c>
      <c r="N149">
        <v>26</v>
      </c>
      <c r="O149">
        <v>40782</v>
      </c>
      <c r="P149">
        <v>47.638236659999997</v>
      </c>
      <c r="Q149">
        <v>2011</v>
      </c>
      <c r="R149">
        <f t="shared" si="2"/>
        <v>98.9</v>
      </c>
    </row>
    <row r="150" spans="1:18">
      <c r="A150" t="s">
        <v>65</v>
      </c>
      <c r="B150" t="s">
        <v>195</v>
      </c>
      <c r="C150">
        <v>51.101999999999997</v>
      </c>
      <c r="D150">
        <v>16.725000000000001</v>
      </c>
      <c r="E150" t="s">
        <v>204</v>
      </c>
      <c r="F150">
        <v>21.2</v>
      </c>
      <c r="G150">
        <v>1.8</v>
      </c>
      <c r="H150">
        <v>150</v>
      </c>
      <c r="I150">
        <v>106.4</v>
      </c>
      <c r="J150">
        <v>68.5</v>
      </c>
      <c r="K150">
        <v>184.1</v>
      </c>
      <c r="L150">
        <v>3.0430000000000001</v>
      </c>
      <c r="M150">
        <v>16.399999999999999</v>
      </c>
      <c r="N150">
        <v>27</v>
      </c>
      <c r="O150">
        <v>41212</v>
      </c>
      <c r="P150">
        <v>61.701381359999999</v>
      </c>
      <c r="Q150">
        <v>2012</v>
      </c>
      <c r="R150">
        <f t="shared" si="2"/>
        <v>106.4</v>
      </c>
    </row>
    <row r="151" spans="1:18">
      <c r="A151" t="s">
        <v>65</v>
      </c>
      <c r="B151" t="s">
        <v>191</v>
      </c>
      <c r="C151">
        <v>9.5690000000000008</v>
      </c>
      <c r="D151">
        <v>16.574999999999999</v>
      </c>
      <c r="E151" t="s">
        <v>204</v>
      </c>
      <c r="F151">
        <v>19.989999999999998</v>
      </c>
      <c r="G151">
        <v>2</v>
      </c>
      <c r="H151">
        <v>115</v>
      </c>
      <c r="I151">
        <v>97.4</v>
      </c>
      <c r="J151">
        <v>66.7</v>
      </c>
      <c r="K151">
        <v>160.4</v>
      </c>
      <c r="L151">
        <v>3.0790000000000002</v>
      </c>
      <c r="M151">
        <v>13.7</v>
      </c>
      <c r="N151">
        <v>26</v>
      </c>
      <c r="O151">
        <v>40694</v>
      </c>
      <c r="P151">
        <v>48.907372250000002</v>
      </c>
      <c r="Q151">
        <v>2011</v>
      </c>
      <c r="R151">
        <f t="shared" si="2"/>
        <v>97.4</v>
      </c>
    </row>
    <row r="152" spans="1:18">
      <c r="A152" t="s">
        <v>65</v>
      </c>
      <c r="B152" t="s">
        <v>193</v>
      </c>
      <c r="C152">
        <v>5.5960000000000001</v>
      </c>
      <c r="D152">
        <v>13.76</v>
      </c>
      <c r="E152" t="s">
        <v>204</v>
      </c>
      <c r="F152">
        <v>17.5</v>
      </c>
      <c r="G152">
        <v>2</v>
      </c>
      <c r="H152">
        <v>115</v>
      </c>
      <c r="I152">
        <v>98.9</v>
      </c>
      <c r="J152">
        <v>68.3</v>
      </c>
      <c r="K152">
        <v>163.30000000000001</v>
      </c>
      <c r="L152">
        <v>2.762</v>
      </c>
      <c r="M152">
        <v>14.6</v>
      </c>
      <c r="N152">
        <v>26</v>
      </c>
      <c r="O152">
        <v>40634</v>
      </c>
      <c r="P152">
        <v>47.946841059999997</v>
      </c>
      <c r="Q152">
        <v>2011</v>
      </c>
      <c r="R152">
        <f t="shared" si="2"/>
        <v>98.9</v>
      </c>
    </row>
    <row r="153" spans="1:18">
      <c r="A153" t="s">
        <v>65</v>
      </c>
      <c r="B153" t="s">
        <v>190</v>
      </c>
      <c r="C153">
        <v>49.463000000000001</v>
      </c>
      <c r="E153" t="s">
        <v>204</v>
      </c>
      <c r="F153">
        <v>15.9</v>
      </c>
      <c r="G153">
        <v>2</v>
      </c>
      <c r="H153">
        <v>115</v>
      </c>
      <c r="I153">
        <v>98.9</v>
      </c>
      <c r="J153">
        <v>67.900000000000006</v>
      </c>
      <c r="K153">
        <v>161.1</v>
      </c>
      <c r="L153">
        <v>2.7690000000000001</v>
      </c>
      <c r="M153">
        <v>14.5</v>
      </c>
      <c r="N153">
        <v>26</v>
      </c>
      <c r="O153">
        <v>40836</v>
      </c>
      <c r="P153">
        <v>47.329632259999997</v>
      </c>
      <c r="Q153">
        <v>2011</v>
      </c>
      <c r="R153">
        <f t="shared" si="2"/>
        <v>98.9</v>
      </c>
    </row>
    <row r="154" spans="1:18">
      <c r="A154" t="s">
        <v>66</v>
      </c>
      <c r="B154" t="s">
        <v>197</v>
      </c>
      <c r="C154">
        <v>16.957000000000001</v>
      </c>
      <c r="E154" t="s">
        <v>204</v>
      </c>
      <c r="F154">
        <v>23.4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2.9980000000000002</v>
      </c>
      <c r="M154">
        <v>15.8</v>
      </c>
      <c r="N154">
        <v>25</v>
      </c>
      <c r="O154">
        <v>40592</v>
      </c>
      <c r="P154">
        <v>66.113056799999995</v>
      </c>
      <c r="Q154">
        <v>2011</v>
      </c>
      <c r="R154">
        <f t="shared" si="2"/>
        <v>100.5</v>
      </c>
    </row>
    <row r="155" spans="1:18">
      <c r="A155" t="s">
        <v>66</v>
      </c>
      <c r="B155" t="s">
        <v>200</v>
      </c>
      <c r="C155">
        <v>3.5449999999999999</v>
      </c>
      <c r="E155" t="s">
        <v>204</v>
      </c>
      <c r="F155">
        <v>24.4</v>
      </c>
      <c r="G155">
        <v>1.9</v>
      </c>
      <c r="H155">
        <v>160</v>
      </c>
      <c r="I155">
        <v>100.5</v>
      </c>
      <c r="J155">
        <v>67.599999999999994</v>
      </c>
      <c r="K155">
        <v>176.6</v>
      </c>
      <c r="L155">
        <v>3.0419999999999998</v>
      </c>
      <c r="M155">
        <v>15.8</v>
      </c>
      <c r="N155">
        <v>25</v>
      </c>
      <c r="O155">
        <v>40807</v>
      </c>
      <c r="P155">
        <v>66.498812299999997</v>
      </c>
      <c r="Q155">
        <v>2011</v>
      </c>
      <c r="R155">
        <f t="shared" si="2"/>
        <v>100.5</v>
      </c>
    </row>
    <row r="156" spans="1:18">
      <c r="A156" t="s">
        <v>66</v>
      </c>
      <c r="B156" t="s">
        <v>198</v>
      </c>
      <c r="C156">
        <v>15.244999999999999</v>
      </c>
      <c r="E156" t="s">
        <v>204</v>
      </c>
      <c r="F156">
        <v>27.5</v>
      </c>
      <c r="G156">
        <v>2.4</v>
      </c>
      <c r="H156">
        <v>168</v>
      </c>
      <c r="I156">
        <v>104.9</v>
      </c>
      <c r="J156">
        <v>69.3</v>
      </c>
      <c r="K156">
        <v>185.9</v>
      </c>
      <c r="L156">
        <v>3.2080000000000002</v>
      </c>
      <c r="M156">
        <v>17.899999999999999</v>
      </c>
      <c r="N156">
        <v>25</v>
      </c>
      <c r="O156">
        <v>41237</v>
      </c>
      <c r="P156">
        <v>70.654495449999999</v>
      </c>
      <c r="Q156">
        <v>2012</v>
      </c>
      <c r="R156">
        <f t="shared" si="2"/>
        <v>104.9</v>
      </c>
    </row>
    <row r="157" spans="1:18">
      <c r="A157" t="s">
        <v>66</v>
      </c>
      <c r="B157" t="s">
        <v>201</v>
      </c>
      <c r="C157">
        <v>17.530999999999999</v>
      </c>
      <c r="E157" t="s">
        <v>204</v>
      </c>
      <c r="F157">
        <v>28.8</v>
      </c>
      <c r="G157">
        <v>2.4</v>
      </c>
      <c r="H157">
        <v>168</v>
      </c>
      <c r="I157">
        <v>104.9</v>
      </c>
      <c r="J157">
        <v>69.3</v>
      </c>
      <c r="K157">
        <v>186.2</v>
      </c>
      <c r="L157">
        <v>3.2589999999999999</v>
      </c>
      <c r="M157">
        <v>17.899999999999999</v>
      </c>
      <c r="N157">
        <v>25</v>
      </c>
      <c r="O157">
        <v>40719</v>
      </c>
      <c r="P157">
        <v>71.1559776</v>
      </c>
      <c r="Q157">
        <v>2011</v>
      </c>
      <c r="R157">
        <f t="shared" si="2"/>
        <v>104.9</v>
      </c>
    </row>
    <row r="158" spans="1:18">
      <c r="A158" t="s">
        <v>66</v>
      </c>
      <c r="B158" t="s">
        <v>196</v>
      </c>
      <c r="C158">
        <v>3.4929999999999999</v>
      </c>
      <c r="E158" t="s">
        <v>204</v>
      </c>
      <c r="F158">
        <v>45.5</v>
      </c>
      <c r="G158">
        <v>2.2999999999999998</v>
      </c>
      <c r="H158">
        <v>236</v>
      </c>
      <c r="I158">
        <v>104.9</v>
      </c>
      <c r="J158">
        <v>71.5</v>
      </c>
      <c r="K158">
        <v>185.7</v>
      </c>
      <c r="L158">
        <v>3.601</v>
      </c>
      <c r="M158">
        <v>18.5</v>
      </c>
      <c r="N158">
        <v>23</v>
      </c>
      <c r="O158">
        <v>40659</v>
      </c>
      <c r="P158">
        <v>101.6233572</v>
      </c>
      <c r="Q158">
        <v>2011</v>
      </c>
      <c r="R158">
        <f t="shared" si="2"/>
        <v>104.9</v>
      </c>
    </row>
    <row r="159" spans="1:18">
      <c r="A159" t="s">
        <v>66</v>
      </c>
      <c r="B159" t="s">
        <v>199</v>
      </c>
      <c r="C159">
        <v>18.969000000000001</v>
      </c>
      <c r="E159" t="s">
        <v>204</v>
      </c>
      <c r="F159">
        <v>36</v>
      </c>
      <c r="G159">
        <v>2.9</v>
      </c>
      <c r="H159">
        <v>201</v>
      </c>
      <c r="I159">
        <v>109.9</v>
      </c>
      <c r="J159">
        <v>72.099999999999994</v>
      </c>
      <c r="K159">
        <v>189.8</v>
      </c>
      <c r="L159">
        <v>3.6</v>
      </c>
      <c r="M159">
        <v>21.1</v>
      </c>
      <c r="N159">
        <v>24</v>
      </c>
      <c r="O159">
        <v>40861</v>
      </c>
      <c r="P159">
        <v>85.735654510000003</v>
      </c>
      <c r="Q159">
        <v>2011</v>
      </c>
      <c r="R159">
        <f t="shared" si="2"/>
        <v>109.9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FB15-84E4-4FF2-B703-9572F179793C}">
  <dimension ref="A1:CL171"/>
  <sheetViews>
    <sheetView showGridLines="0" tabSelected="1" topLeftCell="AK13" zoomScale="110" zoomScaleNormal="10" workbookViewId="0">
      <selection activeCell="AY36" sqref="AY36"/>
    </sheetView>
  </sheetViews>
  <sheetFormatPr defaultRowHeight="15" customHeight="1"/>
  <cols>
    <col min="1" max="1" width="16.109375" bestFit="1" customWidth="1"/>
    <col min="2" max="2" width="14.88671875" bestFit="1" customWidth="1"/>
    <col min="3" max="3" width="21.88671875" bestFit="1" customWidth="1"/>
    <col min="4" max="4" width="22.33203125" bestFit="1" customWidth="1"/>
    <col min="5" max="5" width="18" customWidth="1"/>
    <col min="6" max="9" width="10.33203125" customWidth="1"/>
    <col min="10" max="10" width="11.44140625" bestFit="1" customWidth="1"/>
    <col min="11" max="11" width="11.33203125" bestFit="1" customWidth="1"/>
    <col min="12" max="12" width="15.5546875" bestFit="1" customWidth="1"/>
    <col min="13" max="13" width="14.33203125" bestFit="1" customWidth="1"/>
    <col min="14" max="15" width="14.33203125" customWidth="1"/>
    <col min="16" max="21" width="10.33203125" customWidth="1"/>
    <col min="22" max="22" width="8.6640625" customWidth="1"/>
    <col min="23" max="23" width="19.109375" bestFit="1" customWidth="1"/>
    <col min="35" max="35" width="11.88671875" bestFit="1" customWidth="1"/>
    <col min="40" max="40" width="3.33203125" hidden="1" customWidth="1"/>
    <col min="41" max="41" width="12.44140625" bestFit="1" customWidth="1"/>
    <col min="42" max="42" width="10.109375" bestFit="1" customWidth="1"/>
    <col min="43" max="43" width="13.44140625" bestFit="1" customWidth="1"/>
    <col min="44" max="44" width="13.44140625" hidden="1" customWidth="1"/>
    <col min="45" max="45" width="19.44140625" bestFit="1" customWidth="1"/>
    <col min="46" max="46" width="11.109375" bestFit="1" customWidth="1"/>
    <col min="47" max="47" width="3.33203125" hidden="1" customWidth="1"/>
    <col min="48" max="48" width="17.88671875" bestFit="1" customWidth="1"/>
    <col min="49" max="49" width="6" bestFit="1" customWidth="1"/>
    <col min="62" max="62" width="33.33203125" bestFit="1" customWidth="1"/>
  </cols>
  <sheetData>
    <row r="1" spans="1:90" ht="14.4"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42</v>
      </c>
      <c r="M1" s="21" t="s">
        <v>43</v>
      </c>
      <c r="N1" s="21" t="s">
        <v>44</v>
      </c>
      <c r="O1" s="21" t="s">
        <v>45</v>
      </c>
      <c r="P1" s="21" t="s">
        <v>46</v>
      </c>
      <c r="Q1" s="21" t="s">
        <v>47</v>
      </c>
      <c r="R1" s="21" t="s">
        <v>48</v>
      </c>
      <c r="S1" s="21" t="s">
        <v>49</v>
      </c>
      <c r="T1" s="21" t="s">
        <v>50</v>
      </c>
      <c r="U1" s="21" t="s">
        <v>51</v>
      </c>
      <c r="V1" s="21" t="s">
        <v>52</v>
      </c>
      <c r="W1" s="21" t="s">
        <v>53</v>
      </c>
      <c r="X1" s="21" t="s">
        <v>54</v>
      </c>
      <c r="Y1" s="21" t="s">
        <v>55</v>
      </c>
      <c r="Z1" s="21" t="s">
        <v>56</v>
      </c>
      <c r="AA1" s="21" t="s">
        <v>57</v>
      </c>
      <c r="AB1" s="21" t="s">
        <v>58</v>
      </c>
      <c r="AC1" s="21" t="s">
        <v>59</v>
      </c>
      <c r="AD1" s="21" t="s">
        <v>60</v>
      </c>
      <c r="AE1" s="21" t="s">
        <v>61</v>
      </c>
      <c r="AF1" s="21" t="s">
        <v>62</v>
      </c>
      <c r="AG1" s="21" t="s">
        <v>63</v>
      </c>
      <c r="AH1" s="21" t="s">
        <v>64</v>
      </c>
      <c r="AI1" s="21" t="s">
        <v>65</v>
      </c>
      <c r="AJ1" s="21" t="s">
        <v>66</v>
      </c>
      <c r="AK1" s="21"/>
      <c r="AL1" s="21"/>
    </row>
    <row r="2" spans="1:90" ht="14.4">
      <c r="G2" t="s">
        <v>28</v>
      </c>
      <c r="H2" t="s">
        <v>24</v>
      </c>
      <c r="I2" t="s">
        <v>25</v>
      </c>
      <c r="J2" t="s">
        <v>26</v>
      </c>
      <c r="K2" t="s">
        <v>32</v>
      </c>
      <c r="L2" t="s">
        <v>68</v>
      </c>
      <c r="M2" t="s">
        <v>81</v>
      </c>
      <c r="N2" t="s">
        <v>88</v>
      </c>
      <c r="O2" t="s">
        <v>96</v>
      </c>
      <c r="P2" t="s">
        <v>106</v>
      </c>
      <c r="Q2" t="s">
        <v>110</v>
      </c>
      <c r="R2" t="s">
        <v>113</v>
      </c>
      <c r="S2" t="s">
        <v>114</v>
      </c>
      <c r="T2" t="s">
        <v>117</v>
      </c>
      <c r="U2" t="s">
        <v>118</v>
      </c>
      <c r="V2" t="s">
        <v>124</v>
      </c>
      <c r="W2" t="s">
        <v>146</v>
      </c>
      <c r="X2" t="s">
        <v>139</v>
      </c>
      <c r="Y2" t="s">
        <v>127</v>
      </c>
      <c r="Z2" t="s">
        <v>154</v>
      </c>
      <c r="AA2" t="s">
        <v>159</v>
      </c>
      <c r="AB2" t="s">
        <v>88</v>
      </c>
      <c r="AC2" t="s">
        <v>170</v>
      </c>
      <c r="AD2" t="s">
        <v>171</v>
      </c>
      <c r="AE2">
        <v>44809</v>
      </c>
      <c r="AF2" t="s">
        <v>177</v>
      </c>
      <c r="AG2" t="s">
        <v>180</v>
      </c>
      <c r="AH2" t="s">
        <v>185</v>
      </c>
      <c r="AI2" t="s">
        <v>192</v>
      </c>
      <c r="AJ2" t="s">
        <v>197</v>
      </c>
    </row>
    <row r="3" spans="1:90" ht="14.4">
      <c r="G3" t="s">
        <v>38</v>
      </c>
      <c r="H3" t="s">
        <v>29</v>
      </c>
      <c r="I3" t="s">
        <v>30</v>
      </c>
      <c r="J3" t="s">
        <v>39</v>
      </c>
      <c r="K3" t="s">
        <v>41</v>
      </c>
      <c r="L3" t="s">
        <v>72</v>
      </c>
      <c r="M3" t="s">
        <v>80</v>
      </c>
      <c r="N3" t="s">
        <v>83</v>
      </c>
      <c r="O3" t="s">
        <v>101</v>
      </c>
      <c r="P3" t="s">
        <v>105</v>
      </c>
      <c r="Q3" t="s">
        <v>111</v>
      </c>
      <c r="T3" t="s">
        <v>115</v>
      </c>
      <c r="U3" t="s">
        <v>119</v>
      </c>
      <c r="V3" t="s">
        <v>126</v>
      </c>
      <c r="W3" t="s">
        <v>144</v>
      </c>
      <c r="X3" t="s">
        <v>136</v>
      </c>
      <c r="Y3" t="s">
        <v>130</v>
      </c>
      <c r="Z3" t="s">
        <v>149</v>
      </c>
      <c r="AA3" t="s">
        <v>160</v>
      </c>
      <c r="AB3" t="s">
        <v>162</v>
      </c>
      <c r="AC3" t="s">
        <v>167</v>
      </c>
      <c r="AD3" t="s">
        <v>173</v>
      </c>
      <c r="AE3">
        <v>44807</v>
      </c>
      <c r="AF3" t="s">
        <v>176</v>
      </c>
      <c r="AG3" t="s">
        <v>179</v>
      </c>
      <c r="AH3" t="s">
        <v>183</v>
      </c>
      <c r="AI3" t="s">
        <v>194</v>
      </c>
      <c r="AJ3" t="s">
        <v>200</v>
      </c>
    </row>
    <row r="4" spans="1:90" ht="14.4">
      <c r="G4" t="s">
        <v>23</v>
      </c>
      <c r="H4" t="s">
        <v>34</v>
      </c>
      <c r="I4" t="s">
        <v>35</v>
      </c>
      <c r="J4" t="s">
        <v>36</v>
      </c>
      <c r="K4" t="s">
        <v>37</v>
      </c>
      <c r="L4" t="s">
        <v>71</v>
      </c>
      <c r="M4" t="s">
        <v>78</v>
      </c>
      <c r="N4" t="s">
        <v>92</v>
      </c>
      <c r="O4" t="s">
        <v>94</v>
      </c>
      <c r="P4" t="s">
        <v>107</v>
      </c>
      <c r="Q4" t="s">
        <v>112</v>
      </c>
      <c r="T4" t="s">
        <v>116</v>
      </c>
      <c r="U4" t="s">
        <v>120</v>
      </c>
      <c r="V4" t="s">
        <v>125</v>
      </c>
      <c r="W4" t="s">
        <v>145</v>
      </c>
      <c r="X4" t="s">
        <v>140</v>
      </c>
      <c r="Y4" t="s">
        <v>132</v>
      </c>
      <c r="Z4" t="s">
        <v>151</v>
      </c>
      <c r="AA4" t="s">
        <v>156</v>
      </c>
      <c r="AB4" t="s">
        <v>164</v>
      </c>
      <c r="AC4" t="s">
        <v>166</v>
      </c>
      <c r="AD4" t="s">
        <v>172</v>
      </c>
      <c r="AF4" t="s">
        <v>178</v>
      </c>
      <c r="AH4" t="s">
        <v>182</v>
      </c>
      <c r="AI4" t="s">
        <v>195</v>
      </c>
      <c r="AJ4" t="s">
        <v>198</v>
      </c>
    </row>
    <row r="5" spans="1:90" ht="14.4">
      <c r="G5" t="s">
        <v>33</v>
      </c>
      <c r="J5" t="s">
        <v>31</v>
      </c>
      <c r="K5" t="s">
        <v>27</v>
      </c>
      <c r="L5" t="s">
        <v>74</v>
      </c>
      <c r="M5" t="s">
        <v>77</v>
      </c>
      <c r="N5" t="s">
        <v>87</v>
      </c>
      <c r="O5" t="s">
        <v>103</v>
      </c>
      <c r="P5" t="s">
        <v>109</v>
      </c>
      <c r="U5" t="s">
        <v>121</v>
      </c>
      <c r="W5" t="s">
        <v>143</v>
      </c>
      <c r="X5" t="s">
        <v>137</v>
      </c>
      <c r="Y5" t="s">
        <v>133</v>
      </c>
      <c r="Z5" t="s">
        <v>153</v>
      </c>
      <c r="AA5" t="s">
        <v>157</v>
      </c>
      <c r="AB5" t="s">
        <v>163</v>
      </c>
      <c r="AC5" t="s">
        <v>168</v>
      </c>
      <c r="AF5" t="s">
        <v>175</v>
      </c>
      <c r="AH5" t="s">
        <v>184</v>
      </c>
      <c r="AI5" t="s">
        <v>191</v>
      </c>
      <c r="AJ5" t="s">
        <v>201</v>
      </c>
    </row>
    <row r="6" spans="1:90" ht="14.4">
      <c r="K6" t="s">
        <v>40</v>
      </c>
      <c r="L6" t="s">
        <v>67</v>
      </c>
      <c r="M6" t="s">
        <v>79</v>
      </c>
      <c r="N6" t="s">
        <v>93</v>
      </c>
      <c r="O6" t="s">
        <v>99</v>
      </c>
      <c r="P6" t="s">
        <v>108</v>
      </c>
      <c r="U6" t="s">
        <v>122</v>
      </c>
      <c r="W6" t="s">
        <v>142</v>
      </c>
      <c r="X6" t="s">
        <v>138</v>
      </c>
      <c r="Y6" t="s">
        <v>134</v>
      </c>
      <c r="Z6" t="s">
        <v>152</v>
      </c>
      <c r="AA6" t="s">
        <v>158</v>
      </c>
      <c r="AC6" t="s">
        <v>165</v>
      </c>
      <c r="AF6" t="s">
        <v>174</v>
      </c>
      <c r="AH6" t="s">
        <v>189</v>
      </c>
      <c r="AI6" t="s">
        <v>193</v>
      </c>
      <c r="AJ6" t="s">
        <v>196</v>
      </c>
    </row>
    <row r="7" spans="1:90" ht="14.4">
      <c r="L7" t="s">
        <v>69</v>
      </c>
      <c r="M7" t="s">
        <v>82</v>
      </c>
      <c r="N7" t="s">
        <v>89</v>
      </c>
      <c r="O7" t="s">
        <v>95</v>
      </c>
      <c r="U7" t="s">
        <v>123</v>
      </c>
      <c r="W7" t="s">
        <v>147</v>
      </c>
      <c r="X7" t="s">
        <v>141</v>
      </c>
      <c r="Y7" t="s">
        <v>135</v>
      </c>
      <c r="Z7" t="s">
        <v>155</v>
      </c>
      <c r="AA7" t="s">
        <v>161</v>
      </c>
      <c r="AC7" t="s">
        <v>169</v>
      </c>
      <c r="AH7" t="s">
        <v>188</v>
      </c>
      <c r="AI7" t="s">
        <v>190</v>
      </c>
      <c r="AJ7" t="s">
        <v>199</v>
      </c>
    </row>
    <row r="8" spans="1:90" ht="14.4">
      <c r="L8" t="s">
        <v>75</v>
      </c>
      <c r="M8" t="s">
        <v>76</v>
      </c>
      <c r="N8" t="s">
        <v>91</v>
      </c>
      <c r="O8" t="s">
        <v>98</v>
      </c>
      <c r="W8" t="s">
        <v>148</v>
      </c>
      <c r="Y8" t="s">
        <v>129</v>
      </c>
      <c r="Z8" t="s">
        <v>150</v>
      </c>
      <c r="AH8" t="s">
        <v>187</v>
      </c>
    </row>
    <row r="9" spans="1:90" ht="14.4">
      <c r="L9" t="s">
        <v>73</v>
      </c>
      <c r="N9" t="s">
        <v>90</v>
      </c>
      <c r="O9" t="s">
        <v>104</v>
      </c>
      <c r="Y9" t="s">
        <v>128</v>
      </c>
      <c r="AH9" t="s">
        <v>181</v>
      </c>
    </row>
    <row r="10" spans="1:90" ht="14.4">
      <c r="L10" t="s">
        <v>70</v>
      </c>
      <c r="N10" t="s">
        <v>85</v>
      </c>
      <c r="O10" t="s">
        <v>97</v>
      </c>
      <c r="Y10" t="s">
        <v>131</v>
      </c>
      <c r="AH10" t="s">
        <v>186</v>
      </c>
    </row>
    <row r="11" spans="1:90" ht="14.4">
      <c r="N11" t="s">
        <v>86</v>
      </c>
      <c r="O11" t="s">
        <v>102</v>
      </c>
    </row>
    <row r="12" spans="1:90" ht="21">
      <c r="N12" t="s">
        <v>84</v>
      </c>
      <c r="O12" t="s">
        <v>100</v>
      </c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</row>
    <row r="13" spans="1:90" ht="23.4">
      <c r="A13" s="72" t="s">
        <v>245</v>
      </c>
      <c r="B13" s="73"/>
      <c r="C13" s="73"/>
      <c r="D13" s="73"/>
      <c r="E13" s="74"/>
      <c r="J13" t="s">
        <v>4</v>
      </c>
      <c r="K13" t="s">
        <v>246</v>
      </c>
      <c r="L13" t="s">
        <v>0</v>
      </c>
      <c r="M13" t="s">
        <v>1</v>
      </c>
      <c r="BA13" s="75" t="s">
        <v>247</v>
      </c>
      <c r="BB13" s="75"/>
      <c r="BC13" s="75"/>
      <c r="BD13" s="75"/>
      <c r="BE13" s="75"/>
      <c r="BF13" s="75"/>
      <c r="BG13" s="75"/>
      <c r="BH13" s="75"/>
      <c r="BI13" s="18"/>
      <c r="BJ13" s="17" t="s">
        <v>248</v>
      </c>
      <c r="BK13" t="s">
        <v>20</v>
      </c>
      <c r="BL13" t="s">
        <v>21</v>
      </c>
      <c r="BM13" t="s">
        <v>22</v>
      </c>
      <c r="BN13" t="s">
        <v>42</v>
      </c>
      <c r="BO13" t="s">
        <v>43</v>
      </c>
      <c r="BP13" t="s">
        <v>44</v>
      </c>
      <c r="BQ13" t="s">
        <v>45</v>
      </c>
      <c r="BR13" t="s">
        <v>46</v>
      </c>
      <c r="BS13" t="s">
        <v>47</v>
      </c>
      <c r="BT13" t="s">
        <v>48</v>
      </c>
      <c r="BU13" t="s">
        <v>49</v>
      </c>
      <c r="BV13" t="s">
        <v>50</v>
      </c>
      <c r="BW13" t="s">
        <v>51</v>
      </c>
      <c r="BX13" t="s">
        <v>52</v>
      </c>
      <c r="BY13" t="s">
        <v>53</v>
      </c>
      <c r="BZ13" t="s">
        <v>54</v>
      </c>
      <c r="CA13" t="s">
        <v>55</v>
      </c>
      <c r="CB13" t="s">
        <v>56</v>
      </c>
      <c r="CC13" t="s">
        <v>57</v>
      </c>
      <c r="CD13" t="s">
        <v>58</v>
      </c>
      <c r="CE13" t="s">
        <v>59</v>
      </c>
      <c r="CF13" t="s">
        <v>60</v>
      </c>
      <c r="CG13" t="s">
        <v>61</v>
      </c>
      <c r="CH13" t="s">
        <v>62</v>
      </c>
      <c r="CI13" t="s">
        <v>63</v>
      </c>
      <c r="CJ13" t="s">
        <v>64</v>
      </c>
      <c r="CK13" t="s">
        <v>65</v>
      </c>
      <c r="CL13" t="s">
        <v>66</v>
      </c>
    </row>
    <row r="14" spans="1:90" ht="28.8">
      <c r="A14" s="8" t="s">
        <v>249</v>
      </c>
      <c r="B14" s="9" t="s">
        <v>250</v>
      </c>
      <c r="C14" s="8" t="s">
        <v>251</v>
      </c>
      <c r="D14" s="9" t="s">
        <v>252</v>
      </c>
      <c r="E14" s="14" t="s">
        <v>253</v>
      </c>
      <c r="F14" s="16" t="s">
        <v>1</v>
      </c>
      <c r="G14" t="s">
        <v>204</v>
      </c>
      <c r="H14" t="s">
        <v>203</v>
      </c>
      <c r="J14" t="s">
        <v>203</v>
      </c>
      <c r="K14">
        <v>2008</v>
      </c>
      <c r="L14" t="s">
        <v>54</v>
      </c>
      <c r="M14" t="s">
        <v>138</v>
      </c>
      <c r="O14" t="s">
        <v>204</v>
      </c>
      <c r="P14" t="s">
        <v>203</v>
      </c>
      <c r="R14">
        <v>2008</v>
      </c>
      <c r="S14">
        <v>2009</v>
      </c>
      <c r="T14">
        <v>2011</v>
      </c>
      <c r="U14">
        <v>2012</v>
      </c>
      <c r="BI14" t="s">
        <v>28</v>
      </c>
      <c r="BJ14" t="s">
        <v>24</v>
      </c>
      <c r="BK14" t="s">
        <v>25</v>
      </c>
      <c r="BL14" t="s">
        <v>26</v>
      </c>
      <c r="BM14" t="s">
        <v>32</v>
      </c>
      <c r="BN14" t="s">
        <v>68</v>
      </c>
      <c r="BO14" t="s">
        <v>81</v>
      </c>
      <c r="BP14" t="s">
        <v>88</v>
      </c>
      <c r="BQ14" t="s">
        <v>96</v>
      </c>
      <c r="BR14" t="s">
        <v>106</v>
      </c>
      <c r="BS14" t="s">
        <v>110</v>
      </c>
      <c r="BT14" t="s">
        <v>113</v>
      </c>
      <c r="BU14" t="s">
        <v>114</v>
      </c>
      <c r="BV14" t="s">
        <v>117</v>
      </c>
      <c r="BW14" t="s">
        <v>118</v>
      </c>
      <c r="BX14" t="s">
        <v>124</v>
      </c>
      <c r="BY14" t="s">
        <v>146</v>
      </c>
      <c r="BZ14" t="s">
        <v>139</v>
      </c>
      <c r="CA14" t="s">
        <v>127</v>
      </c>
      <c r="CB14" t="s">
        <v>154</v>
      </c>
      <c r="CC14" t="s">
        <v>159</v>
      </c>
      <c r="CD14" t="s">
        <v>88</v>
      </c>
      <c r="CE14" t="s">
        <v>170</v>
      </c>
      <c r="CF14" t="s">
        <v>171</v>
      </c>
      <c r="CG14">
        <v>44809</v>
      </c>
      <c r="CH14" t="s">
        <v>177</v>
      </c>
      <c r="CI14" t="s">
        <v>180</v>
      </c>
      <c r="CJ14" t="s">
        <v>185</v>
      </c>
      <c r="CK14" t="s">
        <v>192</v>
      </c>
      <c r="CL14" t="s">
        <v>197</v>
      </c>
    </row>
    <row r="15" spans="1:90" ht="14.4" customHeight="1">
      <c r="A15" t="s">
        <v>254</v>
      </c>
      <c r="B15" t="s">
        <v>255</v>
      </c>
      <c r="C15" s="5">
        <v>1.8</v>
      </c>
      <c r="D15">
        <v>28</v>
      </c>
      <c r="E15" s="15" t="s">
        <v>256</v>
      </c>
      <c r="F15" s="5" t="s">
        <v>28</v>
      </c>
      <c r="G15">
        <v>2009</v>
      </c>
      <c r="H15">
        <v>2008</v>
      </c>
      <c r="J15" t="s">
        <v>203</v>
      </c>
      <c r="K15">
        <v>2009</v>
      </c>
      <c r="L15" t="s">
        <v>54</v>
      </c>
      <c r="M15" t="s">
        <v>141</v>
      </c>
      <c r="O15">
        <v>2009</v>
      </c>
      <c r="P15">
        <v>2008</v>
      </c>
      <c r="R15" t="s">
        <v>54</v>
      </c>
      <c r="S15" t="s">
        <v>54</v>
      </c>
      <c r="T15" t="s">
        <v>18</v>
      </c>
      <c r="U15" t="s">
        <v>18</v>
      </c>
      <c r="W15" t="s">
        <v>0</v>
      </c>
      <c r="X15">
        <v>1</v>
      </c>
      <c r="AO15" s="76" t="s">
        <v>257</v>
      </c>
      <c r="AP15" s="77"/>
      <c r="AQ15" s="77"/>
      <c r="AR15" s="77"/>
      <c r="AS15" s="77"/>
      <c r="AT15" s="77"/>
      <c r="AU15" s="77"/>
      <c r="AV15" s="77"/>
      <c r="AW15" s="78"/>
      <c r="BI15" t="s">
        <v>38</v>
      </c>
      <c r="BJ15" t="s">
        <v>29</v>
      </c>
      <c r="BK15" t="s">
        <v>30</v>
      </c>
      <c r="BL15" t="s">
        <v>39</v>
      </c>
      <c r="BM15" t="s">
        <v>41</v>
      </c>
      <c r="BN15" t="s">
        <v>72</v>
      </c>
      <c r="BO15" t="s">
        <v>80</v>
      </c>
      <c r="BP15" t="s">
        <v>83</v>
      </c>
      <c r="BQ15" t="s">
        <v>101</v>
      </c>
      <c r="BR15" t="s">
        <v>105</v>
      </c>
      <c r="BS15" t="s">
        <v>111</v>
      </c>
      <c r="BV15" t="s">
        <v>115</v>
      </c>
      <c r="BW15" t="s">
        <v>119</v>
      </c>
      <c r="BX15" t="s">
        <v>126</v>
      </c>
      <c r="BY15" t="s">
        <v>144</v>
      </c>
      <c r="BZ15" t="s">
        <v>136</v>
      </c>
      <c r="CA15" t="s">
        <v>130</v>
      </c>
      <c r="CB15" t="s">
        <v>149</v>
      </c>
      <c r="CC15" t="s">
        <v>160</v>
      </c>
      <c r="CD15" t="s">
        <v>162</v>
      </c>
      <c r="CE15" t="s">
        <v>167</v>
      </c>
      <c r="CF15" t="s">
        <v>173</v>
      </c>
      <c r="CG15">
        <v>44807</v>
      </c>
      <c r="CH15" t="s">
        <v>176</v>
      </c>
      <c r="CI15" t="s">
        <v>179</v>
      </c>
      <c r="CJ15" t="s">
        <v>183</v>
      </c>
      <c r="CK15" t="s">
        <v>194</v>
      </c>
      <c r="CL15" t="s">
        <v>200</v>
      </c>
    </row>
    <row r="16" spans="1:90" ht="15" customHeight="1">
      <c r="A16" s="5" t="s">
        <v>18</v>
      </c>
      <c r="B16" t="s">
        <v>204</v>
      </c>
      <c r="C16" s="7">
        <v>3.2</v>
      </c>
      <c r="D16">
        <v>25</v>
      </c>
      <c r="E16" s="2">
        <v>2008</v>
      </c>
      <c r="F16" s="5" t="s">
        <v>38</v>
      </c>
      <c r="G16">
        <v>2011</v>
      </c>
      <c r="H16">
        <v>2009</v>
      </c>
      <c r="J16" t="s">
        <v>203</v>
      </c>
      <c r="K16">
        <v>2011</v>
      </c>
      <c r="L16" t="s">
        <v>43</v>
      </c>
      <c r="M16" t="s">
        <v>82</v>
      </c>
      <c r="O16">
        <v>2011</v>
      </c>
      <c r="P16">
        <v>2009</v>
      </c>
      <c r="S16" t="s">
        <v>57</v>
      </c>
      <c r="T16" t="s">
        <v>19</v>
      </c>
      <c r="U16" t="s">
        <v>19</v>
      </c>
      <c r="W16" t="s">
        <v>1</v>
      </c>
      <c r="X16">
        <v>2</v>
      </c>
      <c r="AO16" s="79"/>
      <c r="AP16" s="80"/>
      <c r="AQ16" s="80"/>
      <c r="AR16" s="80"/>
      <c r="AS16" s="80"/>
      <c r="AT16" s="80"/>
      <c r="AU16" s="80"/>
      <c r="AV16" s="80"/>
      <c r="AW16" s="81"/>
      <c r="BI16" t="s">
        <v>23</v>
      </c>
      <c r="BJ16" t="s">
        <v>34</v>
      </c>
      <c r="BK16" t="s">
        <v>35</v>
      </c>
      <c r="BL16" t="s">
        <v>36</v>
      </c>
      <c r="BM16" t="s">
        <v>37</v>
      </c>
      <c r="BN16" t="s">
        <v>71</v>
      </c>
      <c r="BO16" t="s">
        <v>78</v>
      </c>
      <c r="BP16" t="s">
        <v>92</v>
      </c>
      <c r="BQ16" t="s">
        <v>94</v>
      </c>
      <c r="BR16" t="s">
        <v>107</v>
      </c>
      <c r="BS16" t="s">
        <v>112</v>
      </c>
      <c r="BV16" t="s">
        <v>116</v>
      </c>
      <c r="BW16" t="s">
        <v>120</v>
      </c>
      <c r="BX16" t="s">
        <v>125</v>
      </c>
      <c r="BY16" t="s">
        <v>145</v>
      </c>
      <c r="BZ16" t="s">
        <v>140</v>
      </c>
      <c r="CA16" t="s">
        <v>132</v>
      </c>
      <c r="CB16" t="s">
        <v>151</v>
      </c>
      <c r="CC16" t="s">
        <v>156</v>
      </c>
      <c r="CD16" t="s">
        <v>164</v>
      </c>
      <c r="CE16" t="s">
        <v>166</v>
      </c>
      <c r="CF16" t="s">
        <v>172</v>
      </c>
      <c r="CH16" t="s">
        <v>178</v>
      </c>
      <c r="CJ16" t="s">
        <v>182</v>
      </c>
      <c r="CK16" t="s">
        <v>195</v>
      </c>
      <c r="CL16" t="s">
        <v>198</v>
      </c>
    </row>
    <row r="17" spans="1:90" ht="14.4">
      <c r="A17" s="5" t="s">
        <v>19</v>
      </c>
      <c r="B17" t="s">
        <v>203</v>
      </c>
      <c r="C17" s="5">
        <v>3.5</v>
      </c>
      <c r="D17">
        <v>26</v>
      </c>
      <c r="E17" s="2">
        <v>2009</v>
      </c>
      <c r="F17" s="5" t="s">
        <v>23</v>
      </c>
      <c r="G17">
        <v>2012</v>
      </c>
      <c r="H17">
        <v>2011</v>
      </c>
      <c r="J17" t="s">
        <v>203</v>
      </c>
      <c r="K17">
        <v>2011</v>
      </c>
      <c r="L17" t="s">
        <v>44</v>
      </c>
      <c r="M17" t="s">
        <v>84</v>
      </c>
      <c r="O17">
        <v>2012</v>
      </c>
      <c r="P17">
        <v>2011</v>
      </c>
      <c r="T17" t="s">
        <v>20</v>
      </c>
      <c r="U17" t="s">
        <v>20</v>
      </c>
      <c r="W17" t="s">
        <v>2</v>
      </c>
      <c r="X17">
        <v>3</v>
      </c>
      <c r="AO17" s="26"/>
      <c r="AP17" s="27"/>
      <c r="AQ17" s="27"/>
      <c r="AR17" s="27"/>
      <c r="AS17" s="27"/>
      <c r="AT17" s="27"/>
      <c r="AU17" s="27"/>
      <c r="AV17" s="27"/>
      <c r="AW17" s="28"/>
      <c r="BI17" t="s">
        <v>33</v>
      </c>
      <c r="BL17" t="s">
        <v>31</v>
      </c>
      <c r="BM17" t="s">
        <v>27</v>
      </c>
      <c r="BN17" t="s">
        <v>74</v>
      </c>
      <c r="BO17" t="s">
        <v>77</v>
      </c>
      <c r="BP17" t="s">
        <v>87</v>
      </c>
      <c r="BQ17" t="s">
        <v>103</v>
      </c>
      <c r="BR17" t="s">
        <v>109</v>
      </c>
      <c r="BW17" t="s">
        <v>121</v>
      </c>
      <c r="BY17" t="s">
        <v>143</v>
      </c>
      <c r="BZ17" t="s">
        <v>137</v>
      </c>
      <c r="CA17" t="s">
        <v>133</v>
      </c>
      <c r="CB17" t="s">
        <v>153</v>
      </c>
      <c r="CC17" t="s">
        <v>157</v>
      </c>
      <c r="CD17" t="s">
        <v>163</v>
      </c>
      <c r="CE17" t="s">
        <v>168</v>
      </c>
      <c r="CH17" t="s">
        <v>175</v>
      </c>
      <c r="CJ17" t="s">
        <v>184</v>
      </c>
      <c r="CK17" t="s">
        <v>191</v>
      </c>
      <c r="CL17" t="s">
        <v>201</v>
      </c>
    </row>
    <row r="18" spans="1:90" ht="14.4">
      <c r="A18" s="5" t="s">
        <v>20</v>
      </c>
      <c r="C18" s="5">
        <v>2.8</v>
      </c>
      <c r="D18">
        <v>22</v>
      </c>
      <c r="E18" s="2">
        <v>2011</v>
      </c>
      <c r="F18" s="5" t="s">
        <v>33</v>
      </c>
      <c r="H18">
        <v>2012</v>
      </c>
      <c r="J18" t="s">
        <v>203</v>
      </c>
      <c r="K18">
        <v>2011</v>
      </c>
      <c r="L18" t="s">
        <v>44</v>
      </c>
      <c r="M18" t="s">
        <v>85</v>
      </c>
      <c r="P18">
        <v>2012</v>
      </c>
      <c r="T18" t="s">
        <v>21</v>
      </c>
      <c r="U18" t="s">
        <v>21</v>
      </c>
      <c r="W18" t="s">
        <v>3</v>
      </c>
      <c r="X18">
        <v>4</v>
      </c>
      <c r="AN18">
        <f>VLOOKUP(AO18, $W$15:$X$31, 2, FALSE)-1</f>
        <v>4</v>
      </c>
      <c r="AO18" s="23" t="s">
        <v>4</v>
      </c>
      <c r="AP18" s="31" t="s">
        <v>203</v>
      </c>
      <c r="AQ18" s="27"/>
      <c r="AR18" s="27"/>
      <c r="AS18" s="27"/>
      <c r="AT18" s="27"/>
      <c r="AU18" s="27">
        <f>VLOOKUP(AV18, $W$15:$X$31, 2, FALSE)-1</f>
        <v>16</v>
      </c>
      <c r="AV18" s="23" t="s">
        <v>16</v>
      </c>
      <c r="AW18" s="32">
        <v>2008</v>
      </c>
      <c r="BM18" t="s">
        <v>40</v>
      </c>
      <c r="BN18" t="s">
        <v>67</v>
      </c>
      <c r="BO18" t="s">
        <v>79</v>
      </c>
      <c r="BP18" t="s">
        <v>93</v>
      </c>
      <c r="BQ18" t="s">
        <v>99</v>
      </c>
      <c r="BR18" t="s">
        <v>108</v>
      </c>
      <c r="BW18" t="s">
        <v>122</v>
      </c>
      <c r="BY18" t="s">
        <v>142</v>
      </c>
      <c r="BZ18" t="s">
        <v>138</v>
      </c>
      <c r="CA18" t="s">
        <v>134</v>
      </c>
      <c r="CB18" t="s">
        <v>152</v>
      </c>
      <c r="CC18" t="s">
        <v>158</v>
      </c>
      <c r="CE18" t="s">
        <v>165</v>
      </c>
      <c r="CH18" t="s">
        <v>174</v>
      </c>
      <c r="CJ18" t="s">
        <v>189</v>
      </c>
      <c r="CK18" t="s">
        <v>193</v>
      </c>
      <c r="CL18" t="s">
        <v>196</v>
      </c>
    </row>
    <row r="19" spans="1:90" ht="14.4" hidden="1">
      <c r="A19" s="5" t="s">
        <v>21</v>
      </c>
      <c r="C19" s="5">
        <v>4.2</v>
      </c>
      <c r="D19">
        <v>27</v>
      </c>
      <c r="E19" s="2">
        <v>2012</v>
      </c>
      <c r="F19" s="5" t="s">
        <v>24</v>
      </c>
      <c r="J19" t="s">
        <v>203</v>
      </c>
      <c r="K19">
        <v>2011</v>
      </c>
      <c r="L19" t="s">
        <v>50</v>
      </c>
      <c r="M19" t="s">
        <v>116</v>
      </c>
      <c r="T19" t="s">
        <v>22</v>
      </c>
      <c r="U19" t="s">
        <v>22</v>
      </c>
      <c r="W19" t="s">
        <v>4</v>
      </c>
      <c r="X19">
        <v>5</v>
      </c>
      <c r="AE19" s="71" t="s">
        <v>258</v>
      </c>
      <c r="AF19" s="71"/>
      <c r="AG19" s="71"/>
      <c r="AH19" s="71"/>
      <c r="AI19" s="71"/>
      <c r="AJ19" s="25"/>
      <c r="AK19" s="25"/>
      <c r="AL19" s="25"/>
      <c r="AO19" s="26"/>
      <c r="AP19" s="27"/>
      <c r="AQ19" s="27"/>
      <c r="AR19" s="27"/>
      <c r="AS19" s="27"/>
      <c r="AT19" s="27"/>
      <c r="AU19" s="27"/>
      <c r="AV19" s="27"/>
      <c r="AW19" s="28"/>
      <c r="BN19" t="s">
        <v>69</v>
      </c>
      <c r="BO19" t="s">
        <v>82</v>
      </c>
      <c r="BP19" t="s">
        <v>89</v>
      </c>
      <c r="BQ19" t="s">
        <v>95</v>
      </c>
      <c r="BW19" t="s">
        <v>123</v>
      </c>
      <c r="BY19" t="s">
        <v>147</v>
      </c>
      <c r="BZ19" t="s">
        <v>141</v>
      </c>
      <c r="CA19" t="s">
        <v>135</v>
      </c>
      <c r="CB19" t="s">
        <v>155</v>
      </c>
      <c r="CC19" t="s">
        <v>161</v>
      </c>
      <c r="CE19" t="s">
        <v>169</v>
      </c>
      <c r="CJ19" t="s">
        <v>188</v>
      </c>
      <c r="CK19" t="s">
        <v>190</v>
      </c>
      <c r="CL19" t="s">
        <v>199</v>
      </c>
    </row>
    <row r="20" spans="1:90" ht="14.4" hidden="1">
      <c r="A20" s="5" t="s">
        <v>22</v>
      </c>
      <c r="C20" s="5">
        <v>2.5</v>
      </c>
      <c r="D20">
        <v>21</v>
      </c>
      <c r="E20" s="2"/>
      <c r="F20" s="5" t="s">
        <v>29</v>
      </c>
      <c r="J20" t="s">
        <v>203</v>
      </c>
      <c r="K20">
        <v>2011</v>
      </c>
      <c r="L20" t="s">
        <v>55</v>
      </c>
      <c r="M20" t="s">
        <v>131</v>
      </c>
      <c r="T20" t="s">
        <v>42</v>
      </c>
      <c r="U20" t="s">
        <v>42</v>
      </c>
      <c r="W20" t="s">
        <v>5</v>
      </c>
      <c r="X20">
        <v>6</v>
      </c>
      <c r="AO20" s="26"/>
      <c r="AP20" s="27"/>
      <c r="AQ20" s="27"/>
      <c r="AR20" s="27"/>
      <c r="AS20" s="27"/>
      <c r="AT20" s="27"/>
      <c r="AU20" s="27"/>
      <c r="AV20" s="27"/>
      <c r="AW20" s="28"/>
      <c r="AY20" s="20"/>
      <c r="BN20" t="s">
        <v>75</v>
      </c>
      <c r="BO20" t="s">
        <v>76</v>
      </c>
      <c r="BP20" t="s">
        <v>91</v>
      </c>
      <c r="BQ20" t="s">
        <v>98</v>
      </c>
      <c r="BY20" t="s">
        <v>148</v>
      </c>
      <c r="CA20" t="s">
        <v>129</v>
      </c>
      <c r="CB20" t="s">
        <v>150</v>
      </c>
      <c r="CJ20" t="s">
        <v>187</v>
      </c>
    </row>
    <row r="21" spans="1:90" ht="14.4">
      <c r="A21" s="5" t="s">
        <v>42</v>
      </c>
      <c r="C21" s="5">
        <v>3.1</v>
      </c>
      <c r="D21">
        <v>24</v>
      </c>
      <c r="E21" s="2"/>
      <c r="F21" s="5" t="s">
        <v>34</v>
      </c>
      <c r="J21" t="s">
        <v>203</v>
      </c>
      <c r="K21">
        <v>2011</v>
      </c>
      <c r="L21" t="s">
        <v>56</v>
      </c>
      <c r="M21" t="s">
        <v>150</v>
      </c>
      <c r="T21" t="s">
        <v>43</v>
      </c>
      <c r="U21" t="s">
        <v>43</v>
      </c>
      <c r="W21" t="s">
        <v>6</v>
      </c>
      <c r="X21">
        <v>7</v>
      </c>
      <c r="AO21" s="26"/>
      <c r="AP21" s="27"/>
      <c r="AQ21" s="24" t="s">
        <v>0</v>
      </c>
      <c r="AR21" s="29"/>
      <c r="AS21" s="82" t="s">
        <v>54</v>
      </c>
      <c r="AT21" s="83"/>
      <c r="AU21" s="30"/>
      <c r="AV21" s="27"/>
      <c r="AW21" s="28"/>
      <c r="BF21" t="s">
        <v>54</v>
      </c>
      <c r="BG21" t="s">
        <v>54</v>
      </c>
      <c r="BH21" t="s">
        <v>18</v>
      </c>
      <c r="BI21" t="s">
        <v>18</v>
      </c>
      <c r="BN21" t="s">
        <v>73</v>
      </c>
      <c r="BP21" t="s">
        <v>90</v>
      </c>
      <c r="BQ21" t="s">
        <v>104</v>
      </c>
      <c r="CA21" t="s">
        <v>128</v>
      </c>
      <c r="CJ21" t="s">
        <v>181</v>
      </c>
    </row>
    <row r="22" spans="1:90" ht="14.4" hidden="1">
      <c r="A22" s="5" t="s">
        <v>43</v>
      </c>
      <c r="C22" s="5">
        <v>3.8</v>
      </c>
      <c r="D22">
        <v>23</v>
      </c>
      <c r="E22" s="2"/>
      <c r="F22" s="5" t="s">
        <v>25</v>
      </c>
      <c r="J22" t="s">
        <v>203</v>
      </c>
      <c r="K22">
        <v>2011</v>
      </c>
      <c r="L22" t="s">
        <v>56</v>
      </c>
      <c r="M22" t="s">
        <v>152</v>
      </c>
      <c r="T22" t="s">
        <v>44</v>
      </c>
      <c r="U22" t="s">
        <v>44</v>
      </c>
      <c r="W22" t="s">
        <v>7</v>
      </c>
      <c r="X22">
        <v>8</v>
      </c>
      <c r="AO22" s="26"/>
      <c r="AP22" s="27"/>
      <c r="AQ22" s="27"/>
      <c r="AR22" s="27"/>
      <c r="AS22" s="27"/>
      <c r="AT22" s="27"/>
      <c r="AU22" s="27"/>
      <c r="AV22" s="27"/>
      <c r="AW22" s="28"/>
      <c r="BH22" t="s">
        <v>19</v>
      </c>
      <c r="BI22" t="s">
        <v>19</v>
      </c>
      <c r="BN22" t="s">
        <v>70</v>
      </c>
      <c r="BP22" t="s">
        <v>85</v>
      </c>
      <c r="BQ22" t="s">
        <v>97</v>
      </c>
      <c r="CA22" t="s">
        <v>131</v>
      </c>
      <c r="CJ22" t="s">
        <v>186</v>
      </c>
    </row>
    <row r="23" spans="1:90" ht="14.4" hidden="1">
      <c r="A23" s="5" t="s">
        <v>44</v>
      </c>
      <c r="C23" s="5">
        <v>4.5999999999999996</v>
      </c>
      <c r="D23">
        <v>15</v>
      </c>
      <c r="E23" s="2"/>
      <c r="F23" s="5" t="s">
        <v>30</v>
      </c>
      <c r="J23" t="s">
        <v>203</v>
      </c>
      <c r="K23">
        <v>2011</v>
      </c>
      <c r="L23" t="s">
        <v>56</v>
      </c>
      <c r="M23" t="s">
        <v>153</v>
      </c>
      <c r="T23" t="s">
        <v>45</v>
      </c>
      <c r="U23" t="s">
        <v>45</v>
      </c>
      <c r="W23" t="s">
        <v>8</v>
      </c>
      <c r="X23">
        <v>9</v>
      </c>
      <c r="AO23" s="26"/>
      <c r="AP23" s="27"/>
      <c r="AQ23" s="27"/>
      <c r="AR23" s="27"/>
      <c r="AS23" s="27"/>
      <c r="AT23" s="27"/>
      <c r="AU23" s="27"/>
      <c r="AV23" s="27"/>
      <c r="AW23" s="28"/>
      <c r="BH23" t="s">
        <v>20</v>
      </c>
      <c r="BI23" t="s">
        <v>20</v>
      </c>
      <c r="BP23" t="s">
        <v>86</v>
      </c>
      <c r="BQ23" t="s">
        <v>102</v>
      </c>
    </row>
    <row r="24" spans="1:90" ht="14.4">
      <c r="A24" s="5" t="s">
        <v>45</v>
      </c>
      <c r="C24" s="5">
        <v>3</v>
      </c>
      <c r="D24">
        <v>33</v>
      </c>
      <c r="E24" s="2"/>
      <c r="F24" s="5" t="s">
        <v>35</v>
      </c>
      <c r="J24" t="s">
        <v>203</v>
      </c>
      <c r="K24">
        <v>2011</v>
      </c>
      <c r="L24" t="s">
        <v>56</v>
      </c>
      <c r="M24" t="s">
        <v>155</v>
      </c>
      <c r="T24" t="s">
        <v>46</v>
      </c>
      <c r="U24" t="s">
        <v>46</v>
      </c>
      <c r="W24" t="s">
        <v>9</v>
      </c>
      <c r="X24">
        <v>10</v>
      </c>
      <c r="AO24" s="68" t="s">
        <v>259</v>
      </c>
      <c r="AP24" s="69"/>
      <c r="AQ24" s="69"/>
      <c r="AR24" s="69"/>
      <c r="AS24" s="69"/>
      <c r="AT24" s="69"/>
      <c r="AU24" s="69"/>
      <c r="AV24" s="69"/>
      <c r="AW24" s="70"/>
      <c r="BH24" t="s">
        <v>21</v>
      </c>
      <c r="BI24" t="s">
        <v>21</v>
      </c>
      <c r="BP24" t="s">
        <v>84</v>
      </c>
      <c r="BQ24" t="s">
        <v>100</v>
      </c>
    </row>
    <row r="25" spans="1:90" ht="14.4" hidden="1">
      <c r="A25" s="5" t="s">
        <v>46</v>
      </c>
      <c r="C25" s="5">
        <v>5.7</v>
      </c>
      <c r="D25">
        <v>45</v>
      </c>
      <c r="E25" s="2"/>
      <c r="F25" s="5" t="s">
        <v>26</v>
      </c>
      <c r="J25" t="s">
        <v>203</v>
      </c>
      <c r="K25">
        <v>2011</v>
      </c>
      <c r="L25" t="s">
        <v>57</v>
      </c>
      <c r="M25" t="s">
        <v>158</v>
      </c>
      <c r="T25" t="s">
        <v>47</v>
      </c>
      <c r="U25" t="s">
        <v>47</v>
      </c>
      <c r="W25" t="s">
        <v>10</v>
      </c>
      <c r="X25">
        <v>11</v>
      </c>
      <c r="AO25" s="26"/>
      <c r="AP25" s="27"/>
      <c r="AQ25" s="27"/>
      <c r="AR25" s="27"/>
      <c r="AS25" s="27"/>
      <c r="AT25" s="27"/>
      <c r="AU25" s="27"/>
      <c r="AV25" s="27"/>
      <c r="AW25" s="28"/>
      <c r="BH25" t="s">
        <v>22</v>
      </c>
      <c r="BI25" t="s">
        <v>22</v>
      </c>
    </row>
    <row r="26" spans="1:90" ht="14.4">
      <c r="A26" s="5" t="s">
        <v>47</v>
      </c>
      <c r="C26" s="5">
        <v>2.2000000000000002</v>
      </c>
      <c r="E26" s="2"/>
      <c r="F26" s="5" t="s">
        <v>39</v>
      </c>
      <c r="J26" t="s">
        <v>203</v>
      </c>
      <c r="K26">
        <v>2011</v>
      </c>
      <c r="L26" t="s">
        <v>57</v>
      </c>
      <c r="M26" t="s">
        <v>161</v>
      </c>
      <c r="T26" t="s">
        <v>50</v>
      </c>
      <c r="U26" t="s">
        <v>48</v>
      </c>
      <c r="W26" t="s">
        <v>11</v>
      </c>
      <c r="X26">
        <v>12</v>
      </c>
      <c r="AO26" s="26"/>
      <c r="AP26" s="27"/>
      <c r="AQ26" s="23" t="s">
        <v>1</v>
      </c>
      <c r="AR26" s="27"/>
      <c r="AS26" s="66" t="s">
        <v>138</v>
      </c>
      <c r="AT26" s="67"/>
      <c r="AU26" s="27"/>
      <c r="AV26" s="27"/>
      <c r="AW26" s="28"/>
      <c r="BH26" t="s">
        <v>42</v>
      </c>
      <c r="BI26" t="s">
        <v>42</v>
      </c>
    </row>
    <row r="27" spans="1:90" ht="14.4" hidden="1">
      <c r="A27" s="5" t="s">
        <v>48</v>
      </c>
      <c r="C27" s="5">
        <v>3.4</v>
      </c>
      <c r="D27">
        <v>29</v>
      </c>
      <c r="E27" s="2"/>
      <c r="F27" s="5" t="s">
        <v>36</v>
      </c>
      <c r="J27" t="s">
        <v>203</v>
      </c>
      <c r="K27">
        <v>2011</v>
      </c>
      <c r="L27" t="s">
        <v>58</v>
      </c>
      <c r="M27" t="s">
        <v>164</v>
      </c>
      <c r="T27" t="s">
        <v>55</v>
      </c>
      <c r="U27" t="s">
        <v>49</v>
      </c>
      <c r="W27" t="s">
        <v>12</v>
      </c>
      <c r="X27">
        <v>13</v>
      </c>
      <c r="AO27" s="26"/>
      <c r="AP27" s="27"/>
      <c r="AQ27" s="27"/>
      <c r="AR27" s="27"/>
      <c r="AS27" s="27"/>
      <c r="AT27" s="27"/>
      <c r="AU27" s="27"/>
      <c r="AV27" s="27"/>
      <c r="AW27" s="28"/>
      <c r="BH27" t="s">
        <v>43</v>
      </c>
      <c r="BI27" t="s">
        <v>43</v>
      </c>
    </row>
    <row r="28" spans="1:90" ht="14.4">
      <c r="A28" s="5" t="s">
        <v>49</v>
      </c>
      <c r="C28" s="5">
        <v>1</v>
      </c>
      <c r="D28">
        <v>16</v>
      </c>
      <c r="E28" s="2"/>
      <c r="F28" s="5" t="s">
        <v>31</v>
      </c>
      <c r="J28" t="s">
        <v>203</v>
      </c>
      <c r="K28">
        <v>2011</v>
      </c>
      <c r="L28" t="s">
        <v>64</v>
      </c>
      <c r="M28" t="s">
        <v>181</v>
      </c>
      <c r="T28" t="s">
        <v>56</v>
      </c>
      <c r="U28" t="s">
        <v>50</v>
      </c>
      <c r="W28" t="s">
        <v>13</v>
      </c>
      <c r="X28">
        <v>14</v>
      </c>
      <c r="AO28" s="26"/>
      <c r="AP28" s="27"/>
      <c r="AQ28" s="27"/>
      <c r="AR28" s="27"/>
      <c r="AS28" s="27"/>
      <c r="AT28" s="27"/>
      <c r="AU28" s="27"/>
      <c r="AV28" s="27"/>
      <c r="AW28" s="28"/>
      <c r="BH28" t="s">
        <v>44</v>
      </c>
      <c r="BI28" t="s">
        <v>44</v>
      </c>
    </row>
    <row r="29" spans="1:90" ht="14.4">
      <c r="A29" s="5" t="s">
        <v>50</v>
      </c>
      <c r="C29" s="5">
        <v>2.7</v>
      </c>
      <c r="D29">
        <v>17</v>
      </c>
      <c r="E29" s="2"/>
      <c r="F29" s="5" t="s">
        <v>32</v>
      </c>
      <c r="J29" t="s">
        <v>203</v>
      </c>
      <c r="K29">
        <v>2011</v>
      </c>
      <c r="L29" t="s">
        <v>64</v>
      </c>
      <c r="M29" t="s">
        <v>186</v>
      </c>
      <c r="T29" t="s">
        <v>57</v>
      </c>
      <c r="U29" t="s">
        <v>51</v>
      </c>
      <c r="W29" t="s">
        <v>14</v>
      </c>
      <c r="X29">
        <v>15</v>
      </c>
      <c r="AO29" s="26"/>
      <c r="AP29" s="27"/>
      <c r="AQ29" s="27"/>
      <c r="AR29" s="27">
        <f>VLOOKUP(AS29, $W$15:$X$31, 2, FALSE)-1</f>
        <v>2</v>
      </c>
      <c r="AS29" s="39" t="s">
        <v>2</v>
      </c>
      <c r="AT29" s="42">
        <f>VLOOKUP($AS$26, 'Data With some Addons'!$B$1:$Q$158, 'My beautiful soup'!AR29, FALSE)</f>
        <v>27.609000000000002</v>
      </c>
      <c r="AU29" s="27"/>
      <c r="AV29" s="27"/>
      <c r="AW29" s="28"/>
      <c r="BH29" t="s">
        <v>45</v>
      </c>
      <c r="BI29" t="s">
        <v>45</v>
      </c>
    </row>
    <row r="30" spans="1:90" ht="14.4">
      <c r="A30" s="5" t="s">
        <v>51</v>
      </c>
      <c r="C30" s="5">
        <v>2</v>
      </c>
      <c r="D30">
        <v>19</v>
      </c>
      <c r="E30" s="2"/>
      <c r="F30" s="5" t="s">
        <v>41</v>
      </c>
      <c r="J30" t="s">
        <v>203</v>
      </c>
      <c r="K30">
        <v>2011</v>
      </c>
      <c r="L30" t="s">
        <v>64</v>
      </c>
      <c r="M30" t="s">
        <v>187</v>
      </c>
      <c r="O30" t="e">
        <f>_xlfn.IFS($AS$21=$G$1, $G$2:$G$5, $AS$21=$H$1, $H$2:$H$4, $AS$21=$I$1, $I$2:$I$4, $AS$21=$J$1, $J$2:$J$5, $AS$21=$K$1, $K$2:$K$6, $AS$21=$L$1, $L$2:$L$10, $AS$21=$M$1, $M$2:$M$8,AS$21=$N$1, $N$2:$N$12, $AS$21=$O$1, $O$2:$O$12)</f>
        <v>#N/A</v>
      </c>
      <c r="P30" t="e">
        <v>#VALUE!</v>
      </c>
      <c r="T30" t="s">
        <v>58</v>
      </c>
      <c r="U30" t="s">
        <v>52</v>
      </c>
      <c r="W30" t="s">
        <v>15</v>
      </c>
      <c r="X30">
        <v>16</v>
      </c>
      <c r="AN30">
        <f>VLOOKUP(AO30, $W$15:$X$31, 2, FALSE)-1</f>
        <v>8</v>
      </c>
      <c r="AO30" s="39" t="s">
        <v>8</v>
      </c>
      <c r="AP30" s="42">
        <f>VLOOKUP($AS$26, 'Data With some Addons'!$B$1:$Q$158, 'My beautiful soup'!AN30, FALSE)</f>
        <v>111.6</v>
      </c>
      <c r="AQ30" s="27"/>
      <c r="AR30" s="27">
        <f>VLOOKUP(AS30, $W$15:$X$31, 2, FALSE)-1</f>
        <v>3</v>
      </c>
      <c r="AS30" s="40" t="s">
        <v>3</v>
      </c>
      <c r="AT30" s="43">
        <f>VLOOKUP($AS$26, 'Data With some Addons'!$B$1:$Q$158, 'My beautiful soup'!AR30, FALSE)</f>
        <v>20.43</v>
      </c>
      <c r="AU30" s="27"/>
      <c r="AV30" s="27"/>
      <c r="AW30" s="28"/>
      <c r="BH30" t="s">
        <v>46</v>
      </c>
      <c r="BI30" t="s">
        <v>46</v>
      </c>
    </row>
    <row r="31" spans="1:90" ht="14.4">
      <c r="A31" s="5" t="s">
        <v>52</v>
      </c>
      <c r="C31" s="5"/>
      <c r="D31">
        <v>30</v>
      </c>
      <c r="E31" s="2"/>
      <c r="F31" s="5" t="s">
        <v>37</v>
      </c>
      <c r="J31" t="s">
        <v>203</v>
      </c>
      <c r="K31">
        <v>2011</v>
      </c>
      <c r="L31" t="s">
        <v>64</v>
      </c>
      <c r="M31" t="s">
        <v>189</v>
      </c>
      <c r="T31" t="s">
        <v>59</v>
      </c>
      <c r="U31" t="s">
        <v>54</v>
      </c>
      <c r="W31" t="s">
        <v>16</v>
      </c>
      <c r="X31">
        <v>17</v>
      </c>
      <c r="AN31">
        <f>VLOOKUP(AO31, $W$15:$X$31, 2, FALSE)-1</f>
        <v>9</v>
      </c>
      <c r="AO31" s="40" t="s">
        <v>9</v>
      </c>
      <c r="AP31" s="43">
        <f>VLOOKUP($AS$26, 'Data With some Addons'!$B$1:$Q$158, 'My beautiful soup'!$AN31, FALSE)</f>
        <v>70.2</v>
      </c>
      <c r="AQ31" s="27"/>
      <c r="AR31" s="27">
        <f>VLOOKUP(AS31, $W$15:$X$31, 2, FALSE)-1</f>
        <v>5</v>
      </c>
      <c r="AS31" s="41" t="s">
        <v>5</v>
      </c>
      <c r="AT31" s="44">
        <f>VLOOKUP($AS$26, 'Data With some Addons'!$B$1:$Q$158, 'My beautiful soup'!AR31, FALSE)</f>
        <v>27.56</v>
      </c>
      <c r="AU31" s="27">
        <f>VLOOKUP(AV31, $W$15:$X$31, 2, FALSE)-1</f>
        <v>12</v>
      </c>
      <c r="AV31" s="39" t="s">
        <v>12</v>
      </c>
      <c r="AW31" s="42">
        <f>VLOOKUP($AS$26,'Data With some Addons'!$B$1:$Q$158,AU31,FALSE)</f>
        <v>21</v>
      </c>
      <c r="BH31" t="s">
        <v>47</v>
      </c>
      <c r="BI31" t="s">
        <v>47</v>
      </c>
    </row>
    <row r="32" spans="1:90" ht="14.4">
      <c r="A32" s="5" t="s">
        <v>53</v>
      </c>
      <c r="C32" s="5">
        <v>8</v>
      </c>
      <c r="D32">
        <v>18</v>
      </c>
      <c r="E32" s="2"/>
      <c r="F32" s="5" t="s">
        <v>27</v>
      </c>
      <c r="J32" t="s">
        <v>203</v>
      </c>
      <c r="K32">
        <v>2012</v>
      </c>
      <c r="L32" t="s">
        <v>22</v>
      </c>
      <c r="M32" t="s">
        <v>40</v>
      </c>
      <c r="T32" t="s">
        <v>60</v>
      </c>
      <c r="U32" t="s">
        <v>53</v>
      </c>
      <c r="AN32">
        <f>VLOOKUP(AO32, $W$15:$X$31, 2, FALSE)-1</f>
        <v>10</v>
      </c>
      <c r="AO32" s="40" t="s">
        <v>10</v>
      </c>
      <c r="AP32" s="43">
        <f>VLOOKUP($AS$26, 'Data With some Addons'!$B$1:$Q$158, 'My beautiful soup'!$AN32, FALSE)</f>
        <v>190.1</v>
      </c>
      <c r="AQ32" s="27"/>
      <c r="AR32" s="27"/>
      <c r="AS32" s="27"/>
      <c r="AT32" s="27"/>
      <c r="AU32" s="27">
        <f>VLOOKUP(AV32, $W$15:$X$31, 2, FALSE)-1</f>
        <v>13</v>
      </c>
      <c r="AV32" s="40" t="s">
        <v>13</v>
      </c>
      <c r="AW32" s="43">
        <f>VLOOKUP($AS$26,'Data With some Addons'!$B$1:$Q$158,AU32,FALSE)</f>
        <v>18</v>
      </c>
      <c r="BH32" t="s">
        <v>50</v>
      </c>
      <c r="BI32" t="s">
        <v>50</v>
      </c>
    </row>
    <row r="33" spans="1:61" ht="14.4">
      <c r="A33" s="5" t="s">
        <v>54</v>
      </c>
      <c r="C33" s="5">
        <v>5.2</v>
      </c>
      <c r="D33">
        <v>32</v>
      </c>
      <c r="E33" s="2"/>
      <c r="F33" s="5" t="s">
        <v>40</v>
      </c>
      <c r="J33" t="s">
        <v>203</v>
      </c>
      <c r="K33">
        <v>2012</v>
      </c>
      <c r="L33" t="s">
        <v>44</v>
      </c>
      <c r="M33" t="s">
        <v>86</v>
      </c>
      <c r="T33" t="s">
        <v>61</v>
      </c>
      <c r="U33" t="s">
        <v>58</v>
      </c>
      <c r="AN33">
        <f>VLOOKUP(AO33, $W$15:$X$31, 2, FALSE)-1</f>
        <v>11</v>
      </c>
      <c r="AO33" s="40" t="s">
        <v>11</v>
      </c>
      <c r="AP33" s="43">
        <f>VLOOKUP($AS$26, 'Data With some Addons'!$B$1:$Q$158, 'My beautiful soup'!$AN33, FALSE)</f>
        <v>3.8759999999999999</v>
      </c>
      <c r="AQ33" s="27"/>
      <c r="AR33" s="27"/>
      <c r="AS33" s="27"/>
      <c r="AT33" s="27"/>
      <c r="AU33" s="27">
        <f>VLOOKUP(AV33, $W$15:$X$31, 2, FALSE)-1</f>
        <v>15</v>
      </c>
      <c r="AV33" s="40" t="s">
        <v>15</v>
      </c>
      <c r="AW33" s="45">
        <f>VLOOKUP($AS$26,'Data With some Addons'!$B$1:$Q$158,AU33,FALSE)</f>
        <v>85.949744249999995</v>
      </c>
      <c r="BH33" t="s">
        <v>55</v>
      </c>
      <c r="BI33" t="s">
        <v>55</v>
      </c>
    </row>
    <row r="34" spans="1:61" thickBot="1">
      <c r="A34" s="5" t="s">
        <v>55</v>
      </c>
      <c r="C34" s="5">
        <v>3.9</v>
      </c>
      <c r="D34">
        <v>31</v>
      </c>
      <c r="E34" s="2"/>
      <c r="F34" s="5" t="s">
        <v>68</v>
      </c>
      <c r="J34" t="s">
        <v>203</v>
      </c>
      <c r="K34">
        <v>2012</v>
      </c>
      <c r="L34" t="s">
        <v>44</v>
      </c>
      <c r="M34" t="s">
        <v>89</v>
      </c>
      <c r="T34" t="s">
        <v>62</v>
      </c>
      <c r="U34" t="s">
        <v>59</v>
      </c>
      <c r="AN34">
        <f>VLOOKUP(AO34, $W$15:$X$31, 2, FALSE)-1</f>
        <v>6</v>
      </c>
      <c r="AO34" s="41" t="s">
        <v>6</v>
      </c>
      <c r="AP34" s="44">
        <f>VLOOKUP($AS$26, 'Data With some Addons'!$B$1:$Q$158, 'My beautiful soup'!$AN34, FALSE)</f>
        <v>4</v>
      </c>
      <c r="AQ34" s="27"/>
      <c r="AR34" s="27"/>
      <c r="AS34" s="27"/>
      <c r="AT34" s="27"/>
      <c r="AU34" s="27">
        <f>VLOOKUP(AV34, $W$15:$X$31, 2, FALSE)-1</f>
        <v>7</v>
      </c>
      <c r="AV34" s="41" t="s">
        <v>7</v>
      </c>
      <c r="AW34" s="44">
        <f>VLOOKUP($AS$26,'Data With some Addons'!$B$1:$Q$158,AU34,FALSE)</f>
        <v>210</v>
      </c>
      <c r="BH34" t="s">
        <v>56</v>
      </c>
      <c r="BI34" t="s">
        <v>56</v>
      </c>
    </row>
    <row r="35" spans="1:61" thickBot="1">
      <c r="A35" s="5" t="s">
        <v>56</v>
      </c>
      <c r="C35" s="5">
        <v>2.4</v>
      </c>
      <c r="D35">
        <v>20</v>
      </c>
      <c r="E35" s="2"/>
      <c r="F35" s="5" t="s">
        <v>72</v>
      </c>
      <c r="J35" t="s">
        <v>203</v>
      </c>
      <c r="K35">
        <v>2012</v>
      </c>
      <c r="L35" t="s">
        <v>44</v>
      </c>
      <c r="M35" t="s">
        <v>90</v>
      </c>
      <c r="T35" t="s">
        <v>63</v>
      </c>
      <c r="U35" t="s">
        <v>60</v>
      </c>
      <c r="AO35" s="26"/>
      <c r="AP35" s="27"/>
      <c r="AQ35" s="104"/>
      <c r="AR35" s="104"/>
      <c r="AS35" s="104"/>
      <c r="AT35" s="104"/>
      <c r="AU35" s="33"/>
      <c r="AV35" s="27"/>
      <c r="AW35" s="28"/>
      <c r="BH35" t="s">
        <v>57</v>
      </c>
      <c r="BI35" t="s">
        <v>57</v>
      </c>
    </row>
    <row r="36" spans="1:61" thickBot="1">
      <c r="A36" s="5" t="s">
        <v>57</v>
      </c>
      <c r="C36" s="5">
        <v>4</v>
      </c>
      <c r="E36" s="2"/>
      <c r="F36" s="5" t="s">
        <v>71</v>
      </c>
      <c r="J36" t="s">
        <v>203</v>
      </c>
      <c r="K36">
        <v>2012</v>
      </c>
      <c r="L36" t="s">
        <v>44</v>
      </c>
      <c r="M36" t="s">
        <v>91</v>
      </c>
      <c r="T36" t="s">
        <v>64</v>
      </c>
      <c r="U36" t="s">
        <v>61</v>
      </c>
      <c r="AO36" s="26"/>
      <c r="AP36" s="27"/>
      <c r="AQ36" s="104">
        <f>VLOOKUP(AS36, $W$15:$X$31, 2, FALSE)-1</f>
        <v>14</v>
      </c>
      <c r="AR36" s="104"/>
      <c r="AS36" s="106" t="s">
        <v>14</v>
      </c>
      <c r="AT36" s="105">
        <f>VLOOKUP($AS$26,'Data With some Addons'!$B$1:$Q$158,AQ36,FALSE)</f>
        <v>39491</v>
      </c>
      <c r="AU36" s="34"/>
      <c r="AV36" s="27"/>
      <c r="AW36" s="28"/>
      <c r="BH36" t="s">
        <v>58</v>
      </c>
      <c r="BI36" t="s">
        <v>58</v>
      </c>
    </row>
    <row r="37" spans="1:61" thickBot="1">
      <c r="A37" s="5" t="s">
        <v>58</v>
      </c>
      <c r="C37" s="5">
        <v>1.6</v>
      </c>
      <c r="E37" s="2"/>
      <c r="F37" s="5" t="s">
        <v>74</v>
      </c>
      <c r="J37" t="s">
        <v>203</v>
      </c>
      <c r="K37">
        <v>2012</v>
      </c>
      <c r="L37" t="s">
        <v>45</v>
      </c>
      <c r="M37" t="s">
        <v>97</v>
      </c>
      <c r="T37" t="s">
        <v>65</v>
      </c>
      <c r="U37" t="s">
        <v>62</v>
      </c>
      <c r="AO37" s="26"/>
      <c r="AP37" s="27"/>
      <c r="AQ37" s="104"/>
      <c r="AR37" s="104"/>
      <c r="AS37" s="104"/>
      <c r="AT37" s="104"/>
      <c r="AU37" s="35"/>
      <c r="AV37" s="27"/>
      <c r="AW37" s="28"/>
      <c r="BH37" t="s">
        <v>59</v>
      </c>
      <c r="BI37" t="s">
        <v>59</v>
      </c>
    </row>
    <row r="38" spans="1:61" thickBot="1">
      <c r="A38" s="5" t="s">
        <v>59</v>
      </c>
      <c r="C38" s="5">
        <v>2.2999999999999998</v>
      </c>
      <c r="E38" s="2"/>
      <c r="F38" s="5" t="s">
        <v>67</v>
      </c>
      <c r="J38" t="s">
        <v>203</v>
      </c>
      <c r="K38">
        <v>2012</v>
      </c>
      <c r="L38" t="s">
        <v>45</v>
      </c>
      <c r="M38" t="s">
        <v>98</v>
      </c>
      <c r="T38" t="s">
        <v>66</v>
      </c>
      <c r="U38" t="s">
        <v>63</v>
      </c>
      <c r="AO38" s="36"/>
      <c r="AP38" s="37"/>
      <c r="AQ38" s="37"/>
      <c r="AR38" s="37"/>
      <c r="AS38" s="37"/>
      <c r="AT38" s="37"/>
      <c r="AU38" s="37"/>
      <c r="AV38" s="37"/>
      <c r="AW38" s="38"/>
      <c r="BH38" t="s">
        <v>60</v>
      </c>
      <c r="BI38" t="s">
        <v>60</v>
      </c>
    </row>
    <row r="39" spans="1:61" ht="14.4">
      <c r="A39" s="5" t="s">
        <v>60</v>
      </c>
      <c r="C39" s="5">
        <v>1.5</v>
      </c>
      <c r="E39" s="2"/>
      <c r="F39" s="5" t="s">
        <v>69</v>
      </c>
      <c r="J39" t="s">
        <v>203</v>
      </c>
      <c r="K39">
        <v>2012</v>
      </c>
      <c r="L39" t="s">
        <v>45</v>
      </c>
      <c r="M39" t="s">
        <v>100</v>
      </c>
      <c r="U39" t="s">
        <v>64</v>
      </c>
      <c r="BH39" t="s">
        <v>61</v>
      </c>
      <c r="BI39" t="s">
        <v>61</v>
      </c>
    </row>
    <row r="40" spans="1:61" ht="14.4">
      <c r="A40" s="5" t="s">
        <v>61</v>
      </c>
      <c r="C40" s="5">
        <v>4.7</v>
      </c>
      <c r="E40" s="2"/>
      <c r="F40" s="5" t="s">
        <v>75</v>
      </c>
      <c r="J40" t="s">
        <v>203</v>
      </c>
      <c r="K40">
        <v>2012</v>
      </c>
      <c r="L40" t="s">
        <v>45</v>
      </c>
      <c r="M40" t="s">
        <v>102</v>
      </c>
      <c r="U40" t="s">
        <v>65</v>
      </c>
      <c r="BH40" t="s">
        <v>62</v>
      </c>
      <c r="BI40" t="s">
        <v>62</v>
      </c>
    </row>
    <row r="41" spans="1:61" ht="14.4">
      <c r="A41" s="5" t="s">
        <v>62</v>
      </c>
      <c r="C41" s="5">
        <v>5.4</v>
      </c>
      <c r="E41" s="2"/>
      <c r="F41" s="5" t="s">
        <v>73</v>
      </c>
      <c r="J41" t="s">
        <v>203</v>
      </c>
      <c r="K41">
        <v>2012</v>
      </c>
      <c r="L41" t="s">
        <v>45</v>
      </c>
      <c r="M41" t="s">
        <v>104</v>
      </c>
      <c r="U41" t="s">
        <v>66</v>
      </c>
      <c r="BH41" t="s">
        <v>63</v>
      </c>
      <c r="BI41" t="s">
        <v>63</v>
      </c>
    </row>
    <row r="42" spans="1:61" ht="14.4">
      <c r="A42" s="5" t="s">
        <v>63</v>
      </c>
      <c r="C42" s="5">
        <v>3.3</v>
      </c>
      <c r="E42" s="2"/>
      <c r="F42" s="5" t="s">
        <v>70</v>
      </c>
      <c r="J42" t="s">
        <v>203</v>
      </c>
      <c r="K42">
        <v>2012</v>
      </c>
      <c r="L42" t="s">
        <v>46</v>
      </c>
      <c r="M42" t="s">
        <v>107</v>
      </c>
      <c r="BH42" t="s">
        <v>64</v>
      </c>
      <c r="BI42" t="s">
        <v>64</v>
      </c>
    </row>
    <row r="43" spans="1:61" ht="14.4">
      <c r="A43" s="5" t="s">
        <v>64</v>
      </c>
      <c r="C43" s="5">
        <v>4.3</v>
      </c>
      <c r="E43" s="2"/>
      <c r="F43" s="5" t="s">
        <v>81</v>
      </c>
      <c r="J43" t="s">
        <v>203</v>
      </c>
      <c r="K43">
        <v>2012</v>
      </c>
      <c r="L43" t="s">
        <v>46</v>
      </c>
      <c r="M43" t="s">
        <v>108</v>
      </c>
      <c r="BH43" t="s">
        <v>65</v>
      </c>
      <c r="BI43" t="s">
        <v>65</v>
      </c>
    </row>
    <row r="44" spans="1:61" ht="14.4">
      <c r="A44" s="5" t="s">
        <v>65</v>
      </c>
      <c r="C44" s="5">
        <v>5</v>
      </c>
      <c r="E44" s="2"/>
      <c r="F44" s="5" t="s">
        <v>80</v>
      </c>
      <c r="J44" t="s">
        <v>203</v>
      </c>
      <c r="K44">
        <v>2012</v>
      </c>
      <c r="L44" t="s">
        <v>46</v>
      </c>
      <c r="M44" t="s">
        <v>109</v>
      </c>
      <c r="BA44" t="s">
        <v>66</v>
      </c>
      <c r="BE44" t="s">
        <v>66</v>
      </c>
    </row>
    <row r="45" spans="1:61" ht="14.4">
      <c r="A45" s="6" t="s">
        <v>66</v>
      </c>
      <c r="C45" s="5">
        <v>1.9</v>
      </c>
      <c r="E45" s="2"/>
      <c r="F45" s="5" t="s">
        <v>78</v>
      </c>
      <c r="J45" t="s">
        <v>203</v>
      </c>
      <c r="K45">
        <v>2012</v>
      </c>
      <c r="L45" t="s">
        <v>50</v>
      </c>
      <c r="M45" t="s">
        <v>115</v>
      </c>
    </row>
    <row r="46" spans="1:61" ht="14.4">
      <c r="A46" s="3"/>
      <c r="B46" s="4"/>
      <c r="C46" s="6">
        <v>2.9</v>
      </c>
      <c r="D46" s="4"/>
      <c r="E46" s="3"/>
      <c r="F46" s="5" t="s">
        <v>77</v>
      </c>
      <c r="J46" t="s">
        <v>203</v>
      </c>
      <c r="K46">
        <v>2012</v>
      </c>
      <c r="L46" t="s">
        <v>50</v>
      </c>
      <c r="M46" t="s">
        <v>117</v>
      </c>
    </row>
    <row r="47" spans="1:61" ht="14.4">
      <c r="F47" s="5" t="s">
        <v>79</v>
      </c>
      <c r="J47" t="s">
        <v>203</v>
      </c>
      <c r="K47">
        <v>2012</v>
      </c>
      <c r="L47" t="s">
        <v>51</v>
      </c>
      <c r="M47" t="s">
        <v>122</v>
      </c>
    </row>
    <row r="48" spans="1:61" ht="14.4">
      <c r="F48" s="5" t="s">
        <v>82</v>
      </c>
      <c r="J48" t="s">
        <v>203</v>
      </c>
      <c r="K48">
        <v>2012</v>
      </c>
      <c r="L48" t="s">
        <v>51</v>
      </c>
      <c r="M48" t="s">
        <v>123</v>
      </c>
    </row>
    <row r="49" spans="6:13" ht="14.4">
      <c r="F49" s="5" t="s">
        <v>76</v>
      </c>
      <c r="J49" t="s">
        <v>203</v>
      </c>
      <c r="K49">
        <v>2012</v>
      </c>
      <c r="L49" t="s">
        <v>52</v>
      </c>
      <c r="M49" t="s">
        <v>125</v>
      </c>
    </row>
    <row r="50" spans="6:13" ht="14.4">
      <c r="F50" s="5" t="s">
        <v>88</v>
      </c>
      <c r="J50" t="s">
        <v>203</v>
      </c>
      <c r="K50">
        <v>2012</v>
      </c>
      <c r="L50" t="s">
        <v>53</v>
      </c>
      <c r="M50" t="s">
        <v>147</v>
      </c>
    </row>
    <row r="51" spans="6:13" ht="14.4">
      <c r="F51" s="5" t="s">
        <v>83</v>
      </c>
      <c r="J51" t="s">
        <v>203</v>
      </c>
      <c r="K51">
        <v>2012</v>
      </c>
      <c r="L51" t="s">
        <v>53</v>
      </c>
      <c r="M51" t="s">
        <v>148</v>
      </c>
    </row>
    <row r="52" spans="6:13" ht="14.4">
      <c r="F52" s="5" t="s">
        <v>92</v>
      </c>
      <c r="J52" t="s">
        <v>203</v>
      </c>
      <c r="K52">
        <v>2012</v>
      </c>
      <c r="L52" t="s">
        <v>59</v>
      </c>
      <c r="M52" t="s">
        <v>169</v>
      </c>
    </row>
    <row r="53" spans="6:13" ht="14.4">
      <c r="F53" s="5" t="s">
        <v>87</v>
      </c>
      <c r="J53" t="s">
        <v>203</v>
      </c>
      <c r="K53">
        <v>2012</v>
      </c>
      <c r="L53" t="s">
        <v>63</v>
      </c>
      <c r="M53" t="s">
        <v>179</v>
      </c>
    </row>
    <row r="54" spans="6:13" ht="14.4">
      <c r="F54" s="5" t="s">
        <v>93</v>
      </c>
      <c r="J54" t="s">
        <v>203</v>
      </c>
      <c r="K54">
        <v>2012</v>
      </c>
      <c r="L54" t="s">
        <v>64</v>
      </c>
      <c r="M54" t="s">
        <v>188</v>
      </c>
    </row>
    <row r="55" spans="6:13" ht="14.4">
      <c r="F55" s="5" t="s">
        <v>89</v>
      </c>
      <c r="J55" t="s">
        <v>204</v>
      </c>
      <c r="K55">
        <v>2009</v>
      </c>
      <c r="L55" t="s">
        <v>57</v>
      </c>
      <c r="M55" t="s">
        <v>156</v>
      </c>
    </row>
    <row r="56" spans="6:13" ht="14.4">
      <c r="F56" s="5" t="s">
        <v>91</v>
      </c>
      <c r="J56" t="s">
        <v>204</v>
      </c>
      <c r="K56">
        <v>2011</v>
      </c>
      <c r="L56" t="s">
        <v>18</v>
      </c>
      <c r="M56" t="s">
        <v>33</v>
      </c>
    </row>
    <row r="57" spans="6:13" ht="14.4">
      <c r="F57" s="5" t="s">
        <v>90</v>
      </c>
      <c r="J57" t="s">
        <v>204</v>
      </c>
      <c r="K57">
        <v>2011</v>
      </c>
      <c r="L57" t="s">
        <v>18</v>
      </c>
      <c r="M57" t="s">
        <v>38</v>
      </c>
    </row>
    <row r="58" spans="6:13" ht="14.4">
      <c r="F58" s="5" t="s">
        <v>85</v>
      </c>
      <c r="J58" t="s">
        <v>204</v>
      </c>
      <c r="K58">
        <v>2011</v>
      </c>
      <c r="L58" t="s">
        <v>19</v>
      </c>
      <c r="M58" t="s">
        <v>24</v>
      </c>
    </row>
    <row r="59" spans="6:13" ht="14.4">
      <c r="F59" s="5" t="s">
        <v>86</v>
      </c>
      <c r="J59" t="s">
        <v>204</v>
      </c>
      <c r="K59">
        <v>2011</v>
      </c>
      <c r="L59" t="s">
        <v>19</v>
      </c>
      <c r="M59" t="s">
        <v>29</v>
      </c>
    </row>
    <row r="60" spans="6:13" ht="14.4">
      <c r="F60" s="5" t="s">
        <v>84</v>
      </c>
      <c r="J60" t="s">
        <v>204</v>
      </c>
      <c r="K60">
        <v>2011</v>
      </c>
      <c r="L60" t="s">
        <v>20</v>
      </c>
      <c r="M60" t="s">
        <v>25</v>
      </c>
    </row>
    <row r="61" spans="6:13" ht="14.4">
      <c r="F61" s="5" t="s">
        <v>96</v>
      </c>
      <c r="J61" t="s">
        <v>204</v>
      </c>
      <c r="K61">
        <v>2011</v>
      </c>
      <c r="L61" t="s">
        <v>20</v>
      </c>
      <c r="M61" t="s">
        <v>35</v>
      </c>
    </row>
    <row r="62" spans="6:13" ht="14.4">
      <c r="F62" s="5" t="s">
        <v>101</v>
      </c>
      <c r="J62" t="s">
        <v>204</v>
      </c>
      <c r="K62">
        <v>2011</v>
      </c>
      <c r="L62" t="s">
        <v>21</v>
      </c>
      <c r="M62" t="s">
        <v>26</v>
      </c>
    </row>
    <row r="63" spans="6:13" ht="14.4">
      <c r="F63" s="5" t="s">
        <v>94</v>
      </c>
      <c r="J63" t="s">
        <v>204</v>
      </c>
      <c r="K63">
        <v>2011</v>
      </c>
      <c r="L63" t="s">
        <v>21</v>
      </c>
      <c r="M63" t="s">
        <v>31</v>
      </c>
    </row>
    <row r="64" spans="6:13" ht="14.4">
      <c r="F64" s="5" t="s">
        <v>103</v>
      </c>
      <c r="J64" t="s">
        <v>204</v>
      </c>
      <c r="K64">
        <v>2011</v>
      </c>
      <c r="L64" t="s">
        <v>21</v>
      </c>
      <c r="M64" t="s">
        <v>39</v>
      </c>
    </row>
    <row r="65" spans="6:13" ht="14.4">
      <c r="F65" s="5" t="s">
        <v>99</v>
      </c>
      <c r="J65" t="s">
        <v>204</v>
      </c>
      <c r="K65">
        <v>2011</v>
      </c>
      <c r="L65" t="s">
        <v>22</v>
      </c>
      <c r="M65" t="s">
        <v>27</v>
      </c>
    </row>
    <row r="66" spans="6:13" ht="14.4">
      <c r="F66" s="5" t="s">
        <v>95</v>
      </c>
      <c r="J66" t="s">
        <v>204</v>
      </c>
      <c r="K66">
        <v>2011</v>
      </c>
      <c r="L66" t="s">
        <v>22</v>
      </c>
      <c r="M66" t="s">
        <v>37</v>
      </c>
    </row>
    <row r="67" spans="6:13" ht="14.4">
      <c r="F67" s="5" t="s">
        <v>98</v>
      </c>
      <c r="J67" t="s">
        <v>204</v>
      </c>
      <c r="K67">
        <v>2011</v>
      </c>
      <c r="L67" t="s">
        <v>22</v>
      </c>
      <c r="M67" t="s">
        <v>41</v>
      </c>
    </row>
    <row r="68" spans="6:13" ht="14.4">
      <c r="F68" s="5" t="s">
        <v>104</v>
      </c>
      <c r="J68" t="s">
        <v>204</v>
      </c>
      <c r="K68">
        <v>2011</v>
      </c>
      <c r="L68" t="s">
        <v>42</v>
      </c>
      <c r="M68" t="s">
        <v>67</v>
      </c>
    </row>
    <row r="69" spans="6:13" ht="14.4">
      <c r="F69" s="5" t="s">
        <v>97</v>
      </c>
      <c r="J69" t="s">
        <v>204</v>
      </c>
      <c r="K69">
        <v>2011</v>
      </c>
      <c r="L69" t="s">
        <v>42</v>
      </c>
      <c r="M69" t="s">
        <v>68</v>
      </c>
    </row>
    <row r="70" spans="6:13" ht="14.4">
      <c r="F70" s="5" t="s">
        <v>102</v>
      </c>
      <c r="J70" t="s">
        <v>204</v>
      </c>
      <c r="K70">
        <v>2011</v>
      </c>
      <c r="L70" t="s">
        <v>42</v>
      </c>
      <c r="M70" t="s">
        <v>70</v>
      </c>
    </row>
    <row r="71" spans="6:13" ht="14.4">
      <c r="F71" s="5" t="s">
        <v>100</v>
      </c>
      <c r="J71" t="s">
        <v>204</v>
      </c>
      <c r="K71">
        <v>2011</v>
      </c>
      <c r="L71" t="s">
        <v>42</v>
      </c>
      <c r="M71" t="s">
        <v>71</v>
      </c>
    </row>
    <row r="72" spans="6:13" ht="14.4">
      <c r="F72" s="5" t="s">
        <v>106</v>
      </c>
      <c r="J72" t="s">
        <v>204</v>
      </c>
      <c r="K72">
        <v>2011</v>
      </c>
      <c r="L72" t="s">
        <v>42</v>
      </c>
      <c r="M72" t="s">
        <v>74</v>
      </c>
    </row>
    <row r="73" spans="6:13" ht="14.4">
      <c r="F73" s="5" t="s">
        <v>105</v>
      </c>
      <c r="J73" t="s">
        <v>204</v>
      </c>
      <c r="K73">
        <v>2011</v>
      </c>
      <c r="L73" t="s">
        <v>42</v>
      </c>
      <c r="M73" t="s">
        <v>75</v>
      </c>
    </row>
    <row r="74" spans="6:13" ht="14.4">
      <c r="F74" s="5" t="s">
        <v>107</v>
      </c>
      <c r="J74" t="s">
        <v>204</v>
      </c>
      <c r="K74">
        <v>2011</v>
      </c>
      <c r="L74" t="s">
        <v>43</v>
      </c>
      <c r="M74" t="s">
        <v>77</v>
      </c>
    </row>
    <row r="75" spans="6:13" ht="14.4">
      <c r="F75" s="5" t="s">
        <v>109</v>
      </c>
      <c r="J75" t="s">
        <v>204</v>
      </c>
      <c r="K75">
        <v>2011</v>
      </c>
      <c r="L75" t="s">
        <v>43</v>
      </c>
      <c r="M75" t="s">
        <v>80</v>
      </c>
    </row>
    <row r="76" spans="6:13" ht="14.4">
      <c r="F76" s="5" t="s">
        <v>108</v>
      </c>
      <c r="J76" t="s">
        <v>204</v>
      </c>
      <c r="K76">
        <v>2011</v>
      </c>
      <c r="L76" t="s">
        <v>44</v>
      </c>
      <c r="M76" t="s">
        <v>88</v>
      </c>
    </row>
    <row r="77" spans="6:13" ht="14.4">
      <c r="F77" s="5" t="s">
        <v>110</v>
      </c>
      <c r="J77" t="s">
        <v>204</v>
      </c>
      <c r="K77">
        <v>2011</v>
      </c>
      <c r="L77" t="s">
        <v>44</v>
      </c>
      <c r="M77" t="s">
        <v>92</v>
      </c>
    </row>
    <row r="78" spans="6:13" ht="14.4">
      <c r="F78" s="5" t="s">
        <v>111</v>
      </c>
      <c r="J78" t="s">
        <v>204</v>
      </c>
      <c r="K78">
        <v>2011</v>
      </c>
      <c r="L78" t="s">
        <v>44</v>
      </c>
      <c r="M78" t="s">
        <v>93</v>
      </c>
    </row>
    <row r="79" spans="6:13" ht="14.4">
      <c r="F79" s="5" t="s">
        <v>112</v>
      </c>
      <c r="J79" t="s">
        <v>204</v>
      </c>
      <c r="K79">
        <v>2011</v>
      </c>
      <c r="L79" t="s">
        <v>45</v>
      </c>
      <c r="M79" t="s">
        <v>95</v>
      </c>
    </row>
    <row r="80" spans="6:13" ht="14.4">
      <c r="F80" s="5" t="s">
        <v>113</v>
      </c>
      <c r="J80" t="s">
        <v>204</v>
      </c>
      <c r="K80">
        <v>2011</v>
      </c>
      <c r="L80" t="s">
        <v>45</v>
      </c>
      <c r="M80" t="s">
        <v>103</v>
      </c>
    </row>
    <row r="81" spans="6:13" ht="14.4">
      <c r="F81" s="5" t="s">
        <v>114</v>
      </c>
      <c r="J81" t="s">
        <v>204</v>
      </c>
      <c r="K81">
        <v>2011</v>
      </c>
      <c r="L81" t="s">
        <v>46</v>
      </c>
      <c r="M81" t="s">
        <v>106</v>
      </c>
    </row>
    <row r="82" spans="6:13" ht="14.4">
      <c r="F82" s="5" t="s">
        <v>117</v>
      </c>
      <c r="J82" t="s">
        <v>204</v>
      </c>
      <c r="K82">
        <v>2011</v>
      </c>
      <c r="L82" t="s">
        <v>47</v>
      </c>
      <c r="M82" t="s">
        <v>111</v>
      </c>
    </row>
    <row r="83" spans="6:13" ht="14.4">
      <c r="F83" s="5" t="s">
        <v>115</v>
      </c>
      <c r="J83" t="s">
        <v>204</v>
      </c>
      <c r="K83">
        <v>2011</v>
      </c>
      <c r="L83" t="s">
        <v>55</v>
      </c>
      <c r="M83" t="s">
        <v>127</v>
      </c>
    </row>
    <row r="84" spans="6:13" ht="14.4">
      <c r="F84" s="5" t="s">
        <v>116</v>
      </c>
      <c r="J84" t="s">
        <v>204</v>
      </c>
      <c r="K84">
        <v>2011</v>
      </c>
      <c r="L84" t="s">
        <v>55</v>
      </c>
      <c r="M84" t="s">
        <v>128</v>
      </c>
    </row>
    <row r="85" spans="6:13" ht="14.4">
      <c r="F85" s="5" t="s">
        <v>118</v>
      </c>
      <c r="J85" t="s">
        <v>204</v>
      </c>
      <c r="K85">
        <v>2011</v>
      </c>
      <c r="L85" t="s">
        <v>55</v>
      </c>
      <c r="M85" t="s">
        <v>129</v>
      </c>
    </row>
    <row r="86" spans="6:13" ht="14.4">
      <c r="F86" s="5" t="s">
        <v>119</v>
      </c>
      <c r="J86" t="s">
        <v>204</v>
      </c>
      <c r="K86">
        <v>2011</v>
      </c>
      <c r="L86" t="s">
        <v>55</v>
      </c>
      <c r="M86" t="s">
        <v>130</v>
      </c>
    </row>
    <row r="87" spans="6:13" ht="14.4">
      <c r="F87" s="5" t="s">
        <v>120</v>
      </c>
      <c r="J87" t="s">
        <v>204</v>
      </c>
      <c r="K87">
        <v>2011</v>
      </c>
      <c r="L87" t="s">
        <v>55</v>
      </c>
      <c r="M87" t="s">
        <v>132</v>
      </c>
    </row>
    <row r="88" spans="6:13" ht="14.4">
      <c r="F88" s="5" t="s">
        <v>121</v>
      </c>
      <c r="J88" t="s">
        <v>204</v>
      </c>
      <c r="K88">
        <v>2011</v>
      </c>
      <c r="L88" t="s">
        <v>55</v>
      </c>
      <c r="M88" t="s">
        <v>133</v>
      </c>
    </row>
    <row r="89" spans="6:13" ht="14.4">
      <c r="F89" s="5" t="s">
        <v>122</v>
      </c>
      <c r="J89" t="s">
        <v>204</v>
      </c>
      <c r="K89">
        <v>2011</v>
      </c>
      <c r="L89" t="s">
        <v>55</v>
      </c>
      <c r="M89" t="s">
        <v>134</v>
      </c>
    </row>
    <row r="90" spans="6:13" ht="14.4">
      <c r="F90" s="5" t="s">
        <v>123</v>
      </c>
      <c r="J90" t="s">
        <v>204</v>
      </c>
      <c r="K90">
        <v>2011</v>
      </c>
      <c r="L90" t="s">
        <v>55</v>
      </c>
      <c r="M90" t="s">
        <v>135</v>
      </c>
    </row>
    <row r="91" spans="6:13" ht="14.4">
      <c r="F91" s="5" t="s">
        <v>124</v>
      </c>
      <c r="J91" t="s">
        <v>204</v>
      </c>
      <c r="K91">
        <v>2011</v>
      </c>
      <c r="L91" t="s">
        <v>56</v>
      </c>
      <c r="M91" t="s">
        <v>149</v>
      </c>
    </row>
    <row r="92" spans="6:13" ht="14.4">
      <c r="F92" s="5" t="s">
        <v>126</v>
      </c>
      <c r="J92" t="s">
        <v>204</v>
      </c>
      <c r="K92">
        <v>2011</v>
      </c>
      <c r="L92" t="s">
        <v>56</v>
      </c>
      <c r="M92" t="s">
        <v>151</v>
      </c>
    </row>
    <row r="93" spans="6:13" ht="14.4">
      <c r="F93" s="5" t="s">
        <v>125</v>
      </c>
      <c r="J93" t="s">
        <v>204</v>
      </c>
      <c r="K93">
        <v>2011</v>
      </c>
      <c r="L93" t="s">
        <v>56</v>
      </c>
      <c r="M93" t="s">
        <v>154</v>
      </c>
    </row>
    <row r="94" spans="6:13" ht="14.4">
      <c r="F94" s="5" t="s">
        <v>146</v>
      </c>
      <c r="J94" t="s">
        <v>204</v>
      </c>
      <c r="K94">
        <v>2011</v>
      </c>
      <c r="L94" t="s">
        <v>57</v>
      </c>
      <c r="M94" t="s">
        <v>157</v>
      </c>
    </row>
    <row r="95" spans="6:13" ht="14.4">
      <c r="F95" s="5" t="s">
        <v>144</v>
      </c>
      <c r="J95" t="s">
        <v>204</v>
      </c>
      <c r="K95">
        <v>2011</v>
      </c>
      <c r="L95" t="s">
        <v>57</v>
      </c>
      <c r="M95" t="s">
        <v>159</v>
      </c>
    </row>
    <row r="96" spans="6:13" ht="14.4">
      <c r="F96" s="5" t="s">
        <v>145</v>
      </c>
      <c r="J96" t="s">
        <v>204</v>
      </c>
      <c r="K96">
        <v>2011</v>
      </c>
      <c r="L96" t="s">
        <v>57</v>
      </c>
      <c r="M96" t="s">
        <v>160</v>
      </c>
    </row>
    <row r="97" spans="6:13" ht="14.4">
      <c r="F97" s="5" t="s">
        <v>143</v>
      </c>
      <c r="J97" t="s">
        <v>204</v>
      </c>
      <c r="K97">
        <v>2011</v>
      </c>
      <c r="L97" t="s">
        <v>58</v>
      </c>
      <c r="M97" t="s">
        <v>162</v>
      </c>
    </row>
    <row r="98" spans="6:13" ht="14.4">
      <c r="F98" s="5" t="s">
        <v>142</v>
      </c>
      <c r="J98" t="s">
        <v>204</v>
      </c>
      <c r="K98">
        <v>2011</v>
      </c>
      <c r="L98" t="s">
        <v>58</v>
      </c>
      <c r="M98" t="s">
        <v>88</v>
      </c>
    </row>
    <row r="99" spans="6:13" ht="14.4">
      <c r="F99" s="5" t="s">
        <v>147</v>
      </c>
      <c r="J99" t="s">
        <v>204</v>
      </c>
      <c r="K99">
        <v>2011</v>
      </c>
      <c r="L99" t="s">
        <v>59</v>
      </c>
      <c r="M99" t="s">
        <v>165</v>
      </c>
    </row>
    <row r="100" spans="6:13" ht="14.4">
      <c r="F100" s="5" t="s">
        <v>148</v>
      </c>
      <c r="J100" t="s">
        <v>204</v>
      </c>
      <c r="K100">
        <v>2011</v>
      </c>
      <c r="L100" t="s">
        <v>60</v>
      </c>
      <c r="M100" t="s">
        <v>172</v>
      </c>
    </row>
    <row r="101" spans="6:13" ht="14.4">
      <c r="F101" s="5" t="s">
        <v>139</v>
      </c>
      <c r="J101" t="s">
        <v>204</v>
      </c>
      <c r="K101">
        <v>2011</v>
      </c>
      <c r="L101" t="s">
        <v>61</v>
      </c>
      <c r="M101">
        <v>44807</v>
      </c>
    </row>
    <row r="102" spans="6:13" ht="14.4">
      <c r="F102" s="5" t="s">
        <v>136</v>
      </c>
      <c r="J102" t="s">
        <v>204</v>
      </c>
      <c r="K102">
        <v>2011</v>
      </c>
      <c r="L102" t="s">
        <v>62</v>
      </c>
      <c r="M102" t="s">
        <v>175</v>
      </c>
    </row>
    <row r="103" spans="6:13" ht="14.4">
      <c r="F103" s="5" t="s">
        <v>140</v>
      </c>
      <c r="J103" t="s">
        <v>204</v>
      </c>
      <c r="K103">
        <v>2011</v>
      </c>
      <c r="L103" t="s">
        <v>62</v>
      </c>
      <c r="M103" t="s">
        <v>176</v>
      </c>
    </row>
    <row r="104" spans="6:13" ht="14.4">
      <c r="F104" s="5" t="s">
        <v>137</v>
      </c>
      <c r="J104" t="s">
        <v>204</v>
      </c>
      <c r="K104">
        <v>2011</v>
      </c>
      <c r="L104" t="s">
        <v>62</v>
      </c>
      <c r="M104" t="s">
        <v>178</v>
      </c>
    </row>
    <row r="105" spans="6:13" ht="14.4">
      <c r="F105" s="5" t="s">
        <v>138</v>
      </c>
      <c r="J105" t="s">
        <v>204</v>
      </c>
      <c r="K105">
        <v>2011</v>
      </c>
      <c r="L105" t="s">
        <v>63</v>
      </c>
      <c r="M105" t="s">
        <v>180</v>
      </c>
    </row>
    <row r="106" spans="6:13" ht="14.4">
      <c r="F106" s="5" t="s">
        <v>141</v>
      </c>
      <c r="J106" t="s">
        <v>204</v>
      </c>
      <c r="K106">
        <v>2011</v>
      </c>
      <c r="L106" t="s">
        <v>64</v>
      </c>
      <c r="M106" t="s">
        <v>182</v>
      </c>
    </row>
    <row r="107" spans="6:13" ht="14.4">
      <c r="F107" s="5" t="s">
        <v>127</v>
      </c>
      <c r="J107" t="s">
        <v>204</v>
      </c>
      <c r="K107">
        <v>2011</v>
      </c>
      <c r="L107" t="s">
        <v>64</v>
      </c>
      <c r="M107" t="s">
        <v>183</v>
      </c>
    </row>
    <row r="108" spans="6:13" ht="14.4">
      <c r="F108" s="5" t="s">
        <v>130</v>
      </c>
      <c r="J108" t="s">
        <v>204</v>
      </c>
      <c r="K108">
        <v>2011</v>
      </c>
      <c r="L108" t="s">
        <v>64</v>
      </c>
      <c r="M108" t="s">
        <v>185</v>
      </c>
    </row>
    <row r="109" spans="6:13" ht="14.4">
      <c r="F109" s="5" t="s">
        <v>132</v>
      </c>
      <c r="J109" t="s">
        <v>204</v>
      </c>
      <c r="K109">
        <v>2011</v>
      </c>
      <c r="L109" t="s">
        <v>65</v>
      </c>
      <c r="M109" t="s">
        <v>190</v>
      </c>
    </row>
    <row r="110" spans="6:13" ht="14.4">
      <c r="F110" s="5" t="s">
        <v>133</v>
      </c>
      <c r="J110" t="s">
        <v>204</v>
      </c>
      <c r="K110">
        <v>2011</v>
      </c>
      <c r="L110" t="s">
        <v>65</v>
      </c>
      <c r="M110" t="s">
        <v>191</v>
      </c>
    </row>
    <row r="111" spans="6:13" ht="14.4">
      <c r="F111" s="5" t="s">
        <v>134</v>
      </c>
      <c r="J111" t="s">
        <v>204</v>
      </c>
      <c r="K111">
        <v>2011</v>
      </c>
      <c r="L111" t="s">
        <v>65</v>
      </c>
      <c r="M111" t="s">
        <v>192</v>
      </c>
    </row>
    <row r="112" spans="6:13" ht="14.4">
      <c r="F112" s="5" t="s">
        <v>135</v>
      </c>
      <c r="J112" t="s">
        <v>204</v>
      </c>
      <c r="K112">
        <v>2011</v>
      </c>
      <c r="L112" t="s">
        <v>65</v>
      </c>
      <c r="M112" t="s">
        <v>193</v>
      </c>
    </row>
    <row r="113" spans="6:13" ht="14.4">
      <c r="F113" s="5" t="s">
        <v>129</v>
      </c>
      <c r="J113" t="s">
        <v>204</v>
      </c>
      <c r="K113">
        <v>2011</v>
      </c>
      <c r="L113" t="s">
        <v>65</v>
      </c>
      <c r="M113" t="s">
        <v>194</v>
      </c>
    </row>
    <row r="114" spans="6:13" ht="14.4">
      <c r="F114" s="5" t="s">
        <v>128</v>
      </c>
      <c r="J114" t="s">
        <v>204</v>
      </c>
      <c r="K114">
        <v>2011</v>
      </c>
      <c r="L114" t="s">
        <v>66</v>
      </c>
      <c r="M114" t="s">
        <v>196</v>
      </c>
    </row>
    <row r="115" spans="6:13" ht="14.4">
      <c r="F115" s="5" t="s">
        <v>131</v>
      </c>
      <c r="J115" t="s">
        <v>204</v>
      </c>
      <c r="K115">
        <v>2011</v>
      </c>
      <c r="L115" t="s">
        <v>66</v>
      </c>
      <c r="M115" t="s">
        <v>197</v>
      </c>
    </row>
    <row r="116" spans="6:13" ht="14.4">
      <c r="F116" s="5" t="s">
        <v>154</v>
      </c>
      <c r="J116" t="s">
        <v>204</v>
      </c>
      <c r="K116">
        <v>2011</v>
      </c>
      <c r="L116" t="s">
        <v>66</v>
      </c>
      <c r="M116" t="s">
        <v>199</v>
      </c>
    </row>
    <row r="117" spans="6:13" ht="14.4">
      <c r="F117" s="5" t="s">
        <v>149</v>
      </c>
      <c r="J117" t="s">
        <v>204</v>
      </c>
      <c r="K117">
        <v>2011</v>
      </c>
      <c r="L117" t="s">
        <v>66</v>
      </c>
      <c r="M117" t="s">
        <v>200</v>
      </c>
    </row>
    <row r="118" spans="6:13" ht="14.4">
      <c r="F118" s="5" t="s">
        <v>151</v>
      </c>
      <c r="J118" t="s">
        <v>204</v>
      </c>
      <c r="K118">
        <v>2011</v>
      </c>
      <c r="L118" t="s">
        <v>66</v>
      </c>
      <c r="M118" t="s">
        <v>201</v>
      </c>
    </row>
    <row r="119" spans="6:13" ht="14.4">
      <c r="F119" s="5" t="s">
        <v>153</v>
      </c>
      <c r="J119" t="s">
        <v>204</v>
      </c>
      <c r="K119">
        <v>2012</v>
      </c>
      <c r="L119" t="s">
        <v>18</v>
      </c>
      <c r="M119" t="s">
        <v>23</v>
      </c>
    </row>
    <row r="120" spans="6:13" ht="14.4">
      <c r="F120" s="5" t="s">
        <v>152</v>
      </c>
      <c r="J120" t="s">
        <v>204</v>
      </c>
      <c r="K120">
        <v>2012</v>
      </c>
      <c r="L120" t="s">
        <v>18</v>
      </c>
      <c r="M120" t="s">
        <v>28</v>
      </c>
    </row>
    <row r="121" spans="6:13" ht="14.4">
      <c r="F121" s="5" t="s">
        <v>155</v>
      </c>
      <c r="J121" t="s">
        <v>204</v>
      </c>
      <c r="K121">
        <v>2012</v>
      </c>
      <c r="L121" t="s">
        <v>19</v>
      </c>
      <c r="M121" t="s">
        <v>34</v>
      </c>
    </row>
    <row r="122" spans="6:13" ht="14.4">
      <c r="F122" s="5" t="s">
        <v>150</v>
      </c>
      <c r="J122" t="s">
        <v>204</v>
      </c>
      <c r="K122">
        <v>2012</v>
      </c>
      <c r="L122" t="s">
        <v>20</v>
      </c>
      <c r="M122" t="s">
        <v>30</v>
      </c>
    </row>
    <row r="123" spans="6:13" ht="14.4">
      <c r="F123" s="5" t="s">
        <v>159</v>
      </c>
      <c r="J123" t="s">
        <v>204</v>
      </c>
      <c r="K123">
        <v>2012</v>
      </c>
      <c r="L123" t="s">
        <v>21</v>
      </c>
      <c r="M123" t="s">
        <v>36</v>
      </c>
    </row>
    <row r="124" spans="6:13" ht="14.4">
      <c r="F124" s="5" t="s">
        <v>160</v>
      </c>
      <c r="J124" t="s">
        <v>204</v>
      </c>
      <c r="K124">
        <v>2012</v>
      </c>
      <c r="L124" t="s">
        <v>22</v>
      </c>
      <c r="M124" t="s">
        <v>32</v>
      </c>
    </row>
    <row r="125" spans="6:13" ht="14.4">
      <c r="F125" s="5" t="s">
        <v>156</v>
      </c>
      <c r="J125" t="s">
        <v>204</v>
      </c>
      <c r="K125">
        <v>2012</v>
      </c>
      <c r="L125" t="s">
        <v>42</v>
      </c>
      <c r="M125" t="s">
        <v>69</v>
      </c>
    </row>
    <row r="126" spans="6:13" ht="14.4">
      <c r="F126" s="5" t="s">
        <v>157</v>
      </c>
      <c r="J126" t="s">
        <v>204</v>
      </c>
      <c r="K126">
        <v>2012</v>
      </c>
      <c r="L126" t="s">
        <v>42</v>
      </c>
      <c r="M126" t="s">
        <v>72</v>
      </c>
    </row>
    <row r="127" spans="6:13" ht="14.4">
      <c r="F127" s="5" t="s">
        <v>158</v>
      </c>
      <c r="J127" t="s">
        <v>204</v>
      </c>
      <c r="K127">
        <v>2012</v>
      </c>
      <c r="L127" t="s">
        <v>42</v>
      </c>
      <c r="M127" t="s">
        <v>73</v>
      </c>
    </row>
    <row r="128" spans="6:13" ht="14.4">
      <c r="F128" s="5" t="s">
        <v>161</v>
      </c>
      <c r="J128" t="s">
        <v>204</v>
      </c>
      <c r="K128">
        <v>2012</v>
      </c>
      <c r="L128" t="s">
        <v>43</v>
      </c>
      <c r="M128" t="s">
        <v>76</v>
      </c>
    </row>
    <row r="129" spans="6:13" ht="14.4">
      <c r="F129" s="5" t="s">
        <v>88</v>
      </c>
      <c r="J129" t="s">
        <v>204</v>
      </c>
      <c r="K129">
        <v>2012</v>
      </c>
      <c r="L129" t="s">
        <v>43</v>
      </c>
      <c r="M129" t="s">
        <v>78</v>
      </c>
    </row>
    <row r="130" spans="6:13" ht="14.4">
      <c r="F130" s="5" t="s">
        <v>162</v>
      </c>
      <c r="J130" t="s">
        <v>204</v>
      </c>
      <c r="K130">
        <v>2012</v>
      </c>
      <c r="L130" t="s">
        <v>43</v>
      </c>
      <c r="M130" t="s">
        <v>79</v>
      </c>
    </row>
    <row r="131" spans="6:13" ht="14.4">
      <c r="F131" s="5" t="s">
        <v>164</v>
      </c>
      <c r="J131" t="s">
        <v>204</v>
      </c>
      <c r="K131">
        <v>2012</v>
      </c>
      <c r="L131" t="s">
        <v>43</v>
      </c>
      <c r="M131" t="s">
        <v>81</v>
      </c>
    </row>
    <row r="132" spans="6:13" ht="14.4">
      <c r="F132" s="5" t="s">
        <v>163</v>
      </c>
      <c r="J132" t="s">
        <v>204</v>
      </c>
      <c r="K132">
        <v>2012</v>
      </c>
      <c r="L132" t="s">
        <v>44</v>
      </c>
      <c r="M132" t="s">
        <v>83</v>
      </c>
    </row>
    <row r="133" spans="6:13" ht="14.4">
      <c r="F133" s="5" t="s">
        <v>170</v>
      </c>
      <c r="J133" t="s">
        <v>204</v>
      </c>
      <c r="K133">
        <v>2012</v>
      </c>
      <c r="L133" t="s">
        <v>44</v>
      </c>
      <c r="M133" t="s">
        <v>87</v>
      </c>
    </row>
    <row r="134" spans="6:13" ht="14.4">
      <c r="F134" s="5" t="s">
        <v>167</v>
      </c>
      <c r="J134" t="s">
        <v>204</v>
      </c>
      <c r="K134">
        <v>2012</v>
      </c>
      <c r="L134" t="s">
        <v>45</v>
      </c>
      <c r="M134" t="s">
        <v>94</v>
      </c>
    </row>
    <row r="135" spans="6:13" ht="14.4">
      <c r="F135" s="5" t="s">
        <v>166</v>
      </c>
      <c r="J135" t="s">
        <v>204</v>
      </c>
      <c r="K135">
        <v>2012</v>
      </c>
      <c r="L135" t="s">
        <v>45</v>
      </c>
      <c r="M135" t="s">
        <v>96</v>
      </c>
    </row>
    <row r="136" spans="6:13" ht="14.4">
      <c r="F136" s="5" t="s">
        <v>168</v>
      </c>
      <c r="J136" t="s">
        <v>204</v>
      </c>
      <c r="K136">
        <v>2012</v>
      </c>
      <c r="L136" t="s">
        <v>45</v>
      </c>
      <c r="M136" t="s">
        <v>99</v>
      </c>
    </row>
    <row r="137" spans="6:13" ht="14.4">
      <c r="F137" s="5" t="s">
        <v>165</v>
      </c>
      <c r="J137" t="s">
        <v>204</v>
      </c>
      <c r="K137">
        <v>2012</v>
      </c>
      <c r="L137" t="s">
        <v>45</v>
      </c>
      <c r="M137" t="s">
        <v>101</v>
      </c>
    </row>
    <row r="138" spans="6:13" ht="14.4">
      <c r="F138" s="5" t="s">
        <v>169</v>
      </c>
      <c r="J138" t="s">
        <v>204</v>
      </c>
      <c r="K138">
        <v>2012</v>
      </c>
      <c r="L138" t="s">
        <v>46</v>
      </c>
      <c r="M138" t="s">
        <v>105</v>
      </c>
    </row>
    <row r="139" spans="6:13" ht="14.4">
      <c r="F139" s="5" t="s">
        <v>171</v>
      </c>
      <c r="J139" t="s">
        <v>204</v>
      </c>
      <c r="K139">
        <v>2012</v>
      </c>
      <c r="L139" t="s">
        <v>47</v>
      </c>
      <c r="M139" t="s">
        <v>110</v>
      </c>
    </row>
    <row r="140" spans="6:13" ht="14.4">
      <c r="F140" s="5" t="s">
        <v>173</v>
      </c>
      <c r="J140" t="s">
        <v>204</v>
      </c>
      <c r="K140">
        <v>2012</v>
      </c>
      <c r="L140" t="s">
        <v>47</v>
      </c>
      <c r="M140" t="s">
        <v>112</v>
      </c>
    </row>
    <row r="141" spans="6:13" ht="14.4">
      <c r="F141" s="5" t="s">
        <v>172</v>
      </c>
      <c r="J141" t="s">
        <v>204</v>
      </c>
      <c r="K141">
        <v>2012</v>
      </c>
      <c r="L141" t="s">
        <v>48</v>
      </c>
      <c r="M141" t="s">
        <v>113</v>
      </c>
    </row>
    <row r="142" spans="6:13" ht="14.4">
      <c r="F142" s="5">
        <v>44809</v>
      </c>
      <c r="J142" t="s">
        <v>204</v>
      </c>
      <c r="K142">
        <v>2012</v>
      </c>
      <c r="L142" t="s">
        <v>49</v>
      </c>
      <c r="M142" t="s">
        <v>114</v>
      </c>
    </row>
    <row r="143" spans="6:13" ht="14.4">
      <c r="F143" s="5">
        <v>44807</v>
      </c>
      <c r="J143" t="s">
        <v>204</v>
      </c>
      <c r="K143">
        <v>2012</v>
      </c>
      <c r="L143" t="s">
        <v>51</v>
      </c>
      <c r="M143" t="s">
        <v>118</v>
      </c>
    </row>
    <row r="144" spans="6:13" ht="14.4">
      <c r="F144" s="5" t="s">
        <v>177</v>
      </c>
      <c r="J144" t="s">
        <v>204</v>
      </c>
      <c r="K144">
        <v>2012</v>
      </c>
      <c r="L144" t="s">
        <v>51</v>
      </c>
      <c r="M144" t="s">
        <v>119</v>
      </c>
    </row>
    <row r="145" spans="6:13" ht="14.4">
      <c r="F145" s="5" t="s">
        <v>176</v>
      </c>
      <c r="J145" t="s">
        <v>204</v>
      </c>
      <c r="K145">
        <v>2012</v>
      </c>
      <c r="L145" t="s">
        <v>51</v>
      </c>
      <c r="M145" t="s">
        <v>120</v>
      </c>
    </row>
    <row r="146" spans="6:13" ht="14.4">
      <c r="F146" s="5" t="s">
        <v>178</v>
      </c>
      <c r="J146" t="s">
        <v>204</v>
      </c>
      <c r="K146">
        <v>2012</v>
      </c>
      <c r="L146" t="s">
        <v>51</v>
      </c>
      <c r="M146" t="s">
        <v>121</v>
      </c>
    </row>
    <row r="147" spans="6:13" ht="14.4">
      <c r="F147" s="5" t="s">
        <v>175</v>
      </c>
      <c r="J147" t="s">
        <v>204</v>
      </c>
      <c r="K147">
        <v>2012</v>
      </c>
      <c r="L147" t="s">
        <v>52</v>
      </c>
      <c r="M147" t="s">
        <v>124</v>
      </c>
    </row>
    <row r="148" spans="6:13" ht="14.4">
      <c r="F148" s="5" t="s">
        <v>174</v>
      </c>
      <c r="J148" t="s">
        <v>204</v>
      </c>
      <c r="K148">
        <v>2012</v>
      </c>
      <c r="L148" t="s">
        <v>52</v>
      </c>
      <c r="M148" t="s">
        <v>126</v>
      </c>
    </row>
    <row r="149" spans="6:13" ht="14.4">
      <c r="F149" s="5" t="s">
        <v>180</v>
      </c>
      <c r="J149" t="s">
        <v>204</v>
      </c>
      <c r="K149">
        <v>2012</v>
      </c>
      <c r="L149" t="s">
        <v>54</v>
      </c>
      <c r="M149" t="s">
        <v>136</v>
      </c>
    </row>
    <row r="150" spans="6:13" ht="14.4">
      <c r="F150" s="5" t="s">
        <v>179</v>
      </c>
      <c r="J150" t="s">
        <v>204</v>
      </c>
      <c r="K150">
        <v>2012</v>
      </c>
      <c r="L150" t="s">
        <v>54</v>
      </c>
      <c r="M150" t="s">
        <v>137</v>
      </c>
    </row>
    <row r="151" spans="6:13" ht="14.4">
      <c r="F151" s="5" t="s">
        <v>185</v>
      </c>
      <c r="J151" t="s">
        <v>204</v>
      </c>
      <c r="K151">
        <v>2012</v>
      </c>
      <c r="L151" t="s">
        <v>54</v>
      </c>
      <c r="M151" t="s">
        <v>139</v>
      </c>
    </row>
    <row r="152" spans="6:13" ht="14.4">
      <c r="F152" s="5" t="s">
        <v>183</v>
      </c>
      <c r="J152" t="s">
        <v>204</v>
      </c>
      <c r="K152">
        <v>2012</v>
      </c>
      <c r="L152" t="s">
        <v>54</v>
      </c>
      <c r="M152" t="s">
        <v>140</v>
      </c>
    </row>
    <row r="153" spans="6:13" ht="14.4">
      <c r="F153" s="5" t="s">
        <v>182</v>
      </c>
      <c r="J153" t="s">
        <v>204</v>
      </c>
      <c r="K153">
        <v>2012</v>
      </c>
      <c r="L153" t="s">
        <v>53</v>
      </c>
      <c r="M153" t="s">
        <v>142</v>
      </c>
    </row>
    <row r="154" spans="6:13" ht="14.4">
      <c r="F154" s="5" t="s">
        <v>184</v>
      </c>
      <c r="J154" t="s">
        <v>204</v>
      </c>
      <c r="K154">
        <v>2012</v>
      </c>
      <c r="L154" t="s">
        <v>53</v>
      </c>
      <c r="M154" t="s">
        <v>143</v>
      </c>
    </row>
    <row r="155" spans="6:13" ht="14.4">
      <c r="F155" s="5" t="s">
        <v>189</v>
      </c>
      <c r="J155" t="s">
        <v>204</v>
      </c>
      <c r="K155">
        <v>2012</v>
      </c>
      <c r="L155" t="s">
        <v>53</v>
      </c>
      <c r="M155" t="s">
        <v>144</v>
      </c>
    </row>
    <row r="156" spans="6:13" ht="14.4">
      <c r="F156" s="5" t="s">
        <v>188</v>
      </c>
      <c r="J156" t="s">
        <v>204</v>
      </c>
      <c r="K156">
        <v>2012</v>
      </c>
      <c r="L156" t="s">
        <v>53</v>
      </c>
      <c r="M156" t="s">
        <v>145</v>
      </c>
    </row>
    <row r="157" spans="6:13" ht="14.4">
      <c r="F157" s="5" t="s">
        <v>187</v>
      </c>
      <c r="J157" t="s">
        <v>204</v>
      </c>
      <c r="K157">
        <v>2012</v>
      </c>
      <c r="L157" t="s">
        <v>53</v>
      </c>
      <c r="M157" t="s">
        <v>146</v>
      </c>
    </row>
    <row r="158" spans="6:13" ht="14.4">
      <c r="F158" s="5" t="s">
        <v>181</v>
      </c>
      <c r="J158" t="s">
        <v>204</v>
      </c>
      <c r="K158">
        <v>2012</v>
      </c>
      <c r="L158" t="s">
        <v>58</v>
      </c>
      <c r="M158" t="s">
        <v>163</v>
      </c>
    </row>
    <row r="159" spans="6:13" ht="14.4">
      <c r="F159" s="5" t="s">
        <v>186</v>
      </c>
      <c r="J159" t="s">
        <v>204</v>
      </c>
      <c r="K159">
        <v>2012</v>
      </c>
      <c r="L159" t="s">
        <v>59</v>
      </c>
      <c r="M159" t="s">
        <v>166</v>
      </c>
    </row>
    <row r="160" spans="6:13" ht="14.4">
      <c r="F160" s="5" t="s">
        <v>192</v>
      </c>
      <c r="J160" t="s">
        <v>204</v>
      </c>
      <c r="K160">
        <v>2012</v>
      </c>
      <c r="L160" t="s">
        <v>59</v>
      </c>
      <c r="M160" t="s">
        <v>167</v>
      </c>
    </row>
    <row r="161" spans="6:13" ht="14.4">
      <c r="F161" s="5" t="s">
        <v>194</v>
      </c>
      <c r="J161" t="s">
        <v>204</v>
      </c>
      <c r="K161">
        <v>2012</v>
      </c>
      <c r="L161" t="s">
        <v>59</v>
      </c>
      <c r="M161" t="s">
        <v>168</v>
      </c>
    </row>
    <row r="162" spans="6:13" ht="14.4">
      <c r="F162" s="5" t="s">
        <v>195</v>
      </c>
      <c r="J162" t="s">
        <v>204</v>
      </c>
      <c r="K162">
        <v>2012</v>
      </c>
      <c r="L162" t="s">
        <v>59</v>
      </c>
      <c r="M162" t="s">
        <v>170</v>
      </c>
    </row>
    <row r="163" spans="6:13" ht="14.4">
      <c r="F163" s="5" t="s">
        <v>191</v>
      </c>
      <c r="J163" t="s">
        <v>204</v>
      </c>
      <c r="K163">
        <v>2012</v>
      </c>
      <c r="L163" t="s">
        <v>60</v>
      </c>
      <c r="M163" t="s">
        <v>171</v>
      </c>
    </row>
    <row r="164" spans="6:13" ht="14.4">
      <c r="F164" s="5" t="s">
        <v>193</v>
      </c>
      <c r="J164" t="s">
        <v>204</v>
      </c>
      <c r="K164">
        <v>2012</v>
      </c>
      <c r="L164" t="s">
        <v>60</v>
      </c>
      <c r="M164" t="s">
        <v>173</v>
      </c>
    </row>
    <row r="165" spans="6:13" ht="14.4">
      <c r="F165" s="5" t="s">
        <v>190</v>
      </c>
      <c r="J165" t="s">
        <v>204</v>
      </c>
      <c r="K165">
        <v>2012</v>
      </c>
      <c r="L165" t="s">
        <v>61</v>
      </c>
      <c r="M165">
        <v>44809</v>
      </c>
    </row>
    <row r="166" spans="6:13" ht="14.4">
      <c r="F166" s="5" t="s">
        <v>197</v>
      </c>
      <c r="J166" t="s">
        <v>204</v>
      </c>
      <c r="K166">
        <v>2012</v>
      </c>
      <c r="L166" t="s">
        <v>62</v>
      </c>
      <c r="M166" t="s">
        <v>174</v>
      </c>
    </row>
    <row r="167" spans="6:13" ht="14.4">
      <c r="F167" s="5" t="s">
        <v>200</v>
      </c>
      <c r="J167" t="s">
        <v>204</v>
      </c>
      <c r="K167">
        <v>2012</v>
      </c>
      <c r="L167" t="s">
        <v>62</v>
      </c>
      <c r="M167" t="s">
        <v>177</v>
      </c>
    </row>
    <row r="168" spans="6:13" ht="14.4">
      <c r="F168" s="5" t="s">
        <v>198</v>
      </c>
      <c r="J168" t="s">
        <v>204</v>
      </c>
      <c r="K168">
        <v>2012</v>
      </c>
      <c r="L168" t="s">
        <v>64</v>
      </c>
      <c r="M168" t="s">
        <v>184</v>
      </c>
    </row>
    <row r="169" spans="6:13" ht="14.4">
      <c r="F169" s="5" t="s">
        <v>201</v>
      </c>
      <c r="J169" t="s">
        <v>204</v>
      </c>
      <c r="K169">
        <v>2012</v>
      </c>
      <c r="L169" t="s">
        <v>65</v>
      </c>
      <c r="M169" t="s">
        <v>195</v>
      </c>
    </row>
    <row r="170" spans="6:13" ht="14.4">
      <c r="F170" s="5" t="s">
        <v>196</v>
      </c>
      <c r="J170" t="s">
        <v>204</v>
      </c>
      <c r="K170">
        <v>2012</v>
      </c>
      <c r="L170" t="s">
        <v>66</v>
      </c>
      <c r="M170" t="s">
        <v>198</v>
      </c>
    </row>
    <row r="171" spans="6:13" ht="14.4">
      <c r="F171" s="6" t="s">
        <v>199</v>
      </c>
    </row>
  </sheetData>
  <mergeCells count="7">
    <mergeCell ref="AS26:AT26"/>
    <mergeCell ref="AO24:AW24"/>
    <mergeCell ref="AE19:AI19"/>
    <mergeCell ref="A13:E13"/>
    <mergeCell ref="BA13:BH13"/>
    <mergeCell ref="AO15:AW16"/>
    <mergeCell ref="AS21:AT21"/>
  </mergeCells>
  <dataValidations count="5">
    <dataValidation type="list" allowBlank="1" showInputMessage="1" showErrorMessage="1" promptTitle="Help" prompt="select the required Detail for your Vehice" sqref="AP18" xr:uid="{E5062956-6686-48C4-B6D2-C86E8CD36282}">
      <formula1>$G$14:$H$14</formula1>
    </dataValidation>
    <dataValidation type="list" allowBlank="1" showInputMessage="1" showErrorMessage="1" promptTitle="Help" prompt="select the required Detail for your Vehice" sqref="AW18" xr:uid="{7C3E9A90-7EFE-4F04-9A71-C3BA04E18B28}">
      <formula1>_xlfn.IFS($AP$18=$G$14, $G$15:$G$17, $AP$18=$H$14, $H$15:$H$18)</formula1>
    </dataValidation>
    <dataValidation type="list" allowBlank="1" showInputMessage="1" showErrorMessage="1" sqref="P30" xr:uid="{255BFB83-F75A-48A5-8756-42E923C46427}">
      <formula1>$O$30</formula1>
    </dataValidation>
    <dataValidation type="list" allowBlank="1" showInputMessage="1" showErrorMessage="1" promptTitle="Help" prompt="Select the required detail for your Vehice" sqref="AS21:AT21" xr:uid="{994F42C7-09E2-40D8-9C64-C7D22372A2D7}">
      <formula1>_xlfn.IFS($AW$18=$R$14, $R$15:$R$41, $AW$18=$S$14, $S$15:$S$41, $AW$18=$T$14, $T$15:$T$41, $AW$18=$U$14, $U$15:$U$41)</formula1>
    </dataValidation>
    <dataValidation type="list" allowBlank="1" showInputMessage="1" showErrorMessage="1" sqref="AS26" xr:uid="{07290062-5FAD-4540-BC8F-99F9CFE53D01}">
      <formula1>_xlfn.XLOOKUP($AS$21, $G$1:$AL$1, $G$2:$AM$12)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Help" prompt="Select the required detail for your Vehice" xr:uid="{238EB885-222A-40A3-A450-94AEE037A850}">
          <x14:formula1>
            <xm:f>_xlfn.IFS(AY18=V16, Sheet3!AK15, AY18 = V17, Sheet3!AL15:AL16, AY18 = V18, Sheet3!AM15:AM38, AY18 = V19, Sheet3!AN15:AN41)</xm:f>
          </x14:formula1>
          <xm:sqref>AU21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FE94-1C80-4573-BE3D-2599C05EE58B}">
  <dimension ref="G4:Z77"/>
  <sheetViews>
    <sheetView topLeftCell="D1" workbookViewId="0">
      <selection activeCell="I14" sqref="I14"/>
    </sheetView>
  </sheetViews>
  <sheetFormatPr defaultRowHeight="14.4"/>
  <cols>
    <col min="7" max="7" width="21.5546875" bestFit="1" customWidth="1"/>
    <col min="8" max="8" width="12.5546875" bestFit="1" customWidth="1"/>
    <col min="10" max="10" width="22.5546875" bestFit="1" customWidth="1"/>
    <col min="11" max="11" width="9.88671875" bestFit="1" customWidth="1"/>
    <col min="13" max="13" width="22.5546875" bestFit="1" customWidth="1"/>
    <col min="14" max="14" width="15.5546875" bestFit="1" customWidth="1"/>
    <col min="16" max="16" width="22.5546875" bestFit="1" customWidth="1"/>
    <col min="17" max="17" width="14.33203125" bestFit="1" customWidth="1"/>
    <col min="19" max="19" width="22.5546875" bestFit="1" customWidth="1"/>
    <col min="20" max="20" width="9.88671875" bestFit="1" customWidth="1"/>
    <col min="22" max="22" width="22.5546875" bestFit="1" customWidth="1"/>
    <col min="23" max="23" width="14.109375" bestFit="1" customWidth="1"/>
    <col min="25" max="25" width="22.5546875" bestFit="1" customWidth="1"/>
    <col min="26" max="26" width="14.33203125" bestFit="1" customWidth="1"/>
  </cols>
  <sheetData>
    <row r="4" spans="7:26">
      <c r="G4" s="84" t="s">
        <v>260</v>
      </c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6"/>
    </row>
    <row r="8" spans="7:26">
      <c r="G8" s="89" t="s">
        <v>203</v>
      </c>
      <c r="H8" s="90"/>
      <c r="I8" s="90"/>
      <c r="J8" s="90"/>
      <c r="K8" s="90"/>
      <c r="L8" s="90"/>
      <c r="M8" s="90"/>
      <c r="N8" s="90"/>
      <c r="O8" s="90"/>
      <c r="P8" s="90"/>
      <c r="Q8" s="91"/>
      <c r="S8" s="89" t="s">
        <v>261</v>
      </c>
      <c r="T8" s="90"/>
      <c r="U8" s="90"/>
      <c r="V8" s="90"/>
      <c r="W8" s="90"/>
      <c r="X8" s="90"/>
      <c r="Y8" s="90"/>
      <c r="Z8" s="91"/>
    </row>
    <row r="10" spans="7:26">
      <c r="G10" s="84" t="s">
        <v>262</v>
      </c>
      <c r="H10" s="85"/>
      <c r="I10" s="85"/>
      <c r="J10" s="85"/>
      <c r="K10" s="85"/>
      <c r="L10" s="85"/>
      <c r="M10" s="85"/>
      <c r="N10" s="85"/>
      <c r="O10" s="85"/>
      <c r="P10" s="85"/>
      <c r="Q10" s="86"/>
      <c r="S10" s="84" t="s">
        <v>262</v>
      </c>
      <c r="T10" s="85"/>
      <c r="U10" s="85"/>
      <c r="V10" s="85"/>
      <c r="W10" s="85"/>
      <c r="X10" s="85"/>
      <c r="Y10" s="85"/>
      <c r="Z10" s="86"/>
    </row>
    <row r="13" spans="7:26">
      <c r="G13" s="92">
        <v>2008</v>
      </c>
      <c r="H13" s="93"/>
      <c r="I13" s="25"/>
      <c r="J13" s="94">
        <v>2009</v>
      </c>
      <c r="K13" s="95"/>
      <c r="L13" s="25"/>
      <c r="M13" s="96">
        <v>2011</v>
      </c>
      <c r="N13" s="97"/>
      <c r="P13" s="98">
        <v>2012</v>
      </c>
      <c r="Q13" s="99"/>
      <c r="S13" s="100">
        <v>2009</v>
      </c>
      <c r="T13" s="101"/>
      <c r="V13" s="102">
        <v>2011</v>
      </c>
      <c r="W13" s="103"/>
      <c r="Y13" s="87">
        <v>2012</v>
      </c>
      <c r="Z13" s="88"/>
    </row>
    <row r="14" spans="7:26" ht="19.8">
      <c r="G14" s="64" t="str">
        <f>UPPER(J14)</f>
        <v xml:space="preserve">MANUFACTURER </v>
      </c>
      <c r="H14" s="63" t="str">
        <f>UPPER(K14)</f>
        <v>MODEL</v>
      </c>
      <c r="I14" s="25"/>
      <c r="J14" s="62" t="s">
        <v>263</v>
      </c>
      <c r="K14" s="63" t="s">
        <v>264</v>
      </c>
      <c r="L14" s="25"/>
      <c r="M14" s="62" t="s">
        <v>263</v>
      </c>
      <c r="N14" s="63" t="s">
        <v>264</v>
      </c>
      <c r="P14" s="62" t="s">
        <v>263</v>
      </c>
      <c r="Q14" s="63" t="s">
        <v>264</v>
      </c>
      <c r="S14" s="62" t="s">
        <v>263</v>
      </c>
      <c r="T14" s="63" t="s">
        <v>264</v>
      </c>
      <c r="V14" s="62" t="s">
        <v>263</v>
      </c>
      <c r="W14" s="63" t="s">
        <v>264</v>
      </c>
      <c r="Y14" s="62" t="s">
        <v>263</v>
      </c>
      <c r="Z14" s="63" t="s">
        <v>264</v>
      </c>
    </row>
    <row r="15" spans="7:26">
      <c r="G15" t="s">
        <v>54</v>
      </c>
      <c r="H15" t="s">
        <v>138</v>
      </c>
      <c r="J15" t="s">
        <v>54</v>
      </c>
      <c r="K15" t="s">
        <v>141</v>
      </c>
      <c r="M15" s="61" t="s">
        <v>43</v>
      </c>
      <c r="N15" t="s">
        <v>82</v>
      </c>
      <c r="P15" s="61" t="s">
        <v>22</v>
      </c>
      <c r="Q15" t="s">
        <v>40</v>
      </c>
      <c r="S15" t="s">
        <v>57</v>
      </c>
      <c r="T15" t="s">
        <v>156</v>
      </c>
      <c r="V15" t="s">
        <v>18</v>
      </c>
      <c r="W15" t="s">
        <v>33</v>
      </c>
      <c r="Y15" t="s">
        <v>18</v>
      </c>
      <c r="Z15" t="s">
        <v>23</v>
      </c>
    </row>
    <row r="16" spans="7:26">
      <c r="M16" s="61" t="s">
        <v>44</v>
      </c>
      <c r="N16" t="s">
        <v>84</v>
      </c>
      <c r="P16" s="61" t="s">
        <v>44</v>
      </c>
      <c r="Q16" t="s">
        <v>86</v>
      </c>
      <c r="W16" t="s">
        <v>38</v>
      </c>
      <c r="Z16" t="s">
        <v>28</v>
      </c>
    </row>
    <row r="17" spans="13:26">
      <c r="M17" s="61"/>
      <c r="N17" t="s">
        <v>85</v>
      </c>
      <c r="P17" s="61"/>
      <c r="Q17" t="s">
        <v>89</v>
      </c>
      <c r="V17" t="s">
        <v>19</v>
      </c>
      <c r="W17" t="s">
        <v>24</v>
      </c>
      <c r="Y17" t="s">
        <v>19</v>
      </c>
      <c r="Z17" t="s">
        <v>34</v>
      </c>
    </row>
    <row r="18" spans="13:26">
      <c r="M18" s="61" t="s">
        <v>50</v>
      </c>
      <c r="N18" t="s">
        <v>116</v>
      </c>
      <c r="P18" s="61"/>
      <c r="Q18" t="s">
        <v>90</v>
      </c>
      <c r="W18" t="s">
        <v>29</v>
      </c>
      <c r="Y18" t="s">
        <v>20</v>
      </c>
      <c r="Z18" t="s">
        <v>30</v>
      </c>
    </row>
    <row r="19" spans="13:26">
      <c r="M19" s="61" t="s">
        <v>55</v>
      </c>
      <c r="N19" t="s">
        <v>131</v>
      </c>
      <c r="P19" s="61"/>
      <c r="Q19" t="s">
        <v>91</v>
      </c>
      <c r="V19" t="s">
        <v>20</v>
      </c>
      <c r="W19" t="s">
        <v>25</v>
      </c>
      <c r="Y19" t="s">
        <v>21</v>
      </c>
      <c r="Z19" t="s">
        <v>36</v>
      </c>
    </row>
    <row r="20" spans="13:26">
      <c r="M20" s="61" t="s">
        <v>56</v>
      </c>
      <c r="N20" t="s">
        <v>150</v>
      </c>
      <c r="P20" s="61" t="s">
        <v>45</v>
      </c>
      <c r="Q20" t="s">
        <v>97</v>
      </c>
      <c r="W20" t="s">
        <v>35</v>
      </c>
      <c r="Y20" t="s">
        <v>22</v>
      </c>
      <c r="Z20" t="s">
        <v>32</v>
      </c>
    </row>
    <row r="21" spans="13:26">
      <c r="M21" s="61"/>
      <c r="N21" t="s">
        <v>152</v>
      </c>
      <c r="P21" s="61"/>
      <c r="Q21" t="s">
        <v>98</v>
      </c>
      <c r="V21" t="s">
        <v>21</v>
      </c>
      <c r="W21" t="s">
        <v>26</v>
      </c>
      <c r="Y21" t="s">
        <v>42</v>
      </c>
      <c r="Z21" t="s">
        <v>69</v>
      </c>
    </row>
    <row r="22" spans="13:26">
      <c r="M22" s="61"/>
      <c r="N22" t="s">
        <v>153</v>
      </c>
      <c r="P22" s="61"/>
      <c r="Q22" t="s">
        <v>100</v>
      </c>
      <c r="W22" t="s">
        <v>31</v>
      </c>
      <c r="Z22" t="s">
        <v>72</v>
      </c>
    </row>
    <row r="23" spans="13:26">
      <c r="M23" s="61"/>
      <c r="N23" t="s">
        <v>155</v>
      </c>
      <c r="P23" s="61"/>
      <c r="Q23" t="s">
        <v>102</v>
      </c>
      <c r="W23" t="s">
        <v>39</v>
      </c>
      <c r="Z23" t="s">
        <v>73</v>
      </c>
    </row>
    <row r="24" spans="13:26">
      <c r="M24" s="61" t="s">
        <v>57</v>
      </c>
      <c r="N24" t="s">
        <v>158</v>
      </c>
      <c r="P24" s="61"/>
      <c r="Q24" t="s">
        <v>104</v>
      </c>
      <c r="V24" t="s">
        <v>22</v>
      </c>
      <c r="W24" t="s">
        <v>27</v>
      </c>
      <c r="Y24" t="s">
        <v>43</v>
      </c>
      <c r="Z24" t="s">
        <v>76</v>
      </c>
    </row>
    <row r="25" spans="13:26">
      <c r="M25" s="61"/>
      <c r="N25" t="s">
        <v>161</v>
      </c>
      <c r="P25" s="61" t="s">
        <v>46</v>
      </c>
      <c r="Q25" t="s">
        <v>107</v>
      </c>
      <c r="W25" t="s">
        <v>37</v>
      </c>
      <c r="Z25" t="s">
        <v>78</v>
      </c>
    </row>
    <row r="26" spans="13:26">
      <c r="M26" s="61" t="s">
        <v>58</v>
      </c>
      <c r="N26" t="s">
        <v>164</v>
      </c>
      <c r="P26" s="61"/>
      <c r="Q26" t="s">
        <v>108</v>
      </c>
      <c r="W26" t="s">
        <v>41</v>
      </c>
      <c r="Z26" t="s">
        <v>79</v>
      </c>
    </row>
    <row r="27" spans="13:26">
      <c r="M27" s="61" t="s">
        <v>64</v>
      </c>
      <c r="N27" t="s">
        <v>181</v>
      </c>
      <c r="P27" s="61"/>
      <c r="Q27" t="s">
        <v>109</v>
      </c>
      <c r="V27" t="s">
        <v>42</v>
      </c>
      <c r="W27" t="s">
        <v>67</v>
      </c>
      <c r="Z27" t="s">
        <v>81</v>
      </c>
    </row>
    <row r="28" spans="13:26">
      <c r="M28" s="61"/>
      <c r="N28" t="s">
        <v>186</v>
      </c>
      <c r="P28" s="61" t="s">
        <v>50</v>
      </c>
      <c r="Q28" t="s">
        <v>115</v>
      </c>
      <c r="W28" t="s">
        <v>68</v>
      </c>
      <c r="Y28" t="s">
        <v>44</v>
      </c>
      <c r="Z28" t="s">
        <v>83</v>
      </c>
    </row>
    <row r="29" spans="13:26">
      <c r="M29" s="61"/>
      <c r="N29" t="s">
        <v>187</v>
      </c>
      <c r="P29" s="61"/>
      <c r="Q29" t="s">
        <v>117</v>
      </c>
      <c r="W29" t="s">
        <v>70</v>
      </c>
      <c r="Z29" t="s">
        <v>87</v>
      </c>
    </row>
    <row r="30" spans="13:26">
      <c r="M30" s="61"/>
      <c r="N30" t="s">
        <v>189</v>
      </c>
      <c r="P30" s="61" t="s">
        <v>51</v>
      </c>
      <c r="Q30" t="s">
        <v>122</v>
      </c>
      <c r="W30" t="s">
        <v>71</v>
      </c>
      <c r="Y30" t="s">
        <v>45</v>
      </c>
      <c r="Z30" t="s">
        <v>94</v>
      </c>
    </row>
    <row r="31" spans="13:26">
      <c r="P31" s="61"/>
      <c r="Q31" t="s">
        <v>123</v>
      </c>
      <c r="W31" t="s">
        <v>74</v>
      </c>
      <c r="Z31" t="s">
        <v>96</v>
      </c>
    </row>
    <row r="32" spans="13:26">
      <c r="P32" s="61" t="s">
        <v>52</v>
      </c>
      <c r="Q32" t="s">
        <v>125</v>
      </c>
      <c r="W32" t="s">
        <v>75</v>
      </c>
      <c r="Z32" t="s">
        <v>99</v>
      </c>
    </row>
    <row r="33" spans="16:26">
      <c r="P33" s="61" t="s">
        <v>53</v>
      </c>
      <c r="Q33" t="s">
        <v>147</v>
      </c>
      <c r="V33" t="s">
        <v>43</v>
      </c>
      <c r="W33" t="s">
        <v>77</v>
      </c>
      <c r="Z33" t="s">
        <v>101</v>
      </c>
    </row>
    <row r="34" spans="16:26">
      <c r="P34" s="61"/>
      <c r="Q34" t="s">
        <v>148</v>
      </c>
      <c r="W34" t="s">
        <v>80</v>
      </c>
      <c r="Y34" t="s">
        <v>46</v>
      </c>
      <c r="Z34" t="s">
        <v>105</v>
      </c>
    </row>
    <row r="35" spans="16:26">
      <c r="P35" s="61" t="s">
        <v>59</v>
      </c>
      <c r="Q35" t="s">
        <v>169</v>
      </c>
      <c r="V35" t="s">
        <v>44</v>
      </c>
      <c r="W35" t="s">
        <v>88</v>
      </c>
      <c r="Y35" t="s">
        <v>47</v>
      </c>
      <c r="Z35" t="s">
        <v>110</v>
      </c>
    </row>
    <row r="36" spans="16:26">
      <c r="P36" s="61" t="s">
        <v>63</v>
      </c>
      <c r="Q36" t="s">
        <v>179</v>
      </c>
      <c r="W36" t="s">
        <v>92</v>
      </c>
      <c r="Z36" t="s">
        <v>112</v>
      </c>
    </row>
    <row r="37" spans="16:26">
      <c r="P37" s="61" t="s">
        <v>64</v>
      </c>
      <c r="Q37" t="s">
        <v>188</v>
      </c>
      <c r="W37" t="s">
        <v>93</v>
      </c>
      <c r="Y37" t="s">
        <v>48</v>
      </c>
      <c r="Z37" t="s">
        <v>113</v>
      </c>
    </row>
    <row r="38" spans="16:26">
      <c r="V38" t="s">
        <v>45</v>
      </c>
      <c r="W38" t="s">
        <v>95</v>
      </c>
      <c r="Y38" t="s">
        <v>49</v>
      </c>
      <c r="Z38" t="s">
        <v>114</v>
      </c>
    </row>
    <row r="39" spans="16:26">
      <c r="W39" t="s">
        <v>103</v>
      </c>
      <c r="Y39" t="s">
        <v>51</v>
      </c>
      <c r="Z39" t="s">
        <v>118</v>
      </c>
    </row>
    <row r="40" spans="16:26">
      <c r="V40" t="s">
        <v>46</v>
      </c>
      <c r="W40" t="s">
        <v>106</v>
      </c>
      <c r="Z40" t="s">
        <v>119</v>
      </c>
    </row>
    <row r="41" spans="16:26">
      <c r="V41" t="s">
        <v>47</v>
      </c>
      <c r="W41" t="s">
        <v>111</v>
      </c>
      <c r="Z41" t="s">
        <v>120</v>
      </c>
    </row>
    <row r="42" spans="16:26">
      <c r="V42" t="s">
        <v>55</v>
      </c>
      <c r="W42" t="s">
        <v>127</v>
      </c>
      <c r="Z42" t="s">
        <v>121</v>
      </c>
    </row>
    <row r="43" spans="16:26">
      <c r="W43" t="s">
        <v>128</v>
      </c>
      <c r="Y43" t="s">
        <v>52</v>
      </c>
      <c r="Z43" t="s">
        <v>124</v>
      </c>
    </row>
    <row r="44" spans="16:26">
      <c r="W44" t="s">
        <v>129</v>
      </c>
      <c r="Z44" t="s">
        <v>126</v>
      </c>
    </row>
    <row r="45" spans="16:26">
      <c r="W45" t="s">
        <v>130</v>
      </c>
      <c r="Y45" t="s">
        <v>54</v>
      </c>
      <c r="Z45" t="s">
        <v>136</v>
      </c>
    </row>
    <row r="46" spans="16:26">
      <c r="W46" t="s">
        <v>132</v>
      </c>
      <c r="Z46" t="s">
        <v>137</v>
      </c>
    </row>
    <row r="47" spans="16:26">
      <c r="W47" t="s">
        <v>133</v>
      </c>
      <c r="Z47" t="s">
        <v>139</v>
      </c>
    </row>
    <row r="48" spans="16:26">
      <c r="W48" t="s">
        <v>134</v>
      </c>
      <c r="Z48" t="s">
        <v>140</v>
      </c>
    </row>
    <row r="49" spans="22:26">
      <c r="W49" t="s">
        <v>135</v>
      </c>
      <c r="Y49" t="s">
        <v>53</v>
      </c>
      <c r="Z49" t="s">
        <v>142</v>
      </c>
    </row>
    <row r="50" spans="22:26">
      <c r="V50" t="s">
        <v>56</v>
      </c>
      <c r="W50" t="s">
        <v>149</v>
      </c>
      <c r="Z50" t="s">
        <v>143</v>
      </c>
    </row>
    <row r="51" spans="22:26">
      <c r="W51" t="s">
        <v>151</v>
      </c>
      <c r="Z51" t="s">
        <v>144</v>
      </c>
    </row>
    <row r="52" spans="22:26">
      <c r="W52" t="s">
        <v>154</v>
      </c>
      <c r="Z52" t="s">
        <v>145</v>
      </c>
    </row>
    <row r="53" spans="22:26">
      <c r="V53" t="s">
        <v>57</v>
      </c>
      <c r="W53" t="s">
        <v>157</v>
      </c>
      <c r="Z53" t="s">
        <v>146</v>
      </c>
    </row>
    <row r="54" spans="22:26">
      <c r="W54" t="s">
        <v>159</v>
      </c>
      <c r="Y54" t="s">
        <v>58</v>
      </c>
      <c r="Z54" t="s">
        <v>163</v>
      </c>
    </row>
    <row r="55" spans="22:26">
      <c r="W55" t="s">
        <v>160</v>
      </c>
      <c r="Y55" t="s">
        <v>59</v>
      </c>
      <c r="Z55" t="s">
        <v>166</v>
      </c>
    </row>
    <row r="56" spans="22:26">
      <c r="V56" t="s">
        <v>58</v>
      </c>
      <c r="W56" t="s">
        <v>162</v>
      </c>
      <c r="Z56" t="s">
        <v>167</v>
      </c>
    </row>
    <row r="57" spans="22:26">
      <c r="W57" t="s">
        <v>88</v>
      </c>
      <c r="Z57" t="s">
        <v>168</v>
      </c>
    </row>
    <row r="58" spans="22:26">
      <c r="V58" t="s">
        <v>59</v>
      </c>
      <c r="W58" t="s">
        <v>165</v>
      </c>
      <c r="Z58" t="s">
        <v>170</v>
      </c>
    </row>
    <row r="59" spans="22:26">
      <c r="V59" t="s">
        <v>60</v>
      </c>
      <c r="W59" t="s">
        <v>172</v>
      </c>
      <c r="Y59" t="s">
        <v>60</v>
      </c>
      <c r="Z59" t="s">
        <v>171</v>
      </c>
    </row>
    <row r="60" spans="22:26">
      <c r="V60" t="s">
        <v>61</v>
      </c>
      <c r="W60">
        <v>44807</v>
      </c>
      <c r="Z60" t="s">
        <v>173</v>
      </c>
    </row>
    <row r="61" spans="22:26">
      <c r="V61" t="s">
        <v>62</v>
      </c>
      <c r="W61" t="s">
        <v>175</v>
      </c>
      <c r="Y61" t="s">
        <v>61</v>
      </c>
      <c r="Z61">
        <v>44809</v>
      </c>
    </row>
    <row r="62" spans="22:26">
      <c r="W62" t="s">
        <v>176</v>
      </c>
      <c r="Y62" t="s">
        <v>62</v>
      </c>
      <c r="Z62" t="s">
        <v>174</v>
      </c>
    </row>
    <row r="63" spans="22:26">
      <c r="W63" t="s">
        <v>178</v>
      </c>
      <c r="Z63" t="s">
        <v>177</v>
      </c>
    </row>
    <row r="64" spans="22:26">
      <c r="V64" t="s">
        <v>63</v>
      </c>
      <c r="W64" t="s">
        <v>180</v>
      </c>
      <c r="Y64" t="s">
        <v>64</v>
      </c>
      <c r="Z64" t="s">
        <v>184</v>
      </c>
    </row>
    <row r="65" spans="22:26">
      <c r="V65" t="s">
        <v>64</v>
      </c>
      <c r="W65" t="s">
        <v>182</v>
      </c>
      <c r="Y65" t="s">
        <v>65</v>
      </c>
      <c r="Z65" t="s">
        <v>195</v>
      </c>
    </row>
    <row r="66" spans="22:26">
      <c r="W66" t="s">
        <v>183</v>
      </c>
      <c r="Y66" t="s">
        <v>66</v>
      </c>
      <c r="Z66" t="s">
        <v>198</v>
      </c>
    </row>
    <row r="67" spans="22:26">
      <c r="W67" t="s">
        <v>185</v>
      </c>
    </row>
    <row r="68" spans="22:26">
      <c r="V68" t="s">
        <v>65</v>
      </c>
      <c r="W68" t="s">
        <v>190</v>
      </c>
    </row>
    <row r="69" spans="22:26">
      <c r="W69" t="s">
        <v>191</v>
      </c>
    </row>
    <row r="70" spans="22:26">
      <c r="W70" t="s">
        <v>192</v>
      </c>
    </row>
    <row r="71" spans="22:26">
      <c r="W71" t="s">
        <v>193</v>
      </c>
    </row>
    <row r="72" spans="22:26">
      <c r="W72" t="s">
        <v>194</v>
      </c>
    </row>
    <row r="73" spans="22:26">
      <c r="V73" t="s">
        <v>66</v>
      </c>
      <c r="W73" t="s">
        <v>196</v>
      </c>
    </row>
    <row r="74" spans="22:26">
      <c r="W74" t="s">
        <v>197</v>
      </c>
    </row>
    <row r="75" spans="22:26">
      <c r="W75" t="s">
        <v>199</v>
      </c>
    </row>
    <row r="76" spans="22:26">
      <c r="W76" t="s">
        <v>200</v>
      </c>
    </row>
    <row r="77" spans="22:26">
      <c r="W77" t="s">
        <v>201</v>
      </c>
    </row>
  </sheetData>
  <mergeCells count="12">
    <mergeCell ref="G4:Z4"/>
    <mergeCell ref="Y13:Z13"/>
    <mergeCell ref="S10:Z10"/>
    <mergeCell ref="S8:Z8"/>
    <mergeCell ref="G8:Q8"/>
    <mergeCell ref="G10:Q10"/>
    <mergeCell ref="G13:H13"/>
    <mergeCell ref="J13:K13"/>
    <mergeCell ref="M13:N13"/>
    <mergeCell ref="P13:Q13"/>
    <mergeCell ref="S13:T13"/>
    <mergeCell ref="V13:W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F0A8-07B2-4D40-97FF-98866ABB63E5}">
  <dimension ref="A1:D158"/>
  <sheetViews>
    <sheetView topLeftCell="A36" zoomScaleNormal="100" workbookViewId="0">
      <selection activeCell="C43" sqref="C43:D43"/>
    </sheetView>
  </sheetViews>
  <sheetFormatPr defaultRowHeight="14.4"/>
  <cols>
    <col min="1" max="1" width="11.44140625" bestFit="1" customWidth="1"/>
    <col min="2" max="2" width="11.33203125" bestFit="1" customWidth="1"/>
    <col min="3" max="3" width="15.5546875" bestFit="1" customWidth="1"/>
    <col min="4" max="4" width="14.33203125" bestFit="1" customWidth="1"/>
    <col min="6" max="6" width="9.44140625" bestFit="1" customWidth="1"/>
    <col min="7" max="7" width="9.6640625" bestFit="1" customWidth="1"/>
    <col min="8" max="8" width="15.5546875" bestFit="1" customWidth="1"/>
    <col min="9" max="9" width="13.33203125" bestFit="1" customWidth="1"/>
  </cols>
  <sheetData>
    <row r="1" spans="1:4">
      <c r="A1" t="s">
        <v>4</v>
      </c>
      <c r="B1" t="s">
        <v>246</v>
      </c>
      <c r="C1" t="s">
        <v>0</v>
      </c>
      <c r="D1" t="s">
        <v>1</v>
      </c>
    </row>
    <row r="2" spans="1:4">
      <c r="A2" t="s">
        <v>203</v>
      </c>
      <c r="B2">
        <v>2008</v>
      </c>
      <c r="C2" t="s">
        <v>54</v>
      </c>
      <c r="D2" t="s">
        <v>138</v>
      </c>
    </row>
    <row r="3" spans="1:4">
      <c r="A3" t="s">
        <v>203</v>
      </c>
      <c r="B3">
        <v>2009</v>
      </c>
      <c r="C3" t="s">
        <v>54</v>
      </c>
      <c r="D3" t="s">
        <v>141</v>
      </c>
    </row>
    <row r="4" spans="1:4">
      <c r="A4" t="s">
        <v>203</v>
      </c>
      <c r="B4">
        <v>2011</v>
      </c>
      <c r="C4" t="s">
        <v>43</v>
      </c>
      <c r="D4" t="s">
        <v>82</v>
      </c>
    </row>
    <row r="5" spans="1:4">
      <c r="A5" t="s">
        <v>203</v>
      </c>
      <c r="B5">
        <v>2011</v>
      </c>
      <c r="C5" t="s">
        <v>44</v>
      </c>
      <c r="D5" t="s">
        <v>84</v>
      </c>
    </row>
    <row r="6" spans="1:4">
      <c r="A6" t="s">
        <v>203</v>
      </c>
      <c r="B6">
        <v>2011</v>
      </c>
      <c r="C6" t="s">
        <v>44</v>
      </c>
      <c r="D6" t="s">
        <v>85</v>
      </c>
    </row>
    <row r="7" spans="1:4">
      <c r="A7" t="s">
        <v>203</v>
      </c>
      <c r="B7">
        <v>2011</v>
      </c>
      <c r="C7" t="s">
        <v>50</v>
      </c>
      <c r="D7" t="s">
        <v>116</v>
      </c>
    </row>
    <row r="8" spans="1:4">
      <c r="A8" t="s">
        <v>203</v>
      </c>
      <c r="B8">
        <v>2011</v>
      </c>
      <c r="C8" t="s">
        <v>55</v>
      </c>
      <c r="D8" t="s">
        <v>131</v>
      </c>
    </row>
    <row r="9" spans="1:4">
      <c r="A9" t="s">
        <v>203</v>
      </c>
      <c r="B9">
        <v>2011</v>
      </c>
      <c r="C9" t="s">
        <v>56</v>
      </c>
      <c r="D9" t="s">
        <v>150</v>
      </c>
    </row>
    <row r="10" spans="1:4">
      <c r="A10" t="s">
        <v>203</v>
      </c>
      <c r="B10">
        <v>2011</v>
      </c>
      <c r="C10" t="s">
        <v>56</v>
      </c>
      <c r="D10" t="s">
        <v>152</v>
      </c>
    </row>
    <row r="11" spans="1:4">
      <c r="A11" t="s">
        <v>203</v>
      </c>
      <c r="B11">
        <v>2011</v>
      </c>
      <c r="C11" t="s">
        <v>56</v>
      </c>
      <c r="D11" t="s">
        <v>153</v>
      </c>
    </row>
    <row r="12" spans="1:4">
      <c r="A12" t="s">
        <v>203</v>
      </c>
      <c r="B12">
        <v>2011</v>
      </c>
      <c r="C12" t="s">
        <v>56</v>
      </c>
      <c r="D12" t="s">
        <v>155</v>
      </c>
    </row>
    <row r="13" spans="1:4">
      <c r="A13" t="s">
        <v>203</v>
      </c>
      <c r="B13">
        <v>2011</v>
      </c>
      <c r="C13" t="s">
        <v>57</v>
      </c>
      <c r="D13" t="s">
        <v>158</v>
      </c>
    </row>
    <row r="14" spans="1:4">
      <c r="A14" t="s">
        <v>203</v>
      </c>
      <c r="B14">
        <v>2011</v>
      </c>
      <c r="C14" t="s">
        <v>57</v>
      </c>
      <c r="D14" t="s">
        <v>161</v>
      </c>
    </row>
    <row r="15" spans="1:4">
      <c r="A15" t="s">
        <v>203</v>
      </c>
      <c r="B15">
        <v>2011</v>
      </c>
      <c r="C15" t="s">
        <v>58</v>
      </c>
      <c r="D15" t="s">
        <v>164</v>
      </c>
    </row>
    <row r="16" spans="1:4">
      <c r="A16" t="s">
        <v>203</v>
      </c>
      <c r="B16">
        <v>2011</v>
      </c>
      <c r="C16" t="s">
        <v>64</v>
      </c>
      <c r="D16" t="s">
        <v>181</v>
      </c>
    </row>
    <row r="17" spans="1:4">
      <c r="A17" t="s">
        <v>203</v>
      </c>
      <c r="B17">
        <v>2011</v>
      </c>
      <c r="C17" t="s">
        <v>64</v>
      </c>
      <c r="D17" t="s">
        <v>186</v>
      </c>
    </row>
    <row r="18" spans="1:4">
      <c r="A18" t="s">
        <v>203</v>
      </c>
      <c r="B18">
        <v>2011</v>
      </c>
      <c r="C18" t="s">
        <v>64</v>
      </c>
      <c r="D18" t="s">
        <v>187</v>
      </c>
    </row>
    <row r="19" spans="1:4">
      <c r="A19" t="s">
        <v>203</v>
      </c>
      <c r="B19">
        <v>2011</v>
      </c>
      <c r="C19" t="s">
        <v>64</v>
      </c>
      <c r="D19" t="s">
        <v>189</v>
      </c>
    </row>
    <row r="20" spans="1:4">
      <c r="A20" t="s">
        <v>203</v>
      </c>
      <c r="B20">
        <v>2012</v>
      </c>
      <c r="C20" t="s">
        <v>22</v>
      </c>
      <c r="D20" t="s">
        <v>40</v>
      </c>
    </row>
    <row r="21" spans="1:4">
      <c r="A21" t="s">
        <v>203</v>
      </c>
      <c r="B21">
        <v>2012</v>
      </c>
      <c r="C21" t="s">
        <v>44</v>
      </c>
      <c r="D21" t="s">
        <v>86</v>
      </c>
    </row>
    <row r="22" spans="1:4">
      <c r="A22" t="s">
        <v>203</v>
      </c>
      <c r="B22">
        <v>2012</v>
      </c>
      <c r="C22" t="s">
        <v>44</v>
      </c>
      <c r="D22" t="s">
        <v>89</v>
      </c>
    </row>
    <row r="23" spans="1:4">
      <c r="A23" t="s">
        <v>203</v>
      </c>
      <c r="B23">
        <v>2012</v>
      </c>
      <c r="C23" t="s">
        <v>44</v>
      </c>
      <c r="D23" t="s">
        <v>90</v>
      </c>
    </row>
    <row r="24" spans="1:4">
      <c r="A24" t="s">
        <v>203</v>
      </c>
      <c r="B24">
        <v>2012</v>
      </c>
      <c r="C24" t="s">
        <v>44</v>
      </c>
      <c r="D24" t="s">
        <v>91</v>
      </c>
    </row>
    <row r="25" spans="1:4">
      <c r="A25" t="s">
        <v>203</v>
      </c>
      <c r="B25">
        <v>2012</v>
      </c>
      <c r="C25" t="s">
        <v>45</v>
      </c>
      <c r="D25" t="s">
        <v>97</v>
      </c>
    </row>
    <row r="26" spans="1:4">
      <c r="A26" t="s">
        <v>203</v>
      </c>
      <c r="B26">
        <v>2012</v>
      </c>
      <c r="C26" t="s">
        <v>45</v>
      </c>
      <c r="D26" t="s">
        <v>98</v>
      </c>
    </row>
    <row r="27" spans="1:4">
      <c r="A27" t="s">
        <v>203</v>
      </c>
      <c r="B27">
        <v>2012</v>
      </c>
      <c r="C27" t="s">
        <v>45</v>
      </c>
      <c r="D27" t="s">
        <v>100</v>
      </c>
    </row>
    <row r="28" spans="1:4">
      <c r="A28" t="s">
        <v>203</v>
      </c>
      <c r="B28">
        <v>2012</v>
      </c>
      <c r="C28" t="s">
        <v>45</v>
      </c>
      <c r="D28" t="s">
        <v>102</v>
      </c>
    </row>
    <row r="29" spans="1:4">
      <c r="A29" t="s">
        <v>203</v>
      </c>
      <c r="B29">
        <v>2012</v>
      </c>
      <c r="C29" t="s">
        <v>45</v>
      </c>
      <c r="D29" t="s">
        <v>104</v>
      </c>
    </row>
    <row r="30" spans="1:4">
      <c r="A30" t="s">
        <v>203</v>
      </c>
      <c r="B30">
        <v>2012</v>
      </c>
      <c r="C30" t="s">
        <v>46</v>
      </c>
      <c r="D30" t="s">
        <v>107</v>
      </c>
    </row>
    <row r="31" spans="1:4">
      <c r="A31" t="s">
        <v>203</v>
      </c>
      <c r="B31">
        <v>2012</v>
      </c>
      <c r="C31" t="s">
        <v>46</v>
      </c>
      <c r="D31" t="s">
        <v>108</v>
      </c>
    </row>
    <row r="32" spans="1:4">
      <c r="A32" t="s">
        <v>203</v>
      </c>
      <c r="B32">
        <v>2012</v>
      </c>
      <c r="C32" t="s">
        <v>46</v>
      </c>
      <c r="D32" t="s">
        <v>109</v>
      </c>
    </row>
    <row r="33" spans="1:4">
      <c r="A33" t="s">
        <v>203</v>
      </c>
      <c r="B33">
        <v>2012</v>
      </c>
      <c r="C33" t="s">
        <v>50</v>
      </c>
      <c r="D33" t="s">
        <v>115</v>
      </c>
    </row>
    <row r="34" spans="1:4">
      <c r="A34" t="s">
        <v>203</v>
      </c>
      <c r="B34">
        <v>2012</v>
      </c>
      <c r="C34" t="s">
        <v>50</v>
      </c>
      <c r="D34" t="s">
        <v>117</v>
      </c>
    </row>
    <row r="35" spans="1:4">
      <c r="A35" t="s">
        <v>203</v>
      </c>
      <c r="B35">
        <v>2012</v>
      </c>
      <c r="C35" t="s">
        <v>51</v>
      </c>
      <c r="D35" t="s">
        <v>122</v>
      </c>
    </row>
    <row r="36" spans="1:4">
      <c r="A36" t="s">
        <v>203</v>
      </c>
      <c r="B36">
        <v>2012</v>
      </c>
      <c r="C36" t="s">
        <v>51</v>
      </c>
      <c r="D36" t="s">
        <v>123</v>
      </c>
    </row>
    <row r="37" spans="1:4">
      <c r="A37" t="s">
        <v>203</v>
      </c>
      <c r="B37">
        <v>2012</v>
      </c>
      <c r="C37" t="s">
        <v>52</v>
      </c>
      <c r="D37" t="s">
        <v>125</v>
      </c>
    </row>
    <row r="38" spans="1:4">
      <c r="A38" t="s">
        <v>203</v>
      </c>
      <c r="B38">
        <v>2012</v>
      </c>
      <c r="C38" t="s">
        <v>53</v>
      </c>
      <c r="D38" t="s">
        <v>147</v>
      </c>
    </row>
    <row r="39" spans="1:4">
      <c r="A39" t="s">
        <v>203</v>
      </c>
      <c r="B39">
        <v>2012</v>
      </c>
      <c r="C39" t="s">
        <v>53</v>
      </c>
      <c r="D39" t="s">
        <v>148</v>
      </c>
    </row>
    <row r="40" spans="1:4">
      <c r="A40" t="s">
        <v>203</v>
      </c>
      <c r="B40">
        <v>2012</v>
      </c>
      <c r="C40" t="s">
        <v>59</v>
      </c>
      <c r="D40" t="s">
        <v>169</v>
      </c>
    </row>
    <row r="41" spans="1:4">
      <c r="A41" t="s">
        <v>203</v>
      </c>
      <c r="B41">
        <v>2012</v>
      </c>
      <c r="C41" t="s">
        <v>63</v>
      </c>
      <c r="D41" t="s">
        <v>179</v>
      </c>
    </row>
    <row r="42" spans="1:4">
      <c r="A42" t="s">
        <v>203</v>
      </c>
      <c r="B42">
        <v>2012</v>
      </c>
      <c r="C42" t="s">
        <v>64</v>
      </c>
      <c r="D42" t="s">
        <v>188</v>
      </c>
    </row>
    <row r="43" spans="1:4">
      <c r="A43" t="s">
        <v>204</v>
      </c>
      <c r="B43">
        <v>2009</v>
      </c>
      <c r="C43" t="s">
        <v>57</v>
      </c>
      <c r="D43" t="s">
        <v>156</v>
      </c>
    </row>
    <row r="44" spans="1:4">
      <c r="A44" t="s">
        <v>204</v>
      </c>
      <c r="B44">
        <v>2011</v>
      </c>
      <c r="C44" t="s">
        <v>18</v>
      </c>
      <c r="D44" t="s">
        <v>33</v>
      </c>
    </row>
    <row r="45" spans="1:4">
      <c r="A45" t="s">
        <v>204</v>
      </c>
      <c r="B45">
        <v>2011</v>
      </c>
      <c r="C45" t="s">
        <v>18</v>
      </c>
      <c r="D45" t="s">
        <v>38</v>
      </c>
    </row>
    <row r="46" spans="1:4">
      <c r="A46" t="s">
        <v>204</v>
      </c>
      <c r="B46">
        <v>2011</v>
      </c>
      <c r="C46" t="s">
        <v>19</v>
      </c>
      <c r="D46" t="s">
        <v>24</v>
      </c>
    </row>
    <row r="47" spans="1:4">
      <c r="A47" t="s">
        <v>204</v>
      </c>
      <c r="B47">
        <v>2011</v>
      </c>
      <c r="C47" t="s">
        <v>19</v>
      </c>
      <c r="D47" t="s">
        <v>29</v>
      </c>
    </row>
    <row r="48" spans="1:4">
      <c r="A48" t="s">
        <v>204</v>
      </c>
      <c r="B48">
        <v>2011</v>
      </c>
      <c r="C48" t="s">
        <v>20</v>
      </c>
      <c r="D48" t="s">
        <v>25</v>
      </c>
    </row>
    <row r="49" spans="1:4">
      <c r="A49" t="s">
        <v>204</v>
      </c>
      <c r="B49">
        <v>2011</v>
      </c>
      <c r="C49" t="s">
        <v>20</v>
      </c>
      <c r="D49" t="s">
        <v>35</v>
      </c>
    </row>
    <row r="50" spans="1:4">
      <c r="A50" t="s">
        <v>204</v>
      </c>
      <c r="B50">
        <v>2011</v>
      </c>
      <c r="C50" t="s">
        <v>21</v>
      </c>
      <c r="D50" t="s">
        <v>26</v>
      </c>
    </row>
    <row r="51" spans="1:4">
      <c r="A51" t="s">
        <v>204</v>
      </c>
      <c r="B51">
        <v>2011</v>
      </c>
      <c r="C51" t="s">
        <v>21</v>
      </c>
      <c r="D51" t="s">
        <v>31</v>
      </c>
    </row>
    <row r="52" spans="1:4">
      <c r="A52" t="s">
        <v>204</v>
      </c>
      <c r="B52">
        <v>2011</v>
      </c>
      <c r="C52" t="s">
        <v>21</v>
      </c>
      <c r="D52" t="s">
        <v>39</v>
      </c>
    </row>
    <row r="53" spans="1:4">
      <c r="A53" t="s">
        <v>204</v>
      </c>
      <c r="B53">
        <v>2011</v>
      </c>
      <c r="C53" t="s">
        <v>22</v>
      </c>
      <c r="D53" t="s">
        <v>27</v>
      </c>
    </row>
    <row r="54" spans="1:4">
      <c r="A54" t="s">
        <v>204</v>
      </c>
      <c r="B54">
        <v>2011</v>
      </c>
      <c r="C54" t="s">
        <v>22</v>
      </c>
      <c r="D54" t="s">
        <v>37</v>
      </c>
    </row>
    <row r="55" spans="1:4">
      <c r="A55" t="s">
        <v>204</v>
      </c>
      <c r="B55">
        <v>2011</v>
      </c>
      <c r="C55" t="s">
        <v>22</v>
      </c>
      <c r="D55" t="s">
        <v>41</v>
      </c>
    </row>
    <row r="56" spans="1:4">
      <c r="A56" t="s">
        <v>204</v>
      </c>
      <c r="B56">
        <v>2011</v>
      </c>
      <c r="C56" t="s">
        <v>42</v>
      </c>
      <c r="D56" t="s">
        <v>67</v>
      </c>
    </row>
    <row r="57" spans="1:4">
      <c r="A57" t="s">
        <v>204</v>
      </c>
      <c r="B57">
        <v>2011</v>
      </c>
      <c r="C57" t="s">
        <v>42</v>
      </c>
      <c r="D57" t="s">
        <v>68</v>
      </c>
    </row>
    <row r="58" spans="1:4">
      <c r="A58" t="s">
        <v>204</v>
      </c>
      <c r="B58">
        <v>2011</v>
      </c>
      <c r="C58" t="s">
        <v>42</v>
      </c>
      <c r="D58" t="s">
        <v>70</v>
      </c>
    </row>
    <row r="59" spans="1:4">
      <c r="A59" t="s">
        <v>204</v>
      </c>
      <c r="B59">
        <v>2011</v>
      </c>
      <c r="C59" t="s">
        <v>42</v>
      </c>
      <c r="D59" t="s">
        <v>71</v>
      </c>
    </row>
    <row r="60" spans="1:4">
      <c r="A60" t="s">
        <v>204</v>
      </c>
      <c r="B60">
        <v>2011</v>
      </c>
      <c r="C60" t="s">
        <v>42</v>
      </c>
      <c r="D60" t="s">
        <v>74</v>
      </c>
    </row>
    <row r="61" spans="1:4">
      <c r="A61" t="s">
        <v>204</v>
      </c>
      <c r="B61">
        <v>2011</v>
      </c>
      <c r="C61" t="s">
        <v>42</v>
      </c>
      <c r="D61" t="s">
        <v>75</v>
      </c>
    </row>
    <row r="62" spans="1:4">
      <c r="A62" t="s">
        <v>204</v>
      </c>
      <c r="B62">
        <v>2011</v>
      </c>
      <c r="C62" t="s">
        <v>43</v>
      </c>
      <c r="D62" t="s">
        <v>77</v>
      </c>
    </row>
    <row r="63" spans="1:4">
      <c r="A63" t="s">
        <v>204</v>
      </c>
      <c r="B63">
        <v>2011</v>
      </c>
      <c r="C63" t="s">
        <v>43</v>
      </c>
      <c r="D63" t="s">
        <v>80</v>
      </c>
    </row>
    <row r="64" spans="1:4">
      <c r="A64" t="s">
        <v>204</v>
      </c>
      <c r="B64">
        <v>2011</v>
      </c>
      <c r="C64" t="s">
        <v>44</v>
      </c>
      <c r="D64" t="s">
        <v>88</v>
      </c>
    </row>
    <row r="65" spans="1:4">
      <c r="A65" t="s">
        <v>204</v>
      </c>
      <c r="B65">
        <v>2011</v>
      </c>
      <c r="C65" t="s">
        <v>44</v>
      </c>
      <c r="D65" t="s">
        <v>92</v>
      </c>
    </row>
    <row r="66" spans="1:4">
      <c r="A66" t="s">
        <v>204</v>
      </c>
      <c r="B66">
        <v>2011</v>
      </c>
      <c r="C66" t="s">
        <v>44</v>
      </c>
      <c r="D66" t="s">
        <v>93</v>
      </c>
    </row>
    <row r="67" spans="1:4">
      <c r="A67" t="s">
        <v>204</v>
      </c>
      <c r="B67">
        <v>2011</v>
      </c>
      <c r="C67" t="s">
        <v>45</v>
      </c>
      <c r="D67" t="s">
        <v>95</v>
      </c>
    </row>
    <row r="68" spans="1:4">
      <c r="A68" t="s">
        <v>204</v>
      </c>
      <c r="B68">
        <v>2011</v>
      </c>
      <c r="C68" t="s">
        <v>45</v>
      </c>
      <c r="D68" t="s">
        <v>103</v>
      </c>
    </row>
    <row r="69" spans="1:4">
      <c r="A69" t="s">
        <v>204</v>
      </c>
      <c r="B69">
        <v>2011</v>
      </c>
      <c r="C69" t="s">
        <v>46</v>
      </c>
      <c r="D69" t="s">
        <v>106</v>
      </c>
    </row>
    <row r="70" spans="1:4">
      <c r="A70" t="s">
        <v>204</v>
      </c>
      <c r="B70">
        <v>2011</v>
      </c>
      <c r="C70" t="s">
        <v>47</v>
      </c>
      <c r="D70" t="s">
        <v>111</v>
      </c>
    </row>
    <row r="71" spans="1:4">
      <c r="A71" t="s">
        <v>204</v>
      </c>
      <c r="B71">
        <v>2011</v>
      </c>
      <c r="C71" t="s">
        <v>55</v>
      </c>
      <c r="D71" t="s">
        <v>127</v>
      </c>
    </row>
    <row r="72" spans="1:4">
      <c r="A72" t="s">
        <v>204</v>
      </c>
      <c r="B72">
        <v>2011</v>
      </c>
      <c r="C72" t="s">
        <v>55</v>
      </c>
      <c r="D72" t="s">
        <v>128</v>
      </c>
    </row>
    <row r="73" spans="1:4">
      <c r="A73" t="s">
        <v>204</v>
      </c>
      <c r="B73">
        <v>2011</v>
      </c>
      <c r="C73" t="s">
        <v>55</v>
      </c>
      <c r="D73" t="s">
        <v>129</v>
      </c>
    </row>
    <row r="74" spans="1:4">
      <c r="A74" t="s">
        <v>204</v>
      </c>
      <c r="B74">
        <v>2011</v>
      </c>
      <c r="C74" t="s">
        <v>55</v>
      </c>
      <c r="D74" t="s">
        <v>130</v>
      </c>
    </row>
    <row r="75" spans="1:4">
      <c r="A75" t="s">
        <v>204</v>
      </c>
      <c r="B75">
        <v>2011</v>
      </c>
      <c r="C75" t="s">
        <v>55</v>
      </c>
      <c r="D75" t="s">
        <v>132</v>
      </c>
    </row>
    <row r="76" spans="1:4">
      <c r="A76" t="s">
        <v>204</v>
      </c>
      <c r="B76">
        <v>2011</v>
      </c>
      <c r="C76" t="s">
        <v>55</v>
      </c>
      <c r="D76" t="s">
        <v>133</v>
      </c>
    </row>
    <row r="77" spans="1:4">
      <c r="A77" t="s">
        <v>204</v>
      </c>
      <c r="B77">
        <v>2011</v>
      </c>
      <c r="C77" t="s">
        <v>55</v>
      </c>
      <c r="D77" t="s">
        <v>134</v>
      </c>
    </row>
    <row r="78" spans="1:4">
      <c r="A78" t="s">
        <v>204</v>
      </c>
      <c r="B78">
        <v>2011</v>
      </c>
      <c r="C78" t="s">
        <v>55</v>
      </c>
      <c r="D78" t="s">
        <v>135</v>
      </c>
    </row>
    <row r="79" spans="1:4">
      <c r="A79" t="s">
        <v>204</v>
      </c>
      <c r="B79">
        <v>2011</v>
      </c>
      <c r="C79" t="s">
        <v>56</v>
      </c>
      <c r="D79" t="s">
        <v>149</v>
      </c>
    </row>
    <row r="80" spans="1:4">
      <c r="A80" t="s">
        <v>204</v>
      </c>
      <c r="B80">
        <v>2011</v>
      </c>
      <c r="C80" t="s">
        <v>56</v>
      </c>
      <c r="D80" t="s">
        <v>151</v>
      </c>
    </row>
    <row r="81" spans="1:4">
      <c r="A81" t="s">
        <v>204</v>
      </c>
      <c r="B81">
        <v>2011</v>
      </c>
      <c r="C81" t="s">
        <v>56</v>
      </c>
      <c r="D81" t="s">
        <v>154</v>
      </c>
    </row>
    <row r="82" spans="1:4">
      <c r="A82" t="s">
        <v>204</v>
      </c>
      <c r="B82">
        <v>2011</v>
      </c>
      <c r="C82" t="s">
        <v>57</v>
      </c>
      <c r="D82" t="s">
        <v>157</v>
      </c>
    </row>
    <row r="83" spans="1:4">
      <c r="A83" t="s">
        <v>204</v>
      </c>
      <c r="B83">
        <v>2011</v>
      </c>
      <c r="C83" t="s">
        <v>57</v>
      </c>
      <c r="D83" t="s">
        <v>159</v>
      </c>
    </row>
    <row r="84" spans="1:4">
      <c r="A84" t="s">
        <v>204</v>
      </c>
      <c r="B84">
        <v>2011</v>
      </c>
      <c r="C84" t="s">
        <v>57</v>
      </c>
      <c r="D84" t="s">
        <v>160</v>
      </c>
    </row>
    <row r="85" spans="1:4">
      <c r="A85" t="s">
        <v>204</v>
      </c>
      <c r="B85">
        <v>2011</v>
      </c>
      <c r="C85" t="s">
        <v>58</v>
      </c>
      <c r="D85" t="s">
        <v>162</v>
      </c>
    </row>
    <row r="86" spans="1:4">
      <c r="A86" t="s">
        <v>204</v>
      </c>
      <c r="B86">
        <v>2011</v>
      </c>
      <c r="C86" t="s">
        <v>58</v>
      </c>
      <c r="D86" t="s">
        <v>88</v>
      </c>
    </row>
    <row r="87" spans="1:4">
      <c r="A87" t="s">
        <v>204</v>
      </c>
      <c r="B87">
        <v>2011</v>
      </c>
      <c r="C87" t="s">
        <v>59</v>
      </c>
      <c r="D87" t="s">
        <v>165</v>
      </c>
    </row>
    <row r="88" spans="1:4">
      <c r="A88" t="s">
        <v>204</v>
      </c>
      <c r="B88">
        <v>2011</v>
      </c>
      <c r="C88" t="s">
        <v>60</v>
      </c>
      <c r="D88" t="s">
        <v>172</v>
      </c>
    </row>
    <row r="89" spans="1:4">
      <c r="A89" t="s">
        <v>204</v>
      </c>
      <c r="B89">
        <v>2011</v>
      </c>
      <c r="C89" t="s">
        <v>61</v>
      </c>
      <c r="D89">
        <v>44807</v>
      </c>
    </row>
    <row r="90" spans="1:4">
      <c r="A90" t="s">
        <v>204</v>
      </c>
      <c r="B90">
        <v>2011</v>
      </c>
      <c r="C90" t="s">
        <v>62</v>
      </c>
      <c r="D90" t="s">
        <v>175</v>
      </c>
    </row>
    <row r="91" spans="1:4">
      <c r="A91" t="s">
        <v>204</v>
      </c>
      <c r="B91">
        <v>2011</v>
      </c>
      <c r="C91" t="s">
        <v>62</v>
      </c>
      <c r="D91" t="s">
        <v>176</v>
      </c>
    </row>
    <row r="92" spans="1:4">
      <c r="A92" t="s">
        <v>204</v>
      </c>
      <c r="B92">
        <v>2011</v>
      </c>
      <c r="C92" t="s">
        <v>62</v>
      </c>
      <c r="D92" t="s">
        <v>178</v>
      </c>
    </row>
    <row r="93" spans="1:4">
      <c r="A93" t="s">
        <v>204</v>
      </c>
      <c r="B93">
        <v>2011</v>
      </c>
      <c r="C93" t="s">
        <v>63</v>
      </c>
      <c r="D93" t="s">
        <v>180</v>
      </c>
    </row>
    <row r="94" spans="1:4">
      <c r="A94" t="s">
        <v>204</v>
      </c>
      <c r="B94">
        <v>2011</v>
      </c>
      <c r="C94" t="s">
        <v>64</v>
      </c>
      <c r="D94" t="s">
        <v>182</v>
      </c>
    </row>
    <row r="95" spans="1:4">
      <c r="A95" t="s">
        <v>204</v>
      </c>
      <c r="B95">
        <v>2011</v>
      </c>
      <c r="C95" t="s">
        <v>64</v>
      </c>
      <c r="D95" t="s">
        <v>183</v>
      </c>
    </row>
    <row r="96" spans="1:4">
      <c r="A96" t="s">
        <v>204</v>
      </c>
      <c r="B96">
        <v>2011</v>
      </c>
      <c r="C96" t="s">
        <v>64</v>
      </c>
      <c r="D96" t="s">
        <v>185</v>
      </c>
    </row>
    <row r="97" spans="1:4">
      <c r="A97" t="s">
        <v>204</v>
      </c>
      <c r="B97">
        <v>2011</v>
      </c>
      <c r="C97" t="s">
        <v>65</v>
      </c>
      <c r="D97" t="s">
        <v>190</v>
      </c>
    </row>
    <row r="98" spans="1:4">
      <c r="A98" t="s">
        <v>204</v>
      </c>
      <c r="B98">
        <v>2011</v>
      </c>
      <c r="C98" t="s">
        <v>65</v>
      </c>
      <c r="D98" t="s">
        <v>191</v>
      </c>
    </row>
    <row r="99" spans="1:4">
      <c r="A99" t="s">
        <v>204</v>
      </c>
      <c r="B99">
        <v>2011</v>
      </c>
      <c r="C99" t="s">
        <v>65</v>
      </c>
      <c r="D99" t="s">
        <v>192</v>
      </c>
    </row>
    <row r="100" spans="1:4">
      <c r="A100" t="s">
        <v>204</v>
      </c>
      <c r="B100">
        <v>2011</v>
      </c>
      <c r="C100" t="s">
        <v>65</v>
      </c>
      <c r="D100" t="s">
        <v>193</v>
      </c>
    </row>
    <row r="101" spans="1:4">
      <c r="A101" t="s">
        <v>204</v>
      </c>
      <c r="B101">
        <v>2011</v>
      </c>
      <c r="C101" t="s">
        <v>65</v>
      </c>
      <c r="D101" t="s">
        <v>194</v>
      </c>
    </row>
    <row r="102" spans="1:4">
      <c r="A102" t="s">
        <v>204</v>
      </c>
      <c r="B102">
        <v>2011</v>
      </c>
      <c r="C102" t="s">
        <v>66</v>
      </c>
      <c r="D102" t="s">
        <v>196</v>
      </c>
    </row>
    <row r="103" spans="1:4">
      <c r="A103" t="s">
        <v>204</v>
      </c>
      <c r="B103">
        <v>2011</v>
      </c>
      <c r="C103" t="s">
        <v>66</v>
      </c>
      <c r="D103" t="s">
        <v>197</v>
      </c>
    </row>
    <row r="104" spans="1:4">
      <c r="A104" t="s">
        <v>204</v>
      </c>
      <c r="B104">
        <v>2011</v>
      </c>
      <c r="C104" t="s">
        <v>66</v>
      </c>
      <c r="D104" t="s">
        <v>199</v>
      </c>
    </row>
    <row r="105" spans="1:4">
      <c r="A105" t="s">
        <v>204</v>
      </c>
      <c r="B105">
        <v>2011</v>
      </c>
      <c r="C105" t="s">
        <v>66</v>
      </c>
      <c r="D105" t="s">
        <v>200</v>
      </c>
    </row>
    <row r="106" spans="1:4">
      <c r="A106" t="s">
        <v>204</v>
      </c>
      <c r="B106">
        <v>2011</v>
      </c>
      <c r="C106" t="s">
        <v>66</v>
      </c>
      <c r="D106" t="s">
        <v>201</v>
      </c>
    </row>
    <row r="107" spans="1:4">
      <c r="A107" t="s">
        <v>204</v>
      </c>
      <c r="B107">
        <v>2012</v>
      </c>
      <c r="C107" t="s">
        <v>18</v>
      </c>
      <c r="D107" t="s">
        <v>23</v>
      </c>
    </row>
    <row r="108" spans="1:4">
      <c r="A108" t="s">
        <v>204</v>
      </c>
      <c r="B108">
        <v>2012</v>
      </c>
      <c r="C108" t="s">
        <v>18</v>
      </c>
      <c r="D108" t="s">
        <v>28</v>
      </c>
    </row>
    <row r="109" spans="1:4">
      <c r="A109" t="s">
        <v>204</v>
      </c>
      <c r="B109">
        <v>2012</v>
      </c>
      <c r="C109" t="s">
        <v>19</v>
      </c>
      <c r="D109" t="s">
        <v>34</v>
      </c>
    </row>
    <row r="110" spans="1:4">
      <c r="A110" t="s">
        <v>204</v>
      </c>
      <c r="B110">
        <v>2012</v>
      </c>
      <c r="C110" t="s">
        <v>20</v>
      </c>
      <c r="D110" t="s">
        <v>30</v>
      </c>
    </row>
    <row r="111" spans="1:4">
      <c r="A111" t="s">
        <v>204</v>
      </c>
      <c r="B111">
        <v>2012</v>
      </c>
      <c r="C111" t="s">
        <v>21</v>
      </c>
      <c r="D111" t="s">
        <v>36</v>
      </c>
    </row>
    <row r="112" spans="1:4">
      <c r="A112" t="s">
        <v>204</v>
      </c>
      <c r="B112">
        <v>2012</v>
      </c>
      <c r="C112" t="s">
        <v>22</v>
      </c>
      <c r="D112" t="s">
        <v>32</v>
      </c>
    </row>
    <row r="113" spans="1:4">
      <c r="A113" t="s">
        <v>204</v>
      </c>
      <c r="B113">
        <v>2012</v>
      </c>
      <c r="C113" t="s">
        <v>42</v>
      </c>
      <c r="D113" t="s">
        <v>69</v>
      </c>
    </row>
    <row r="114" spans="1:4">
      <c r="A114" t="s">
        <v>204</v>
      </c>
      <c r="B114">
        <v>2012</v>
      </c>
      <c r="C114" t="s">
        <v>42</v>
      </c>
      <c r="D114" t="s">
        <v>72</v>
      </c>
    </row>
    <row r="115" spans="1:4">
      <c r="A115" t="s">
        <v>204</v>
      </c>
      <c r="B115">
        <v>2012</v>
      </c>
      <c r="C115" t="s">
        <v>42</v>
      </c>
      <c r="D115" t="s">
        <v>73</v>
      </c>
    </row>
    <row r="116" spans="1:4">
      <c r="A116" t="s">
        <v>204</v>
      </c>
      <c r="B116">
        <v>2012</v>
      </c>
      <c r="C116" t="s">
        <v>43</v>
      </c>
      <c r="D116" t="s">
        <v>76</v>
      </c>
    </row>
    <row r="117" spans="1:4">
      <c r="A117" t="s">
        <v>204</v>
      </c>
      <c r="B117">
        <v>2012</v>
      </c>
      <c r="C117" t="s">
        <v>43</v>
      </c>
      <c r="D117" t="s">
        <v>78</v>
      </c>
    </row>
    <row r="118" spans="1:4">
      <c r="A118" t="s">
        <v>204</v>
      </c>
      <c r="B118">
        <v>2012</v>
      </c>
      <c r="C118" t="s">
        <v>43</v>
      </c>
      <c r="D118" t="s">
        <v>79</v>
      </c>
    </row>
    <row r="119" spans="1:4">
      <c r="A119" t="s">
        <v>204</v>
      </c>
      <c r="B119">
        <v>2012</v>
      </c>
      <c r="C119" t="s">
        <v>43</v>
      </c>
      <c r="D119" t="s">
        <v>81</v>
      </c>
    </row>
    <row r="120" spans="1:4">
      <c r="A120" t="s">
        <v>204</v>
      </c>
      <c r="B120">
        <v>2012</v>
      </c>
      <c r="C120" t="s">
        <v>44</v>
      </c>
      <c r="D120" t="s">
        <v>83</v>
      </c>
    </row>
    <row r="121" spans="1:4">
      <c r="A121" t="s">
        <v>204</v>
      </c>
      <c r="B121">
        <v>2012</v>
      </c>
      <c r="C121" t="s">
        <v>44</v>
      </c>
      <c r="D121" t="s">
        <v>87</v>
      </c>
    </row>
    <row r="122" spans="1:4">
      <c r="A122" t="s">
        <v>204</v>
      </c>
      <c r="B122">
        <v>2012</v>
      </c>
      <c r="C122" t="s">
        <v>45</v>
      </c>
      <c r="D122" t="s">
        <v>94</v>
      </c>
    </row>
    <row r="123" spans="1:4">
      <c r="A123" t="s">
        <v>204</v>
      </c>
      <c r="B123">
        <v>2012</v>
      </c>
      <c r="C123" t="s">
        <v>45</v>
      </c>
      <c r="D123" t="s">
        <v>96</v>
      </c>
    </row>
    <row r="124" spans="1:4">
      <c r="A124" t="s">
        <v>204</v>
      </c>
      <c r="B124">
        <v>2012</v>
      </c>
      <c r="C124" t="s">
        <v>45</v>
      </c>
      <c r="D124" t="s">
        <v>99</v>
      </c>
    </row>
    <row r="125" spans="1:4">
      <c r="A125" t="s">
        <v>204</v>
      </c>
      <c r="B125">
        <v>2012</v>
      </c>
      <c r="C125" t="s">
        <v>45</v>
      </c>
      <c r="D125" t="s">
        <v>101</v>
      </c>
    </row>
    <row r="126" spans="1:4">
      <c r="A126" t="s">
        <v>204</v>
      </c>
      <c r="B126">
        <v>2012</v>
      </c>
      <c r="C126" t="s">
        <v>46</v>
      </c>
      <c r="D126" t="s">
        <v>105</v>
      </c>
    </row>
    <row r="127" spans="1:4">
      <c r="A127" t="s">
        <v>204</v>
      </c>
      <c r="B127">
        <v>2012</v>
      </c>
      <c r="C127" t="s">
        <v>47</v>
      </c>
      <c r="D127" t="s">
        <v>110</v>
      </c>
    </row>
    <row r="128" spans="1:4">
      <c r="A128" t="s">
        <v>204</v>
      </c>
      <c r="B128">
        <v>2012</v>
      </c>
      <c r="C128" t="s">
        <v>47</v>
      </c>
      <c r="D128" t="s">
        <v>112</v>
      </c>
    </row>
    <row r="129" spans="1:4">
      <c r="A129" t="s">
        <v>204</v>
      </c>
      <c r="B129">
        <v>2012</v>
      </c>
      <c r="C129" t="s">
        <v>48</v>
      </c>
      <c r="D129" t="s">
        <v>113</v>
      </c>
    </row>
    <row r="130" spans="1:4">
      <c r="A130" t="s">
        <v>204</v>
      </c>
      <c r="B130">
        <v>2012</v>
      </c>
      <c r="C130" t="s">
        <v>49</v>
      </c>
      <c r="D130" t="s">
        <v>114</v>
      </c>
    </row>
    <row r="131" spans="1:4">
      <c r="A131" t="s">
        <v>204</v>
      </c>
      <c r="B131">
        <v>2012</v>
      </c>
      <c r="C131" t="s">
        <v>51</v>
      </c>
      <c r="D131" t="s">
        <v>118</v>
      </c>
    </row>
    <row r="132" spans="1:4">
      <c r="A132" t="s">
        <v>204</v>
      </c>
      <c r="B132">
        <v>2012</v>
      </c>
      <c r="C132" t="s">
        <v>51</v>
      </c>
      <c r="D132" t="s">
        <v>119</v>
      </c>
    </row>
    <row r="133" spans="1:4">
      <c r="A133" t="s">
        <v>204</v>
      </c>
      <c r="B133">
        <v>2012</v>
      </c>
      <c r="C133" t="s">
        <v>51</v>
      </c>
      <c r="D133" t="s">
        <v>120</v>
      </c>
    </row>
    <row r="134" spans="1:4">
      <c r="A134" t="s">
        <v>204</v>
      </c>
      <c r="B134">
        <v>2012</v>
      </c>
      <c r="C134" t="s">
        <v>51</v>
      </c>
      <c r="D134" t="s">
        <v>121</v>
      </c>
    </row>
    <row r="135" spans="1:4">
      <c r="A135" t="s">
        <v>204</v>
      </c>
      <c r="B135">
        <v>2012</v>
      </c>
      <c r="C135" t="s">
        <v>52</v>
      </c>
      <c r="D135" t="s">
        <v>124</v>
      </c>
    </row>
    <row r="136" spans="1:4">
      <c r="A136" t="s">
        <v>204</v>
      </c>
      <c r="B136">
        <v>2012</v>
      </c>
      <c r="C136" t="s">
        <v>52</v>
      </c>
      <c r="D136" t="s">
        <v>126</v>
      </c>
    </row>
    <row r="137" spans="1:4">
      <c r="A137" t="s">
        <v>204</v>
      </c>
      <c r="B137">
        <v>2012</v>
      </c>
      <c r="C137" t="s">
        <v>54</v>
      </c>
      <c r="D137" t="s">
        <v>136</v>
      </c>
    </row>
    <row r="138" spans="1:4">
      <c r="A138" t="s">
        <v>204</v>
      </c>
      <c r="B138">
        <v>2012</v>
      </c>
      <c r="C138" t="s">
        <v>54</v>
      </c>
      <c r="D138" t="s">
        <v>137</v>
      </c>
    </row>
    <row r="139" spans="1:4">
      <c r="A139" t="s">
        <v>204</v>
      </c>
      <c r="B139">
        <v>2012</v>
      </c>
      <c r="C139" t="s">
        <v>54</v>
      </c>
      <c r="D139" t="s">
        <v>139</v>
      </c>
    </row>
    <row r="140" spans="1:4">
      <c r="A140" t="s">
        <v>204</v>
      </c>
      <c r="B140">
        <v>2012</v>
      </c>
      <c r="C140" t="s">
        <v>54</v>
      </c>
      <c r="D140" t="s">
        <v>140</v>
      </c>
    </row>
    <row r="141" spans="1:4">
      <c r="A141" t="s">
        <v>204</v>
      </c>
      <c r="B141">
        <v>2012</v>
      </c>
      <c r="C141" t="s">
        <v>53</v>
      </c>
      <c r="D141" t="s">
        <v>142</v>
      </c>
    </row>
    <row r="142" spans="1:4">
      <c r="A142" t="s">
        <v>204</v>
      </c>
      <c r="B142">
        <v>2012</v>
      </c>
      <c r="C142" t="s">
        <v>53</v>
      </c>
      <c r="D142" t="s">
        <v>143</v>
      </c>
    </row>
    <row r="143" spans="1:4">
      <c r="A143" t="s">
        <v>204</v>
      </c>
      <c r="B143">
        <v>2012</v>
      </c>
      <c r="C143" t="s">
        <v>53</v>
      </c>
      <c r="D143" t="s">
        <v>144</v>
      </c>
    </row>
    <row r="144" spans="1:4">
      <c r="A144" t="s">
        <v>204</v>
      </c>
      <c r="B144">
        <v>2012</v>
      </c>
      <c r="C144" t="s">
        <v>53</v>
      </c>
      <c r="D144" t="s">
        <v>145</v>
      </c>
    </row>
    <row r="145" spans="1:4">
      <c r="A145" t="s">
        <v>204</v>
      </c>
      <c r="B145">
        <v>2012</v>
      </c>
      <c r="C145" t="s">
        <v>53</v>
      </c>
      <c r="D145" t="s">
        <v>146</v>
      </c>
    </row>
    <row r="146" spans="1:4">
      <c r="A146" t="s">
        <v>204</v>
      </c>
      <c r="B146">
        <v>2012</v>
      </c>
      <c r="C146" t="s">
        <v>58</v>
      </c>
      <c r="D146" t="s">
        <v>163</v>
      </c>
    </row>
    <row r="147" spans="1:4">
      <c r="A147" t="s">
        <v>204</v>
      </c>
      <c r="B147">
        <v>2012</v>
      </c>
      <c r="C147" t="s">
        <v>59</v>
      </c>
      <c r="D147" t="s">
        <v>166</v>
      </c>
    </row>
    <row r="148" spans="1:4">
      <c r="A148" t="s">
        <v>204</v>
      </c>
      <c r="B148">
        <v>2012</v>
      </c>
      <c r="C148" t="s">
        <v>59</v>
      </c>
      <c r="D148" t="s">
        <v>167</v>
      </c>
    </row>
    <row r="149" spans="1:4">
      <c r="A149" t="s">
        <v>204</v>
      </c>
      <c r="B149">
        <v>2012</v>
      </c>
      <c r="C149" t="s">
        <v>59</v>
      </c>
      <c r="D149" t="s">
        <v>168</v>
      </c>
    </row>
    <row r="150" spans="1:4">
      <c r="A150" t="s">
        <v>204</v>
      </c>
      <c r="B150">
        <v>2012</v>
      </c>
      <c r="C150" t="s">
        <v>59</v>
      </c>
      <c r="D150" t="s">
        <v>170</v>
      </c>
    </row>
    <row r="151" spans="1:4">
      <c r="A151" t="s">
        <v>204</v>
      </c>
      <c r="B151">
        <v>2012</v>
      </c>
      <c r="C151" t="s">
        <v>60</v>
      </c>
      <c r="D151" t="s">
        <v>171</v>
      </c>
    </row>
    <row r="152" spans="1:4">
      <c r="A152" t="s">
        <v>204</v>
      </c>
      <c r="B152">
        <v>2012</v>
      </c>
      <c r="C152" t="s">
        <v>60</v>
      </c>
      <c r="D152" t="s">
        <v>173</v>
      </c>
    </row>
    <row r="153" spans="1:4">
      <c r="A153" t="s">
        <v>204</v>
      </c>
      <c r="B153">
        <v>2012</v>
      </c>
      <c r="C153" t="s">
        <v>61</v>
      </c>
      <c r="D153">
        <v>44809</v>
      </c>
    </row>
    <row r="154" spans="1:4">
      <c r="A154" t="s">
        <v>204</v>
      </c>
      <c r="B154">
        <v>2012</v>
      </c>
      <c r="C154" t="s">
        <v>62</v>
      </c>
      <c r="D154" t="s">
        <v>174</v>
      </c>
    </row>
    <row r="155" spans="1:4">
      <c r="A155" t="s">
        <v>204</v>
      </c>
      <c r="B155">
        <v>2012</v>
      </c>
      <c r="C155" t="s">
        <v>62</v>
      </c>
      <c r="D155" t="s">
        <v>177</v>
      </c>
    </row>
    <row r="156" spans="1:4">
      <c r="A156" t="s">
        <v>204</v>
      </c>
      <c r="B156">
        <v>2012</v>
      </c>
      <c r="C156" t="s">
        <v>64</v>
      </c>
      <c r="D156" t="s">
        <v>184</v>
      </c>
    </row>
    <row r="157" spans="1:4">
      <c r="A157" t="s">
        <v>204</v>
      </c>
      <c r="B157">
        <v>2012</v>
      </c>
      <c r="C157" t="s">
        <v>65</v>
      </c>
      <c r="D157" t="s">
        <v>195</v>
      </c>
    </row>
    <row r="158" spans="1:4">
      <c r="A158" t="s">
        <v>204</v>
      </c>
      <c r="B158">
        <v>2012</v>
      </c>
      <c r="C158" t="s">
        <v>66</v>
      </c>
      <c r="D158" t="s">
        <v>198</v>
      </c>
    </row>
  </sheetData>
  <autoFilter ref="A1:D158" xr:uid="{D35EF0A8-07B2-4D40-97FF-98866ABB63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Sheet5</vt:lpstr>
      <vt:lpstr>Sheet4</vt:lpstr>
      <vt:lpstr>Sheet3</vt:lpstr>
      <vt:lpstr>Sheet6</vt:lpstr>
      <vt:lpstr>Sheet9</vt:lpstr>
      <vt:lpstr>Data With some Addons</vt:lpstr>
      <vt:lpstr>Data for Experiments</vt:lpstr>
      <vt:lpstr>My beautiful soup</vt:lpstr>
      <vt:lpstr>Sheet1</vt:lpstr>
      <vt:lpstr>Coulumns needed to make dcsn</vt:lpstr>
      <vt:lpstr>__year_resale_value</vt:lpstr>
      <vt:lpstr>'My beautiful soup'!Criteria</vt:lpstr>
      <vt:lpstr>Curb_weight</vt:lpstr>
      <vt:lpstr>Engine_size</vt:lpstr>
      <vt:lpstr>'My beautiful soup'!Extract</vt:lpstr>
      <vt:lpstr>Fuel_capacity</vt:lpstr>
      <vt:lpstr>Fuel_efficiency</vt:lpstr>
      <vt:lpstr>Horsepower</vt:lpstr>
      <vt:lpstr>Latest_Launch</vt:lpstr>
      <vt:lpstr>Latest_Launch_year</vt:lpstr>
      <vt:lpstr>Length</vt:lpstr>
      <vt:lpstr>Manufacturer</vt:lpstr>
      <vt:lpstr>Model</vt:lpstr>
      <vt:lpstr>Power_perf_factor</vt:lpstr>
      <vt:lpstr>Price_in_thousands</vt:lpstr>
      <vt:lpstr>Sales_in_thousands</vt:lpstr>
      <vt:lpstr>Table1</vt:lpstr>
      <vt:lpstr>Vehicle_type</vt:lpstr>
      <vt:lpstr>Wheelbase</vt:lpstr>
      <vt:lpstr>Width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croma</dc:creator>
  <cp:keywords/>
  <dc:description/>
  <cp:lastModifiedBy>rajni kant joshi</cp:lastModifiedBy>
  <cp:revision/>
  <dcterms:created xsi:type="dcterms:W3CDTF">2023-04-11T15:44:52Z</dcterms:created>
  <dcterms:modified xsi:type="dcterms:W3CDTF">2023-04-16T13:18:24Z</dcterms:modified>
  <cp:category/>
  <cp:contentStatus/>
</cp:coreProperties>
</file>