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cuments\JATIN SINGH 5-6\"/>
    </mc:Choice>
  </mc:AlternateContent>
  <xr:revisionPtr revIDLastSave="0" documentId="13_ncr:1_{D86A99C9-CD13-4916-9CCF-7F416FFAC0A3}" xr6:coauthVersionLast="47" xr6:coauthVersionMax="47" xr10:uidLastSave="{00000000-0000-0000-0000-000000000000}"/>
  <bookViews>
    <workbookView xWindow="-110" yWindow="-110" windowWidth="19420" windowHeight="1042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O21" i="1"/>
  <c r="O27" i="1"/>
  <c r="O28" i="1"/>
  <c r="O23" i="1"/>
  <c r="S16" i="1"/>
  <c r="O24" i="1"/>
  <c r="S7" i="1"/>
  <c r="S4" i="1"/>
  <c r="S5" i="1"/>
  <c r="S14" i="1"/>
  <c r="S13" i="1"/>
  <c r="S12" i="1"/>
  <c r="S11" i="1"/>
  <c r="S9" i="1"/>
  <c r="S8" i="1"/>
  <c r="S6" i="1"/>
</calcChain>
</file>

<file path=xl/sharedStrings.xml><?xml version="1.0" encoding="utf-8"?>
<sst xmlns="http://schemas.openxmlformats.org/spreadsheetml/2006/main" count="111" uniqueCount="71">
  <si>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</si>
  <si>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</si>
  <si>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</si>
  <si>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</si>
  <si>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</si>
  <si>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</si>
  <si>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</si>
  <si>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</si>
  <si>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</si>
  <si>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</si>
  <si>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</si>
  <si>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</si>
  <si>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</si>
  <si>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</si>
  <si>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</si>
  <si>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</si>
  <si>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</si>
  <si>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</si>
  <si>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</si>
  <si>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</si>
  <si>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</si>
  <si>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</si>
  <si>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</si>
  <si>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</si>
  <si>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</si>
  <si>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</si>
  <si>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</si>
  <si>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</si>
  <si>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</si>
  <si>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</si>
  <si>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</si>
  <si>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</si>
  <si>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</si>
  <si>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</si>
  <si>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</si>
  <si>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</si>
  <si>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</si>
  <si>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</si>
  <si>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</si>
  <si>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</si>
  <si>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</si>
  <si>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</si>
  <si>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</si>
  <si>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</si>
  <si>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</si>
  <si>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</si>
  <si>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</si>
  <si>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</si>
  <si>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</si>
  <si>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</si>
  <si>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</si>
  <si>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</si>
  <si>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</si>
  <si>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</si>
  <si>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</si>
  <si>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</si>
  <si>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</si>
  <si>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</si>
  <si>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</si>
  <si>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</si>
  <si>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</si>
  <si>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COUNT</t>
  </si>
  <si>
    <t>AVERAGE</t>
  </si>
  <si>
    <t>SUMIF</t>
  </si>
  <si>
    <t>COUNTIF</t>
  </si>
  <si>
    <t>AVERAGEIF</t>
  </si>
  <si>
    <t>SUMIFS</t>
  </si>
  <si>
    <t>COUNTIFS</t>
  </si>
  <si>
    <t>AVERAGEIFS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</si>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</sst>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0" fontId="0" fillId="0" borderId="1" xfId="0" applyBorder="1"/>
    <xf numFmtId="2" fontId="0" fillId="0" borderId="13" xfId="0" applyNumberFormat="1" applyBorder="1"/>
    <xf numFmtId="2" fontId="0" fillId="0" borderId="8" xfId="0" applyNumberFormat="1" applyBorder="1"/>
    <xf numFmtId="0" fontId="2" fillId="3" borderId="23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2" fillId="3" borderId="24" xfId="0" applyFont="1" applyFill="1" applyBorder="1" applyAlignment="1">
      <alignment horizontal="center" vertical="center" wrapText="1"/>
    </xf>
    <xf numFmtId="3" fontId="0" fillId="2" borderId="24" xfId="0" applyNumberFormat="1" applyFill="1" applyBorder="1" applyAlignment="1">
      <alignment vertical="center" wrapText="1"/>
    </xf>
    <xf numFmtId="3" fontId="0" fillId="0" borderId="24" xfId="0" applyNumberFormat="1" applyBorder="1" applyAlignment="1">
      <alignment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3" fontId="0" fillId="0" borderId="25" xfId="0" applyNumberFormat="1" applyBorder="1" applyAlignment="1">
      <alignment vertical="center" wrapText="1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44</xdr:row>
      <xdr:rowOff>76200</xdr:rowOff>
    </xdr:from>
    <xdr:to>
      <xdr:col>7</xdr:col>
      <xdr:colOff>16934</xdr:colOff>
      <xdr:row>53</xdr:row>
      <xdr:rowOff>9226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5639C3-EFE5-DB4A-708E-2698A02985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8774"/>
        <a:stretch/>
      </xdr:blipFill>
      <xdr:spPr bwMode="auto">
        <a:xfrm>
          <a:off x="76200" y="9618133"/>
          <a:ext cx="6595534" cy="1609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H43"/>
  <sheetViews>
    <sheetView tabSelected="1" topLeftCell="A35" zoomScale="75" zoomScaleNormal="99" workbookViewId="0">
      <selection activeCell="H52" sqref="H52"/>
    </sheetView>
  </sheetViews>
  <sheetFormatPr defaultRowHeight="14.5" x14ac:dyDescent="0.35"/>
  <cols>
    <col min="1" max="1" width="17" customWidth="1"/>
    <col min="2" max="2" width="11.90625" customWidth="1"/>
    <col min="3" max="3" width="14.26953125" bestFit="1" customWidth="1"/>
    <col min="4" max="4" width="16.81640625" bestFit="1" customWidth="1"/>
    <col min="5" max="5" width="11.36328125" bestFit="1" customWidth="1"/>
    <col min="6" max="6" width="12.453125" bestFit="1" customWidth="1"/>
    <col min="7" max="7" width="11.36328125" bestFit="1" customWidth="1"/>
    <col min="8" max="8" width="8.90625" bestFit="1" customWidth="1"/>
    <col min="9" max="9" width="11.08984375" bestFit="1" customWidth="1"/>
    <col min="10" max="10" width="9.7265625" bestFit="1" customWidth="1"/>
    <col min="11" max="11" width="11.6328125" bestFit="1" customWidth="1"/>
    <col min="12" max="12" width="11.36328125" bestFit="1" customWidth="1"/>
    <col min="13" max="13" width="10" bestFit="1" customWidth="1"/>
    <col min="14" max="14" width="11.08984375" bestFit="1" customWidth="1"/>
    <col min="15" max="15" width="11.36328125" bestFit="1" customWidth="1"/>
    <col min="16" max="16" width="11.6328125" bestFit="1" customWidth="1"/>
    <col min="17" max="17" width="11.36328125" bestFit="1" customWidth="1"/>
    <col min="18" max="18" width="7.90625" bestFit="1" customWidth="1"/>
    <col min="19" max="19" width="14.7265625" bestFit="1" customWidth="1"/>
    <col min="20" max="20" width="11.90625" bestFit="1" customWidth="1"/>
    <col min="21" max="24" width="9.26953125" bestFit="1" customWidth="1"/>
    <col min="25" max="27" width="10.90625" bestFit="1" customWidth="1"/>
    <col min="28" max="28" width="8.26953125" bestFit="1" customWidth="1"/>
    <col min="29" max="30" width="10.90625" bestFit="1" customWidth="1"/>
    <col min="31" max="31" width="9.26953125" bestFit="1" customWidth="1"/>
    <col min="32" max="32" width="11.90625" bestFit="1" customWidth="1"/>
    <col min="33" max="34" width="10.90625" bestFit="1" customWidth="1"/>
  </cols>
  <sheetData>
    <row r="1" spans="1:2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20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</row>
    <row r="3" spans="1:20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36" t="s">
        <v>40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8"/>
      <c r="S3" s="7" t="s">
        <v>41</v>
      </c>
    </row>
    <row r="4" spans="1:20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42" t="s">
        <v>37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4"/>
      <c r="S4" s="9">
        <f>SUM(B2:B34)</f>
        <v>1208264978</v>
      </c>
    </row>
    <row r="5" spans="1:20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24" t="s">
        <v>38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4">
        <f>COUNTA(Table1[State/UT])</f>
        <v>33</v>
      </c>
      <c r="T5" t="s">
        <v>61</v>
      </c>
    </row>
    <row r="6" spans="1:20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24" t="s">
        <v>39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  <c r="S6" s="4">
        <f>AVERAGE(Table1[Population])</f>
        <v>36614090.242424242</v>
      </c>
      <c r="T6" t="s">
        <v>62</v>
      </c>
    </row>
    <row r="7" spans="1:20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24" t="s">
        <v>43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  <c r="S7" s="4">
        <f>SUMIF(Table1[Gender Ratio],"&gt;950",Table1[Population])</f>
        <v>378671998</v>
      </c>
      <c r="T7" t="s">
        <v>63</v>
      </c>
    </row>
    <row r="8" spans="1:20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24" t="s">
        <v>45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6"/>
      <c r="S8" s="4">
        <f>COUNTIF(Table1[Population],"&gt;50000000")</f>
        <v>9</v>
      </c>
      <c r="T8" t="s">
        <v>64</v>
      </c>
    </row>
    <row r="9" spans="1:20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24" t="s">
        <v>44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  <c r="S9" s="4">
        <f>AVERAGEIF(Table1[Gender Ratio],"&gt;950",Table1[Population])</f>
        <v>25244799.866666667</v>
      </c>
      <c r="T9" t="s">
        <v>65</v>
      </c>
    </row>
    <row r="10" spans="1:20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24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  <c r="S10" s="4"/>
      <c r="T10" t="s">
        <v>66</v>
      </c>
    </row>
    <row r="11" spans="1:20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24" t="s">
        <v>47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  <c r="S11" s="4">
        <f>COUNTIFS(C2:C35,"&gt;20000000",D2:D35,"&gt;20000000")</f>
        <v>11</v>
      </c>
      <c r="T11" t="s">
        <v>67</v>
      </c>
    </row>
    <row r="12" spans="1:20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24" t="s">
        <v>46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/>
      <c r="S12" s="4">
        <f>AVERAGEIFS(B2:B35,C2:C35,"&gt;10000000",E2:E35,"&gt;950")</f>
        <v>43744269.625</v>
      </c>
      <c r="T12" t="s">
        <v>68</v>
      </c>
    </row>
    <row r="13" spans="1:20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24" t="s">
        <v>49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6"/>
      <c r="S13" s="4">
        <f>MAX(E2:E35)</f>
        <v>1084</v>
      </c>
      <c r="T13" t="s">
        <v>69</v>
      </c>
    </row>
    <row r="14" spans="1:20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24" t="s">
        <v>48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4">
        <f>MIN(E2:E35)</f>
        <v>700</v>
      </c>
      <c r="T14" t="s">
        <v>70</v>
      </c>
    </row>
    <row r="15" spans="1:20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24" t="s">
        <v>55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S15" s="4"/>
    </row>
    <row r="16" spans="1:20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24" t="s">
        <v>59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  <c r="S16" s="4">
        <f>R22</f>
        <v>0</v>
      </c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27" t="s">
        <v>60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  <c r="S17" s="8"/>
    </row>
    <row r="18" spans="1:19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30" t="s">
        <v>56</v>
      </c>
      <c r="H19" s="31"/>
      <c r="I19" s="31"/>
      <c r="J19" s="31"/>
      <c r="K19" s="31"/>
      <c r="L19" s="31"/>
      <c r="M19" s="31"/>
      <c r="N19" s="32"/>
      <c r="O19" s="7" t="s">
        <v>41</v>
      </c>
    </row>
    <row r="20" spans="1:19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39" t="s">
        <v>50</v>
      </c>
      <c r="H20" s="40"/>
      <c r="I20" s="40"/>
      <c r="J20" s="40"/>
      <c r="K20" s="40"/>
      <c r="L20" s="40"/>
      <c r="M20" s="40"/>
      <c r="N20" s="41"/>
      <c r="O20" s="6"/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24" t="s">
        <v>51</v>
      </c>
      <c r="H21" s="25"/>
      <c r="I21" s="25"/>
      <c r="J21" s="25"/>
      <c r="K21" s="25"/>
      <c r="L21" s="25"/>
      <c r="M21" s="25"/>
      <c r="N21" s="26"/>
      <c r="O21" s="10">
        <f>VLOOKUP(A20,Table1[[#Headers],[#Data]],3,0)</f>
        <v>58243056</v>
      </c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24" t="s">
        <v>52</v>
      </c>
      <c r="H22" s="25"/>
      <c r="I22" s="25"/>
      <c r="J22" s="25"/>
      <c r="K22" s="25"/>
      <c r="L22" s="25"/>
      <c r="M22" s="25"/>
      <c r="N22" s="26"/>
      <c r="O22" s="4">
        <f>VLOOKUP(A29,Table1[[#Headers],[#Data]],4,0)</f>
        <v>36009055</v>
      </c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24" t="s">
        <v>53</v>
      </c>
      <c r="H23" s="25"/>
      <c r="I23" s="25"/>
      <c r="J23" s="25"/>
      <c r="K23" s="25"/>
      <c r="L23" s="25"/>
      <c r="M23" s="25"/>
      <c r="N23" s="26"/>
      <c r="O23" s="4">
        <f>VLOOKUP(A27,Table1[[#Headers],[#Data]],5,0)</f>
        <v>928</v>
      </c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24" t="s">
        <v>57</v>
      </c>
      <c r="H24" s="25"/>
      <c r="I24" s="25"/>
      <c r="J24" s="25"/>
      <c r="K24" s="25"/>
      <c r="L24" s="25"/>
      <c r="M24" s="25"/>
      <c r="N24" s="26"/>
      <c r="O24" s="4">
        <f>MIN(Table1[Population])</f>
        <v>64473</v>
      </c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33"/>
      <c r="H25" s="34"/>
      <c r="I25" s="34"/>
      <c r="J25" s="34"/>
      <c r="K25" s="34"/>
      <c r="L25" s="34"/>
      <c r="M25" s="34"/>
      <c r="N25" s="35"/>
      <c r="O25" s="4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24" t="s">
        <v>54</v>
      </c>
      <c r="H26" s="25"/>
      <c r="I26" s="25"/>
      <c r="J26" s="25"/>
      <c r="K26" s="25"/>
      <c r="L26" s="25"/>
      <c r="M26" s="25"/>
      <c r="N26" s="26"/>
      <c r="O26" s="4"/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33" t="s">
        <v>16</v>
      </c>
      <c r="H27" s="34"/>
      <c r="I27" s="34"/>
      <c r="J27" s="34"/>
      <c r="K27" s="34"/>
      <c r="L27" s="34"/>
      <c r="M27" s="34"/>
      <c r="N27" s="35"/>
      <c r="O27" s="4">
        <f>VLOOKUP(G27,Table1[[#Headers],[#Data]],2,0)</f>
        <v>33406061</v>
      </c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21" t="s">
        <v>58</v>
      </c>
      <c r="H28" s="22"/>
      <c r="I28" s="22"/>
      <c r="J28" s="22"/>
      <c r="K28" s="22"/>
      <c r="L28" s="22"/>
      <c r="M28" s="22"/>
      <c r="N28" s="23"/>
      <c r="O28" s="5">
        <f>VLOOKUP(G28,Table1[[#Headers],[#Data]],2,0)</f>
        <v>33406061</v>
      </c>
    </row>
    <row r="29" spans="1:19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34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34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34" x14ac:dyDescent="0.35">
      <c r="A35" s="2"/>
      <c r="B35" s="3"/>
      <c r="C35" s="3"/>
      <c r="D35" s="3"/>
      <c r="E35" s="2"/>
    </row>
    <row r="39" spans="1:34" ht="87" x14ac:dyDescent="0.35">
      <c r="A39" s="11" t="s">
        <v>0</v>
      </c>
      <c r="B39" s="12" t="s">
        <v>34</v>
      </c>
      <c r="C39" s="13" t="s">
        <v>13</v>
      </c>
      <c r="D39" s="12" t="s">
        <v>31</v>
      </c>
      <c r="E39" s="13" t="s">
        <v>18</v>
      </c>
      <c r="F39" s="12" t="s">
        <v>6</v>
      </c>
      <c r="G39" s="13" t="s">
        <v>20</v>
      </c>
      <c r="H39" s="12" t="s">
        <v>35</v>
      </c>
      <c r="I39" s="13" t="s">
        <v>22</v>
      </c>
      <c r="J39" s="12" t="s">
        <v>30</v>
      </c>
      <c r="K39" s="13" t="s">
        <v>12</v>
      </c>
      <c r="L39" s="12" t="s">
        <v>21</v>
      </c>
      <c r="M39" s="13" t="s">
        <v>25</v>
      </c>
      <c r="N39" s="12" t="s">
        <v>23</v>
      </c>
      <c r="O39" s="13" t="s">
        <v>17</v>
      </c>
      <c r="P39" s="12" t="s">
        <v>11</v>
      </c>
      <c r="Q39" s="13" t="s">
        <v>16</v>
      </c>
      <c r="R39" s="12" t="s">
        <v>36</v>
      </c>
      <c r="S39" s="13" t="s">
        <v>8</v>
      </c>
      <c r="T39" s="12" t="s">
        <v>5</v>
      </c>
      <c r="U39" s="13" t="s">
        <v>28</v>
      </c>
      <c r="V39" s="12" t="s">
        <v>27</v>
      </c>
      <c r="W39" s="13" t="s">
        <v>32</v>
      </c>
      <c r="X39" s="12" t="s">
        <v>29</v>
      </c>
      <c r="Y39" s="13" t="s">
        <v>14</v>
      </c>
      <c r="Z39" s="12" t="s">
        <v>19</v>
      </c>
      <c r="AA39" s="13" t="s">
        <v>10</v>
      </c>
      <c r="AB39" s="12" t="s">
        <v>33</v>
      </c>
      <c r="AC39" s="13" t="s">
        <v>9</v>
      </c>
      <c r="AD39" s="12" t="s">
        <v>15</v>
      </c>
      <c r="AE39" s="13" t="s">
        <v>26</v>
      </c>
      <c r="AF39" s="12" t="s">
        <v>4</v>
      </c>
      <c r="AG39" s="13" t="s">
        <v>24</v>
      </c>
      <c r="AH39" s="12" t="s">
        <v>7</v>
      </c>
    </row>
    <row r="40" spans="1:34" x14ac:dyDescent="0.35">
      <c r="A40" s="14" t="s">
        <v>1</v>
      </c>
      <c r="B40" s="15">
        <v>380581</v>
      </c>
      <c r="C40" s="16">
        <v>49386799</v>
      </c>
      <c r="D40" s="15">
        <v>1383727</v>
      </c>
      <c r="E40" s="16">
        <v>31205576</v>
      </c>
      <c r="F40" s="15">
        <v>104099452</v>
      </c>
      <c r="G40" s="16">
        <v>25545198</v>
      </c>
      <c r="H40" s="15">
        <v>585764</v>
      </c>
      <c r="I40" s="16">
        <v>16787941</v>
      </c>
      <c r="J40" s="15">
        <v>1458545</v>
      </c>
      <c r="K40" s="16">
        <v>60439692</v>
      </c>
      <c r="L40" s="15">
        <v>25351462</v>
      </c>
      <c r="M40" s="16">
        <v>6864602</v>
      </c>
      <c r="N40" s="15">
        <v>12541302</v>
      </c>
      <c r="O40" s="16">
        <v>32988134</v>
      </c>
      <c r="P40" s="15">
        <v>61095297</v>
      </c>
      <c r="Q40" s="16">
        <v>33406061</v>
      </c>
      <c r="R40" s="15">
        <v>64473</v>
      </c>
      <c r="S40" s="16">
        <v>72626809</v>
      </c>
      <c r="T40" s="15">
        <v>112374333</v>
      </c>
      <c r="U40" s="16">
        <v>2570390</v>
      </c>
      <c r="V40" s="15">
        <v>2966889</v>
      </c>
      <c r="W40" s="16">
        <v>1097206</v>
      </c>
      <c r="X40" s="15">
        <v>1978502</v>
      </c>
      <c r="Y40" s="16">
        <v>41974218</v>
      </c>
      <c r="Z40" s="15">
        <v>27743338</v>
      </c>
      <c r="AA40" s="16">
        <v>68548437</v>
      </c>
      <c r="AB40" s="15">
        <v>610577</v>
      </c>
      <c r="AC40" s="16">
        <v>72147030</v>
      </c>
      <c r="AD40" s="15">
        <v>35193978</v>
      </c>
      <c r="AE40" s="16">
        <v>3673917</v>
      </c>
      <c r="AF40" s="15">
        <v>199812341</v>
      </c>
      <c r="AG40" s="16">
        <v>10086292</v>
      </c>
      <c r="AH40" s="15">
        <v>91276115</v>
      </c>
    </row>
    <row r="41" spans="1:34" x14ac:dyDescent="0.35">
      <c r="A41" s="14" t="s">
        <v>2</v>
      </c>
      <c r="B41" s="15">
        <v>202871</v>
      </c>
      <c r="C41" s="16">
        <v>24831408</v>
      </c>
      <c r="D41" s="15">
        <v>713912</v>
      </c>
      <c r="E41" s="16">
        <v>15939443</v>
      </c>
      <c r="F41" s="15">
        <v>54278157</v>
      </c>
      <c r="G41" s="16">
        <v>12827915</v>
      </c>
      <c r="H41" s="15">
        <v>344669</v>
      </c>
      <c r="I41" s="16">
        <v>8987326</v>
      </c>
      <c r="J41" s="15">
        <v>739140</v>
      </c>
      <c r="K41" s="16">
        <v>31491260</v>
      </c>
      <c r="L41" s="15">
        <v>13494734</v>
      </c>
      <c r="M41" s="16">
        <v>3481873</v>
      </c>
      <c r="N41" s="15">
        <v>6640662</v>
      </c>
      <c r="O41" s="16">
        <v>16930315</v>
      </c>
      <c r="P41" s="15">
        <v>30966657</v>
      </c>
      <c r="Q41" s="16">
        <v>16027412</v>
      </c>
      <c r="R41" s="15">
        <v>33123</v>
      </c>
      <c r="S41" s="16">
        <v>37612306</v>
      </c>
      <c r="T41" s="15">
        <v>58243056</v>
      </c>
      <c r="U41" s="16">
        <v>1290171</v>
      </c>
      <c r="V41" s="15">
        <v>1491832</v>
      </c>
      <c r="W41" s="16">
        <v>555339</v>
      </c>
      <c r="X41" s="15">
        <v>1024649</v>
      </c>
      <c r="Y41" s="16">
        <v>21212136</v>
      </c>
      <c r="Z41" s="15">
        <v>14639465</v>
      </c>
      <c r="AA41" s="16">
        <v>35550997</v>
      </c>
      <c r="AB41" s="15">
        <v>323070</v>
      </c>
      <c r="AC41" s="16">
        <v>36137975</v>
      </c>
      <c r="AD41" s="15">
        <v>17611633</v>
      </c>
      <c r="AE41" s="16">
        <v>1874376</v>
      </c>
      <c r="AF41" s="15">
        <v>104596415</v>
      </c>
      <c r="AG41" s="16">
        <v>5137773</v>
      </c>
      <c r="AH41" s="15">
        <v>46809027</v>
      </c>
    </row>
    <row r="42" spans="1:34" x14ac:dyDescent="0.35">
      <c r="A42" s="14" t="s">
        <v>3</v>
      </c>
      <c r="B42" s="15">
        <v>177710</v>
      </c>
      <c r="C42" s="16">
        <v>24555391</v>
      </c>
      <c r="D42" s="15">
        <v>669815</v>
      </c>
      <c r="E42" s="16">
        <v>15266133</v>
      </c>
      <c r="F42" s="15">
        <v>49821295</v>
      </c>
      <c r="G42" s="16">
        <v>12717283</v>
      </c>
      <c r="H42" s="15">
        <v>241095</v>
      </c>
      <c r="I42" s="16">
        <v>7800615</v>
      </c>
      <c r="J42" s="15">
        <v>719405</v>
      </c>
      <c r="K42" s="16">
        <v>28948432</v>
      </c>
      <c r="L42" s="15">
        <v>11856728</v>
      </c>
      <c r="M42" s="16">
        <v>3382729</v>
      </c>
      <c r="N42" s="15">
        <v>5900640</v>
      </c>
      <c r="O42" s="16">
        <v>16057819</v>
      </c>
      <c r="P42" s="15">
        <v>30128640</v>
      </c>
      <c r="Q42" s="16">
        <v>17378649</v>
      </c>
      <c r="R42" s="15">
        <v>31350</v>
      </c>
      <c r="S42" s="16">
        <v>35014503</v>
      </c>
      <c r="T42" s="15">
        <v>54131277</v>
      </c>
      <c r="U42" s="16">
        <v>1280219</v>
      </c>
      <c r="V42" s="15">
        <v>1475057</v>
      </c>
      <c r="W42" s="16">
        <v>541867</v>
      </c>
      <c r="X42" s="15">
        <v>953853</v>
      </c>
      <c r="Y42" s="16">
        <v>20762082</v>
      </c>
      <c r="Z42" s="15">
        <v>13103873</v>
      </c>
      <c r="AA42" s="16">
        <v>32997440</v>
      </c>
      <c r="AB42" s="15">
        <v>287507</v>
      </c>
      <c r="AC42" s="16">
        <v>36009055</v>
      </c>
      <c r="AD42" s="15">
        <v>17582345</v>
      </c>
      <c r="AE42" s="16">
        <v>1799541</v>
      </c>
      <c r="AF42" s="15">
        <v>95215926</v>
      </c>
      <c r="AG42" s="16">
        <v>4948519</v>
      </c>
      <c r="AH42" s="15">
        <v>44467088</v>
      </c>
    </row>
    <row r="43" spans="1:34" x14ac:dyDescent="0.35">
      <c r="A43" s="17" t="s">
        <v>42</v>
      </c>
      <c r="B43" s="18">
        <v>876</v>
      </c>
      <c r="C43" s="19">
        <v>989</v>
      </c>
      <c r="D43" s="18">
        <v>938</v>
      </c>
      <c r="E43" s="19">
        <v>958</v>
      </c>
      <c r="F43" s="18">
        <v>919</v>
      </c>
      <c r="G43" s="19">
        <v>992</v>
      </c>
      <c r="H43" s="18">
        <v>700</v>
      </c>
      <c r="I43" s="19">
        <v>868</v>
      </c>
      <c r="J43" s="18">
        <v>973</v>
      </c>
      <c r="K43" s="19">
        <v>920</v>
      </c>
      <c r="L43" s="18">
        <v>879</v>
      </c>
      <c r="M43" s="19">
        <v>972</v>
      </c>
      <c r="N43" s="18">
        <v>889</v>
      </c>
      <c r="O43" s="19">
        <v>948</v>
      </c>
      <c r="P43" s="18">
        <v>973</v>
      </c>
      <c r="Q43" s="20">
        <v>1084</v>
      </c>
      <c r="R43" s="18">
        <v>947</v>
      </c>
      <c r="S43" s="19">
        <v>931</v>
      </c>
      <c r="T43" s="18">
        <v>931</v>
      </c>
      <c r="U43" s="19">
        <v>992</v>
      </c>
      <c r="V43" s="18">
        <v>989</v>
      </c>
      <c r="W43" s="19">
        <v>976</v>
      </c>
      <c r="X43" s="18">
        <v>931</v>
      </c>
      <c r="Y43" s="19">
        <v>979</v>
      </c>
      <c r="Z43" s="18">
        <v>895</v>
      </c>
      <c r="AA43" s="19">
        <v>928</v>
      </c>
      <c r="AB43" s="18">
        <v>890</v>
      </c>
      <c r="AC43" s="19">
        <v>996</v>
      </c>
      <c r="AD43" s="18">
        <v>998</v>
      </c>
      <c r="AE43" s="19">
        <v>960</v>
      </c>
      <c r="AF43" s="18">
        <v>912</v>
      </c>
      <c r="AG43" s="19">
        <v>963</v>
      </c>
      <c r="AH43" s="18">
        <v>950</v>
      </c>
    </row>
  </sheetData>
  <mergeCells count="25"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Admin</cp:lastModifiedBy>
  <dcterms:created xsi:type="dcterms:W3CDTF">2024-12-15T17:39:50Z</dcterms:created>
  <dcterms:modified xsi:type="dcterms:W3CDTF">2024-12-24T12:16:32Z</dcterms:modified>
</cp:coreProperties>
</file>