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D364A3-18A0-4D24-981E-1E0C29B62897}" xr6:coauthVersionLast="47" xr6:coauthVersionMax="47" xr10:uidLastSave="{00000000-0000-0000-0000-000000000000}"/>
  <bookViews>
    <workbookView xWindow="-120" yWindow="-120" windowWidth="20730" windowHeight="11160" firstSheet="1" activeTab="1" xr2:uid="{EF97E505-C423-4135-BE18-FA26E19B118F}"/>
  </bookViews>
  <sheets>
    <sheet name="profit &amp; loss" sheetId="1" r:id="rId1"/>
    <sheet name="P&amp;L Dim" sheetId="4" r:id="rId2"/>
    <sheet name="Date_Dim" sheetId="5" r:id="rId3"/>
    <sheet name="P&amp;L Fact" sheetId="6" r:id="rId4"/>
    <sheet name="balance_sheet" sheetId="2" r:id="rId5"/>
    <sheet name="BS_MAIN_HEAD" sheetId="7" r:id="rId6"/>
    <sheet name="BS_Fact" sheetId="8" r:id="rId7"/>
    <sheet name="Cash_Flow" sheetId="3" r:id="rId8"/>
    <sheet name="Dim_Cash_Flow" sheetId="9" r:id="rId9"/>
    <sheet name="CS_FACT" sheetId="10" r:id="rId10"/>
    <sheet name="SEGEMENT CONTRIBUTION" sheetId="11" r:id="rId11"/>
    <sheet name="GEOGRAPHY CONTRIBUTION" sheetId="12" r:id="rId12"/>
  </sheets>
  <definedNames>
    <definedName name="_xlnm._FilterDatabase" localSheetId="1" hidden="1">'P&amp;L Dim'!#REF!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3" i="10" l="1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34" i="10"/>
  <c r="E235" i="10"/>
  <c r="E236" i="10"/>
  <c r="E237" i="10"/>
  <c r="E238" i="10"/>
  <c r="E239" i="10"/>
  <c r="E240" i="10"/>
  <c r="E241" i="10"/>
  <c r="E242" i="10"/>
  <c r="E243" i="10"/>
  <c r="E233" i="10"/>
  <c r="E223" i="10"/>
  <c r="E224" i="10"/>
  <c r="E225" i="10"/>
  <c r="E226" i="10"/>
  <c r="E227" i="10"/>
  <c r="E228" i="10"/>
  <c r="E229" i="10"/>
  <c r="E230" i="10"/>
  <c r="E231" i="10"/>
  <c r="E232" i="10"/>
  <c r="E222" i="10"/>
  <c r="E212" i="10"/>
  <c r="E213" i="10"/>
  <c r="E214" i="10"/>
  <c r="E215" i="10"/>
  <c r="E216" i="10"/>
  <c r="E217" i="10"/>
  <c r="E218" i="10"/>
  <c r="E219" i="10"/>
  <c r="E220" i="10"/>
  <c r="E221" i="10"/>
  <c r="E211" i="10"/>
  <c r="E201" i="10"/>
  <c r="E202" i="10"/>
  <c r="E203" i="10"/>
  <c r="E204" i="10"/>
  <c r="E205" i="10"/>
  <c r="E206" i="10"/>
  <c r="E207" i="10"/>
  <c r="E208" i="10"/>
  <c r="E209" i="10"/>
  <c r="E210" i="10"/>
  <c r="E200" i="10"/>
  <c r="E190" i="10"/>
  <c r="E191" i="10"/>
  <c r="E192" i="10"/>
  <c r="E193" i="10"/>
  <c r="E194" i="10"/>
  <c r="E195" i="10"/>
  <c r="E196" i="10"/>
  <c r="E197" i="10"/>
  <c r="E198" i="10"/>
  <c r="E199" i="10"/>
  <c r="E189" i="10"/>
  <c r="E179" i="10"/>
  <c r="E180" i="10"/>
  <c r="E181" i="10"/>
  <c r="E182" i="10"/>
  <c r="E183" i="10"/>
  <c r="E184" i="10"/>
  <c r="E185" i="10"/>
  <c r="E186" i="10"/>
  <c r="E187" i="10"/>
  <c r="E188" i="10"/>
  <c r="E178" i="10"/>
  <c r="E168" i="10"/>
  <c r="E169" i="10"/>
  <c r="E170" i="10"/>
  <c r="E171" i="10"/>
  <c r="E172" i="10"/>
  <c r="E173" i="10"/>
  <c r="E174" i="10"/>
  <c r="E175" i="10"/>
  <c r="E176" i="10"/>
  <c r="E177" i="10"/>
  <c r="E167" i="10"/>
  <c r="E157" i="10"/>
  <c r="E158" i="10"/>
  <c r="E159" i="10"/>
  <c r="E160" i="10"/>
  <c r="E161" i="10"/>
  <c r="E162" i="10"/>
  <c r="E163" i="10"/>
  <c r="E164" i="10"/>
  <c r="E165" i="10"/>
  <c r="E166" i="10"/>
  <c r="E156" i="10"/>
  <c r="E146" i="10"/>
  <c r="E147" i="10"/>
  <c r="E148" i="10"/>
  <c r="E149" i="10"/>
  <c r="E150" i="10"/>
  <c r="E151" i="10"/>
  <c r="E152" i="10"/>
  <c r="E153" i="10"/>
  <c r="E154" i="10"/>
  <c r="E155" i="10"/>
  <c r="E145" i="10"/>
  <c r="E135" i="10"/>
  <c r="E136" i="10"/>
  <c r="E137" i="10"/>
  <c r="E138" i="10"/>
  <c r="E139" i="10"/>
  <c r="E140" i="10"/>
  <c r="E141" i="10"/>
  <c r="E142" i="10"/>
  <c r="E143" i="10"/>
  <c r="E144" i="10"/>
  <c r="E134" i="10"/>
  <c r="E124" i="10"/>
  <c r="E125" i="10"/>
  <c r="E126" i="10"/>
  <c r="E127" i="10"/>
  <c r="E128" i="10"/>
  <c r="E129" i="10"/>
  <c r="E130" i="10"/>
  <c r="E131" i="10"/>
  <c r="E132" i="10"/>
  <c r="E133" i="10"/>
  <c r="E123" i="10"/>
  <c r="E113" i="10"/>
  <c r="E114" i="10"/>
  <c r="E115" i="10"/>
  <c r="E116" i="10"/>
  <c r="E117" i="10"/>
  <c r="E118" i="10"/>
  <c r="E119" i="10"/>
  <c r="E120" i="10"/>
  <c r="E121" i="10"/>
  <c r="E122" i="10"/>
  <c r="E112" i="10"/>
  <c r="E102" i="10"/>
  <c r="E103" i="10"/>
  <c r="E104" i="10"/>
  <c r="E105" i="10"/>
  <c r="E106" i="10"/>
  <c r="E107" i="10"/>
  <c r="E108" i="10"/>
  <c r="E109" i="10"/>
  <c r="E110" i="10"/>
  <c r="E111" i="10"/>
  <c r="E101" i="10"/>
  <c r="E91" i="10"/>
  <c r="E92" i="10"/>
  <c r="E93" i="10"/>
  <c r="E94" i="10"/>
  <c r="E95" i="10"/>
  <c r="E96" i="10"/>
  <c r="E97" i="10"/>
  <c r="E98" i="10"/>
  <c r="E99" i="10"/>
  <c r="E100" i="10"/>
  <c r="E90" i="10"/>
  <c r="B37" i="2" l="1"/>
</calcChain>
</file>

<file path=xl/sharedStrings.xml><?xml version="1.0" encoding="utf-8"?>
<sst xmlns="http://schemas.openxmlformats.org/spreadsheetml/2006/main" count="3770" uniqueCount="152">
  <si>
    <t>Operating Profit</t>
  </si>
  <si>
    <t>Exceptional items</t>
  </si>
  <si>
    <t>Other income normal</t>
  </si>
  <si>
    <t>Interest</t>
  </si>
  <si>
    <t>Depreciation</t>
  </si>
  <si>
    <t>Profit before tax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</si>
  <si>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</si>
  <si>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</si>
  <si>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</si>
  <si>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</si>
  <si>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</si>
  <si>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</si>
  <si>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</si>
  <si>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</si>
  <si>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</si>
  <si>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</si>
  <si>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</si>
  <si>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</si>
  <si>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</si>
  <si>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</si>
  <si>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</si>
  <si>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</si>
  <si>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</si>
  <si>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</si>
  <si>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</si>
  <si>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</si>
  <si>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</si>
  <si>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</si>
  <si>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</si>
  <si>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</si>
  <si>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</si>
  <si>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</si>
  <si>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</si>
  <si>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</si>
  <si>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</t>
  </si>
  <si>
    <t>Cash Equivalents</t>
  </si>
  <si>
    <t>Short term loans</t>
  </si>
  <si>
    <t>Other asset items</t>
  </si>
  <si>
    <t>Total Assets</t>
  </si>
  <si>
    <t>Profit from operations</t>
  </si>
  <si>
    <t>Receivables</t>
  </si>
  <si>
    <t>Inventory</t>
  </si>
  <si>
    <t>Payables</t>
  </si>
  <si>
    <t>Loans Advances</t>
  </si>
  <si>
    <t>Deposits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</si>
  <si>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</si>
  <si>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</si>
  <si>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</si>
  <si>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</si>
  <si>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</si>
  <si>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</si>
  <si>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</si>
  <si>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Subsidy received</t>
  </si>
  <si>
    <t>Interest received</t>
  </si>
  <si>
    <t>Dividends received</t>
  </si>
  <si>
    <t>Invest in subsidiaries</t>
  </si>
  <si>
    <t>Investment in group cos</t>
  </si>
  <si>
    <t>Redemp n Canc of Shares</t>
  </si>
  <si>
    <t>Inter corporate deposits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</si>
  <si>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</si>
  <si>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</si>
  <si>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</si>
  <si>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</si>
  <si>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</si>
  <si>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</si>
  <si>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</si>
  <si>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</si>
  <si>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</si>
  <si>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Expenses </t>
  </si>
  <si>
    <t>Other Income </t>
  </si>
  <si>
    <t>Sales </t>
  </si>
  <si>
    <t xml:space="preserve">Material Cost </t>
  </si>
  <si>
    <t xml:space="preserve">Manufacturing Cost </t>
  </si>
  <si>
    <t xml:space="preserve">Employee Cost </t>
  </si>
  <si>
    <t xml:space="preserve">Other Cost </t>
  </si>
  <si>
    <t>Net Profit </t>
  </si>
  <si>
    <t xml:space="preserve">Tax </t>
  </si>
  <si>
    <t>Report</t>
  </si>
  <si>
    <t>P&amp;L Main Head</t>
  </si>
  <si>
    <t>P&amp;L Sub Head</t>
  </si>
  <si>
    <t>Sales</t>
  </si>
  <si>
    <t>COGS</t>
  </si>
  <si>
    <t>Expense</t>
  </si>
  <si>
    <t>Other Income</t>
  </si>
  <si>
    <t>P&amp;L</t>
  </si>
  <si>
    <t>P&amp;L Ranking Main Head</t>
  </si>
  <si>
    <t>P&amp;L Ranking Sub Head</t>
  </si>
  <si>
    <t>No of Share</t>
  </si>
  <si>
    <t>Date</t>
  </si>
  <si>
    <t>Year</t>
  </si>
  <si>
    <t>Date_id</t>
  </si>
  <si>
    <t>EXPENSE</t>
  </si>
  <si>
    <t>OPERATING PROFIT</t>
  </si>
  <si>
    <t>OTHER INCOME</t>
  </si>
  <si>
    <t>INTEREST</t>
  </si>
  <si>
    <t>PROFIT BEFORE TAX</t>
  </si>
  <si>
    <t>TAX</t>
  </si>
  <si>
    <t>NET PROFIT</t>
  </si>
  <si>
    <t>NO OF SHARE</t>
  </si>
  <si>
    <t>VALUE</t>
  </si>
  <si>
    <t>REPORT</t>
  </si>
  <si>
    <t>BS_Main_Head</t>
  </si>
  <si>
    <t>BS_Group_Head</t>
  </si>
  <si>
    <t>BS_Nord_Head</t>
  </si>
  <si>
    <t>BS_Sub_Group_Head</t>
  </si>
  <si>
    <t>BS</t>
  </si>
  <si>
    <t>Equity</t>
  </si>
  <si>
    <t>Non_Current_Liablities</t>
  </si>
  <si>
    <t>Current_Liablities</t>
  </si>
  <si>
    <t>Current_Liabilities</t>
  </si>
  <si>
    <t>Non_Current_Assest</t>
  </si>
  <si>
    <t>Current_Assets</t>
  </si>
  <si>
    <t>Assets</t>
  </si>
  <si>
    <t>Shareholder Equity &amp; Capital</t>
  </si>
  <si>
    <t>BS_Main_Head_Ranking</t>
  </si>
  <si>
    <t>BS_Sub_Head_Group</t>
  </si>
  <si>
    <t>BS_Head_Group</t>
  </si>
  <si>
    <t>Value</t>
  </si>
  <si>
    <t>BS_ID</t>
  </si>
  <si>
    <t>Borrowings </t>
  </si>
  <si>
    <t>Other Liabilities </t>
  </si>
  <si>
    <t>Fixed Assets </t>
  </si>
  <si>
    <t>Other Assets </t>
  </si>
  <si>
    <t xml:space="preserve">Cash from Operating Activity  </t>
  </si>
  <si>
    <t xml:space="preserve">Cash from Investing Activity  </t>
  </si>
  <si>
    <t>Cash from Financing Activity </t>
  </si>
  <si>
    <t>CF</t>
  </si>
  <si>
    <t>CF_Head</t>
  </si>
  <si>
    <t>CF_Sub_Head</t>
  </si>
  <si>
    <t>CF_HEAD_RANKING</t>
  </si>
  <si>
    <t>CF_SUBHEAD_RANKING</t>
  </si>
  <si>
    <t>CF_ID</t>
  </si>
  <si>
    <t>DATE_ID</t>
  </si>
  <si>
    <t>CS</t>
  </si>
  <si>
    <t>SEGEMNT</t>
  </si>
  <si>
    <t>CONTRIBUTION</t>
  </si>
  <si>
    <t>BASMATI RICE</t>
  </si>
  <si>
    <t>ORGANIC</t>
  </si>
  <si>
    <t>R2E</t>
  </si>
  <si>
    <t>GEOGRAPHY</t>
  </si>
  <si>
    <t>NORTH AMERICA</t>
  </si>
  <si>
    <t>INDIA</t>
  </si>
  <si>
    <t>EUROPE</t>
  </si>
  <si>
    <t>REST OF WORLD</t>
  </si>
  <si>
    <t>BS_Nord_Head_ranking</t>
  </si>
  <si>
    <t>P&amp;L RANKING</t>
  </si>
  <si>
    <t>Material Cost</t>
  </si>
  <si>
    <t>Manufacturing Cost</t>
  </si>
  <si>
    <t>Employee Cost</t>
  </si>
  <si>
    <t>Other Cost</t>
  </si>
  <si>
    <t>Tax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</si>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</sst>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F5D9-6A90-4037-8A73-D502F77A8E90}">
  <dimension ref="B3:M19"/>
  <sheetViews>
    <sheetView workbookViewId="0">
      <selection activeCell="D21" sqref="D21"/>
    </sheetView>
  </sheetViews>
  <sheetFormatPr defaultRowHeight="15" x14ac:dyDescent="0.25"/>
  <cols>
    <col min="2" max="2" width="20.5703125" bestFit="1" customWidth="1"/>
  </cols>
  <sheetData>
    <row r="3" spans="2:13" x14ac:dyDescent="0.25"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K3">
        <v>2022</v>
      </c>
      <c r="L3">
        <v>2023</v>
      </c>
      <c r="M3">
        <v>2024</v>
      </c>
    </row>
    <row r="4" spans="2:13" x14ac:dyDescent="0.25">
      <c r="B4" t="s">
        <v>70</v>
      </c>
      <c r="C4">
        <v>2459</v>
      </c>
      <c r="D4">
        <v>2716</v>
      </c>
      <c r="E4">
        <v>2955</v>
      </c>
      <c r="F4">
        <v>3245</v>
      </c>
      <c r="G4">
        <v>3614</v>
      </c>
      <c r="H4">
        <v>3890</v>
      </c>
      <c r="I4">
        <v>4135</v>
      </c>
      <c r="J4">
        <v>4742</v>
      </c>
      <c r="K4">
        <v>5427</v>
      </c>
      <c r="L4">
        <v>6936</v>
      </c>
      <c r="M4">
        <v>7772</v>
      </c>
    </row>
    <row r="5" spans="2:13" x14ac:dyDescent="0.25">
      <c r="B5" t="s">
        <v>68</v>
      </c>
      <c r="C5">
        <v>2213.1</v>
      </c>
      <c r="D5">
        <v>2471.56</v>
      </c>
      <c r="E5">
        <v>2600.4</v>
      </c>
      <c r="F5">
        <v>2888.05</v>
      </c>
      <c r="G5">
        <v>3288.74</v>
      </c>
      <c r="H5">
        <v>3501</v>
      </c>
      <c r="I5">
        <v>3680.15</v>
      </c>
      <c r="J5">
        <v>4172.96</v>
      </c>
      <c r="K5">
        <v>4775.76</v>
      </c>
      <c r="L5">
        <v>6242.4000000000005</v>
      </c>
      <c r="M5">
        <v>6917.0800000000008</v>
      </c>
    </row>
    <row r="6" spans="2:13" x14ac:dyDescent="0.25">
      <c r="B6" t="s">
        <v>71</v>
      </c>
      <c r="C6">
        <v>1770.48</v>
      </c>
      <c r="D6">
        <v>2009.84</v>
      </c>
      <c r="E6">
        <v>2038.9499999999998</v>
      </c>
      <c r="F6">
        <v>2271.5</v>
      </c>
      <c r="G6">
        <v>2529.7999999999997</v>
      </c>
      <c r="H6">
        <v>2800.7999999999997</v>
      </c>
      <c r="I6">
        <v>2894.5</v>
      </c>
      <c r="J6">
        <v>3034.88</v>
      </c>
      <c r="K6">
        <v>3473.28</v>
      </c>
      <c r="L6">
        <v>4439.04</v>
      </c>
      <c r="M6">
        <v>5129.5200000000004</v>
      </c>
    </row>
    <row r="7" spans="2:13" x14ac:dyDescent="0.25">
      <c r="B7" t="s">
        <v>72</v>
      </c>
      <c r="C7">
        <v>122.95</v>
      </c>
      <c r="D7">
        <v>108.64</v>
      </c>
      <c r="E7">
        <v>147.75</v>
      </c>
      <c r="F7">
        <v>194.7</v>
      </c>
      <c r="G7">
        <v>252.98000000000002</v>
      </c>
      <c r="H7">
        <v>272.3</v>
      </c>
      <c r="I7">
        <v>206.75</v>
      </c>
      <c r="J7">
        <v>284.52</v>
      </c>
      <c r="K7">
        <v>271.35000000000002</v>
      </c>
      <c r="L7">
        <v>346.8</v>
      </c>
      <c r="M7">
        <v>388.6</v>
      </c>
    </row>
    <row r="8" spans="2:13" x14ac:dyDescent="0.25">
      <c r="B8" t="s">
        <v>73</v>
      </c>
      <c r="C8">
        <v>73.77</v>
      </c>
      <c r="D8">
        <v>81.48</v>
      </c>
      <c r="E8">
        <v>88.649999999999991</v>
      </c>
      <c r="F8">
        <v>129.80000000000001</v>
      </c>
      <c r="G8">
        <v>144.56</v>
      </c>
      <c r="H8">
        <v>155.6</v>
      </c>
      <c r="I8">
        <v>206.75</v>
      </c>
      <c r="J8">
        <v>284.52</v>
      </c>
      <c r="K8">
        <v>271.35000000000002</v>
      </c>
      <c r="L8">
        <v>346.8</v>
      </c>
      <c r="M8">
        <v>466.32</v>
      </c>
    </row>
    <row r="9" spans="2:13" x14ac:dyDescent="0.25">
      <c r="B9" t="s">
        <v>74</v>
      </c>
      <c r="C9">
        <v>245.9</v>
      </c>
      <c r="D9">
        <v>271.60000000000002</v>
      </c>
      <c r="E9">
        <v>325.05</v>
      </c>
      <c r="F9">
        <v>292.05</v>
      </c>
      <c r="G9">
        <v>361.40000000000003</v>
      </c>
      <c r="H9">
        <v>272.3</v>
      </c>
      <c r="I9">
        <v>372.15</v>
      </c>
      <c r="J9">
        <v>569.04</v>
      </c>
      <c r="K9">
        <v>759.78000000000009</v>
      </c>
      <c r="L9">
        <v>1109.76</v>
      </c>
      <c r="M9">
        <v>932.64</v>
      </c>
    </row>
    <row r="10" spans="2:13" x14ac:dyDescent="0.25">
      <c r="B10" t="s">
        <v>0</v>
      </c>
      <c r="C10">
        <v>245.90000000000009</v>
      </c>
      <c r="D10">
        <v>244.44000000000005</v>
      </c>
      <c r="E10">
        <v>354.59999999999991</v>
      </c>
      <c r="F10">
        <v>356.94999999999982</v>
      </c>
      <c r="G10">
        <v>325.26000000000022</v>
      </c>
      <c r="H10">
        <v>389</v>
      </c>
      <c r="I10">
        <v>454.84999999999991</v>
      </c>
      <c r="J10">
        <v>569.04</v>
      </c>
      <c r="K10">
        <v>651.23999999999978</v>
      </c>
      <c r="L10">
        <v>693.59999999999945</v>
      </c>
      <c r="M10">
        <v>854.91999999999916</v>
      </c>
    </row>
    <row r="11" spans="2:13" x14ac:dyDescent="0.25">
      <c r="B11" t="s">
        <v>69</v>
      </c>
      <c r="C11">
        <v>17</v>
      </c>
      <c r="D11">
        <v>45</v>
      </c>
      <c r="E11">
        <v>-37</v>
      </c>
      <c r="F11">
        <v>48</v>
      </c>
      <c r="G11">
        <v>36</v>
      </c>
      <c r="H11">
        <v>21</v>
      </c>
      <c r="I11">
        <v>34</v>
      </c>
      <c r="J11">
        <v>32</v>
      </c>
      <c r="K11">
        <v>23</v>
      </c>
      <c r="L11">
        <v>71</v>
      </c>
      <c r="M11">
        <v>99</v>
      </c>
    </row>
    <row r="12" spans="2:13" x14ac:dyDescent="0.25">
      <c r="B12" t="s">
        <v>1</v>
      </c>
      <c r="C12">
        <v>-2</v>
      </c>
      <c r="D12">
        <v>1</v>
      </c>
      <c r="E12">
        <v>-43</v>
      </c>
      <c r="F12">
        <v>0</v>
      </c>
      <c r="G12">
        <v>0</v>
      </c>
      <c r="H12">
        <v>-3</v>
      </c>
      <c r="I12">
        <v>-4</v>
      </c>
      <c r="J12">
        <v>1</v>
      </c>
      <c r="K12">
        <v>0</v>
      </c>
      <c r="L12">
        <v>5</v>
      </c>
      <c r="M12">
        <v>2</v>
      </c>
    </row>
    <row r="13" spans="2:13" x14ac:dyDescent="0.25">
      <c r="B13" t="s">
        <v>2</v>
      </c>
      <c r="C13">
        <v>19</v>
      </c>
      <c r="D13">
        <v>44</v>
      </c>
      <c r="E13">
        <v>6</v>
      </c>
      <c r="F13">
        <v>48</v>
      </c>
      <c r="G13">
        <v>36</v>
      </c>
      <c r="H13">
        <v>24</v>
      </c>
      <c r="I13">
        <v>38</v>
      </c>
      <c r="J13">
        <v>31</v>
      </c>
      <c r="K13">
        <v>23</v>
      </c>
      <c r="L13">
        <v>66</v>
      </c>
      <c r="M13">
        <v>97</v>
      </c>
    </row>
    <row r="14" spans="2:13" x14ac:dyDescent="0.25">
      <c r="B14" t="s">
        <v>3</v>
      </c>
      <c r="C14">
        <v>113</v>
      </c>
      <c r="D14">
        <v>151</v>
      </c>
      <c r="E14">
        <v>148</v>
      </c>
      <c r="F14">
        <v>157</v>
      </c>
      <c r="G14">
        <v>147</v>
      </c>
      <c r="H14">
        <v>139</v>
      </c>
      <c r="I14">
        <v>132</v>
      </c>
      <c r="J14">
        <v>87</v>
      </c>
      <c r="K14">
        <v>69</v>
      </c>
      <c r="L14">
        <v>82</v>
      </c>
      <c r="M14">
        <v>83</v>
      </c>
    </row>
    <row r="15" spans="2:13" x14ac:dyDescent="0.25">
      <c r="B15" t="s">
        <v>4</v>
      </c>
      <c r="C15">
        <v>37</v>
      </c>
      <c r="D15">
        <v>47</v>
      </c>
      <c r="E15">
        <v>52</v>
      </c>
      <c r="F15">
        <v>55</v>
      </c>
      <c r="G15">
        <v>50</v>
      </c>
      <c r="H15">
        <v>69</v>
      </c>
      <c r="I15">
        <v>91</v>
      </c>
      <c r="J15">
        <v>108</v>
      </c>
      <c r="K15">
        <v>123</v>
      </c>
      <c r="L15">
        <v>127</v>
      </c>
      <c r="M15">
        <v>153</v>
      </c>
    </row>
    <row r="16" spans="2:13" x14ac:dyDescent="0.25">
      <c r="B16" t="s">
        <v>5</v>
      </c>
      <c r="C16">
        <v>131</v>
      </c>
      <c r="D16">
        <v>111</v>
      </c>
      <c r="E16">
        <v>120</v>
      </c>
      <c r="F16">
        <v>194</v>
      </c>
      <c r="G16">
        <v>216</v>
      </c>
      <c r="H16">
        <v>214</v>
      </c>
      <c r="I16">
        <v>277</v>
      </c>
      <c r="J16">
        <v>398</v>
      </c>
      <c r="K16">
        <v>424</v>
      </c>
      <c r="L16">
        <v>563</v>
      </c>
      <c r="M16">
        <v>801</v>
      </c>
    </row>
    <row r="17" spans="2:13" x14ac:dyDescent="0.25">
      <c r="B17" t="s">
        <v>76</v>
      </c>
      <c r="C17">
        <v>45.849999999999994</v>
      </c>
      <c r="D17">
        <v>34.409999999999997</v>
      </c>
      <c r="E17">
        <v>46.800000000000004</v>
      </c>
      <c r="F17">
        <v>64.02</v>
      </c>
      <c r="G17">
        <v>71.28</v>
      </c>
      <c r="H17">
        <v>77.039999999999992</v>
      </c>
      <c r="I17">
        <v>77.56</v>
      </c>
      <c r="J17">
        <v>107.46000000000001</v>
      </c>
      <c r="K17">
        <v>114.48</v>
      </c>
      <c r="L17">
        <v>140.75</v>
      </c>
      <c r="M17">
        <v>200.25</v>
      </c>
    </row>
    <row r="18" spans="2:13" x14ac:dyDescent="0.25">
      <c r="B18" t="s">
        <v>75</v>
      </c>
      <c r="C18">
        <v>85.15</v>
      </c>
      <c r="D18">
        <v>76.59</v>
      </c>
      <c r="E18">
        <v>73.199999999999989</v>
      </c>
      <c r="F18">
        <v>129.98000000000002</v>
      </c>
      <c r="G18">
        <v>144.72</v>
      </c>
      <c r="H18">
        <v>136.96</v>
      </c>
      <c r="I18">
        <v>199.44</v>
      </c>
      <c r="J18">
        <v>290.53999999999996</v>
      </c>
      <c r="K18">
        <v>309.52</v>
      </c>
      <c r="L18">
        <v>422.25</v>
      </c>
      <c r="M18">
        <v>600.75</v>
      </c>
    </row>
    <row r="19" spans="2:13" x14ac:dyDescent="0.25">
      <c r="B19" t="s">
        <v>87</v>
      </c>
      <c r="C19">
        <v>34.700000000000003</v>
      </c>
      <c r="D19">
        <v>34.700000000000003</v>
      </c>
      <c r="E19">
        <v>34.700000000000003</v>
      </c>
      <c r="F19">
        <v>34.700000000000003</v>
      </c>
      <c r="G19">
        <v>34.700000000000003</v>
      </c>
      <c r="H19">
        <v>34.700000000000003</v>
      </c>
      <c r="I19">
        <v>34.700000000000003</v>
      </c>
      <c r="J19">
        <v>34.700000000000003</v>
      </c>
      <c r="K19">
        <v>34.700000000000003</v>
      </c>
      <c r="L19">
        <v>34.700000000000003</v>
      </c>
      <c r="M19">
        <v>34.700000000000003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05C-4B1C-46F5-8197-1A8923BF77EF}">
  <dimension ref="A1:E15"/>
  <sheetViews>
    <sheetView tabSelected="1" workbookViewId="0">
      <selection activeCell="B15" sqref="B15"/>
    </sheetView>
  </sheetViews>
  <sheetFormatPr defaultRowHeight="15" x14ac:dyDescent="0.25"/>
  <cols>
    <col min="2" max="2" width="14.28515625" bestFit="1" customWidth="1"/>
    <col min="3" max="3" width="20" bestFit="1" customWidth="1"/>
    <col min="4" max="4" width="22.140625" bestFit="1" customWidth="1"/>
    <col min="5" max="5" width="20.85546875" bestFit="1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85</v>
      </c>
      <c r="E1" t="s">
        <v>86</v>
      </c>
    </row>
    <row r="2" spans="1:5" x14ac:dyDescent="0.25">
      <c r="A2" t="s">
        <v>84</v>
      </c>
      <c r="B2" t="s">
        <v>80</v>
      </c>
      <c r="C2" t="s">
        <v>70</v>
      </c>
      <c r="D2">
        <v>1</v>
      </c>
      <c r="E2">
        <v>1</v>
      </c>
    </row>
    <row r="3" spans="1:5" x14ac:dyDescent="0.25">
      <c r="A3" t="s">
        <v>84</v>
      </c>
      <c r="B3" t="s">
        <v>81</v>
      </c>
      <c r="C3" t="s">
        <v>71</v>
      </c>
      <c r="D3">
        <v>2</v>
      </c>
      <c r="E3">
        <v>2</v>
      </c>
    </row>
    <row r="4" spans="1:5" x14ac:dyDescent="0.25">
      <c r="A4" t="s">
        <v>84</v>
      </c>
      <c r="B4" t="s">
        <v>81</v>
      </c>
      <c r="C4" t="s">
        <v>72</v>
      </c>
      <c r="D4">
        <v>2</v>
      </c>
      <c r="E4">
        <v>3</v>
      </c>
    </row>
    <row r="5" spans="1:5" x14ac:dyDescent="0.25">
      <c r="A5" t="s">
        <v>84</v>
      </c>
      <c r="B5" t="s">
        <v>82</v>
      </c>
      <c r="C5" t="s">
        <v>73</v>
      </c>
      <c r="D5">
        <v>3</v>
      </c>
      <c r="E5">
        <v>4</v>
      </c>
    </row>
    <row r="6" spans="1:5" x14ac:dyDescent="0.25">
      <c r="A6" t="s">
        <v>84</v>
      </c>
      <c r="B6" t="s">
        <v>82</v>
      </c>
      <c r="C6" t="s">
        <v>74</v>
      </c>
      <c r="D6">
        <v>3</v>
      </c>
      <c r="E6">
        <v>5</v>
      </c>
    </row>
    <row r="7" spans="1:5" x14ac:dyDescent="0.25">
      <c r="A7" t="s">
        <v>84</v>
      </c>
      <c r="B7" t="s">
        <v>0</v>
      </c>
      <c r="C7" t="s">
        <v>0</v>
      </c>
      <c r="D7">
        <v>4</v>
      </c>
      <c r="E7">
        <v>6</v>
      </c>
    </row>
    <row r="8" spans="1:5" x14ac:dyDescent="0.25">
      <c r="A8" t="s">
        <v>84</v>
      </c>
      <c r="B8" t="s">
        <v>83</v>
      </c>
      <c r="C8" t="s">
        <v>1</v>
      </c>
      <c r="D8">
        <v>5</v>
      </c>
      <c r="E8">
        <v>7</v>
      </c>
    </row>
    <row r="9" spans="1:5" x14ac:dyDescent="0.25">
      <c r="A9" t="s">
        <v>84</v>
      </c>
      <c r="B9" t="s">
        <v>83</v>
      </c>
      <c r="C9" t="s">
        <v>2</v>
      </c>
      <c r="D9">
        <v>5</v>
      </c>
      <c r="E9">
        <v>8</v>
      </c>
    </row>
    <row r="10" spans="1:5" x14ac:dyDescent="0.25">
      <c r="A10" t="s">
        <v>84</v>
      </c>
      <c r="B10" t="s">
        <v>3</v>
      </c>
      <c r="C10" t="s">
        <v>3</v>
      </c>
      <c r="D10">
        <v>6</v>
      </c>
      <c r="E10">
        <v>9</v>
      </c>
    </row>
    <row r="11" spans="1:5" x14ac:dyDescent="0.25">
      <c r="A11" t="s">
        <v>84</v>
      </c>
      <c r="B11" t="s">
        <v>4</v>
      </c>
      <c r="C11" t="s">
        <v>4</v>
      </c>
      <c r="D11">
        <v>7</v>
      </c>
      <c r="E11">
        <v>10</v>
      </c>
    </row>
    <row r="12" spans="1:5" x14ac:dyDescent="0.25">
      <c r="A12" t="s">
        <v>84</v>
      </c>
      <c r="B12" t="s">
        <v>5</v>
      </c>
      <c r="C12" t="s">
        <v>5</v>
      </c>
      <c r="D12">
        <v>8</v>
      </c>
      <c r="E12">
        <v>11</v>
      </c>
    </row>
    <row r="13" spans="1:5" x14ac:dyDescent="0.25">
      <c r="A13" t="s">
        <v>84</v>
      </c>
      <c r="B13" t="s">
        <v>76</v>
      </c>
      <c r="C13" t="s">
        <v>76</v>
      </c>
      <c r="D13">
        <v>9</v>
      </c>
      <c r="E13">
        <v>12</v>
      </c>
    </row>
    <row r="14" spans="1:5" x14ac:dyDescent="0.25">
      <c r="A14" t="s">
        <v>84</v>
      </c>
      <c r="B14" t="s">
        <v>151</v>
      </c>
      <c r="C14" t="s">
        <v>75</v>
      </c>
      <c r="D14">
        <v>10</v>
      </c>
      <c r="E14">
        <v>13</v>
      </c>
    </row>
    <row r="15" spans="1:5" x14ac:dyDescent="0.25">
      <c r="A15" t="s">
        <v>84</v>
      </c>
      <c r="B15" t="s">
        <v>87</v>
      </c>
      <c r="C15" t="s">
        <v>87</v>
      </c>
      <c r="D15">
        <v>11</v>
      </c>
      <c r="E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4A7E-B0A6-43DC-9CB6-8267B70ED093}">
  <dimension ref="A1:C12"/>
  <sheetViews>
    <sheetView workbookViewId="0">
      <selection activeCell="F10" sqref="F10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90</v>
      </c>
      <c r="B1" s="1" t="s">
        <v>88</v>
      </c>
      <c r="C1" s="1" t="s">
        <v>89</v>
      </c>
    </row>
    <row r="2" spans="1:3" x14ac:dyDescent="0.25">
      <c r="A2" s="1">
        <v>1</v>
      </c>
      <c r="B2" s="2">
        <v>41729</v>
      </c>
      <c r="C2" s="1">
        <v>2014</v>
      </c>
    </row>
    <row r="3" spans="1:3" x14ac:dyDescent="0.25">
      <c r="A3" s="1">
        <v>2</v>
      </c>
      <c r="B3" s="2">
        <v>42094</v>
      </c>
      <c r="C3" s="1">
        <v>2015</v>
      </c>
    </row>
    <row r="4" spans="1:3" x14ac:dyDescent="0.25">
      <c r="A4" s="1">
        <v>3</v>
      </c>
      <c r="B4" s="2">
        <v>42460</v>
      </c>
      <c r="C4" s="1">
        <v>2016</v>
      </c>
    </row>
    <row r="5" spans="1:3" x14ac:dyDescent="0.25">
      <c r="A5" s="1">
        <v>4</v>
      </c>
      <c r="B5" s="2">
        <v>42825</v>
      </c>
      <c r="C5" s="1">
        <v>2017</v>
      </c>
    </row>
    <row r="6" spans="1:3" x14ac:dyDescent="0.25">
      <c r="A6" s="1">
        <v>5</v>
      </c>
      <c r="B6" s="2">
        <v>43190</v>
      </c>
      <c r="C6" s="1">
        <v>2018</v>
      </c>
    </row>
    <row r="7" spans="1:3" x14ac:dyDescent="0.25">
      <c r="A7" s="1">
        <v>6</v>
      </c>
      <c r="B7" s="2">
        <v>43555</v>
      </c>
      <c r="C7" s="1">
        <v>2019</v>
      </c>
    </row>
    <row r="8" spans="1:3" x14ac:dyDescent="0.25">
      <c r="A8" s="1">
        <v>7</v>
      </c>
      <c r="B8" s="2">
        <v>43921</v>
      </c>
      <c r="C8" s="1">
        <v>2020</v>
      </c>
    </row>
    <row r="9" spans="1:3" x14ac:dyDescent="0.25">
      <c r="A9" s="1">
        <v>8</v>
      </c>
      <c r="B9" s="2">
        <v>44286</v>
      </c>
      <c r="C9" s="1">
        <v>2021</v>
      </c>
    </row>
    <row r="10" spans="1:3" x14ac:dyDescent="0.25">
      <c r="A10" s="1">
        <v>9</v>
      </c>
      <c r="B10" s="2">
        <v>44651</v>
      </c>
      <c r="C10" s="1">
        <v>2022</v>
      </c>
    </row>
    <row r="11" spans="1:3" x14ac:dyDescent="0.25">
      <c r="A11" s="1">
        <v>10</v>
      </c>
      <c r="B11" s="2">
        <v>45016</v>
      </c>
      <c r="C11" s="1">
        <v>2023</v>
      </c>
    </row>
    <row r="12" spans="1:3" x14ac:dyDescent="0.25">
      <c r="A12" s="1">
        <v>11</v>
      </c>
      <c r="B12" s="2">
        <v>45382</v>
      </c>
      <c r="C12" s="1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20C5-764B-449A-99AB-0A679FB16850}">
  <dimension ref="A1:F155"/>
  <sheetViews>
    <sheetView workbookViewId="0">
      <selection activeCell="G1" sqref="G1"/>
    </sheetView>
  </sheetViews>
  <sheetFormatPr defaultRowHeight="15" x14ac:dyDescent="0.25"/>
  <cols>
    <col min="2" max="2" width="18.140625" bestFit="1" customWidth="1"/>
    <col min="3" max="3" width="20" bestFit="1" customWidth="1"/>
    <col min="5" max="5" width="12.85546875" bestFit="1" customWidth="1"/>
    <col min="8" max="8" width="20" bestFit="1" customWidth="1"/>
  </cols>
  <sheetData>
    <row r="1" spans="1:6" x14ac:dyDescent="0.25">
      <c r="A1" s="1" t="s">
        <v>77</v>
      </c>
      <c r="B1" s="1" t="s">
        <v>78</v>
      </c>
      <c r="C1" s="1" t="s">
        <v>79</v>
      </c>
      <c r="D1" s="1" t="s">
        <v>99</v>
      </c>
      <c r="E1" s="1" t="s">
        <v>145</v>
      </c>
      <c r="F1" s="1" t="s">
        <v>90</v>
      </c>
    </row>
    <row r="2" spans="1:6" x14ac:dyDescent="0.25">
      <c r="A2" s="1" t="s">
        <v>84</v>
      </c>
      <c r="B2" s="1" t="s">
        <v>80</v>
      </c>
      <c r="C2" t="s">
        <v>80</v>
      </c>
      <c r="D2" s="1">
        <v>2459</v>
      </c>
      <c r="E2" s="1">
        <v>1</v>
      </c>
      <c r="F2" s="1">
        <v>1</v>
      </c>
    </row>
    <row r="3" spans="1:6" x14ac:dyDescent="0.25">
      <c r="A3" s="1" t="s">
        <v>84</v>
      </c>
      <c r="B3" s="1" t="s">
        <v>80</v>
      </c>
      <c r="C3" t="s">
        <v>80</v>
      </c>
      <c r="D3" s="1">
        <v>2716</v>
      </c>
      <c r="E3" s="1">
        <v>1</v>
      </c>
      <c r="F3" s="1">
        <v>2</v>
      </c>
    </row>
    <row r="4" spans="1:6" x14ac:dyDescent="0.25">
      <c r="A4" s="1" t="s">
        <v>84</v>
      </c>
      <c r="B4" s="1" t="s">
        <v>80</v>
      </c>
      <c r="C4" t="s">
        <v>80</v>
      </c>
      <c r="D4" s="1">
        <v>2955</v>
      </c>
      <c r="E4" s="1">
        <v>1</v>
      </c>
      <c r="F4" s="1">
        <v>3</v>
      </c>
    </row>
    <row r="5" spans="1:6" x14ac:dyDescent="0.25">
      <c r="A5" s="1" t="s">
        <v>84</v>
      </c>
      <c r="B5" s="1" t="s">
        <v>80</v>
      </c>
      <c r="C5" t="s">
        <v>80</v>
      </c>
      <c r="D5" s="1">
        <v>3245</v>
      </c>
      <c r="E5" s="1">
        <v>1</v>
      </c>
      <c r="F5" s="1">
        <v>4</v>
      </c>
    </row>
    <row r="6" spans="1:6" x14ac:dyDescent="0.25">
      <c r="A6" s="1" t="s">
        <v>84</v>
      </c>
      <c r="B6" s="1" t="s">
        <v>80</v>
      </c>
      <c r="C6" t="s">
        <v>80</v>
      </c>
      <c r="D6" s="1">
        <v>3614</v>
      </c>
      <c r="E6" s="1">
        <v>1</v>
      </c>
      <c r="F6" s="1">
        <v>5</v>
      </c>
    </row>
    <row r="7" spans="1:6" x14ac:dyDescent="0.25">
      <c r="A7" s="1" t="s">
        <v>84</v>
      </c>
      <c r="B7" s="1" t="s">
        <v>80</v>
      </c>
      <c r="C7" t="s">
        <v>80</v>
      </c>
      <c r="D7" s="1">
        <v>3890</v>
      </c>
      <c r="E7" s="1">
        <v>1</v>
      </c>
      <c r="F7" s="1">
        <v>6</v>
      </c>
    </row>
    <row r="8" spans="1:6" x14ac:dyDescent="0.25">
      <c r="A8" s="1" t="s">
        <v>84</v>
      </c>
      <c r="B8" s="1" t="s">
        <v>80</v>
      </c>
      <c r="C8" t="s">
        <v>80</v>
      </c>
      <c r="D8" s="1">
        <v>4135</v>
      </c>
      <c r="E8" s="1">
        <v>1</v>
      </c>
      <c r="F8" s="1">
        <v>7</v>
      </c>
    </row>
    <row r="9" spans="1:6" x14ac:dyDescent="0.25">
      <c r="A9" s="1" t="s">
        <v>84</v>
      </c>
      <c r="B9" s="1" t="s">
        <v>80</v>
      </c>
      <c r="C9" t="s">
        <v>80</v>
      </c>
      <c r="D9" s="1">
        <v>4742</v>
      </c>
      <c r="E9" s="1">
        <v>1</v>
      </c>
      <c r="F9" s="1">
        <v>8</v>
      </c>
    </row>
    <row r="10" spans="1:6" x14ac:dyDescent="0.25">
      <c r="A10" s="1" t="s">
        <v>84</v>
      </c>
      <c r="B10" s="1" t="s">
        <v>80</v>
      </c>
      <c r="C10" t="s">
        <v>80</v>
      </c>
      <c r="D10" s="1">
        <v>5427</v>
      </c>
      <c r="E10" s="1">
        <v>1</v>
      </c>
      <c r="F10" s="1">
        <v>9</v>
      </c>
    </row>
    <row r="11" spans="1:6" x14ac:dyDescent="0.25">
      <c r="A11" s="1" t="s">
        <v>84</v>
      </c>
      <c r="B11" s="1" t="s">
        <v>80</v>
      </c>
      <c r="C11" t="s">
        <v>80</v>
      </c>
      <c r="D11" s="1">
        <v>6936</v>
      </c>
      <c r="E11" s="1">
        <v>1</v>
      </c>
      <c r="F11" s="1">
        <v>10</v>
      </c>
    </row>
    <row r="12" spans="1:6" x14ac:dyDescent="0.25">
      <c r="A12" s="1" t="s">
        <v>84</v>
      </c>
      <c r="B12" s="1" t="s">
        <v>80</v>
      </c>
      <c r="C12" t="s">
        <v>80</v>
      </c>
      <c r="D12" s="1">
        <v>7772</v>
      </c>
      <c r="E12" s="1">
        <v>1</v>
      </c>
      <c r="F12" s="1">
        <v>11</v>
      </c>
    </row>
    <row r="13" spans="1:6" x14ac:dyDescent="0.25">
      <c r="A13" s="1" t="s">
        <v>84</v>
      </c>
      <c r="B13" s="1" t="s">
        <v>81</v>
      </c>
      <c r="C13" t="s">
        <v>146</v>
      </c>
      <c r="D13" s="1">
        <v>1770.48</v>
      </c>
      <c r="E13" s="1">
        <v>2</v>
      </c>
      <c r="F13" s="1">
        <v>1</v>
      </c>
    </row>
    <row r="14" spans="1:6" x14ac:dyDescent="0.25">
      <c r="A14" s="1" t="s">
        <v>84</v>
      </c>
      <c r="B14" s="1" t="s">
        <v>81</v>
      </c>
      <c r="C14" t="s">
        <v>146</v>
      </c>
      <c r="D14" s="1">
        <v>2009.84</v>
      </c>
      <c r="E14" s="1">
        <v>2</v>
      </c>
      <c r="F14" s="1">
        <v>2</v>
      </c>
    </row>
    <row r="15" spans="1:6" x14ac:dyDescent="0.25">
      <c r="A15" s="1" t="s">
        <v>84</v>
      </c>
      <c r="B15" s="1" t="s">
        <v>81</v>
      </c>
      <c r="C15" t="s">
        <v>146</v>
      </c>
      <c r="D15" s="1">
        <v>2038.9499999999998</v>
      </c>
      <c r="E15" s="1">
        <v>2</v>
      </c>
      <c r="F15" s="1">
        <v>3</v>
      </c>
    </row>
    <row r="16" spans="1:6" x14ac:dyDescent="0.25">
      <c r="A16" s="1" t="s">
        <v>84</v>
      </c>
      <c r="B16" s="1" t="s">
        <v>81</v>
      </c>
      <c r="C16" t="s">
        <v>146</v>
      </c>
      <c r="D16" s="1">
        <v>2271.5</v>
      </c>
      <c r="E16" s="1">
        <v>2</v>
      </c>
      <c r="F16" s="1">
        <v>4</v>
      </c>
    </row>
    <row r="17" spans="1:6" x14ac:dyDescent="0.25">
      <c r="A17" s="1" t="s">
        <v>84</v>
      </c>
      <c r="B17" s="1" t="s">
        <v>81</v>
      </c>
      <c r="C17" t="s">
        <v>146</v>
      </c>
      <c r="D17" s="1">
        <v>2529.7999999999997</v>
      </c>
      <c r="E17" s="1">
        <v>2</v>
      </c>
      <c r="F17" s="1">
        <v>5</v>
      </c>
    </row>
    <row r="18" spans="1:6" x14ac:dyDescent="0.25">
      <c r="A18" s="1" t="s">
        <v>84</v>
      </c>
      <c r="B18" s="1" t="s">
        <v>81</v>
      </c>
      <c r="C18" t="s">
        <v>146</v>
      </c>
      <c r="D18" s="1">
        <v>2800.7999999999997</v>
      </c>
      <c r="E18" s="1">
        <v>2</v>
      </c>
      <c r="F18" s="1">
        <v>6</v>
      </c>
    </row>
    <row r="19" spans="1:6" x14ac:dyDescent="0.25">
      <c r="A19" s="1" t="s">
        <v>84</v>
      </c>
      <c r="B19" s="1" t="s">
        <v>81</v>
      </c>
      <c r="C19" t="s">
        <v>146</v>
      </c>
      <c r="D19" s="1">
        <v>2894.5</v>
      </c>
      <c r="E19" s="1">
        <v>2</v>
      </c>
      <c r="F19" s="1">
        <v>7</v>
      </c>
    </row>
    <row r="20" spans="1:6" x14ac:dyDescent="0.25">
      <c r="A20" s="1" t="s">
        <v>84</v>
      </c>
      <c r="B20" s="1" t="s">
        <v>81</v>
      </c>
      <c r="C20" t="s">
        <v>146</v>
      </c>
      <c r="D20" s="1">
        <v>3034.88</v>
      </c>
      <c r="E20" s="1">
        <v>2</v>
      </c>
      <c r="F20" s="1">
        <v>8</v>
      </c>
    </row>
    <row r="21" spans="1:6" x14ac:dyDescent="0.25">
      <c r="A21" s="1" t="s">
        <v>84</v>
      </c>
      <c r="B21" s="1" t="s">
        <v>81</v>
      </c>
      <c r="C21" t="s">
        <v>146</v>
      </c>
      <c r="D21" s="1">
        <v>3473.28</v>
      </c>
      <c r="E21" s="1">
        <v>2</v>
      </c>
      <c r="F21" s="1">
        <v>9</v>
      </c>
    </row>
    <row r="22" spans="1:6" x14ac:dyDescent="0.25">
      <c r="A22" s="1" t="s">
        <v>84</v>
      </c>
      <c r="B22" s="1" t="s">
        <v>81</v>
      </c>
      <c r="C22" t="s">
        <v>146</v>
      </c>
      <c r="D22" s="1">
        <v>4439.04</v>
      </c>
      <c r="E22" s="1">
        <v>2</v>
      </c>
      <c r="F22" s="1">
        <v>10</v>
      </c>
    </row>
    <row r="23" spans="1:6" x14ac:dyDescent="0.25">
      <c r="A23" s="1" t="s">
        <v>84</v>
      </c>
      <c r="B23" s="1" t="s">
        <v>81</v>
      </c>
      <c r="C23" t="s">
        <v>146</v>
      </c>
      <c r="D23" s="1">
        <v>5129.5200000000004</v>
      </c>
      <c r="E23" s="1">
        <v>2</v>
      </c>
      <c r="F23" s="1">
        <v>11</v>
      </c>
    </row>
    <row r="24" spans="1:6" x14ac:dyDescent="0.25">
      <c r="A24" s="1" t="s">
        <v>84</v>
      </c>
      <c r="B24" s="1" t="s">
        <v>81</v>
      </c>
      <c r="C24" t="s">
        <v>147</v>
      </c>
      <c r="D24" s="1">
        <v>122.95</v>
      </c>
      <c r="E24" s="1">
        <v>3</v>
      </c>
      <c r="F24" s="1">
        <v>1</v>
      </c>
    </row>
    <row r="25" spans="1:6" x14ac:dyDescent="0.25">
      <c r="A25" s="1" t="s">
        <v>84</v>
      </c>
      <c r="B25" s="1" t="s">
        <v>81</v>
      </c>
      <c r="C25" t="s">
        <v>147</v>
      </c>
      <c r="D25" s="1">
        <v>108.64</v>
      </c>
      <c r="E25" s="1">
        <v>3</v>
      </c>
      <c r="F25" s="1">
        <v>2</v>
      </c>
    </row>
    <row r="26" spans="1:6" x14ac:dyDescent="0.25">
      <c r="A26" s="1" t="s">
        <v>84</v>
      </c>
      <c r="B26" s="1" t="s">
        <v>81</v>
      </c>
      <c r="C26" t="s">
        <v>147</v>
      </c>
      <c r="D26" s="1">
        <v>147.75</v>
      </c>
      <c r="E26" s="1">
        <v>3</v>
      </c>
      <c r="F26" s="1">
        <v>3</v>
      </c>
    </row>
    <row r="27" spans="1:6" x14ac:dyDescent="0.25">
      <c r="A27" s="1" t="s">
        <v>84</v>
      </c>
      <c r="B27" s="1" t="s">
        <v>81</v>
      </c>
      <c r="C27" t="s">
        <v>147</v>
      </c>
      <c r="D27" s="1">
        <v>194.7</v>
      </c>
      <c r="E27" s="1">
        <v>3</v>
      </c>
      <c r="F27" s="1">
        <v>4</v>
      </c>
    </row>
    <row r="28" spans="1:6" x14ac:dyDescent="0.25">
      <c r="A28" s="1" t="s">
        <v>84</v>
      </c>
      <c r="B28" s="1" t="s">
        <v>81</v>
      </c>
      <c r="C28" t="s">
        <v>147</v>
      </c>
      <c r="D28" s="1">
        <v>252.98000000000002</v>
      </c>
      <c r="E28" s="1">
        <v>3</v>
      </c>
      <c r="F28" s="1">
        <v>5</v>
      </c>
    </row>
    <row r="29" spans="1:6" x14ac:dyDescent="0.25">
      <c r="A29" s="1" t="s">
        <v>84</v>
      </c>
      <c r="B29" s="1" t="s">
        <v>81</v>
      </c>
      <c r="C29" t="s">
        <v>147</v>
      </c>
      <c r="D29" s="1">
        <v>272.3</v>
      </c>
      <c r="E29" s="1">
        <v>3</v>
      </c>
      <c r="F29" s="1">
        <v>6</v>
      </c>
    </row>
    <row r="30" spans="1:6" x14ac:dyDescent="0.25">
      <c r="A30" s="1" t="s">
        <v>84</v>
      </c>
      <c r="B30" s="1" t="s">
        <v>81</v>
      </c>
      <c r="C30" t="s">
        <v>147</v>
      </c>
      <c r="D30" s="1">
        <v>206.75</v>
      </c>
      <c r="E30" s="1">
        <v>3</v>
      </c>
      <c r="F30" s="1">
        <v>7</v>
      </c>
    </row>
    <row r="31" spans="1:6" x14ac:dyDescent="0.25">
      <c r="A31" s="1" t="s">
        <v>84</v>
      </c>
      <c r="B31" s="1" t="s">
        <v>81</v>
      </c>
      <c r="C31" t="s">
        <v>147</v>
      </c>
      <c r="D31" s="1">
        <v>284.52</v>
      </c>
      <c r="E31" s="1">
        <v>3</v>
      </c>
      <c r="F31" s="1">
        <v>8</v>
      </c>
    </row>
    <row r="32" spans="1:6" x14ac:dyDescent="0.25">
      <c r="A32" s="1" t="s">
        <v>84</v>
      </c>
      <c r="B32" s="1" t="s">
        <v>81</v>
      </c>
      <c r="C32" t="s">
        <v>147</v>
      </c>
      <c r="D32" s="1">
        <v>271.35000000000002</v>
      </c>
      <c r="E32" s="1">
        <v>3</v>
      </c>
      <c r="F32" s="1">
        <v>9</v>
      </c>
    </row>
    <row r="33" spans="1:6" x14ac:dyDescent="0.25">
      <c r="A33" s="1" t="s">
        <v>84</v>
      </c>
      <c r="B33" s="1" t="s">
        <v>81</v>
      </c>
      <c r="C33" t="s">
        <v>147</v>
      </c>
      <c r="D33" s="1">
        <v>346.8</v>
      </c>
      <c r="E33" s="1">
        <v>3</v>
      </c>
      <c r="F33" s="1">
        <v>10</v>
      </c>
    </row>
    <row r="34" spans="1:6" x14ac:dyDescent="0.25">
      <c r="A34" s="1" t="s">
        <v>84</v>
      </c>
      <c r="B34" s="1" t="s">
        <v>81</v>
      </c>
      <c r="C34" t="s">
        <v>147</v>
      </c>
      <c r="D34" s="1">
        <v>388.6</v>
      </c>
      <c r="E34" s="1">
        <v>3</v>
      </c>
      <c r="F34" s="1">
        <v>11</v>
      </c>
    </row>
    <row r="35" spans="1:6" x14ac:dyDescent="0.25">
      <c r="A35" s="1" t="s">
        <v>84</v>
      </c>
      <c r="B35" s="1" t="s">
        <v>91</v>
      </c>
      <c r="C35" t="s">
        <v>148</v>
      </c>
      <c r="D35" s="1">
        <v>73.77</v>
      </c>
      <c r="E35" s="1">
        <v>4</v>
      </c>
      <c r="F35" s="1">
        <v>1</v>
      </c>
    </row>
    <row r="36" spans="1:6" x14ac:dyDescent="0.25">
      <c r="A36" s="1" t="s">
        <v>84</v>
      </c>
      <c r="B36" s="1" t="s">
        <v>91</v>
      </c>
      <c r="C36" t="s">
        <v>148</v>
      </c>
      <c r="D36" s="1">
        <v>81.48</v>
      </c>
      <c r="E36" s="1">
        <v>4</v>
      </c>
      <c r="F36" s="1">
        <v>2</v>
      </c>
    </row>
    <row r="37" spans="1:6" x14ac:dyDescent="0.25">
      <c r="A37" s="1" t="s">
        <v>84</v>
      </c>
      <c r="B37" s="1" t="s">
        <v>91</v>
      </c>
      <c r="C37" t="s">
        <v>148</v>
      </c>
      <c r="D37" s="1">
        <v>88.649999999999991</v>
      </c>
      <c r="E37" s="1">
        <v>4</v>
      </c>
      <c r="F37" s="1">
        <v>3</v>
      </c>
    </row>
    <row r="38" spans="1:6" x14ac:dyDescent="0.25">
      <c r="A38" s="1" t="s">
        <v>84</v>
      </c>
      <c r="B38" s="1" t="s">
        <v>91</v>
      </c>
      <c r="C38" t="s">
        <v>148</v>
      </c>
      <c r="D38" s="1">
        <v>129.80000000000001</v>
      </c>
      <c r="E38" s="1">
        <v>4</v>
      </c>
      <c r="F38" s="1">
        <v>4</v>
      </c>
    </row>
    <row r="39" spans="1:6" x14ac:dyDescent="0.25">
      <c r="A39" s="1" t="s">
        <v>84</v>
      </c>
      <c r="B39" s="1" t="s">
        <v>91</v>
      </c>
      <c r="C39" t="s">
        <v>148</v>
      </c>
      <c r="D39" s="1">
        <v>144.56</v>
      </c>
      <c r="E39" s="1">
        <v>4</v>
      </c>
      <c r="F39" s="1">
        <v>5</v>
      </c>
    </row>
    <row r="40" spans="1:6" x14ac:dyDescent="0.25">
      <c r="A40" s="1" t="s">
        <v>84</v>
      </c>
      <c r="B40" s="1" t="s">
        <v>91</v>
      </c>
      <c r="C40" t="s">
        <v>148</v>
      </c>
      <c r="D40" s="1">
        <v>155.6</v>
      </c>
      <c r="E40" s="1">
        <v>4</v>
      </c>
      <c r="F40" s="1">
        <v>6</v>
      </c>
    </row>
    <row r="41" spans="1:6" x14ac:dyDescent="0.25">
      <c r="A41" s="1" t="s">
        <v>84</v>
      </c>
      <c r="B41" s="1" t="s">
        <v>91</v>
      </c>
      <c r="C41" t="s">
        <v>148</v>
      </c>
      <c r="D41" s="1">
        <v>206.75</v>
      </c>
      <c r="E41" s="1">
        <v>4</v>
      </c>
      <c r="F41" s="1">
        <v>7</v>
      </c>
    </row>
    <row r="42" spans="1:6" x14ac:dyDescent="0.25">
      <c r="A42" s="1" t="s">
        <v>84</v>
      </c>
      <c r="B42" s="1" t="s">
        <v>91</v>
      </c>
      <c r="C42" t="s">
        <v>148</v>
      </c>
      <c r="D42" s="1">
        <v>284.52</v>
      </c>
      <c r="E42" s="1">
        <v>4</v>
      </c>
      <c r="F42" s="1">
        <v>8</v>
      </c>
    </row>
    <row r="43" spans="1:6" x14ac:dyDescent="0.25">
      <c r="A43" s="1" t="s">
        <v>84</v>
      </c>
      <c r="B43" s="1" t="s">
        <v>91</v>
      </c>
      <c r="C43" t="s">
        <v>148</v>
      </c>
      <c r="D43" s="1">
        <v>271.35000000000002</v>
      </c>
      <c r="E43" s="1">
        <v>4</v>
      </c>
      <c r="F43" s="1">
        <v>9</v>
      </c>
    </row>
    <row r="44" spans="1:6" x14ac:dyDescent="0.25">
      <c r="A44" s="1" t="s">
        <v>84</v>
      </c>
      <c r="B44" s="1" t="s">
        <v>91</v>
      </c>
      <c r="C44" t="s">
        <v>148</v>
      </c>
      <c r="D44" s="1">
        <v>346.8</v>
      </c>
      <c r="E44" s="1">
        <v>4</v>
      </c>
      <c r="F44" s="1">
        <v>10</v>
      </c>
    </row>
    <row r="45" spans="1:6" x14ac:dyDescent="0.25">
      <c r="A45" s="1" t="s">
        <v>84</v>
      </c>
      <c r="B45" s="1" t="s">
        <v>91</v>
      </c>
      <c r="C45" t="s">
        <v>148</v>
      </c>
      <c r="D45" s="1">
        <v>466.32</v>
      </c>
      <c r="E45" s="1">
        <v>4</v>
      </c>
      <c r="F45" s="1">
        <v>11</v>
      </c>
    </row>
    <row r="46" spans="1:6" x14ac:dyDescent="0.25">
      <c r="A46" s="1" t="s">
        <v>84</v>
      </c>
      <c r="B46" s="1" t="s">
        <v>91</v>
      </c>
      <c r="C46" t="s">
        <v>149</v>
      </c>
      <c r="D46" s="1">
        <v>245.9</v>
      </c>
      <c r="E46" s="1">
        <v>5</v>
      </c>
      <c r="F46" s="1">
        <v>1</v>
      </c>
    </row>
    <row r="47" spans="1:6" x14ac:dyDescent="0.25">
      <c r="A47" s="1" t="s">
        <v>84</v>
      </c>
      <c r="B47" s="1" t="s">
        <v>91</v>
      </c>
      <c r="C47" t="s">
        <v>149</v>
      </c>
      <c r="D47" s="1">
        <v>271.60000000000002</v>
      </c>
      <c r="E47" s="1">
        <v>5</v>
      </c>
      <c r="F47" s="1">
        <v>2</v>
      </c>
    </row>
    <row r="48" spans="1:6" x14ac:dyDescent="0.25">
      <c r="A48" s="1" t="s">
        <v>84</v>
      </c>
      <c r="B48" s="1" t="s">
        <v>91</v>
      </c>
      <c r="C48" t="s">
        <v>149</v>
      </c>
      <c r="D48" s="1">
        <v>325.05</v>
      </c>
      <c r="E48" s="1">
        <v>5</v>
      </c>
      <c r="F48" s="1">
        <v>3</v>
      </c>
    </row>
    <row r="49" spans="1:6" x14ac:dyDescent="0.25">
      <c r="A49" s="1" t="s">
        <v>84</v>
      </c>
      <c r="B49" s="1" t="s">
        <v>91</v>
      </c>
      <c r="C49" t="s">
        <v>149</v>
      </c>
      <c r="D49" s="1">
        <v>292.05</v>
      </c>
      <c r="E49" s="1">
        <v>5</v>
      </c>
      <c r="F49" s="1">
        <v>4</v>
      </c>
    </row>
    <row r="50" spans="1:6" x14ac:dyDescent="0.25">
      <c r="A50" s="1" t="s">
        <v>84</v>
      </c>
      <c r="B50" s="1" t="s">
        <v>91</v>
      </c>
      <c r="C50" t="s">
        <v>149</v>
      </c>
      <c r="D50" s="1">
        <v>361.40000000000003</v>
      </c>
      <c r="E50" s="1">
        <v>5</v>
      </c>
      <c r="F50" s="1">
        <v>5</v>
      </c>
    </row>
    <row r="51" spans="1:6" x14ac:dyDescent="0.25">
      <c r="A51" s="1" t="s">
        <v>84</v>
      </c>
      <c r="B51" s="1" t="s">
        <v>91</v>
      </c>
      <c r="C51" t="s">
        <v>149</v>
      </c>
      <c r="D51" s="1">
        <v>272.3</v>
      </c>
      <c r="E51" s="1">
        <v>5</v>
      </c>
      <c r="F51" s="1">
        <v>6</v>
      </c>
    </row>
    <row r="52" spans="1:6" x14ac:dyDescent="0.25">
      <c r="A52" s="1" t="s">
        <v>84</v>
      </c>
      <c r="B52" s="1" t="s">
        <v>91</v>
      </c>
      <c r="C52" t="s">
        <v>149</v>
      </c>
      <c r="D52" s="1">
        <v>372.15</v>
      </c>
      <c r="E52" s="1">
        <v>5</v>
      </c>
      <c r="F52" s="1">
        <v>7</v>
      </c>
    </row>
    <row r="53" spans="1:6" x14ac:dyDescent="0.25">
      <c r="A53" s="1" t="s">
        <v>84</v>
      </c>
      <c r="B53" s="1" t="s">
        <v>91</v>
      </c>
      <c r="C53" t="s">
        <v>149</v>
      </c>
      <c r="D53" s="1">
        <v>569.04</v>
      </c>
      <c r="E53" s="1">
        <v>5</v>
      </c>
      <c r="F53" s="1">
        <v>8</v>
      </c>
    </row>
    <row r="54" spans="1:6" x14ac:dyDescent="0.25">
      <c r="A54" s="1" t="s">
        <v>84</v>
      </c>
      <c r="B54" s="1" t="s">
        <v>91</v>
      </c>
      <c r="C54" t="s">
        <v>149</v>
      </c>
      <c r="D54" s="1">
        <v>759.78000000000009</v>
      </c>
      <c r="E54" s="1">
        <v>5</v>
      </c>
      <c r="F54" s="1">
        <v>9</v>
      </c>
    </row>
    <row r="55" spans="1:6" x14ac:dyDescent="0.25">
      <c r="A55" s="1" t="s">
        <v>84</v>
      </c>
      <c r="B55" s="1" t="s">
        <v>91</v>
      </c>
      <c r="C55" t="s">
        <v>149</v>
      </c>
      <c r="D55" s="1">
        <v>1109.76</v>
      </c>
      <c r="E55" s="1">
        <v>5</v>
      </c>
      <c r="F55" s="1">
        <v>10</v>
      </c>
    </row>
    <row r="56" spans="1:6" x14ac:dyDescent="0.25">
      <c r="A56" s="1" t="s">
        <v>84</v>
      </c>
      <c r="B56" s="1" t="s">
        <v>91</v>
      </c>
      <c r="C56" t="s">
        <v>149</v>
      </c>
      <c r="D56" s="1">
        <v>932.64</v>
      </c>
      <c r="E56" s="1">
        <v>5</v>
      </c>
      <c r="F56" s="1">
        <v>11</v>
      </c>
    </row>
    <row r="57" spans="1:6" x14ac:dyDescent="0.25">
      <c r="A57" s="1" t="s">
        <v>84</v>
      </c>
      <c r="B57" s="1" t="s">
        <v>92</v>
      </c>
      <c r="C57" t="s">
        <v>92</v>
      </c>
      <c r="D57" s="1">
        <v>245.90000000000009</v>
      </c>
      <c r="E57" s="1">
        <v>6</v>
      </c>
      <c r="F57" s="1">
        <v>1</v>
      </c>
    </row>
    <row r="58" spans="1:6" x14ac:dyDescent="0.25">
      <c r="A58" s="1" t="s">
        <v>84</v>
      </c>
      <c r="B58" s="1" t="s">
        <v>92</v>
      </c>
      <c r="C58" t="s">
        <v>92</v>
      </c>
      <c r="D58" s="1">
        <v>244.44000000000005</v>
      </c>
      <c r="E58" s="1">
        <v>6</v>
      </c>
      <c r="F58" s="1">
        <v>2</v>
      </c>
    </row>
    <row r="59" spans="1:6" x14ac:dyDescent="0.25">
      <c r="A59" s="1" t="s">
        <v>84</v>
      </c>
      <c r="B59" s="1" t="s">
        <v>92</v>
      </c>
      <c r="C59" t="s">
        <v>92</v>
      </c>
      <c r="D59" s="1">
        <v>354.59999999999991</v>
      </c>
      <c r="E59" s="1">
        <v>6</v>
      </c>
      <c r="F59" s="1">
        <v>3</v>
      </c>
    </row>
    <row r="60" spans="1:6" x14ac:dyDescent="0.25">
      <c r="A60" s="1" t="s">
        <v>84</v>
      </c>
      <c r="B60" s="1" t="s">
        <v>92</v>
      </c>
      <c r="C60" t="s">
        <v>92</v>
      </c>
      <c r="D60" s="1">
        <v>356.94999999999982</v>
      </c>
      <c r="E60" s="1">
        <v>6</v>
      </c>
      <c r="F60" s="1">
        <v>4</v>
      </c>
    </row>
    <row r="61" spans="1:6" x14ac:dyDescent="0.25">
      <c r="A61" s="1" t="s">
        <v>84</v>
      </c>
      <c r="B61" s="1" t="s">
        <v>92</v>
      </c>
      <c r="C61" t="s">
        <v>92</v>
      </c>
      <c r="D61" s="1">
        <v>325.26000000000022</v>
      </c>
      <c r="E61" s="1">
        <v>6</v>
      </c>
      <c r="F61" s="1">
        <v>5</v>
      </c>
    </row>
    <row r="62" spans="1:6" x14ac:dyDescent="0.25">
      <c r="A62" s="1" t="s">
        <v>84</v>
      </c>
      <c r="B62" s="1" t="s">
        <v>92</v>
      </c>
      <c r="C62" t="s">
        <v>92</v>
      </c>
      <c r="D62" s="1">
        <v>389</v>
      </c>
      <c r="E62" s="1">
        <v>6</v>
      </c>
      <c r="F62" s="1">
        <v>6</v>
      </c>
    </row>
    <row r="63" spans="1:6" x14ac:dyDescent="0.25">
      <c r="A63" s="1" t="s">
        <v>84</v>
      </c>
      <c r="B63" s="1" t="s">
        <v>92</v>
      </c>
      <c r="C63" t="s">
        <v>92</v>
      </c>
      <c r="D63" s="1">
        <v>454.84999999999991</v>
      </c>
      <c r="E63" s="1">
        <v>6</v>
      </c>
      <c r="F63" s="1">
        <v>7</v>
      </c>
    </row>
    <row r="64" spans="1:6" x14ac:dyDescent="0.25">
      <c r="A64" s="1" t="s">
        <v>84</v>
      </c>
      <c r="B64" s="1" t="s">
        <v>92</v>
      </c>
      <c r="C64" t="s">
        <v>92</v>
      </c>
      <c r="D64" s="1">
        <v>569.04</v>
      </c>
      <c r="E64" s="1">
        <v>6</v>
      </c>
      <c r="F64" s="1">
        <v>8</v>
      </c>
    </row>
    <row r="65" spans="1:6" x14ac:dyDescent="0.25">
      <c r="A65" s="1" t="s">
        <v>84</v>
      </c>
      <c r="B65" s="1" t="s">
        <v>92</v>
      </c>
      <c r="C65" t="s">
        <v>92</v>
      </c>
      <c r="D65" s="1">
        <v>651.23999999999978</v>
      </c>
      <c r="E65" s="1">
        <v>6</v>
      </c>
      <c r="F65" s="1">
        <v>9</v>
      </c>
    </row>
    <row r="66" spans="1:6" x14ac:dyDescent="0.25">
      <c r="A66" s="1" t="s">
        <v>84</v>
      </c>
      <c r="B66" s="1" t="s">
        <v>92</v>
      </c>
      <c r="C66" t="s">
        <v>92</v>
      </c>
      <c r="D66" s="1">
        <v>693.59999999999945</v>
      </c>
      <c r="E66" s="1">
        <v>6</v>
      </c>
      <c r="F66" s="1">
        <v>10</v>
      </c>
    </row>
    <row r="67" spans="1:6" x14ac:dyDescent="0.25">
      <c r="A67" s="1" t="s">
        <v>84</v>
      </c>
      <c r="B67" s="1" t="s">
        <v>92</v>
      </c>
      <c r="C67" t="s">
        <v>92</v>
      </c>
      <c r="D67" s="1">
        <v>854.91999999999916</v>
      </c>
      <c r="E67" s="1">
        <v>6</v>
      </c>
      <c r="F67" s="1">
        <v>11</v>
      </c>
    </row>
    <row r="68" spans="1:6" x14ac:dyDescent="0.25">
      <c r="A68" s="1" t="s">
        <v>84</v>
      </c>
      <c r="B68" s="1" t="s">
        <v>93</v>
      </c>
      <c r="C68" t="s">
        <v>1</v>
      </c>
      <c r="D68" s="1">
        <v>-2</v>
      </c>
      <c r="E68" s="1">
        <v>7</v>
      </c>
      <c r="F68" s="1">
        <v>1</v>
      </c>
    </row>
    <row r="69" spans="1:6" x14ac:dyDescent="0.25">
      <c r="A69" s="1" t="s">
        <v>84</v>
      </c>
      <c r="B69" s="1" t="s">
        <v>93</v>
      </c>
      <c r="C69" t="s">
        <v>1</v>
      </c>
      <c r="D69" s="1">
        <v>1</v>
      </c>
      <c r="E69" s="1">
        <v>7</v>
      </c>
      <c r="F69" s="1">
        <v>2</v>
      </c>
    </row>
    <row r="70" spans="1:6" x14ac:dyDescent="0.25">
      <c r="A70" s="1" t="s">
        <v>84</v>
      </c>
      <c r="B70" s="1" t="s">
        <v>93</v>
      </c>
      <c r="C70" t="s">
        <v>1</v>
      </c>
      <c r="D70" s="1">
        <v>-43</v>
      </c>
      <c r="E70" s="1">
        <v>7</v>
      </c>
      <c r="F70" s="1">
        <v>3</v>
      </c>
    </row>
    <row r="71" spans="1:6" x14ac:dyDescent="0.25">
      <c r="A71" s="1" t="s">
        <v>84</v>
      </c>
      <c r="B71" s="1" t="s">
        <v>93</v>
      </c>
      <c r="C71" t="s">
        <v>1</v>
      </c>
      <c r="D71" s="1">
        <v>0</v>
      </c>
      <c r="E71" s="1">
        <v>7</v>
      </c>
      <c r="F71" s="1">
        <v>4</v>
      </c>
    </row>
    <row r="72" spans="1:6" x14ac:dyDescent="0.25">
      <c r="A72" s="1" t="s">
        <v>84</v>
      </c>
      <c r="B72" s="1" t="s">
        <v>93</v>
      </c>
      <c r="C72" t="s">
        <v>1</v>
      </c>
      <c r="D72" s="1">
        <v>0</v>
      </c>
      <c r="E72" s="1">
        <v>7</v>
      </c>
      <c r="F72" s="1">
        <v>5</v>
      </c>
    </row>
    <row r="73" spans="1:6" x14ac:dyDescent="0.25">
      <c r="A73" s="1" t="s">
        <v>84</v>
      </c>
      <c r="B73" s="1" t="s">
        <v>93</v>
      </c>
      <c r="C73" t="s">
        <v>1</v>
      </c>
      <c r="D73" s="1">
        <v>-3</v>
      </c>
      <c r="E73" s="1">
        <v>7</v>
      </c>
      <c r="F73" s="1">
        <v>6</v>
      </c>
    </row>
    <row r="74" spans="1:6" x14ac:dyDescent="0.25">
      <c r="A74" s="1" t="s">
        <v>84</v>
      </c>
      <c r="B74" s="1" t="s">
        <v>93</v>
      </c>
      <c r="C74" t="s">
        <v>1</v>
      </c>
      <c r="D74" s="1">
        <v>-4</v>
      </c>
      <c r="E74" s="1">
        <v>7</v>
      </c>
      <c r="F74" s="1">
        <v>7</v>
      </c>
    </row>
    <row r="75" spans="1:6" x14ac:dyDescent="0.25">
      <c r="A75" s="1" t="s">
        <v>84</v>
      </c>
      <c r="B75" s="1" t="s">
        <v>93</v>
      </c>
      <c r="C75" t="s">
        <v>1</v>
      </c>
      <c r="D75" s="1">
        <v>1</v>
      </c>
      <c r="E75" s="1">
        <v>7</v>
      </c>
      <c r="F75" s="1">
        <v>8</v>
      </c>
    </row>
    <row r="76" spans="1:6" x14ac:dyDescent="0.25">
      <c r="A76" s="1" t="s">
        <v>84</v>
      </c>
      <c r="B76" s="1" t="s">
        <v>93</v>
      </c>
      <c r="C76" t="s">
        <v>1</v>
      </c>
      <c r="D76" s="1">
        <v>0</v>
      </c>
      <c r="E76" s="1">
        <v>7</v>
      </c>
      <c r="F76" s="1">
        <v>9</v>
      </c>
    </row>
    <row r="77" spans="1:6" x14ac:dyDescent="0.25">
      <c r="A77" s="1" t="s">
        <v>84</v>
      </c>
      <c r="B77" s="1" t="s">
        <v>93</v>
      </c>
      <c r="C77" t="s">
        <v>1</v>
      </c>
      <c r="D77" s="1">
        <v>5</v>
      </c>
      <c r="E77" s="1">
        <v>7</v>
      </c>
      <c r="F77" s="1">
        <v>10</v>
      </c>
    </row>
    <row r="78" spans="1:6" x14ac:dyDescent="0.25">
      <c r="A78" s="1" t="s">
        <v>84</v>
      </c>
      <c r="B78" s="1" t="s">
        <v>93</v>
      </c>
      <c r="C78" t="s">
        <v>1</v>
      </c>
      <c r="D78" s="1">
        <v>2</v>
      </c>
      <c r="E78" s="1">
        <v>7</v>
      </c>
      <c r="F78" s="1">
        <v>11</v>
      </c>
    </row>
    <row r="79" spans="1:6" x14ac:dyDescent="0.25">
      <c r="A79" s="1" t="s">
        <v>84</v>
      </c>
      <c r="B79" s="1" t="s">
        <v>93</v>
      </c>
      <c r="C79" t="s">
        <v>2</v>
      </c>
      <c r="D79" s="1">
        <v>19</v>
      </c>
      <c r="E79" s="1">
        <v>8</v>
      </c>
      <c r="F79" s="1">
        <v>1</v>
      </c>
    </row>
    <row r="80" spans="1:6" x14ac:dyDescent="0.25">
      <c r="A80" s="1" t="s">
        <v>84</v>
      </c>
      <c r="B80" s="1" t="s">
        <v>93</v>
      </c>
      <c r="C80" t="s">
        <v>2</v>
      </c>
      <c r="D80" s="1">
        <v>44</v>
      </c>
      <c r="E80" s="1">
        <v>8</v>
      </c>
      <c r="F80" s="1">
        <v>2</v>
      </c>
    </row>
    <row r="81" spans="1:6" x14ac:dyDescent="0.25">
      <c r="A81" s="1" t="s">
        <v>84</v>
      </c>
      <c r="B81" s="1" t="s">
        <v>93</v>
      </c>
      <c r="C81" t="s">
        <v>2</v>
      </c>
      <c r="D81" s="1">
        <v>6</v>
      </c>
      <c r="E81" s="1">
        <v>8</v>
      </c>
      <c r="F81" s="1">
        <v>3</v>
      </c>
    </row>
    <row r="82" spans="1:6" x14ac:dyDescent="0.25">
      <c r="A82" s="1" t="s">
        <v>84</v>
      </c>
      <c r="B82" s="1" t="s">
        <v>93</v>
      </c>
      <c r="C82" t="s">
        <v>2</v>
      </c>
      <c r="D82" s="1">
        <v>48</v>
      </c>
      <c r="E82" s="1">
        <v>8</v>
      </c>
      <c r="F82" s="1">
        <v>4</v>
      </c>
    </row>
    <row r="83" spans="1:6" x14ac:dyDescent="0.25">
      <c r="A83" s="1" t="s">
        <v>84</v>
      </c>
      <c r="B83" s="1" t="s">
        <v>93</v>
      </c>
      <c r="C83" t="s">
        <v>2</v>
      </c>
      <c r="D83" s="1">
        <v>36</v>
      </c>
      <c r="E83" s="1">
        <v>8</v>
      </c>
      <c r="F83" s="1">
        <v>5</v>
      </c>
    </row>
    <row r="84" spans="1:6" x14ac:dyDescent="0.25">
      <c r="A84" s="1" t="s">
        <v>84</v>
      </c>
      <c r="B84" s="1" t="s">
        <v>93</v>
      </c>
      <c r="C84" t="s">
        <v>2</v>
      </c>
      <c r="D84" s="1">
        <v>24</v>
      </c>
      <c r="E84" s="1">
        <v>8</v>
      </c>
      <c r="F84" s="1">
        <v>6</v>
      </c>
    </row>
    <row r="85" spans="1:6" x14ac:dyDescent="0.25">
      <c r="A85" s="1" t="s">
        <v>84</v>
      </c>
      <c r="B85" s="1" t="s">
        <v>93</v>
      </c>
      <c r="C85" t="s">
        <v>2</v>
      </c>
      <c r="D85" s="1">
        <v>38</v>
      </c>
      <c r="E85" s="1">
        <v>8</v>
      </c>
      <c r="F85" s="1">
        <v>7</v>
      </c>
    </row>
    <row r="86" spans="1:6" x14ac:dyDescent="0.25">
      <c r="A86" s="1" t="s">
        <v>84</v>
      </c>
      <c r="B86" s="1" t="s">
        <v>93</v>
      </c>
      <c r="C86" t="s">
        <v>2</v>
      </c>
      <c r="D86" s="1">
        <v>31</v>
      </c>
      <c r="E86" s="1">
        <v>8</v>
      </c>
      <c r="F86" s="1">
        <v>8</v>
      </c>
    </row>
    <row r="87" spans="1:6" x14ac:dyDescent="0.25">
      <c r="A87" s="1" t="s">
        <v>84</v>
      </c>
      <c r="B87" s="1" t="s">
        <v>93</v>
      </c>
      <c r="C87" t="s">
        <v>2</v>
      </c>
      <c r="D87" s="1">
        <v>23</v>
      </c>
      <c r="E87" s="1">
        <v>8</v>
      </c>
      <c r="F87" s="1">
        <v>9</v>
      </c>
    </row>
    <row r="88" spans="1:6" x14ac:dyDescent="0.25">
      <c r="A88" s="1" t="s">
        <v>84</v>
      </c>
      <c r="B88" s="1" t="s">
        <v>93</v>
      </c>
      <c r="C88" t="s">
        <v>2</v>
      </c>
      <c r="D88" s="1">
        <v>66</v>
      </c>
      <c r="E88" s="1">
        <v>8</v>
      </c>
      <c r="F88" s="1">
        <v>10</v>
      </c>
    </row>
    <row r="89" spans="1:6" x14ac:dyDescent="0.25">
      <c r="A89" s="1" t="s">
        <v>84</v>
      </c>
      <c r="B89" s="1" t="s">
        <v>93</v>
      </c>
      <c r="C89" t="s">
        <v>2</v>
      </c>
      <c r="D89" s="1">
        <v>97</v>
      </c>
      <c r="E89" s="1">
        <v>8</v>
      </c>
      <c r="F89" s="1">
        <v>11</v>
      </c>
    </row>
    <row r="90" spans="1:6" x14ac:dyDescent="0.25">
      <c r="A90" s="1" t="s">
        <v>84</v>
      </c>
      <c r="B90" s="1" t="s">
        <v>94</v>
      </c>
      <c r="C90" t="s">
        <v>3</v>
      </c>
      <c r="D90" s="1">
        <v>113</v>
      </c>
      <c r="E90" s="1">
        <v>9</v>
      </c>
      <c r="F90" s="1">
        <v>1</v>
      </c>
    </row>
    <row r="91" spans="1:6" x14ac:dyDescent="0.25">
      <c r="A91" s="1" t="s">
        <v>84</v>
      </c>
      <c r="B91" s="1" t="s">
        <v>94</v>
      </c>
      <c r="C91" t="s">
        <v>3</v>
      </c>
      <c r="D91" s="1">
        <v>151</v>
      </c>
      <c r="E91" s="1">
        <v>9</v>
      </c>
      <c r="F91" s="1">
        <v>2</v>
      </c>
    </row>
    <row r="92" spans="1:6" x14ac:dyDescent="0.25">
      <c r="A92" s="1" t="s">
        <v>84</v>
      </c>
      <c r="B92" s="1" t="s">
        <v>94</v>
      </c>
      <c r="C92" t="s">
        <v>3</v>
      </c>
      <c r="D92" s="1">
        <v>148</v>
      </c>
      <c r="E92" s="1">
        <v>9</v>
      </c>
      <c r="F92" s="1">
        <v>3</v>
      </c>
    </row>
    <row r="93" spans="1:6" x14ac:dyDescent="0.25">
      <c r="A93" s="1" t="s">
        <v>84</v>
      </c>
      <c r="B93" s="1" t="s">
        <v>94</v>
      </c>
      <c r="C93" t="s">
        <v>3</v>
      </c>
      <c r="D93" s="1">
        <v>157</v>
      </c>
      <c r="E93" s="1">
        <v>9</v>
      </c>
      <c r="F93" s="1">
        <v>4</v>
      </c>
    </row>
    <row r="94" spans="1:6" x14ac:dyDescent="0.25">
      <c r="A94" s="1" t="s">
        <v>84</v>
      </c>
      <c r="B94" s="1" t="s">
        <v>94</v>
      </c>
      <c r="C94" t="s">
        <v>3</v>
      </c>
      <c r="D94" s="1">
        <v>147</v>
      </c>
      <c r="E94" s="1">
        <v>9</v>
      </c>
      <c r="F94" s="1">
        <v>5</v>
      </c>
    </row>
    <row r="95" spans="1:6" x14ac:dyDescent="0.25">
      <c r="A95" s="1" t="s">
        <v>84</v>
      </c>
      <c r="B95" s="1" t="s">
        <v>94</v>
      </c>
      <c r="C95" t="s">
        <v>3</v>
      </c>
      <c r="D95" s="1">
        <v>139</v>
      </c>
      <c r="E95" s="1">
        <v>9</v>
      </c>
      <c r="F95" s="1">
        <v>6</v>
      </c>
    </row>
    <row r="96" spans="1:6" x14ac:dyDescent="0.25">
      <c r="A96" s="1" t="s">
        <v>84</v>
      </c>
      <c r="B96" s="1" t="s">
        <v>94</v>
      </c>
      <c r="C96" t="s">
        <v>3</v>
      </c>
      <c r="D96" s="1">
        <v>132</v>
      </c>
      <c r="E96" s="1">
        <v>9</v>
      </c>
      <c r="F96" s="1">
        <v>7</v>
      </c>
    </row>
    <row r="97" spans="1:6" x14ac:dyDescent="0.25">
      <c r="A97" s="1" t="s">
        <v>84</v>
      </c>
      <c r="B97" s="1" t="s">
        <v>94</v>
      </c>
      <c r="C97" t="s">
        <v>3</v>
      </c>
      <c r="D97" s="1">
        <v>87</v>
      </c>
      <c r="E97" s="1">
        <v>9</v>
      </c>
      <c r="F97" s="1">
        <v>8</v>
      </c>
    </row>
    <row r="98" spans="1:6" x14ac:dyDescent="0.25">
      <c r="A98" s="1" t="s">
        <v>84</v>
      </c>
      <c r="B98" s="1" t="s">
        <v>94</v>
      </c>
      <c r="C98" t="s">
        <v>3</v>
      </c>
      <c r="D98" s="1">
        <v>69</v>
      </c>
      <c r="E98" s="1">
        <v>9</v>
      </c>
      <c r="F98" s="1">
        <v>9</v>
      </c>
    </row>
    <row r="99" spans="1:6" x14ac:dyDescent="0.25">
      <c r="A99" s="1" t="s">
        <v>84</v>
      </c>
      <c r="B99" s="1" t="s">
        <v>94</v>
      </c>
      <c r="C99" t="s">
        <v>3</v>
      </c>
      <c r="D99" s="1">
        <v>82</v>
      </c>
      <c r="E99" s="1">
        <v>9</v>
      </c>
      <c r="F99" s="1">
        <v>10</v>
      </c>
    </row>
    <row r="100" spans="1:6" x14ac:dyDescent="0.25">
      <c r="A100" s="1" t="s">
        <v>84</v>
      </c>
      <c r="B100" s="1" t="s">
        <v>94</v>
      </c>
      <c r="C100" t="s">
        <v>3</v>
      </c>
      <c r="D100" s="1">
        <v>83</v>
      </c>
      <c r="E100" s="1">
        <v>9</v>
      </c>
      <c r="F100" s="1">
        <v>11</v>
      </c>
    </row>
    <row r="101" spans="1:6" x14ac:dyDescent="0.25">
      <c r="A101" s="1" t="s">
        <v>84</v>
      </c>
      <c r="B101" s="1" t="s">
        <v>4</v>
      </c>
      <c r="C101" t="s">
        <v>4</v>
      </c>
      <c r="D101" s="1">
        <v>37</v>
      </c>
      <c r="E101" s="1">
        <v>10</v>
      </c>
      <c r="F101" s="1">
        <v>1</v>
      </c>
    </row>
    <row r="102" spans="1:6" x14ac:dyDescent="0.25">
      <c r="A102" s="1" t="s">
        <v>84</v>
      </c>
      <c r="B102" s="1" t="s">
        <v>4</v>
      </c>
      <c r="C102" t="s">
        <v>4</v>
      </c>
      <c r="D102" s="1">
        <v>47</v>
      </c>
      <c r="E102" s="1">
        <v>10</v>
      </c>
      <c r="F102" s="1">
        <v>2</v>
      </c>
    </row>
    <row r="103" spans="1:6" x14ac:dyDescent="0.25">
      <c r="A103" s="1" t="s">
        <v>84</v>
      </c>
      <c r="B103" s="1" t="s">
        <v>4</v>
      </c>
      <c r="C103" t="s">
        <v>4</v>
      </c>
      <c r="D103" s="1">
        <v>52</v>
      </c>
      <c r="E103" s="1">
        <v>10</v>
      </c>
      <c r="F103" s="1">
        <v>3</v>
      </c>
    </row>
    <row r="104" spans="1:6" x14ac:dyDescent="0.25">
      <c r="A104" s="1" t="s">
        <v>84</v>
      </c>
      <c r="B104" s="1" t="s">
        <v>4</v>
      </c>
      <c r="C104" t="s">
        <v>4</v>
      </c>
      <c r="D104" s="1">
        <v>55</v>
      </c>
      <c r="E104" s="1">
        <v>10</v>
      </c>
      <c r="F104" s="1">
        <v>4</v>
      </c>
    </row>
    <row r="105" spans="1:6" x14ac:dyDescent="0.25">
      <c r="A105" s="1" t="s">
        <v>84</v>
      </c>
      <c r="B105" s="1" t="s">
        <v>4</v>
      </c>
      <c r="C105" t="s">
        <v>4</v>
      </c>
      <c r="D105" s="1">
        <v>50</v>
      </c>
      <c r="E105" s="1">
        <v>10</v>
      </c>
      <c r="F105" s="1">
        <v>5</v>
      </c>
    </row>
    <row r="106" spans="1:6" x14ac:dyDescent="0.25">
      <c r="A106" s="1" t="s">
        <v>84</v>
      </c>
      <c r="B106" s="1" t="s">
        <v>4</v>
      </c>
      <c r="C106" t="s">
        <v>4</v>
      </c>
      <c r="D106" s="1">
        <v>69</v>
      </c>
      <c r="E106" s="1">
        <v>10</v>
      </c>
      <c r="F106" s="1">
        <v>6</v>
      </c>
    </row>
    <row r="107" spans="1:6" x14ac:dyDescent="0.25">
      <c r="A107" s="1" t="s">
        <v>84</v>
      </c>
      <c r="B107" s="1" t="s">
        <v>4</v>
      </c>
      <c r="C107" t="s">
        <v>4</v>
      </c>
      <c r="D107" s="1">
        <v>91</v>
      </c>
      <c r="E107" s="1">
        <v>10</v>
      </c>
      <c r="F107" s="1">
        <v>7</v>
      </c>
    </row>
    <row r="108" spans="1:6" x14ac:dyDescent="0.25">
      <c r="A108" s="1" t="s">
        <v>84</v>
      </c>
      <c r="B108" s="1" t="s">
        <v>4</v>
      </c>
      <c r="C108" t="s">
        <v>4</v>
      </c>
      <c r="D108" s="1">
        <v>108</v>
      </c>
      <c r="E108" s="1">
        <v>10</v>
      </c>
      <c r="F108" s="1">
        <v>8</v>
      </c>
    </row>
    <row r="109" spans="1:6" x14ac:dyDescent="0.25">
      <c r="A109" s="1" t="s">
        <v>84</v>
      </c>
      <c r="B109" s="1" t="s">
        <v>4</v>
      </c>
      <c r="C109" t="s">
        <v>4</v>
      </c>
      <c r="D109" s="1">
        <v>123</v>
      </c>
      <c r="E109" s="1">
        <v>10</v>
      </c>
      <c r="F109" s="1">
        <v>9</v>
      </c>
    </row>
    <row r="110" spans="1:6" x14ac:dyDescent="0.25">
      <c r="A110" s="1" t="s">
        <v>84</v>
      </c>
      <c r="B110" s="1" t="s">
        <v>4</v>
      </c>
      <c r="C110" t="s">
        <v>4</v>
      </c>
      <c r="D110" s="1">
        <v>127</v>
      </c>
      <c r="E110" s="1">
        <v>10</v>
      </c>
      <c r="F110" s="1">
        <v>10</v>
      </c>
    </row>
    <row r="111" spans="1:6" x14ac:dyDescent="0.25">
      <c r="A111" s="1" t="s">
        <v>84</v>
      </c>
      <c r="B111" s="1" t="s">
        <v>4</v>
      </c>
      <c r="C111" t="s">
        <v>4</v>
      </c>
      <c r="D111" s="1">
        <v>153</v>
      </c>
      <c r="E111" s="1">
        <v>10</v>
      </c>
      <c r="F111" s="1">
        <v>11</v>
      </c>
    </row>
    <row r="112" spans="1:6" x14ac:dyDescent="0.25">
      <c r="A112" s="1" t="s">
        <v>84</v>
      </c>
      <c r="B112" s="1" t="s">
        <v>95</v>
      </c>
      <c r="C112" t="s">
        <v>95</v>
      </c>
      <c r="D112" s="1">
        <v>131</v>
      </c>
      <c r="E112" s="1">
        <v>11</v>
      </c>
      <c r="F112" s="1">
        <v>1</v>
      </c>
    </row>
    <row r="113" spans="1:6" x14ac:dyDescent="0.25">
      <c r="A113" s="1" t="s">
        <v>84</v>
      </c>
      <c r="B113" s="1" t="s">
        <v>95</v>
      </c>
      <c r="C113" t="s">
        <v>95</v>
      </c>
      <c r="D113" s="1">
        <v>111</v>
      </c>
      <c r="E113" s="1">
        <v>11</v>
      </c>
      <c r="F113" s="1">
        <v>2</v>
      </c>
    </row>
    <row r="114" spans="1:6" x14ac:dyDescent="0.25">
      <c r="A114" s="1" t="s">
        <v>84</v>
      </c>
      <c r="B114" s="1" t="s">
        <v>95</v>
      </c>
      <c r="C114" t="s">
        <v>95</v>
      </c>
      <c r="D114" s="1">
        <v>120</v>
      </c>
      <c r="E114" s="1">
        <v>11</v>
      </c>
      <c r="F114" s="1">
        <v>3</v>
      </c>
    </row>
    <row r="115" spans="1:6" x14ac:dyDescent="0.25">
      <c r="A115" s="1" t="s">
        <v>84</v>
      </c>
      <c r="B115" s="1" t="s">
        <v>95</v>
      </c>
      <c r="C115" t="s">
        <v>95</v>
      </c>
      <c r="D115" s="1">
        <v>194</v>
      </c>
      <c r="E115" s="1">
        <v>11</v>
      </c>
      <c r="F115" s="1">
        <v>4</v>
      </c>
    </row>
    <row r="116" spans="1:6" x14ac:dyDescent="0.25">
      <c r="A116" s="1" t="s">
        <v>84</v>
      </c>
      <c r="B116" s="1" t="s">
        <v>95</v>
      </c>
      <c r="C116" t="s">
        <v>95</v>
      </c>
      <c r="D116" s="1">
        <v>216</v>
      </c>
      <c r="E116" s="1">
        <v>11</v>
      </c>
      <c r="F116" s="1">
        <v>5</v>
      </c>
    </row>
    <row r="117" spans="1:6" x14ac:dyDescent="0.25">
      <c r="A117" s="1" t="s">
        <v>84</v>
      </c>
      <c r="B117" s="1" t="s">
        <v>95</v>
      </c>
      <c r="C117" t="s">
        <v>95</v>
      </c>
      <c r="D117" s="1">
        <v>214</v>
      </c>
      <c r="E117" s="1">
        <v>11</v>
      </c>
      <c r="F117" s="1">
        <v>6</v>
      </c>
    </row>
    <row r="118" spans="1:6" x14ac:dyDescent="0.25">
      <c r="A118" s="1" t="s">
        <v>84</v>
      </c>
      <c r="B118" s="1" t="s">
        <v>95</v>
      </c>
      <c r="C118" t="s">
        <v>95</v>
      </c>
      <c r="D118" s="1">
        <v>277</v>
      </c>
      <c r="E118" s="1">
        <v>11</v>
      </c>
      <c r="F118" s="1">
        <v>7</v>
      </c>
    </row>
    <row r="119" spans="1:6" x14ac:dyDescent="0.25">
      <c r="A119" s="1" t="s">
        <v>84</v>
      </c>
      <c r="B119" s="1" t="s">
        <v>95</v>
      </c>
      <c r="C119" t="s">
        <v>95</v>
      </c>
      <c r="D119" s="1">
        <v>398</v>
      </c>
      <c r="E119" s="1">
        <v>11</v>
      </c>
      <c r="F119" s="1">
        <v>8</v>
      </c>
    </row>
    <row r="120" spans="1:6" x14ac:dyDescent="0.25">
      <c r="A120" s="1" t="s">
        <v>84</v>
      </c>
      <c r="B120" s="1" t="s">
        <v>95</v>
      </c>
      <c r="C120" t="s">
        <v>95</v>
      </c>
      <c r="D120" s="1">
        <v>424</v>
      </c>
      <c r="E120" s="1">
        <v>11</v>
      </c>
      <c r="F120" s="1">
        <v>9</v>
      </c>
    </row>
    <row r="121" spans="1:6" x14ac:dyDescent="0.25">
      <c r="A121" s="1" t="s">
        <v>84</v>
      </c>
      <c r="B121" s="1" t="s">
        <v>95</v>
      </c>
      <c r="C121" t="s">
        <v>95</v>
      </c>
      <c r="D121" s="1">
        <v>563</v>
      </c>
      <c r="E121" s="1">
        <v>11</v>
      </c>
      <c r="F121" s="1">
        <v>10</v>
      </c>
    </row>
    <row r="122" spans="1:6" x14ac:dyDescent="0.25">
      <c r="A122" s="1" t="s">
        <v>84</v>
      </c>
      <c r="B122" s="1" t="s">
        <v>95</v>
      </c>
      <c r="C122" t="s">
        <v>95</v>
      </c>
      <c r="D122" s="1">
        <v>801</v>
      </c>
      <c r="E122" s="1">
        <v>11</v>
      </c>
      <c r="F122" s="1">
        <v>11</v>
      </c>
    </row>
    <row r="123" spans="1:6" x14ac:dyDescent="0.25">
      <c r="A123" s="1" t="s">
        <v>84</v>
      </c>
      <c r="B123" s="1" t="s">
        <v>96</v>
      </c>
      <c r="C123" t="s">
        <v>150</v>
      </c>
      <c r="D123" s="1">
        <v>45.849999999999994</v>
      </c>
      <c r="E123" s="1">
        <v>12</v>
      </c>
      <c r="F123" s="1">
        <v>1</v>
      </c>
    </row>
    <row r="124" spans="1:6" x14ac:dyDescent="0.25">
      <c r="A124" s="1" t="s">
        <v>84</v>
      </c>
      <c r="B124" s="1" t="s">
        <v>96</v>
      </c>
      <c r="C124" t="s">
        <v>150</v>
      </c>
      <c r="D124" s="1">
        <v>34.409999999999997</v>
      </c>
      <c r="E124" s="1">
        <v>12</v>
      </c>
      <c r="F124" s="1">
        <v>2</v>
      </c>
    </row>
    <row r="125" spans="1:6" x14ac:dyDescent="0.25">
      <c r="A125" s="1" t="s">
        <v>84</v>
      </c>
      <c r="B125" s="1" t="s">
        <v>96</v>
      </c>
      <c r="C125" t="s">
        <v>150</v>
      </c>
      <c r="D125" s="1">
        <v>46.800000000000004</v>
      </c>
      <c r="E125" s="1">
        <v>12</v>
      </c>
      <c r="F125" s="1">
        <v>3</v>
      </c>
    </row>
    <row r="126" spans="1:6" x14ac:dyDescent="0.25">
      <c r="A126" s="1" t="s">
        <v>84</v>
      </c>
      <c r="B126" s="1" t="s">
        <v>96</v>
      </c>
      <c r="C126" t="s">
        <v>150</v>
      </c>
      <c r="D126" s="1">
        <v>64.02</v>
      </c>
      <c r="E126" s="1">
        <v>12</v>
      </c>
      <c r="F126" s="1">
        <v>4</v>
      </c>
    </row>
    <row r="127" spans="1:6" x14ac:dyDescent="0.25">
      <c r="A127" s="1" t="s">
        <v>84</v>
      </c>
      <c r="B127" s="1" t="s">
        <v>96</v>
      </c>
      <c r="C127" t="s">
        <v>150</v>
      </c>
      <c r="D127" s="1">
        <v>71.28</v>
      </c>
      <c r="E127" s="1">
        <v>12</v>
      </c>
      <c r="F127" s="1">
        <v>5</v>
      </c>
    </row>
    <row r="128" spans="1:6" x14ac:dyDescent="0.25">
      <c r="A128" s="1" t="s">
        <v>84</v>
      </c>
      <c r="B128" s="1" t="s">
        <v>96</v>
      </c>
      <c r="C128" t="s">
        <v>150</v>
      </c>
      <c r="D128" s="1">
        <v>77.039999999999992</v>
      </c>
      <c r="E128" s="1">
        <v>12</v>
      </c>
      <c r="F128" s="1">
        <v>6</v>
      </c>
    </row>
    <row r="129" spans="1:6" x14ac:dyDescent="0.25">
      <c r="A129" s="1" t="s">
        <v>84</v>
      </c>
      <c r="B129" s="1" t="s">
        <v>96</v>
      </c>
      <c r="C129" t="s">
        <v>150</v>
      </c>
      <c r="D129" s="1">
        <v>77.56</v>
      </c>
      <c r="E129" s="1">
        <v>12</v>
      </c>
      <c r="F129" s="1">
        <v>7</v>
      </c>
    </row>
    <row r="130" spans="1:6" x14ac:dyDescent="0.25">
      <c r="A130" s="1" t="s">
        <v>84</v>
      </c>
      <c r="B130" s="1" t="s">
        <v>96</v>
      </c>
      <c r="C130" t="s">
        <v>150</v>
      </c>
      <c r="D130" s="1">
        <v>107.46000000000001</v>
      </c>
      <c r="E130" s="1">
        <v>12</v>
      </c>
      <c r="F130" s="1">
        <v>8</v>
      </c>
    </row>
    <row r="131" spans="1:6" x14ac:dyDescent="0.25">
      <c r="A131" s="1" t="s">
        <v>84</v>
      </c>
      <c r="B131" s="1" t="s">
        <v>96</v>
      </c>
      <c r="C131" t="s">
        <v>150</v>
      </c>
      <c r="D131" s="1">
        <v>114.48</v>
      </c>
      <c r="E131" s="1">
        <v>12</v>
      </c>
      <c r="F131" s="1">
        <v>9</v>
      </c>
    </row>
    <row r="132" spans="1:6" x14ac:dyDescent="0.25">
      <c r="A132" s="1" t="s">
        <v>84</v>
      </c>
      <c r="B132" s="1" t="s">
        <v>96</v>
      </c>
      <c r="C132" t="s">
        <v>150</v>
      </c>
      <c r="D132" s="1">
        <v>140.75</v>
      </c>
      <c r="E132" s="1">
        <v>12</v>
      </c>
      <c r="F132" s="1">
        <v>10</v>
      </c>
    </row>
    <row r="133" spans="1:6" x14ac:dyDescent="0.25">
      <c r="A133" s="1" t="s">
        <v>84</v>
      </c>
      <c r="B133" s="1" t="s">
        <v>96</v>
      </c>
      <c r="C133" t="s">
        <v>150</v>
      </c>
      <c r="D133" s="1">
        <v>200.25</v>
      </c>
      <c r="E133" s="1">
        <v>12</v>
      </c>
      <c r="F133" s="1">
        <v>11</v>
      </c>
    </row>
    <row r="134" spans="1:6" x14ac:dyDescent="0.25">
      <c r="A134" s="1" t="s">
        <v>84</v>
      </c>
      <c r="B134" s="1" t="s">
        <v>97</v>
      </c>
      <c r="C134" t="s">
        <v>151</v>
      </c>
      <c r="D134" s="1">
        <v>85.15</v>
      </c>
      <c r="E134" s="1">
        <v>13</v>
      </c>
      <c r="F134" s="1">
        <v>1</v>
      </c>
    </row>
    <row r="135" spans="1:6" x14ac:dyDescent="0.25">
      <c r="A135" s="1" t="s">
        <v>84</v>
      </c>
      <c r="B135" s="1" t="s">
        <v>97</v>
      </c>
      <c r="C135" t="s">
        <v>151</v>
      </c>
      <c r="D135" s="1">
        <v>76.59</v>
      </c>
      <c r="E135" s="1">
        <v>13</v>
      </c>
      <c r="F135" s="1">
        <v>2</v>
      </c>
    </row>
    <row r="136" spans="1:6" x14ac:dyDescent="0.25">
      <c r="A136" s="1" t="s">
        <v>84</v>
      </c>
      <c r="B136" s="1" t="s">
        <v>97</v>
      </c>
      <c r="C136" t="s">
        <v>151</v>
      </c>
      <c r="D136" s="1">
        <v>73.199999999999989</v>
      </c>
      <c r="E136" s="1">
        <v>13</v>
      </c>
      <c r="F136" s="1">
        <v>3</v>
      </c>
    </row>
    <row r="137" spans="1:6" x14ac:dyDescent="0.25">
      <c r="A137" s="1" t="s">
        <v>84</v>
      </c>
      <c r="B137" s="1" t="s">
        <v>97</v>
      </c>
      <c r="C137" t="s">
        <v>151</v>
      </c>
      <c r="D137" s="1">
        <v>129.98000000000002</v>
      </c>
      <c r="E137" s="1">
        <v>13</v>
      </c>
      <c r="F137" s="1">
        <v>4</v>
      </c>
    </row>
    <row r="138" spans="1:6" x14ac:dyDescent="0.25">
      <c r="A138" s="1" t="s">
        <v>84</v>
      </c>
      <c r="B138" s="1" t="s">
        <v>97</v>
      </c>
      <c r="C138" t="s">
        <v>151</v>
      </c>
      <c r="D138" s="1">
        <v>144.72</v>
      </c>
      <c r="E138" s="1">
        <v>13</v>
      </c>
      <c r="F138" s="1">
        <v>5</v>
      </c>
    </row>
    <row r="139" spans="1:6" x14ac:dyDescent="0.25">
      <c r="A139" s="1" t="s">
        <v>84</v>
      </c>
      <c r="B139" s="1" t="s">
        <v>97</v>
      </c>
      <c r="C139" t="s">
        <v>151</v>
      </c>
      <c r="D139" s="1">
        <v>136.96</v>
      </c>
      <c r="E139" s="1">
        <v>13</v>
      </c>
      <c r="F139" s="1">
        <v>6</v>
      </c>
    </row>
    <row r="140" spans="1:6" x14ac:dyDescent="0.25">
      <c r="A140" s="1" t="s">
        <v>84</v>
      </c>
      <c r="B140" s="1" t="s">
        <v>97</v>
      </c>
      <c r="C140" t="s">
        <v>151</v>
      </c>
      <c r="D140" s="1">
        <v>199.44</v>
      </c>
      <c r="E140" s="1">
        <v>13</v>
      </c>
      <c r="F140" s="1">
        <v>7</v>
      </c>
    </row>
    <row r="141" spans="1:6" x14ac:dyDescent="0.25">
      <c r="A141" s="1" t="s">
        <v>84</v>
      </c>
      <c r="B141" s="1" t="s">
        <v>97</v>
      </c>
      <c r="C141" t="s">
        <v>151</v>
      </c>
      <c r="D141" s="1">
        <v>290.53999999999996</v>
      </c>
      <c r="E141" s="1">
        <v>13</v>
      </c>
      <c r="F141" s="1">
        <v>8</v>
      </c>
    </row>
    <row r="142" spans="1:6" x14ac:dyDescent="0.25">
      <c r="A142" s="1" t="s">
        <v>84</v>
      </c>
      <c r="B142" s="1" t="s">
        <v>97</v>
      </c>
      <c r="C142" t="s">
        <v>151</v>
      </c>
      <c r="D142" s="1">
        <v>309.52</v>
      </c>
      <c r="E142" s="1">
        <v>13</v>
      </c>
      <c r="F142" s="1">
        <v>9</v>
      </c>
    </row>
    <row r="143" spans="1:6" x14ac:dyDescent="0.25">
      <c r="A143" s="1" t="s">
        <v>84</v>
      </c>
      <c r="B143" s="1" t="s">
        <v>97</v>
      </c>
      <c r="C143" t="s">
        <v>151</v>
      </c>
      <c r="D143" s="1">
        <v>422.25</v>
      </c>
      <c r="E143" s="1">
        <v>13</v>
      </c>
      <c r="F143" s="1">
        <v>10</v>
      </c>
    </row>
    <row r="144" spans="1:6" x14ac:dyDescent="0.25">
      <c r="A144" s="1" t="s">
        <v>84</v>
      </c>
      <c r="B144" s="1" t="s">
        <v>97</v>
      </c>
      <c r="C144" t="s">
        <v>151</v>
      </c>
      <c r="D144" s="1">
        <v>600.75</v>
      </c>
      <c r="E144" s="1">
        <v>13</v>
      </c>
      <c r="F144" s="1">
        <v>11</v>
      </c>
    </row>
    <row r="145" spans="1:6" x14ac:dyDescent="0.25">
      <c r="A145" s="1" t="s">
        <v>84</v>
      </c>
      <c r="B145" s="1" t="s">
        <v>98</v>
      </c>
      <c r="C145" t="s">
        <v>98</v>
      </c>
      <c r="D145" s="1">
        <v>34.700000000000003</v>
      </c>
      <c r="E145" s="1">
        <v>14</v>
      </c>
      <c r="F145" s="1">
        <v>1</v>
      </c>
    </row>
    <row r="146" spans="1:6" x14ac:dyDescent="0.25">
      <c r="A146" s="1" t="s">
        <v>84</v>
      </c>
      <c r="B146" s="1" t="s">
        <v>98</v>
      </c>
      <c r="C146" t="s">
        <v>98</v>
      </c>
      <c r="D146" s="1">
        <v>34.700000000000003</v>
      </c>
      <c r="E146" s="1">
        <v>14</v>
      </c>
      <c r="F146" s="1">
        <v>2</v>
      </c>
    </row>
    <row r="147" spans="1:6" x14ac:dyDescent="0.25">
      <c r="A147" s="1" t="s">
        <v>84</v>
      </c>
      <c r="B147" s="1" t="s">
        <v>98</v>
      </c>
      <c r="C147" t="s">
        <v>98</v>
      </c>
      <c r="D147" s="1">
        <v>34.700000000000003</v>
      </c>
      <c r="E147" s="1">
        <v>14</v>
      </c>
      <c r="F147" s="1">
        <v>3</v>
      </c>
    </row>
    <row r="148" spans="1:6" x14ac:dyDescent="0.25">
      <c r="A148" s="1" t="s">
        <v>84</v>
      </c>
      <c r="B148" s="1" t="s">
        <v>98</v>
      </c>
      <c r="C148" t="s">
        <v>98</v>
      </c>
      <c r="D148" s="1">
        <v>34.700000000000003</v>
      </c>
      <c r="E148" s="1">
        <v>14</v>
      </c>
      <c r="F148" s="1">
        <v>4</v>
      </c>
    </row>
    <row r="149" spans="1:6" x14ac:dyDescent="0.25">
      <c r="A149" s="1" t="s">
        <v>84</v>
      </c>
      <c r="B149" s="1" t="s">
        <v>98</v>
      </c>
      <c r="C149" t="s">
        <v>98</v>
      </c>
      <c r="D149" s="1">
        <v>34.700000000000003</v>
      </c>
      <c r="E149" s="1">
        <v>14</v>
      </c>
      <c r="F149" s="1">
        <v>5</v>
      </c>
    </row>
    <row r="150" spans="1:6" x14ac:dyDescent="0.25">
      <c r="A150" s="1" t="s">
        <v>84</v>
      </c>
      <c r="B150" s="1" t="s">
        <v>98</v>
      </c>
      <c r="C150" t="s">
        <v>98</v>
      </c>
      <c r="D150" s="1">
        <v>34.700000000000003</v>
      </c>
      <c r="E150" s="1">
        <v>14</v>
      </c>
      <c r="F150" s="1">
        <v>6</v>
      </c>
    </row>
    <row r="151" spans="1:6" x14ac:dyDescent="0.25">
      <c r="A151" s="1" t="s">
        <v>84</v>
      </c>
      <c r="B151" s="1" t="s">
        <v>98</v>
      </c>
      <c r="C151" t="s">
        <v>98</v>
      </c>
      <c r="D151" s="1">
        <v>34.700000000000003</v>
      </c>
      <c r="E151" s="1">
        <v>14</v>
      </c>
      <c r="F151" s="1">
        <v>7</v>
      </c>
    </row>
    <row r="152" spans="1:6" x14ac:dyDescent="0.25">
      <c r="A152" s="1" t="s">
        <v>84</v>
      </c>
      <c r="B152" s="1" t="s">
        <v>98</v>
      </c>
      <c r="C152" t="s">
        <v>98</v>
      </c>
      <c r="D152" s="1">
        <v>34.700000000000003</v>
      </c>
      <c r="E152" s="1">
        <v>14</v>
      </c>
      <c r="F152" s="1">
        <v>8</v>
      </c>
    </row>
    <row r="153" spans="1:6" x14ac:dyDescent="0.25">
      <c r="A153" s="1" t="s">
        <v>84</v>
      </c>
      <c r="B153" s="1" t="s">
        <v>98</v>
      </c>
      <c r="C153" t="s">
        <v>98</v>
      </c>
      <c r="D153" s="1">
        <v>34.700000000000003</v>
      </c>
      <c r="E153" s="1">
        <v>14</v>
      </c>
      <c r="F153" s="1">
        <v>9</v>
      </c>
    </row>
    <row r="154" spans="1:6" x14ac:dyDescent="0.25">
      <c r="A154" s="1" t="s">
        <v>84</v>
      </c>
      <c r="B154" s="1" t="s">
        <v>98</v>
      </c>
      <c r="C154" t="s">
        <v>98</v>
      </c>
      <c r="D154" s="1">
        <v>34.700000000000003</v>
      </c>
      <c r="E154" s="1">
        <v>14</v>
      </c>
      <c r="F154" s="1">
        <v>10</v>
      </c>
    </row>
    <row r="155" spans="1:6" x14ac:dyDescent="0.25">
      <c r="A155" s="1" t="s">
        <v>84</v>
      </c>
      <c r="B155" s="1" t="s">
        <v>98</v>
      </c>
      <c r="C155" t="s">
        <v>98</v>
      </c>
      <c r="D155" s="1">
        <v>34.700000000000003</v>
      </c>
      <c r="E155" s="1">
        <v>14</v>
      </c>
      <c r="F155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81EB-68F8-45DA-A92E-4DEC09D22CA8}">
  <dimension ref="B2:N37"/>
  <sheetViews>
    <sheetView workbookViewId="0">
      <selection activeCell="D17" sqref="D17"/>
    </sheetView>
  </sheetViews>
  <sheetFormatPr defaultRowHeight="15" x14ac:dyDescent="0.25"/>
  <cols>
    <col min="2" max="2" width="24.7109375" bestFit="1" customWidth="1"/>
  </cols>
  <sheetData>
    <row r="2" spans="2:14" x14ac:dyDescent="0.25"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</row>
    <row r="3" spans="2:14" x14ac:dyDescent="0.25">
      <c r="B3" t="s">
        <v>6</v>
      </c>
      <c r="C3">
        <v>26</v>
      </c>
      <c r="D3">
        <v>26</v>
      </c>
      <c r="E3">
        <v>26</v>
      </c>
      <c r="F3">
        <v>27</v>
      </c>
      <c r="G3">
        <v>27</v>
      </c>
      <c r="H3">
        <v>32</v>
      </c>
      <c r="I3">
        <v>32</v>
      </c>
      <c r="J3">
        <v>32</v>
      </c>
      <c r="K3">
        <v>32</v>
      </c>
      <c r="L3">
        <v>32</v>
      </c>
      <c r="M3">
        <v>35</v>
      </c>
      <c r="N3">
        <v>35</v>
      </c>
    </row>
    <row r="4" spans="2:14" x14ac:dyDescent="0.25">
      <c r="B4" t="s">
        <v>7</v>
      </c>
      <c r="C4">
        <v>285</v>
      </c>
      <c r="D4">
        <v>365</v>
      </c>
      <c r="E4">
        <v>436</v>
      </c>
      <c r="F4">
        <v>510</v>
      </c>
      <c r="G4">
        <v>638</v>
      </c>
      <c r="H4">
        <v>1147</v>
      </c>
      <c r="I4">
        <v>1297</v>
      </c>
      <c r="J4">
        <v>1449</v>
      </c>
      <c r="K4">
        <v>1724</v>
      </c>
      <c r="L4">
        <v>1966</v>
      </c>
      <c r="M4">
        <v>2722</v>
      </c>
      <c r="N4">
        <v>3337</v>
      </c>
    </row>
    <row r="5" spans="2:14" x14ac:dyDescent="0.25">
      <c r="B5" t="s">
        <v>8</v>
      </c>
      <c r="C5">
        <v>1413</v>
      </c>
      <c r="D5">
        <v>1502</v>
      </c>
      <c r="E5">
        <v>1692</v>
      </c>
      <c r="F5">
        <v>1597</v>
      </c>
      <c r="G5">
        <v>1610</v>
      </c>
      <c r="H5">
        <v>1548</v>
      </c>
      <c r="I5">
        <v>1690</v>
      </c>
      <c r="J5">
        <v>1764</v>
      </c>
      <c r="K5">
        <v>1570</v>
      </c>
      <c r="L5">
        <v>1320</v>
      </c>
      <c r="M5">
        <v>1221</v>
      </c>
      <c r="N5">
        <v>917</v>
      </c>
    </row>
    <row r="6" spans="2:14" x14ac:dyDescent="0.25">
      <c r="B6" t="s">
        <v>9</v>
      </c>
      <c r="C6">
        <v>116</v>
      </c>
      <c r="D6">
        <v>127</v>
      </c>
      <c r="E6">
        <v>89</v>
      </c>
      <c r="F6">
        <v>38</v>
      </c>
      <c r="G6">
        <v>64</v>
      </c>
      <c r="H6">
        <v>193</v>
      </c>
      <c r="I6">
        <v>250</v>
      </c>
      <c r="J6">
        <v>230</v>
      </c>
      <c r="K6">
        <v>230</v>
      </c>
      <c r="L6">
        <v>199</v>
      </c>
      <c r="M6">
        <v>261</v>
      </c>
      <c r="N6">
        <v>11</v>
      </c>
    </row>
    <row r="7" spans="2:14" x14ac:dyDescent="0.25">
      <c r="B7" t="s">
        <v>10</v>
      </c>
      <c r="C7">
        <v>1251</v>
      </c>
      <c r="D7">
        <v>1321</v>
      </c>
      <c r="E7">
        <v>1550</v>
      </c>
      <c r="F7">
        <v>1520</v>
      </c>
      <c r="G7">
        <v>1513</v>
      </c>
      <c r="H7">
        <v>1323</v>
      </c>
      <c r="I7">
        <v>1421</v>
      </c>
      <c r="J7">
        <v>1228</v>
      </c>
      <c r="K7">
        <v>1060</v>
      </c>
      <c r="L7">
        <v>862</v>
      </c>
      <c r="M7">
        <v>677</v>
      </c>
      <c r="N7">
        <v>516</v>
      </c>
    </row>
    <row r="8" spans="2:14" x14ac:dyDescent="0.25"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278</v>
      </c>
      <c r="K8">
        <v>280</v>
      </c>
      <c r="L8">
        <v>259</v>
      </c>
      <c r="M8">
        <v>283</v>
      </c>
      <c r="N8">
        <v>391</v>
      </c>
    </row>
    <row r="9" spans="2:14" x14ac:dyDescent="0.25">
      <c r="B9" t="s">
        <v>12</v>
      </c>
      <c r="C9">
        <v>46</v>
      </c>
      <c r="D9">
        <v>53</v>
      </c>
      <c r="E9">
        <v>53</v>
      </c>
      <c r="F9">
        <v>39</v>
      </c>
      <c r="G9">
        <v>33</v>
      </c>
      <c r="H9">
        <v>32</v>
      </c>
      <c r="I9">
        <v>20</v>
      </c>
      <c r="J9">
        <v>28</v>
      </c>
      <c r="K9">
        <v>0</v>
      </c>
      <c r="L9">
        <v>0</v>
      </c>
      <c r="M9">
        <v>0</v>
      </c>
      <c r="N9">
        <v>0</v>
      </c>
    </row>
    <row r="10" spans="2:14" x14ac:dyDescent="0.25">
      <c r="B10" t="s">
        <v>13</v>
      </c>
      <c r="C10">
        <v>249</v>
      </c>
      <c r="D10">
        <v>299</v>
      </c>
      <c r="E10">
        <v>291</v>
      </c>
      <c r="F10">
        <v>330</v>
      </c>
      <c r="G10">
        <v>460</v>
      </c>
      <c r="H10">
        <v>529</v>
      </c>
      <c r="I10">
        <v>554</v>
      </c>
      <c r="J10">
        <v>573</v>
      </c>
      <c r="K10">
        <v>787</v>
      </c>
      <c r="L10">
        <v>1042</v>
      </c>
      <c r="M10">
        <v>1341</v>
      </c>
      <c r="N10">
        <v>1753</v>
      </c>
    </row>
    <row r="11" spans="2:14" x14ac:dyDescent="0.25">
      <c r="B11" t="s">
        <v>14</v>
      </c>
      <c r="C11">
        <v>24</v>
      </c>
      <c r="D11">
        <v>31</v>
      </c>
      <c r="E11">
        <v>34</v>
      </c>
      <c r="F11">
        <v>34</v>
      </c>
      <c r="G11">
        <v>47</v>
      </c>
      <c r="H11">
        <v>55</v>
      </c>
      <c r="I11">
        <v>105</v>
      </c>
      <c r="J11">
        <v>118</v>
      </c>
      <c r="K11">
        <v>135</v>
      </c>
      <c r="L11">
        <v>151</v>
      </c>
      <c r="M11">
        <v>40</v>
      </c>
      <c r="N11">
        <v>55</v>
      </c>
    </row>
    <row r="12" spans="2:14" x14ac:dyDescent="0.25">
      <c r="B12" t="s">
        <v>15</v>
      </c>
      <c r="C12">
        <v>154</v>
      </c>
      <c r="D12">
        <v>148</v>
      </c>
      <c r="E12">
        <v>100</v>
      </c>
      <c r="F12">
        <v>149</v>
      </c>
      <c r="G12">
        <v>218</v>
      </c>
      <c r="H12">
        <v>342</v>
      </c>
      <c r="I12">
        <v>284</v>
      </c>
      <c r="J12">
        <v>261</v>
      </c>
      <c r="K12">
        <v>504</v>
      </c>
      <c r="L12">
        <v>703</v>
      </c>
      <c r="M12">
        <v>1093</v>
      </c>
      <c r="N12">
        <v>1230</v>
      </c>
    </row>
    <row r="13" spans="2:14" x14ac:dyDescent="0.25">
      <c r="B13" t="s">
        <v>16</v>
      </c>
      <c r="C13">
        <v>10</v>
      </c>
      <c r="D13">
        <v>18</v>
      </c>
      <c r="E13">
        <v>69</v>
      </c>
      <c r="F13">
        <v>10</v>
      </c>
      <c r="G13">
        <v>54</v>
      </c>
      <c r="H13">
        <v>11</v>
      </c>
      <c r="I13">
        <v>11</v>
      </c>
      <c r="J13">
        <v>58</v>
      </c>
      <c r="K13">
        <v>56</v>
      </c>
      <c r="L13">
        <v>42</v>
      </c>
      <c r="M13">
        <v>50</v>
      </c>
      <c r="N13">
        <v>43</v>
      </c>
    </row>
    <row r="14" spans="2:14" x14ac:dyDescent="0.25">
      <c r="B14" t="s">
        <v>17</v>
      </c>
      <c r="C14">
        <v>61</v>
      </c>
      <c r="D14">
        <v>103</v>
      </c>
      <c r="E14">
        <v>87</v>
      </c>
      <c r="F14">
        <v>137</v>
      </c>
      <c r="G14">
        <v>141</v>
      </c>
      <c r="H14">
        <v>121</v>
      </c>
      <c r="I14">
        <v>153</v>
      </c>
      <c r="J14">
        <v>136</v>
      </c>
      <c r="K14">
        <v>93</v>
      </c>
      <c r="L14">
        <v>145</v>
      </c>
      <c r="M14">
        <v>158</v>
      </c>
      <c r="N14">
        <v>425</v>
      </c>
    </row>
    <row r="15" spans="2:14" x14ac:dyDescent="0.25">
      <c r="B15" t="s">
        <v>18</v>
      </c>
      <c r="C15">
        <v>1973</v>
      </c>
      <c r="D15">
        <v>2193</v>
      </c>
      <c r="E15">
        <v>2445</v>
      </c>
      <c r="F15">
        <v>2464</v>
      </c>
      <c r="G15">
        <v>2735</v>
      </c>
      <c r="H15">
        <v>3256</v>
      </c>
      <c r="I15">
        <v>3573</v>
      </c>
      <c r="J15">
        <v>3818</v>
      </c>
      <c r="K15">
        <v>4112</v>
      </c>
      <c r="L15">
        <v>4359</v>
      </c>
      <c r="M15">
        <v>5319</v>
      </c>
      <c r="N15">
        <v>6042</v>
      </c>
    </row>
    <row r="16" spans="2:14" x14ac:dyDescent="0.25">
      <c r="B16" t="s">
        <v>19</v>
      </c>
      <c r="C16">
        <v>339</v>
      </c>
      <c r="D16">
        <v>350</v>
      </c>
      <c r="E16">
        <v>370</v>
      </c>
      <c r="F16">
        <v>361</v>
      </c>
      <c r="G16">
        <v>374</v>
      </c>
      <c r="H16">
        <v>566</v>
      </c>
      <c r="I16">
        <v>601</v>
      </c>
      <c r="J16">
        <v>906</v>
      </c>
      <c r="K16">
        <v>880</v>
      </c>
      <c r="L16">
        <v>905</v>
      </c>
      <c r="M16">
        <v>995</v>
      </c>
      <c r="N16">
        <v>1160</v>
      </c>
    </row>
    <row r="17" spans="2:14" x14ac:dyDescent="0.25">
      <c r="B17" t="s">
        <v>20</v>
      </c>
      <c r="C17">
        <v>52</v>
      </c>
      <c r="D17">
        <v>53</v>
      </c>
      <c r="E17">
        <v>53</v>
      </c>
      <c r="F17">
        <v>54</v>
      </c>
      <c r="G17">
        <v>52</v>
      </c>
      <c r="H17">
        <v>60</v>
      </c>
      <c r="I17">
        <v>64</v>
      </c>
      <c r="J17">
        <v>67</v>
      </c>
      <c r="K17">
        <v>67</v>
      </c>
      <c r="L17">
        <v>70</v>
      </c>
      <c r="M17">
        <v>79</v>
      </c>
      <c r="N17">
        <v>81</v>
      </c>
    </row>
    <row r="18" spans="2:14" x14ac:dyDescent="0.25">
      <c r="B18" t="s">
        <v>21</v>
      </c>
      <c r="C18">
        <v>98</v>
      </c>
      <c r="D18">
        <v>116</v>
      </c>
      <c r="E18">
        <v>134</v>
      </c>
      <c r="F18">
        <v>143</v>
      </c>
      <c r="G18">
        <v>147</v>
      </c>
      <c r="H18">
        <v>197</v>
      </c>
      <c r="I18">
        <v>221</v>
      </c>
      <c r="J18">
        <v>513</v>
      </c>
      <c r="K18">
        <v>505</v>
      </c>
      <c r="L18">
        <v>503</v>
      </c>
      <c r="M18">
        <v>576</v>
      </c>
      <c r="N18">
        <v>714</v>
      </c>
    </row>
    <row r="19" spans="2:14" x14ac:dyDescent="0.25">
      <c r="B19" t="s">
        <v>22</v>
      </c>
      <c r="C19">
        <v>252</v>
      </c>
      <c r="D19">
        <v>264</v>
      </c>
      <c r="E19">
        <v>305</v>
      </c>
      <c r="F19">
        <v>322</v>
      </c>
      <c r="G19">
        <v>344</v>
      </c>
      <c r="H19">
        <v>505</v>
      </c>
      <c r="I19">
        <v>570</v>
      </c>
      <c r="J19">
        <v>629</v>
      </c>
      <c r="K19">
        <v>675</v>
      </c>
      <c r="L19">
        <v>762</v>
      </c>
      <c r="M19">
        <v>834</v>
      </c>
      <c r="N19">
        <v>926</v>
      </c>
    </row>
    <row r="20" spans="2:14" x14ac:dyDescent="0.25">
      <c r="B20" t="s">
        <v>23</v>
      </c>
      <c r="C20">
        <v>11</v>
      </c>
      <c r="D20">
        <v>13</v>
      </c>
      <c r="E20">
        <v>14</v>
      </c>
      <c r="F20">
        <v>13</v>
      </c>
      <c r="G20">
        <v>14</v>
      </c>
      <c r="H20">
        <v>25</v>
      </c>
      <c r="I20">
        <v>26</v>
      </c>
      <c r="J20">
        <v>29</v>
      </c>
      <c r="K20">
        <v>30</v>
      </c>
      <c r="L20">
        <v>34</v>
      </c>
      <c r="M20">
        <v>43</v>
      </c>
      <c r="N20">
        <v>48</v>
      </c>
    </row>
    <row r="21" spans="2:14" x14ac:dyDescent="0.25">
      <c r="B21" t="s">
        <v>24</v>
      </c>
      <c r="C21">
        <v>4</v>
      </c>
      <c r="D21">
        <v>8</v>
      </c>
      <c r="E21">
        <v>11</v>
      </c>
      <c r="F21">
        <v>12</v>
      </c>
      <c r="G21">
        <v>15</v>
      </c>
      <c r="H21">
        <v>16</v>
      </c>
      <c r="I21">
        <v>16</v>
      </c>
      <c r="J21">
        <v>18</v>
      </c>
      <c r="K21">
        <v>18</v>
      </c>
      <c r="L21">
        <v>20</v>
      </c>
      <c r="M21">
        <v>22</v>
      </c>
      <c r="N21">
        <v>32</v>
      </c>
    </row>
    <row r="22" spans="2:14" x14ac:dyDescent="0.25">
      <c r="B22" t="s">
        <v>25</v>
      </c>
      <c r="C22">
        <v>20</v>
      </c>
      <c r="D22">
        <v>21</v>
      </c>
      <c r="E22">
        <v>24</v>
      </c>
      <c r="F22">
        <v>26</v>
      </c>
      <c r="G22">
        <v>25</v>
      </c>
      <c r="H22">
        <v>27</v>
      </c>
      <c r="I22">
        <v>31</v>
      </c>
      <c r="J22">
        <v>33</v>
      </c>
      <c r="K22">
        <v>37</v>
      </c>
      <c r="L22">
        <v>41</v>
      </c>
      <c r="M22">
        <v>40</v>
      </c>
      <c r="N22">
        <v>48</v>
      </c>
    </row>
    <row r="23" spans="2:14" x14ac:dyDescent="0.25">
      <c r="B23" t="s">
        <v>26</v>
      </c>
      <c r="C23">
        <v>86</v>
      </c>
      <c r="D23">
        <v>94</v>
      </c>
      <c r="E23">
        <v>97</v>
      </c>
      <c r="F23">
        <v>103</v>
      </c>
      <c r="G23">
        <v>116</v>
      </c>
      <c r="H23">
        <v>116</v>
      </c>
      <c r="I23">
        <v>124</v>
      </c>
      <c r="J23">
        <v>135</v>
      </c>
      <c r="K23">
        <v>130</v>
      </c>
      <c r="L23">
        <v>135</v>
      </c>
      <c r="M23">
        <v>146</v>
      </c>
      <c r="N23">
        <v>148</v>
      </c>
    </row>
    <row r="24" spans="2:14" x14ac:dyDescent="0.25">
      <c r="B24" t="s">
        <v>27</v>
      </c>
      <c r="C24">
        <v>0</v>
      </c>
      <c r="D24">
        <v>0</v>
      </c>
      <c r="E24">
        <v>0</v>
      </c>
      <c r="F24">
        <v>4</v>
      </c>
      <c r="G24">
        <v>26</v>
      </c>
      <c r="H24">
        <v>27</v>
      </c>
      <c r="I24">
        <v>24</v>
      </c>
      <c r="J24">
        <v>26</v>
      </c>
      <c r="K24">
        <v>28</v>
      </c>
      <c r="L24">
        <v>28</v>
      </c>
      <c r="M24">
        <v>27</v>
      </c>
      <c r="N24">
        <v>31</v>
      </c>
    </row>
    <row r="25" spans="2:14" x14ac:dyDescent="0.25">
      <c r="B25" t="s">
        <v>28</v>
      </c>
      <c r="C25">
        <v>524</v>
      </c>
      <c r="D25">
        <v>569</v>
      </c>
      <c r="E25">
        <v>638</v>
      </c>
      <c r="F25">
        <v>676</v>
      </c>
      <c r="G25">
        <v>740</v>
      </c>
      <c r="H25">
        <v>974</v>
      </c>
      <c r="I25">
        <v>1077</v>
      </c>
      <c r="J25">
        <v>1450</v>
      </c>
      <c r="K25">
        <v>1489</v>
      </c>
      <c r="L25">
        <v>1591</v>
      </c>
      <c r="M25">
        <v>1766</v>
      </c>
      <c r="N25">
        <v>2028</v>
      </c>
    </row>
    <row r="26" spans="2:14" x14ac:dyDescent="0.25">
      <c r="B26" t="s">
        <v>29</v>
      </c>
      <c r="C26">
        <v>185</v>
      </c>
      <c r="D26">
        <v>220</v>
      </c>
      <c r="E26">
        <v>268</v>
      </c>
      <c r="F26">
        <v>315</v>
      </c>
      <c r="G26">
        <v>366</v>
      </c>
      <c r="H26">
        <v>408</v>
      </c>
      <c r="I26">
        <v>476</v>
      </c>
      <c r="J26">
        <v>544</v>
      </c>
      <c r="K26">
        <v>609</v>
      </c>
      <c r="L26">
        <v>686</v>
      </c>
      <c r="M26">
        <v>770</v>
      </c>
      <c r="N26">
        <v>868</v>
      </c>
    </row>
    <row r="27" spans="2:14" x14ac:dyDescent="0.25">
      <c r="B27" t="s">
        <v>30</v>
      </c>
      <c r="C27">
        <v>12</v>
      </c>
      <c r="D27">
        <v>19</v>
      </c>
      <c r="E27">
        <v>15</v>
      </c>
      <c r="F27">
        <v>24</v>
      </c>
      <c r="G27">
        <v>40</v>
      </c>
      <c r="H27">
        <v>28</v>
      </c>
      <c r="I27">
        <v>42</v>
      </c>
      <c r="J27">
        <v>17</v>
      </c>
      <c r="K27">
        <v>33</v>
      </c>
      <c r="L27">
        <v>35</v>
      </c>
      <c r="M27">
        <v>27</v>
      </c>
      <c r="N27">
        <v>41</v>
      </c>
    </row>
    <row r="28" spans="2:14" x14ac:dyDescent="0.25">
      <c r="B28" t="s">
        <v>31</v>
      </c>
      <c r="C28">
        <v>5</v>
      </c>
      <c r="D28">
        <v>5</v>
      </c>
      <c r="E28">
        <v>7</v>
      </c>
      <c r="F28">
        <v>6</v>
      </c>
      <c r="G28">
        <v>14</v>
      </c>
      <c r="H28">
        <v>14</v>
      </c>
      <c r="I28">
        <v>36</v>
      </c>
      <c r="J28">
        <v>33</v>
      </c>
      <c r="K28">
        <v>29</v>
      </c>
      <c r="L28">
        <v>25</v>
      </c>
      <c r="M28">
        <v>127</v>
      </c>
      <c r="N28">
        <v>183</v>
      </c>
    </row>
    <row r="29" spans="2:14" x14ac:dyDescent="0.25">
      <c r="B29" t="s">
        <v>32</v>
      </c>
      <c r="C29">
        <v>1617</v>
      </c>
      <c r="D29">
        <v>1819</v>
      </c>
      <c r="E29">
        <v>2053</v>
      </c>
      <c r="F29">
        <v>2072</v>
      </c>
      <c r="G29">
        <v>2308</v>
      </c>
      <c r="H29">
        <v>2648</v>
      </c>
      <c r="I29">
        <v>2894</v>
      </c>
      <c r="J29">
        <v>2862</v>
      </c>
      <c r="K29">
        <v>3171</v>
      </c>
      <c r="L29">
        <v>3394</v>
      </c>
      <c r="M29">
        <v>4170</v>
      </c>
      <c r="N29">
        <v>4657</v>
      </c>
    </row>
    <row r="30" spans="2:14" x14ac:dyDescent="0.25">
      <c r="B30" t="s">
        <v>33</v>
      </c>
      <c r="C30">
        <v>1060</v>
      </c>
      <c r="D30">
        <v>1349</v>
      </c>
      <c r="E30">
        <v>1362</v>
      </c>
      <c r="F30">
        <v>1300</v>
      </c>
      <c r="G30">
        <v>1447</v>
      </c>
      <c r="H30">
        <v>1729</v>
      </c>
      <c r="I30">
        <v>1891</v>
      </c>
      <c r="J30">
        <v>1750</v>
      </c>
      <c r="K30">
        <v>2223</v>
      </c>
      <c r="L30">
        <v>2352</v>
      </c>
      <c r="M30">
        <v>3072</v>
      </c>
      <c r="N30">
        <v>3498</v>
      </c>
    </row>
    <row r="31" spans="2:14" x14ac:dyDescent="0.25">
      <c r="B31" t="s">
        <v>34</v>
      </c>
      <c r="C31">
        <v>372</v>
      </c>
      <c r="D31">
        <v>326</v>
      </c>
      <c r="E31">
        <v>318</v>
      </c>
      <c r="F31">
        <v>376</v>
      </c>
      <c r="G31">
        <v>463</v>
      </c>
      <c r="H31">
        <v>468</v>
      </c>
      <c r="I31">
        <v>535</v>
      </c>
      <c r="J31">
        <v>620</v>
      </c>
      <c r="K31">
        <v>487</v>
      </c>
      <c r="L31">
        <v>611</v>
      </c>
      <c r="M31">
        <v>674</v>
      </c>
      <c r="N31">
        <v>676</v>
      </c>
    </row>
    <row r="32" spans="2:14" x14ac:dyDescent="0.25">
      <c r="B32" t="s">
        <v>35</v>
      </c>
      <c r="C32">
        <v>38</v>
      </c>
      <c r="D32">
        <v>35</v>
      </c>
      <c r="E32">
        <v>21</v>
      </c>
      <c r="F32">
        <v>32</v>
      </c>
      <c r="G32">
        <v>42</v>
      </c>
      <c r="H32">
        <v>29</v>
      </c>
      <c r="I32">
        <v>38</v>
      </c>
      <c r="J32">
        <v>25</v>
      </c>
      <c r="K32">
        <v>30</v>
      </c>
      <c r="L32">
        <v>39</v>
      </c>
      <c r="M32">
        <v>39</v>
      </c>
      <c r="N32">
        <v>50</v>
      </c>
    </row>
    <row r="33" spans="2:14" x14ac:dyDescent="0.25">
      <c r="B33" t="s">
        <v>36</v>
      </c>
      <c r="C33">
        <v>0</v>
      </c>
      <c r="D33">
        <v>0</v>
      </c>
      <c r="E33">
        <v>0</v>
      </c>
      <c r="F33">
        <v>0</v>
      </c>
      <c r="G33">
        <v>1</v>
      </c>
      <c r="H33">
        <v>2</v>
      </c>
      <c r="I33">
        <v>5</v>
      </c>
      <c r="J33">
        <v>17</v>
      </c>
      <c r="K33">
        <v>7</v>
      </c>
      <c r="L33">
        <v>7</v>
      </c>
      <c r="M33">
        <v>4</v>
      </c>
      <c r="N33">
        <v>5</v>
      </c>
    </row>
    <row r="34" spans="2:14" x14ac:dyDescent="0.25">
      <c r="B34" t="s">
        <v>37</v>
      </c>
      <c r="C34">
        <v>148</v>
      </c>
      <c r="D34">
        <v>109</v>
      </c>
      <c r="E34">
        <v>352</v>
      </c>
      <c r="F34">
        <v>365</v>
      </c>
      <c r="G34">
        <v>356</v>
      </c>
      <c r="H34">
        <v>421</v>
      </c>
      <c r="I34">
        <v>426</v>
      </c>
      <c r="J34">
        <v>450</v>
      </c>
      <c r="K34">
        <v>424</v>
      </c>
      <c r="L34">
        <v>385</v>
      </c>
      <c r="M34">
        <v>381</v>
      </c>
      <c r="N34">
        <v>428</v>
      </c>
    </row>
    <row r="35" spans="2:14" x14ac:dyDescent="0.25">
      <c r="B35" t="s">
        <v>38</v>
      </c>
      <c r="C35">
        <v>1973</v>
      </c>
      <c r="D35">
        <v>2193</v>
      </c>
      <c r="E35">
        <v>2445</v>
      </c>
      <c r="F35">
        <v>2464</v>
      </c>
      <c r="G35">
        <v>2735</v>
      </c>
      <c r="H35">
        <v>3256</v>
      </c>
      <c r="I35">
        <v>3573</v>
      </c>
      <c r="J35">
        <v>3818</v>
      </c>
      <c r="K35">
        <v>4112</v>
      </c>
      <c r="L35">
        <v>4359</v>
      </c>
      <c r="M35">
        <v>5319</v>
      </c>
      <c r="N35">
        <v>6042</v>
      </c>
    </row>
    <row r="37" spans="2:14" x14ac:dyDescent="0.25">
      <c r="B37">
        <f>COUNTA(B3:B35)</f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38F8-4BC3-42FB-8FAB-25296AA54D84}">
  <dimension ref="A1:I34"/>
  <sheetViews>
    <sheetView workbookViewId="0">
      <selection activeCell="F7" sqref="F7"/>
    </sheetView>
  </sheetViews>
  <sheetFormatPr defaultRowHeight="15" x14ac:dyDescent="0.25"/>
  <cols>
    <col min="2" max="2" width="26.42578125" bestFit="1" customWidth="1"/>
    <col min="3" max="3" width="21.140625" bestFit="1" customWidth="1"/>
    <col min="4" max="4" width="19.28515625" bestFit="1" customWidth="1"/>
    <col min="5" max="5" width="24.7109375" bestFit="1" customWidth="1"/>
    <col min="6" max="6" width="22.28515625" bestFit="1" customWidth="1"/>
    <col min="7" max="7" width="15" bestFit="1" customWidth="1"/>
    <col min="8" max="8" width="19.28515625" bestFit="1" customWidth="1"/>
    <col min="9" max="9" width="21.85546875" bestFit="1" customWidth="1"/>
  </cols>
  <sheetData>
    <row r="1" spans="1:9" x14ac:dyDescent="0.25">
      <c r="A1" t="s">
        <v>100</v>
      </c>
      <c r="B1" t="s">
        <v>101</v>
      </c>
      <c r="C1" t="s">
        <v>102</v>
      </c>
      <c r="D1" t="s">
        <v>104</v>
      </c>
      <c r="E1" t="s">
        <v>103</v>
      </c>
      <c r="F1" t="s">
        <v>114</v>
      </c>
      <c r="G1" t="s">
        <v>102</v>
      </c>
      <c r="H1" t="s">
        <v>104</v>
      </c>
      <c r="I1" t="s">
        <v>144</v>
      </c>
    </row>
    <row r="2" spans="1:9" x14ac:dyDescent="0.25">
      <c r="A2" t="s">
        <v>105</v>
      </c>
      <c r="B2" t="s">
        <v>113</v>
      </c>
      <c r="C2" t="s">
        <v>106</v>
      </c>
      <c r="D2" t="s">
        <v>6</v>
      </c>
      <c r="E2" t="s">
        <v>6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105</v>
      </c>
      <c r="B3" t="s">
        <v>113</v>
      </c>
      <c r="C3" t="s">
        <v>106</v>
      </c>
      <c r="D3" t="s">
        <v>7</v>
      </c>
      <c r="E3" t="s">
        <v>7</v>
      </c>
      <c r="F3">
        <v>1</v>
      </c>
      <c r="G3">
        <v>1</v>
      </c>
      <c r="H3">
        <v>2</v>
      </c>
      <c r="I3">
        <v>2</v>
      </c>
    </row>
    <row r="4" spans="1:9" x14ac:dyDescent="0.25">
      <c r="A4" t="s">
        <v>105</v>
      </c>
      <c r="B4" t="s">
        <v>113</v>
      </c>
      <c r="C4" t="s">
        <v>107</v>
      </c>
      <c r="D4" t="s">
        <v>8</v>
      </c>
      <c r="E4" t="s">
        <v>8</v>
      </c>
      <c r="F4">
        <v>1</v>
      </c>
      <c r="G4">
        <v>2</v>
      </c>
      <c r="H4">
        <v>3</v>
      </c>
      <c r="I4">
        <v>3</v>
      </c>
    </row>
    <row r="5" spans="1:9" x14ac:dyDescent="0.25">
      <c r="A5" t="s">
        <v>105</v>
      </c>
      <c r="B5" t="s">
        <v>113</v>
      </c>
      <c r="C5" t="s">
        <v>107</v>
      </c>
      <c r="D5" t="s">
        <v>8</v>
      </c>
      <c r="E5" t="s">
        <v>9</v>
      </c>
      <c r="F5">
        <v>1</v>
      </c>
      <c r="G5">
        <v>2</v>
      </c>
      <c r="H5">
        <v>3</v>
      </c>
      <c r="I5">
        <v>4</v>
      </c>
    </row>
    <row r="6" spans="1:9" x14ac:dyDescent="0.25">
      <c r="A6" t="s">
        <v>105</v>
      </c>
      <c r="B6" t="s">
        <v>113</v>
      </c>
      <c r="C6" t="s">
        <v>107</v>
      </c>
      <c r="D6" t="s">
        <v>8</v>
      </c>
      <c r="E6" t="s">
        <v>11</v>
      </c>
      <c r="F6">
        <v>1</v>
      </c>
      <c r="G6">
        <v>2</v>
      </c>
      <c r="H6">
        <v>3</v>
      </c>
      <c r="I6">
        <v>5</v>
      </c>
    </row>
    <row r="7" spans="1:9" x14ac:dyDescent="0.25">
      <c r="A7" t="s">
        <v>105</v>
      </c>
      <c r="B7" t="s">
        <v>113</v>
      </c>
      <c r="C7" t="s">
        <v>109</v>
      </c>
      <c r="D7" t="s">
        <v>8</v>
      </c>
      <c r="E7" t="s">
        <v>10</v>
      </c>
      <c r="F7">
        <v>1</v>
      </c>
      <c r="G7">
        <v>3</v>
      </c>
      <c r="H7">
        <v>3</v>
      </c>
      <c r="I7">
        <v>6</v>
      </c>
    </row>
    <row r="8" spans="1:9" x14ac:dyDescent="0.25">
      <c r="A8" t="s">
        <v>105</v>
      </c>
      <c r="B8" t="s">
        <v>113</v>
      </c>
      <c r="C8" t="s">
        <v>109</v>
      </c>
      <c r="D8" t="s">
        <v>8</v>
      </c>
      <c r="E8" t="s">
        <v>12</v>
      </c>
      <c r="F8">
        <v>1</v>
      </c>
      <c r="G8">
        <v>3</v>
      </c>
      <c r="H8">
        <v>3</v>
      </c>
      <c r="I8">
        <v>7</v>
      </c>
    </row>
    <row r="9" spans="1:9" x14ac:dyDescent="0.25">
      <c r="A9" t="s">
        <v>105</v>
      </c>
      <c r="B9" t="s">
        <v>113</v>
      </c>
      <c r="C9" t="s">
        <v>108</v>
      </c>
      <c r="D9" t="s">
        <v>13</v>
      </c>
      <c r="E9" t="s">
        <v>13</v>
      </c>
      <c r="F9">
        <v>1</v>
      </c>
      <c r="G9">
        <v>3</v>
      </c>
      <c r="H9">
        <v>6</v>
      </c>
      <c r="I9">
        <v>8</v>
      </c>
    </row>
    <row r="10" spans="1:9" x14ac:dyDescent="0.25">
      <c r="A10" t="s">
        <v>105</v>
      </c>
      <c r="B10" t="s">
        <v>113</v>
      </c>
      <c r="C10" t="s">
        <v>109</v>
      </c>
      <c r="D10" t="s">
        <v>13</v>
      </c>
      <c r="E10" t="s">
        <v>14</v>
      </c>
      <c r="F10">
        <v>1</v>
      </c>
      <c r="G10">
        <v>3</v>
      </c>
      <c r="H10">
        <v>6</v>
      </c>
      <c r="I10">
        <v>9</v>
      </c>
    </row>
    <row r="11" spans="1:9" x14ac:dyDescent="0.25">
      <c r="A11" t="s">
        <v>105</v>
      </c>
      <c r="B11" t="s">
        <v>113</v>
      </c>
      <c r="C11" t="s">
        <v>109</v>
      </c>
      <c r="D11" t="s">
        <v>13</v>
      </c>
      <c r="E11" t="s">
        <v>15</v>
      </c>
      <c r="F11">
        <v>1</v>
      </c>
      <c r="G11">
        <v>3</v>
      </c>
      <c r="H11">
        <v>6</v>
      </c>
      <c r="I11">
        <v>10</v>
      </c>
    </row>
    <row r="12" spans="1:9" x14ac:dyDescent="0.25">
      <c r="A12" t="s">
        <v>105</v>
      </c>
      <c r="B12" t="s">
        <v>113</v>
      </c>
      <c r="C12" t="s">
        <v>109</v>
      </c>
      <c r="D12" t="s">
        <v>13</v>
      </c>
      <c r="E12" t="s">
        <v>16</v>
      </c>
      <c r="F12">
        <v>1</v>
      </c>
      <c r="G12">
        <v>3</v>
      </c>
      <c r="H12">
        <v>6</v>
      </c>
      <c r="I12">
        <v>11</v>
      </c>
    </row>
    <row r="13" spans="1:9" x14ac:dyDescent="0.25">
      <c r="A13" t="s">
        <v>105</v>
      </c>
      <c r="B13" t="s">
        <v>113</v>
      </c>
      <c r="C13" t="s">
        <v>109</v>
      </c>
      <c r="D13" t="s">
        <v>13</v>
      </c>
      <c r="E13" t="s">
        <v>17</v>
      </c>
      <c r="F13">
        <v>1</v>
      </c>
      <c r="G13">
        <v>3</v>
      </c>
      <c r="H13">
        <v>6</v>
      </c>
      <c r="I13">
        <v>12</v>
      </c>
    </row>
    <row r="14" spans="1:9" x14ac:dyDescent="0.25">
      <c r="A14" t="s">
        <v>105</v>
      </c>
      <c r="B14" t="s">
        <v>112</v>
      </c>
      <c r="C14" t="s">
        <v>18</v>
      </c>
      <c r="D14" t="s">
        <v>18</v>
      </c>
      <c r="E14" t="s">
        <v>18</v>
      </c>
      <c r="F14">
        <v>2</v>
      </c>
      <c r="G14">
        <v>4</v>
      </c>
      <c r="H14">
        <v>7</v>
      </c>
      <c r="I14">
        <v>13</v>
      </c>
    </row>
    <row r="15" spans="1:9" x14ac:dyDescent="0.25">
      <c r="A15" t="s">
        <v>105</v>
      </c>
      <c r="B15" t="s">
        <v>112</v>
      </c>
      <c r="C15" t="s">
        <v>110</v>
      </c>
      <c r="D15" t="s">
        <v>19</v>
      </c>
      <c r="E15" t="s">
        <v>19</v>
      </c>
      <c r="F15">
        <v>2</v>
      </c>
      <c r="G15">
        <v>5</v>
      </c>
      <c r="H15">
        <v>8</v>
      </c>
      <c r="I15">
        <v>14</v>
      </c>
    </row>
    <row r="16" spans="1:9" x14ac:dyDescent="0.25">
      <c r="A16" t="s">
        <v>105</v>
      </c>
      <c r="B16" t="s">
        <v>112</v>
      </c>
      <c r="C16" t="s">
        <v>110</v>
      </c>
      <c r="D16" t="s">
        <v>19</v>
      </c>
      <c r="E16" t="s">
        <v>20</v>
      </c>
      <c r="F16">
        <v>2</v>
      </c>
      <c r="G16">
        <v>5</v>
      </c>
      <c r="H16">
        <v>8</v>
      </c>
      <c r="I16">
        <v>15</v>
      </c>
    </row>
    <row r="17" spans="1:9" x14ac:dyDescent="0.25">
      <c r="A17" t="s">
        <v>105</v>
      </c>
      <c r="B17" t="s">
        <v>112</v>
      </c>
      <c r="C17" t="s">
        <v>110</v>
      </c>
      <c r="D17" t="s">
        <v>19</v>
      </c>
      <c r="E17" t="s">
        <v>21</v>
      </c>
      <c r="F17">
        <v>2</v>
      </c>
      <c r="G17">
        <v>5</v>
      </c>
      <c r="H17">
        <v>8</v>
      </c>
      <c r="I17">
        <v>16</v>
      </c>
    </row>
    <row r="18" spans="1:9" x14ac:dyDescent="0.25">
      <c r="A18" t="s">
        <v>105</v>
      </c>
      <c r="B18" t="s">
        <v>112</v>
      </c>
      <c r="C18" t="s">
        <v>110</v>
      </c>
      <c r="D18" t="s">
        <v>19</v>
      </c>
      <c r="E18" t="s">
        <v>22</v>
      </c>
      <c r="F18">
        <v>2</v>
      </c>
      <c r="G18">
        <v>5</v>
      </c>
      <c r="H18">
        <v>8</v>
      </c>
      <c r="I18">
        <v>17</v>
      </c>
    </row>
    <row r="19" spans="1:9" x14ac:dyDescent="0.25">
      <c r="A19" t="s">
        <v>105</v>
      </c>
      <c r="B19" t="s">
        <v>112</v>
      </c>
      <c r="C19" t="s">
        <v>110</v>
      </c>
      <c r="D19" t="s">
        <v>19</v>
      </c>
      <c r="E19" t="s">
        <v>23</v>
      </c>
      <c r="F19">
        <v>2</v>
      </c>
      <c r="G19">
        <v>5</v>
      </c>
      <c r="H19">
        <v>8</v>
      </c>
      <c r="I19">
        <v>18</v>
      </c>
    </row>
    <row r="20" spans="1:9" x14ac:dyDescent="0.25">
      <c r="A20" t="s">
        <v>105</v>
      </c>
      <c r="B20" t="s">
        <v>112</v>
      </c>
      <c r="C20" t="s">
        <v>110</v>
      </c>
      <c r="D20" t="s">
        <v>19</v>
      </c>
      <c r="E20" t="s">
        <v>24</v>
      </c>
      <c r="F20">
        <v>2</v>
      </c>
      <c r="G20">
        <v>5</v>
      </c>
      <c r="H20">
        <v>8</v>
      </c>
      <c r="I20">
        <v>19</v>
      </c>
    </row>
    <row r="21" spans="1:9" x14ac:dyDescent="0.25">
      <c r="A21" t="s">
        <v>105</v>
      </c>
      <c r="B21" t="s">
        <v>112</v>
      </c>
      <c r="C21" t="s">
        <v>110</v>
      </c>
      <c r="D21" t="s">
        <v>19</v>
      </c>
      <c r="E21" t="s">
        <v>25</v>
      </c>
      <c r="F21">
        <v>2</v>
      </c>
      <c r="G21">
        <v>5</v>
      </c>
      <c r="H21">
        <v>8</v>
      </c>
      <c r="I21">
        <v>20</v>
      </c>
    </row>
    <row r="22" spans="1:9" x14ac:dyDescent="0.25">
      <c r="A22" t="s">
        <v>105</v>
      </c>
      <c r="B22" t="s">
        <v>112</v>
      </c>
      <c r="C22" t="s">
        <v>110</v>
      </c>
      <c r="D22" t="s">
        <v>19</v>
      </c>
      <c r="E22" t="s">
        <v>26</v>
      </c>
      <c r="F22">
        <v>2</v>
      </c>
      <c r="G22">
        <v>5</v>
      </c>
      <c r="H22">
        <v>8</v>
      </c>
      <c r="I22">
        <v>21</v>
      </c>
    </row>
    <row r="23" spans="1:9" x14ac:dyDescent="0.25">
      <c r="A23" t="s">
        <v>105</v>
      </c>
      <c r="B23" t="s">
        <v>112</v>
      </c>
      <c r="C23" t="s">
        <v>110</v>
      </c>
      <c r="D23" t="s">
        <v>19</v>
      </c>
      <c r="E23" t="s">
        <v>27</v>
      </c>
      <c r="F23">
        <v>2</v>
      </c>
      <c r="G23">
        <v>5</v>
      </c>
      <c r="H23">
        <v>8</v>
      </c>
      <c r="I23">
        <v>22</v>
      </c>
    </row>
    <row r="24" spans="1:9" x14ac:dyDescent="0.25">
      <c r="A24" t="s">
        <v>105</v>
      </c>
      <c r="B24" t="s">
        <v>112</v>
      </c>
      <c r="C24" t="s">
        <v>110</v>
      </c>
      <c r="D24" t="s">
        <v>19</v>
      </c>
      <c r="E24" t="s">
        <v>28</v>
      </c>
      <c r="F24">
        <v>2</v>
      </c>
      <c r="G24">
        <v>5</v>
      </c>
      <c r="H24">
        <v>8</v>
      </c>
      <c r="I24">
        <v>23</v>
      </c>
    </row>
    <row r="25" spans="1:9" x14ac:dyDescent="0.25">
      <c r="A25" t="s">
        <v>105</v>
      </c>
      <c r="B25" t="s">
        <v>112</v>
      </c>
      <c r="C25" t="s">
        <v>110</v>
      </c>
      <c r="D25" t="s">
        <v>19</v>
      </c>
      <c r="E25" t="s">
        <v>29</v>
      </c>
      <c r="F25">
        <v>2</v>
      </c>
      <c r="G25">
        <v>5</v>
      </c>
      <c r="H25">
        <v>8</v>
      </c>
      <c r="I25">
        <v>24</v>
      </c>
    </row>
    <row r="26" spans="1:9" x14ac:dyDescent="0.25">
      <c r="A26" t="s">
        <v>105</v>
      </c>
      <c r="B26" t="s">
        <v>112</v>
      </c>
      <c r="C26" t="s">
        <v>111</v>
      </c>
      <c r="D26" t="s">
        <v>30</v>
      </c>
      <c r="E26" t="s">
        <v>30</v>
      </c>
      <c r="F26">
        <v>2</v>
      </c>
      <c r="G26">
        <v>6</v>
      </c>
      <c r="H26">
        <v>9</v>
      </c>
      <c r="I26">
        <v>25</v>
      </c>
    </row>
    <row r="27" spans="1:9" x14ac:dyDescent="0.25">
      <c r="A27" t="s">
        <v>105</v>
      </c>
      <c r="B27" t="s">
        <v>112</v>
      </c>
      <c r="C27" t="s">
        <v>111</v>
      </c>
      <c r="D27" t="s">
        <v>31</v>
      </c>
      <c r="E27" t="s">
        <v>31</v>
      </c>
      <c r="F27">
        <v>2</v>
      </c>
      <c r="G27">
        <v>6</v>
      </c>
      <c r="H27">
        <v>10</v>
      </c>
      <c r="I27">
        <v>26</v>
      </c>
    </row>
    <row r="28" spans="1:9" x14ac:dyDescent="0.25">
      <c r="A28" t="s">
        <v>105</v>
      </c>
      <c r="B28" t="s">
        <v>112</v>
      </c>
      <c r="C28" t="s">
        <v>111</v>
      </c>
      <c r="D28" t="s">
        <v>32</v>
      </c>
      <c r="E28" t="s">
        <v>32</v>
      </c>
      <c r="F28">
        <v>2</v>
      </c>
      <c r="G28">
        <v>6</v>
      </c>
      <c r="H28">
        <v>11</v>
      </c>
      <c r="I28">
        <v>27</v>
      </c>
    </row>
    <row r="29" spans="1:9" x14ac:dyDescent="0.25">
      <c r="A29" t="s">
        <v>105</v>
      </c>
      <c r="B29" t="s">
        <v>112</v>
      </c>
      <c r="C29" t="s">
        <v>111</v>
      </c>
      <c r="D29" t="s">
        <v>32</v>
      </c>
      <c r="E29" t="s">
        <v>33</v>
      </c>
      <c r="F29">
        <v>2</v>
      </c>
      <c r="G29">
        <v>6</v>
      </c>
      <c r="H29">
        <v>11</v>
      </c>
      <c r="I29">
        <v>28</v>
      </c>
    </row>
    <row r="30" spans="1:9" x14ac:dyDescent="0.25">
      <c r="A30" t="s">
        <v>105</v>
      </c>
      <c r="B30" t="s">
        <v>112</v>
      </c>
      <c r="C30" t="s">
        <v>111</v>
      </c>
      <c r="D30" t="s">
        <v>32</v>
      </c>
      <c r="E30" t="s">
        <v>34</v>
      </c>
      <c r="F30">
        <v>2</v>
      </c>
      <c r="G30">
        <v>6</v>
      </c>
      <c r="H30">
        <v>11</v>
      </c>
      <c r="I30">
        <v>29</v>
      </c>
    </row>
    <row r="31" spans="1:9" x14ac:dyDescent="0.25">
      <c r="A31" t="s">
        <v>105</v>
      </c>
      <c r="B31" t="s">
        <v>112</v>
      </c>
      <c r="C31" t="s">
        <v>111</v>
      </c>
      <c r="D31" t="s">
        <v>32</v>
      </c>
      <c r="E31" t="s">
        <v>35</v>
      </c>
      <c r="F31">
        <v>2</v>
      </c>
      <c r="G31">
        <v>6</v>
      </c>
      <c r="H31">
        <v>11</v>
      </c>
      <c r="I31">
        <v>30</v>
      </c>
    </row>
    <row r="32" spans="1:9" x14ac:dyDescent="0.25">
      <c r="A32" t="s">
        <v>105</v>
      </c>
      <c r="B32" t="s">
        <v>112</v>
      </c>
      <c r="C32" t="s">
        <v>111</v>
      </c>
      <c r="D32" t="s">
        <v>32</v>
      </c>
      <c r="E32" t="s">
        <v>36</v>
      </c>
      <c r="F32">
        <v>2</v>
      </c>
      <c r="G32">
        <v>6</v>
      </c>
      <c r="H32">
        <v>11</v>
      </c>
      <c r="I32">
        <v>31</v>
      </c>
    </row>
    <row r="33" spans="1:9" x14ac:dyDescent="0.25">
      <c r="A33" t="s">
        <v>105</v>
      </c>
      <c r="B33" t="s">
        <v>112</v>
      </c>
      <c r="C33" t="s">
        <v>111</v>
      </c>
      <c r="D33" t="s">
        <v>32</v>
      </c>
      <c r="E33" t="s">
        <v>37</v>
      </c>
      <c r="F33">
        <v>2</v>
      </c>
      <c r="G33">
        <v>6</v>
      </c>
      <c r="H33">
        <v>11</v>
      </c>
      <c r="I33">
        <v>32</v>
      </c>
    </row>
    <row r="34" spans="1:9" x14ac:dyDescent="0.25">
      <c r="A34" t="s">
        <v>105</v>
      </c>
      <c r="B34" t="s">
        <v>112</v>
      </c>
      <c r="C34" t="s">
        <v>38</v>
      </c>
      <c r="D34" t="s">
        <v>38</v>
      </c>
      <c r="E34" t="s">
        <v>38</v>
      </c>
      <c r="F34">
        <v>2</v>
      </c>
      <c r="G34">
        <v>7</v>
      </c>
      <c r="H34">
        <v>12</v>
      </c>
      <c r="I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C053-224C-4150-88FA-4A724836737F}">
  <dimension ref="A1:H364"/>
  <sheetViews>
    <sheetView zoomScale="110" zoomScaleNormal="110" workbookViewId="0">
      <selection activeCell="G2" sqref="G2"/>
    </sheetView>
  </sheetViews>
  <sheetFormatPr defaultRowHeight="15" x14ac:dyDescent="0.25"/>
  <cols>
    <col min="1" max="1" width="7.85546875" bestFit="1" customWidth="1"/>
    <col min="2" max="2" width="26.42578125" bestFit="1" customWidth="1"/>
    <col min="3" max="3" width="21.140625" bestFit="1" customWidth="1"/>
    <col min="4" max="4" width="19.28515625" bestFit="1" customWidth="1"/>
    <col min="5" max="5" width="24.7109375" bestFit="1" customWidth="1"/>
  </cols>
  <sheetData>
    <row r="1" spans="1:8" x14ac:dyDescent="0.25">
      <c r="A1" t="s">
        <v>100</v>
      </c>
      <c r="B1" t="s">
        <v>101</v>
      </c>
      <c r="C1" t="s">
        <v>116</v>
      </c>
      <c r="D1" t="s">
        <v>115</v>
      </c>
      <c r="E1" t="s">
        <v>103</v>
      </c>
      <c r="F1" t="s">
        <v>117</v>
      </c>
      <c r="G1" t="s">
        <v>118</v>
      </c>
      <c r="H1" t="s">
        <v>90</v>
      </c>
    </row>
    <row r="2" spans="1:8" x14ac:dyDescent="0.25">
      <c r="A2" t="s">
        <v>105</v>
      </c>
      <c r="B2" t="s">
        <v>113</v>
      </c>
      <c r="C2" t="s">
        <v>106</v>
      </c>
      <c r="D2" t="s">
        <v>6</v>
      </c>
      <c r="E2" t="s">
        <v>6</v>
      </c>
      <c r="F2">
        <v>26</v>
      </c>
      <c r="G2">
        <v>1</v>
      </c>
      <c r="H2">
        <v>1</v>
      </c>
    </row>
    <row r="3" spans="1:8" x14ac:dyDescent="0.25">
      <c r="A3" t="s">
        <v>105</v>
      </c>
      <c r="B3" t="s">
        <v>113</v>
      </c>
      <c r="C3" t="s">
        <v>106</v>
      </c>
      <c r="D3" t="s">
        <v>6</v>
      </c>
      <c r="E3" t="s">
        <v>6</v>
      </c>
      <c r="F3">
        <v>26</v>
      </c>
      <c r="G3">
        <v>1</v>
      </c>
      <c r="H3">
        <v>2</v>
      </c>
    </row>
    <row r="4" spans="1:8" x14ac:dyDescent="0.25">
      <c r="A4" t="s">
        <v>105</v>
      </c>
      <c r="B4" t="s">
        <v>113</v>
      </c>
      <c r="C4" t="s">
        <v>106</v>
      </c>
      <c r="D4" t="s">
        <v>6</v>
      </c>
      <c r="E4" t="s">
        <v>6</v>
      </c>
      <c r="F4">
        <v>27</v>
      </c>
      <c r="G4">
        <v>1</v>
      </c>
      <c r="H4">
        <v>3</v>
      </c>
    </row>
    <row r="5" spans="1:8" x14ac:dyDescent="0.25">
      <c r="A5" t="s">
        <v>105</v>
      </c>
      <c r="B5" t="s">
        <v>113</v>
      </c>
      <c r="C5" t="s">
        <v>106</v>
      </c>
      <c r="D5" t="s">
        <v>6</v>
      </c>
      <c r="E5" t="s">
        <v>6</v>
      </c>
      <c r="F5">
        <v>27</v>
      </c>
      <c r="G5">
        <v>1</v>
      </c>
      <c r="H5">
        <v>4</v>
      </c>
    </row>
    <row r="6" spans="1:8" x14ac:dyDescent="0.25">
      <c r="A6" t="s">
        <v>105</v>
      </c>
      <c r="B6" t="s">
        <v>113</v>
      </c>
      <c r="C6" t="s">
        <v>106</v>
      </c>
      <c r="D6" t="s">
        <v>6</v>
      </c>
      <c r="E6" t="s">
        <v>6</v>
      </c>
      <c r="F6">
        <v>32</v>
      </c>
      <c r="G6">
        <v>1</v>
      </c>
      <c r="H6">
        <v>5</v>
      </c>
    </row>
    <row r="7" spans="1:8" x14ac:dyDescent="0.25">
      <c r="A7" t="s">
        <v>105</v>
      </c>
      <c r="B7" t="s">
        <v>113</v>
      </c>
      <c r="C7" t="s">
        <v>106</v>
      </c>
      <c r="D7" t="s">
        <v>6</v>
      </c>
      <c r="E7" t="s">
        <v>6</v>
      </c>
      <c r="F7">
        <v>32</v>
      </c>
      <c r="G7">
        <v>1</v>
      </c>
      <c r="H7">
        <v>6</v>
      </c>
    </row>
    <row r="8" spans="1:8" x14ac:dyDescent="0.25">
      <c r="A8" t="s">
        <v>105</v>
      </c>
      <c r="B8" t="s">
        <v>113</v>
      </c>
      <c r="C8" t="s">
        <v>106</v>
      </c>
      <c r="D8" t="s">
        <v>6</v>
      </c>
      <c r="E8" t="s">
        <v>6</v>
      </c>
      <c r="F8">
        <v>32</v>
      </c>
      <c r="G8">
        <v>1</v>
      </c>
      <c r="H8">
        <v>7</v>
      </c>
    </row>
    <row r="9" spans="1:8" x14ac:dyDescent="0.25">
      <c r="A9" t="s">
        <v>105</v>
      </c>
      <c r="B9" t="s">
        <v>113</v>
      </c>
      <c r="C9" t="s">
        <v>106</v>
      </c>
      <c r="D9" t="s">
        <v>6</v>
      </c>
      <c r="E9" t="s">
        <v>6</v>
      </c>
      <c r="F9">
        <v>32</v>
      </c>
      <c r="G9">
        <v>1</v>
      </c>
      <c r="H9">
        <v>8</v>
      </c>
    </row>
    <row r="10" spans="1:8" x14ac:dyDescent="0.25">
      <c r="A10" t="s">
        <v>105</v>
      </c>
      <c r="B10" t="s">
        <v>113</v>
      </c>
      <c r="C10" t="s">
        <v>106</v>
      </c>
      <c r="D10" t="s">
        <v>6</v>
      </c>
      <c r="E10" t="s">
        <v>6</v>
      </c>
      <c r="F10">
        <v>32</v>
      </c>
      <c r="G10">
        <v>1</v>
      </c>
      <c r="H10">
        <v>9</v>
      </c>
    </row>
    <row r="11" spans="1:8" x14ac:dyDescent="0.25">
      <c r="A11" t="s">
        <v>105</v>
      </c>
      <c r="B11" t="s">
        <v>113</v>
      </c>
      <c r="C11" t="s">
        <v>106</v>
      </c>
      <c r="D11" t="s">
        <v>6</v>
      </c>
      <c r="E11" t="s">
        <v>6</v>
      </c>
      <c r="F11">
        <v>35</v>
      </c>
      <c r="G11">
        <v>1</v>
      </c>
      <c r="H11">
        <v>10</v>
      </c>
    </row>
    <row r="12" spans="1:8" x14ac:dyDescent="0.25">
      <c r="A12" t="s">
        <v>105</v>
      </c>
      <c r="B12" t="s">
        <v>113</v>
      </c>
      <c r="C12" t="s">
        <v>106</v>
      </c>
      <c r="D12" t="s">
        <v>6</v>
      </c>
      <c r="E12" t="s">
        <v>6</v>
      </c>
      <c r="F12">
        <v>35</v>
      </c>
      <c r="G12">
        <v>1</v>
      </c>
      <c r="H12">
        <v>11</v>
      </c>
    </row>
    <row r="13" spans="1:8" x14ac:dyDescent="0.25">
      <c r="A13" t="s">
        <v>105</v>
      </c>
      <c r="B13" t="s">
        <v>113</v>
      </c>
      <c r="C13" t="s">
        <v>106</v>
      </c>
      <c r="D13" t="s">
        <v>7</v>
      </c>
      <c r="E13" t="s">
        <v>7</v>
      </c>
      <c r="F13">
        <v>365</v>
      </c>
      <c r="G13">
        <v>2</v>
      </c>
      <c r="H13">
        <v>1</v>
      </c>
    </row>
    <row r="14" spans="1:8" x14ac:dyDescent="0.25">
      <c r="A14" t="s">
        <v>105</v>
      </c>
      <c r="B14" t="s">
        <v>113</v>
      </c>
      <c r="C14" t="s">
        <v>106</v>
      </c>
      <c r="D14" t="s">
        <v>7</v>
      </c>
      <c r="E14" t="s">
        <v>7</v>
      </c>
      <c r="F14">
        <v>436</v>
      </c>
      <c r="G14">
        <v>2</v>
      </c>
      <c r="H14">
        <v>2</v>
      </c>
    </row>
    <row r="15" spans="1:8" x14ac:dyDescent="0.25">
      <c r="A15" t="s">
        <v>105</v>
      </c>
      <c r="B15" t="s">
        <v>113</v>
      </c>
      <c r="C15" t="s">
        <v>106</v>
      </c>
      <c r="D15" t="s">
        <v>7</v>
      </c>
      <c r="E15" t="s">
        <v>7</v>
      </c>
      <c r="F15">
        <v>510</v>
      </c>
      <c r="G15">
        <v>2</v>
      </c>
      <c r="H15">
        <v>3</v>
      </c>
    </row>
    <row r="16" spans="1:8" x14ac:dyDescent="0.25">
      <c r="A16" t="s">
        <v>105</v>
      </c>
      <c r="B16" t="s">
        <v>113</v>
      </c>
      <c r="C16" t="s">
        <v>106</v>
      </c>
      <c r="D16" t="s">
        <v>7</v>
      </c>
      <c r="E16" t="s">
        <v>7</v>
      </c>
      <c r="F16">
        <v>638</v>
      </c>
      <c r="G16">
        <v>2</v>
      </c>
      <c r="H16">
        <v>4</v>
      </c>
    </row>
    <row r="17" spans="1:8" x14ac:dyDescent="0.25">
      <c r="A17" t="s">
        <v>105</v>
      </c>
      <c r="B17" t="s">
        <v>113</v>
      </c>
      <c r="C17" t="s">
        <v>106</v>
      </c>
      <c r="D17" t="s">
        <v>7</v>
      </c>
      <c r="E17" t="s">
        <v>7</v>
      </c>
      <c r="F17">
        <v>1147</v>
      </c>
      <c r="G17">
        <v>2</v>
      </c>
      <c r="H17">
        <v>5</v>
      </c>
    </row>
    <row r="18" spans="1:8" x14ac:dyDescent="0.25">
      <c r="A18" t="s">
        <v>105</v>
      </c>
      <c r="B18" t="s">
        <v>113</v>
      </c>
      <c r="C18" t="s">
        <v>106</v>
      </c>
      <c r="D18" t="s">
        <v>7</v>
      </c>
      <c r="E18" t="s">
        <v>7</v>
      </c>
      <c r="F18">
        <v>1297</v>
      </c>
      <c r="G18">
        <v>2</v>
      </c>
      <c r="H18">
        <v>6</v>
      </c>
    </row>
    <row r="19" spans="1:8" x14ac:dyDescent="0.25">
      <c r="A19" t="s">
        <v>105</v>
      </c>
      <c r="B19" t="s">
        <v>113</v>
      </c>
      <c r="C19" t="s">
        <v>106</v>
      </c>
      <c r="D19" t="s">
        <v>7</v>
      </c>
      <c r="E19" t="s">
        <v>7</v>
      </c>
      <c r="F19">
        <v>1449</v>
      </c>
      <c r="G19">
        <v>2</v>
      </c>
      <c r="H19">
        <v>7</v>
      </c>
    </row>
    <row r="20" spans="1:8" x14ac:dyDescent="0.25">
      <c r="A20" t="s">
        <v>105</v>
      </c>
      <c r="B20" t="s">
        <v>113</v>
      </c>
      <c r="C20" t="s">
        <v>106</v>
      </c>
      <c r="D20" t="s">
        <v>7</v>
      </c>
      <c r="E20" t="s">
        <v>7</v>
      </c>
      <c r="F20">
        <v>1724</v>
      </c>
      <c r="G20">
        <v>2</v>
      </c>
      <c r="H20">
        <v>8</v>
      </c>
    </row>
    <row r="21" spans="1:8" x14ac:dyDescent="0.25">
      <c r="A21" t="s">
        <v>105</v>
      </c>
      <c r="B21" t="s">
        <v>113</v>
      </c>
      <c r="C21" t="s">
        <v>106</v>
      </c>
      <c r="D21" t="s">
        <v>7</v>
      </c>
      <c r="E21" t="s">
        <v>7</v>
      </c>
      <c r="F21">
        <v>1966</v>
      </c>
      <c r="G21">
        <v>2</v>
      </c>
      <c r="H21">
        <v>9</v>
      </c>
    </row>
    <row r="22" spans="1:8" x14ac:dyDescent="0.25">
      <c r="A22" t="s">
        <v>105</v>
      </c>
      <c r="B22" t="s">
        <v>113</v>
      </c>
      <c r="C22" t="s">
        <v>106</v>
      </c>
      <c r="D22" t="s">
        <v>7</v>
      </c>
      <c r="E22" t="s">
        <v>7</v>
      </c>
      <c r="F22">
        <v>2722</v>
      </c>
      <c r="G22">
        <v>2</v>
      </c>
      <c r="H22">
        <v>10</v>
      </c>
    </row>
    <row r="23" spans="1:8" x14ac:dyDescent="0.25">
      <c r="A23" t="s">
        <v>105</v>
      </c>
      <c r="B23" t="s">
        <v>113</v>
      </c>
      <c r="C23" t="s">
        <v>106</v>
      </c>
      <c r="D23" t="s">
        <v>7</v>
      </c>
      <c r="E23" t="s">
        <v>7</v>
      </c>
      <c r="F23">
        <v>3337</v>
      </c>
      <c r="G23">
        <v>2</v>
      </c>
      <c r="H23">
        <v>11</v>
      </c>
    </row>
    <row r="24" spans="1:8" x14ac:dyDescent="0.25">
      <c r="A24" t="s">
        <v>105</v>
      </c>
      <c r="B24" t="s">
        <v>113</v>
      </c>
      <c r="C24" t="s">
        <v>107</v>
      </c>
      <c r="D24" t="s">
        <v>119</v>
      </c>
      <c r="E24" t="s">
        <v>119</v>
      </c>
      <c r="F24">
        <v>1502</v>
      </c>
      <c r="G24">
        <v>3</v>
      </c>
      <c r="H24">
        <v>1</v>
      </c>
    </row>
    <row r="25" spans="1:8" x14ac:dyDescent="0.25">
      <c r="A25" t="s">
        <v>105</v>
      </c>
      <c r="B25" t="s">
        <v>113</v>
      </c>
      <c r="C25" t="s">
        <v>107</v>
      </c>
      <c r="D25" t="s">
        <v>119</v>
      </c>
      <c r="E25" t="s">
        <v>119</v>
      </c>
      <c r="F25">
        <v>1692</v>
      </c>
      <c r="G25">
        <v>3</v>
      </c>
      <c r="H25">
        <v>2</v>
      </c>
    </row>
    <row r="26" spans="1:8" x14ac:dyDescent="0.25">
      <c r="A26" t="s">
        <v>105</v>
      </c>
      <c r="B26" t="s">
        <v>113</v>
      </c>
      <c r="C26" t="s">
        <v>107</v>
      </c>
      <c r="D26" t="s">
        <v>119</v>
      </c>
      <c r="E26" t="s">
        <v>119</v>
      </c>
      <c r="F26">
        <v>1597</v>
      </c>
      <c r="G26">
        <v>3</v>
      </c>
      <c r="H26">
        <v>3</v>
      </c>
    </row>
    <row r="27" spans="1:8" x14ac:dyDescent="0.25">
      <c r="A27" t="s">
        <v>105</v>
      </c>
      <c r="B27" t="s">
        <v>113</v>
      </c>
      <c r="C27" t="s">
        <v>107</v>
      </c>
      <c r="D27" t="s">
        <v>119</v>
      </c>
      <c r="E27" t="s">
        <v>119</v>
      </c>
      <c r="F27">
        <v>1610</v>
      </c>
      <c r="G27">
        <v>3</v>
      </c>
      <c r="H27">
        <v>4</v>
      </c>
    </row>
    <row r="28" spans="1:8" x14ac:dyDescent="0.25">
      <c r="A28" t="s">
        <v>105</v>
      </c>
      <c r="B28" t="s">
        <v>113</v>
      </c>
      <c r="C28" t="s">
        <v>107</v>
      </c>
      <c r="D28" t="s">
        <v>119</v>
      </c>
      <c r="E28" t="s">
        <v>119</v>
      </c>
      <c r="F28">
        <v>1548</v>
      </c>
      <c r="G28">
        <v>3</v>
      </c>
      <c r="H28">
        <v>5</v>
      </c>
    </row>
    <row r="29" spans="1:8" x14ac:dyDescent="0.25">
      <c r="A29" t="s">
        <v>105</v>
      </c>
      <c r="B29" t="s">
        <v>113</v>
      </c>
      <c r="C29" t="s">
        <v>107</v>
      </c>
      <c r="D29" t="s">
        <v>119</v>
      </c>
      <c r="E29" t="s">
        <v>119</v>
      </c>
      <c r="F29">
        <v>1690</v>
      </c>
      <c r="G29">
        <v>3</v>
      </c>
      <c r="H29">
        <v>6</v>
      </c>
    </row>
    <row r="30" spans="1:8" x14ac:dyDescent="0.25">
      <c r="A30" t="s">
        <v>105</v>
      </c>
      <c r="B30" t="s">
        <v>113</v>
      </c>
      <c r="C30" t="s">
        <v>107</v>
      </c>
      <c r="D30" t="s">
        <v>119</v>
      </c>
      <c r="E30" t="s">
        <v>119</v>
      </c>
      <c r="F30">
        <v>1764</v>
      </c>
      <c r="G30">
        <v>3</v>
      </c>
      <c r="H30">
        <v>7</v>
      </c>
    </row>
    <row r="31" spans="1:8" x14ac:dyDescent="0.25">
      <c r="A31" t="s">
        <v>105</v>
      </c>
      <c r="B31" t="s">
        <v>113</v>
      </c>
      <c r="C31" t="s">
        <v>107</v>
      </c>
      <c r="D31" t="s">
        <v>119</v>
      </c>
      <c r="E31" t="s">
        <v>119</v>
      </c>
      <c r="F31">
        <v>1570</v>
      </c>
      <c r="G31">
        <v>3</v>
      </c>
      <c r="H31">
        <v>8</v>
      </c>
    </row>
    <row r="32" spans="1:8" x14ac:dyDescent="0.25">
      <c r="A32" t="s">
        <v>105</v>
      </c>
      <c r="B32" t="s">
        <v>113</v>
      </c>
      <c r="C32" t="s">
        <v>107</v>
      </c>
      <c r="D32" t="s">
        <v>119</v>
      </c>
      <c r="E32" t="s">
        <v>119</v>
      </c>
      <c r="F32">
        <v>1320</v>
      </c>
      <c r="G32">
        <v>3</v>
      </c>
      <c r="H32">
        <v>9</v>
      </c>
    </row>
    <row r="33" spans="1:8" x14ac:dyDescent="0.25">
      <c r="A33" t="s">
        <v>105</v>
      </c>
      <c r="B33" t="s">
        <v>113</v>
      </c>
      <c r="C33" t="s">
        <v>107</v>
      </c>
      <c r="D33" t="s">
        <v>119</v>
      </c>
      <c r="E33" t="s">
        <v>119</v>
      </c>
      <c r="F33">
        <v>1221</v>
      </c>
      <c r="G33">
        <v>3</v>
      </c>
      <c r="H33">
        <v>10</v>
      </c>
    </row>
    <row r="34" spans="1:8" x14ac:dyDescent="0.25">
      <c r="A34" t="s">
        <v>105</v>
      </c>
      <c r="B34" t="s">
        <v>113</v>
      </c>
      <c r="C34" t="s">
        <v>107</v>
      </c>
      <c r="D34" t="s">
        <v>119</v>
      </c>
      <c r="E34" t="s">
        <v>119</v>
      </c>
      <c r="F34">
        <v>917</v>
      </c>
      <c r="G34">
        <v>3</v>
      </c>
      <c r="H34">
        <v>11</v>
      </c>
    </row>
    <row r="35" spans="1:8" x14ac:dyDescent="0.25">
      <c r="A35" t="s">
        <v>105</v>
      </c>
      <c r="B35" t="s">
        <v>113</v>
      </c>
      <c r="C35" t="s">
        <v>107</v>
      </c>
      <c r="D35" t="s">
        <v>119</v>
      </c>
      <c r="E35" t="s">
        <v>9</v>
      </c>
      <c r="F35">
        <v>127</v>
      </c>
      <c r="G35">
        <v>4</v>
      </c>
      <c r="H35">
        <v>1</v>
      </c>
    </row>
    <row r="36" spans="1:8" x14ac:dyDescent="0.25">
      <c r="A36" t="s">
        <v>105</v>
      </c>
      <c r="B36" t="s">
        <v>113</v>
      </c>
      <c r="C36" t="s">
        <v>107</v>
      </c>
      <c r="D36" t="s">
        <v>119</v>
      </c>
      <c r="E36" t="s">
        <v>9</v>
      </c>
      <c r="F36">
        <v>89</v>
      </c>
      <c r="G36">
        <v>4</v>
      </c>
      <c r="H36">
        <v>2</v>
      </c>
    </row>
    <row r="37" spans="1:8" x14ac:dyDescent="0.25">
      <c r="A37" t="s">
        <v>105</v>
      </c>
      <c r="B37" t="s">
        <v>113</v>
      </c>
      <c r="C37" t="s">
        <v>107</v>
      </c>
      <c r="D37" t="s">
        <v>119</v>
      </c>
      <c r="E37" t="s">
        <v>9</v>
      </c>
      <c r="F37">
        <v>38</v>
      </c>
      <c r="G37">
        <v>4</v>
      </c>
      <c r="H37">
        <v>3</v>
      </c>
    </row>
    <row r="38" spans="1:8" x14ac:dyDescent="0.25">
      <c r="A38" t="s">
        <v>105</v>
      </c>
      <c r="B38" t="s">
        <v>113</v>
      </c>
      <c r="C38" t="s">
        <v>107</v>
      </c>
      <c r="D38" t="s">
        <v>119</v>
      </c>
      <c r="E38" t="s">
        <v>9</v>
      </c>
      <c r="F38">
        <v>64</v>
      </c>
      <c r="G38">
        <v>4</v>
      </c>
      <c r="H38">
        <v>4</v>
      </c>
    </row>
    <row r="39" spans="1:8" x14ac:dyDescent="0.25">
      <c r="A39" t="s">
        <v>105</v>
      </c>
      <c r="B39" t="s">
        <v>113</v>
      </c>
      <c r="C39" t="s">
        <v>107</v>
      </c>
      <c r="D39" t="s">
        <v>119</v>
      </c>
      <c r="E39" t="s">
        <v>9</v>
      </c>
      <c r="F39">
        <v>193</v>
      </c>
      <c r="G39">
        <v>4</v>
      </c>
      <c r="H39">
        <v>5</v>
      </c>
    </row>
    <row r="40" spans="1:8" x14ac:dyDescent="0.25">
      <c r="A40" t="s">
        <v>105</v>
      </c>
      <c r="B40" t="s">
        <v>113</v>
      </c>
      <c r="C40" t="s">
        <v>107</v>
      </c>
      <c r="D40" t="s">
        <v>119</v>
      </c>
      <c r="E40" t="s">
        <v>9</v>
      </c>
      <c r="F40">
        <v>250</v>
      </c>
      <c r="G40">
        <v>4</v>
      </c>
      <c r="H40">
        <v>6</v>
      </c>
    </row>
    <row r="41" spans="1:8" x14ac:dyDescent="0.25">
      <c r="A41" t="s">
        <v>105</v>
      </c>
      <c r="B41" t="s">
        <v>113</v>
      </c>
      <c r="C41" t="s">
        <v>107</v>
      </c>
      <c r="D41" t="s">
        <v>119</v>
      </c>
      <c r="E41" t="s">
        <v>9</v>
      </c>
      <c r="F41">
        <v>230</v>
      </c>
      <c r="G41">
        <v>4</v>
      </c>
      <c r="H41">
        <v>7</v>
      </c>
    </row>
    <row r="42" spans="1:8" x14ac:dyDescent="0.25">
      <c r="A42" t="s">
        <v>105</v>
      </c>
      <c r="B42" t="s">
        <v>113</v>
      </c>
      <c r="C42" t="s">
        <v>107</v>
      </c>
      <c r="D42" t="s">
        <v>119</v>
      </c>
      <c r="E42" t="s">
        <v>9</v>
      </c>
      <c r="F42">
        <v>230</v>
      </c>
      <c r="G42">
        <v>4</v>
      </c>
      <c r="H42">
        <v>8</v>
      </c>
    </row>
    <row r="43" spans="1:8" x14ac:dyDescent="0.25">
      <c r="A43" t="s">
        <v>105</v>
      </c>
      <c r="B43" t="s">
        <v>113</v>
      </c>
      <c r="C43" t="s">
        <v>107</v>
      </c>
      <c r="D43" t="s">
        <v>119</v>
      </c>
      <c r="E43" t="s">
        <v>9</v>
      </c>
      <c r="F43">
        <v>199</v>
      </c>
      <c r="G43">
        <v>4</v>
      </c>
      <c r="H43">
        <v>9</v>
      </c>
    </row>
    <row r="44" spans="1:8" x14ac:dyDescent="0.25">
      <c r="A44" t="s">
        <v>105</v>
      </c>
      <c r="B44" t="s">
        <v>113</v>
      </c>
      <c r="C44" t="s">
        <v>107</v>
      </c>
      <c r="D44" t="s">
        <v>119</v>
      </c>
      <c r="E44" t="s">
        <v>9</v>
      </c>
      <c r="F44">
        <v>261</v>
      </c>
      <c r="G44">
        <v>4</v>
      </c>
      <c r="H44">
        <v>10</v>
      </c>
    </row>
    <row r="45" spans="1:8" x14ac:dyDescent="0.25">
      <c r="A45" t="s">
        <v>105</v>
      </c>
      <c r="B45" t="s">
        <v>113</v>
      </c>
      <c r="C45" t="s">
        <v>107</v>
      </c>
      <c r="D45" t="s">
        <v>119</v>
      </c>
      <c r="E45" t="s">
        <v>9</v>
      </c>
      <c r="F45">
        <v>11</v>
      </c>
      <c r="G45">
        <v>4</v>
      </c>
      <c r="H45">
        <v>11</v>
      </c>
    </row>
    <row r="46" spans="1:8" x14ac:dyDescent="0.25">
      <c r="A46" t="s">
        <v>105</v>
      </c>
      <c r="B46" t="s">
        <v>113</v>
      </c>
      <c r="C46" t="s">
        <v>107</v>
      </c>
      <c r="D46" t="s">
        <v>119</v>
      </c>
      <c r="E46" t="s">
        <v>10</v>
      </c>
      <c r="F46">
        <v>1321</v>
      </c>
      <c r="G46">
        <v>5</v>
      </c>
      <c r="H46">
        <v>1</v>
      </c>
    </row>
    <row r="47" spans="1:8" x14ac:dyDescent="0.25">
      <c r="A47" t="s">
        <v>105</v>
      </c>
      <c r="B47" t="s">
        <v>113</v>
      </c>
      <c r="C47" t="s">
        <v>107</v>
      </c>
      <c r="D47" t="s">
        <v>119</v>
      </c>
      <c r="E47" t="s">
        <v>10</v>
      </c>
      <c r="F47">
        <v>1550</v>
      </c>
      <c r="G47">
        <v>5</v>
      </c>
      <c r="H47">
        <v>2</v>
      </c>
    </row>
    <row r="48" spans="1:8" x14ac:dyDescent="0.25">
      <c r="A48" t="s">
        <v>105</v>
      </c>
      <c r="B48" t="s">
        <v>113</v>
      </c>
      <c r="C48" t="s">
        <v>107</v>
      </c>
      <c r="D48" t="s">
        <v>119</v>
      </c>
      <c r="E48" t="s">
        <v>10</v>
      </c>
      <c r="F48">
        <v>1520</v>
      </c>
      <c r="G48">
        <v>5</v>
      </c>
      <c r="H48">
        <v>3</v>
      </c>
    </row>
    <row r="49" spans="1:8" x14ac:dyDescent="0.25">
      <c r="A49" t="s">
        <v>105</v>
      </c>
      <c r="B49" t="s">
        <v>113</v>
      </c>
      <c r="C49" t="s">
        <v>107</v>
      </c>
      <c r="D49" t="s">
        <v>119</v>
      </c>
      <c r="E49" t="s">
        <v>10</v>
      </c>
      <c r="F49">
        <v>1513</v>
      </c>
      <c r="G49">
        <v>5</v>
      </c>
      <c r="H49">
        <v>4</v>
      </c>
    </row>
    <row r="50" spans="1:8" x14ac:dyDescent="0.25">
      <c r="A50" t="s">
        <v>105</v>
      </c>
      <c r="B50" t="s">
        <v>113</v>
      </c>
      <c r="C50" t="s">
        <v>107</v>
      </c>
      <c r="D50" t="s">
        <v>119</v>
      </c>
      <c r="E50" t="s">
        <v>10</v>
      </c>
      <c r="F50">
        <v>1323</v>
      </c>
      <c r="G50">
        <v>5</v>
      </c>
      <c r="H50">
        <v>5</v>
      </c>
    </row>
    <row r="51" spans="1:8" x14ac:dyDescent="0.25">
      <c r="A51" t="s">
        <v>105</v>
      </c>
      <c r="B51" t="s">
        <v>113</v>
      </c>
      <c r="C51" t="s">
        <v>107</v>
      </c>
      <c r="D51" t="s">
        <v>119</v>
      </c>
      <c r="E51" t="s">
        <v>10</v>
      </c>
      <c r="F51">
        <v>1421</v>
      </c>
      <c r="G51">
        <v>5</v>
      </c>
      <c r="H51">
        <v>6</v>
      </c>
    </row>
    <row r="52" spans="1:8" x14ac:dyDescent="0.25">
      <c r="A52" t="s">
        <v>105</v>
      </c>
      <c r="B52" t="s">
        <v>113</v>
      </c>
      <c r="C52" t="s">
        <v>107</v>
      </c>
      <c r="D52" t="s">
        <v>119</v>
      </c>
      <c r="E52" t="s">
        <v>10</v>
      </c>
      <c r="F52">
        <v>1228</v>
      </c>
      <c r="G52">
        <v>5</v>
      </c>
      <c r="H52">
        <v>7</v>
      </c>
    </row>
    <row r="53" spans="1:8" x14ac:dyDescent="0.25">
      <c r="A53" t="s">
        <v>105</v>
      </c>
      <c r="B53" t="s">
        <v>113</v>
      </c>
      <c r="C53" t="s">
        <v>107</v>
      </c>
      <c r="D53" t="s">
        <v>119</v>
      </c>
      <c r="E53" t="s">
        <v>10</v>
      </c>
      <c r="F53">
        <v>1060</v>
      </c>
      <c r="G53">
        <v>5</v>
      </c>
      <c r="H53">
        <v>8</v>
      </c>
    </row>
    <row r="54" spans="1:8" x14ac:dyDescent="0.25">
      <c r="A54" t="s">
        <v>105</v>
      </c>
      <c r="B54" t="s">
        <v>113</v>
      </c>
      <c r="C54" t="s">
        <v>107</v>
      </c>
      <c r="D54" t="s">
        <v>119</v>
      </c>
      <c r="E54" t="s">
        <v>10</v>
      </c>
      <c r="F54">
        <v>862</v>
      </c>
      <c r="G54">
        <v>5</v>
      </c>
      <c r="H54">
        <v>9</v>
      </c>
    </row>
    <row r="55" spans="1:8" x14ac:dyDescent="0.25">
      <c r="A55" t="s">
        <v>105</v>
      </c>
      <c r="B55" t="s">
        <v>113</v>
      </c>
      <c r="C55" t="s">
        <v>107</v>
      </c>
      <c r="D55" t="s">
        <v>119</v>
      </c>
      <c r="E55" t="s">
        <v>10</v>
      </c>
      <c r="F55">
        <v>677</v>
      </c>
      <c r="G55">
        <v>5</v>
      </c>
      <c r="H55">
        <v>10</v>
      </c>
    </row>
    <row r="56" spans="1:8" x14ac:dyDescent="0.25">
      <c r="A56" t="s">
        <v>105</v>
      </c>
      <c r="B56" t="s">
        <v>113</v>
      </c>
      <c r="C56" t="s">
        <v>107</v>
      </c>
      <c r="D56" t="s">
        <v>119</v>
      </c>
      <c r="E56" t="s">
        <v>10</v>
      </c>
      <c r="F56">
        <v>516</v>
      </c>
      <c r="G56">
        <v>5</v>
      </c>
      <c r="H56">
        <v>11</v>
      </c>
    </row>
    <row r="57" spans="1:8" x14ac:dyDescent="0.25">
      <c r="A57" t="s">
        <v>105</v>
      </c>
      <c r="B57" t="s">
        <v>113</v>
      </c>
      <c r="C57" t="s">
        <v>109</v>
      </c>
      <c r="D57" t="s">
        <v>119</v>
      </c>
      <c r="E57" t="s">
        <v>11</v>
      </c>
      <c r="F57">
        <v>0</v>
      </c>
      <c r="G57">
        <v>6</v>
      </c>
      <c r="H57">
        <v>1</v>
      </c>
    </row>
    <row r="58" spans="1:8" x14ac:dyDescent="0.25">
      <c r="A58" t="s">
        <v>105</v>
      </c>
      <c r="B58" t="s">
        <v>113</v>
      </c>
      <c r="C58" t="s">
        <v>109</v>
      </c>
      <c r="D58" t="s">
        <v>119</v>
      </c>
      <c r="E58" t="s">
        <v>11</v>
      </c>
      <c r="F58">
        <v>0</v>
      </c>
      <c r="G58">
        <v>6</v>
      </c>
      <c r="H58">
        <v>2</v>
      </c>
    </row>
    <row r="59" spans="1:8" x14ac:dyDescent="0.25">
      <c r="A59" t="s">
        <v>105</v>
      </c>
      <c r="B59" t="s">
        <v>113</v>
      </c>
      <c r="C59" t="s">
        <v>109</v>
      </c>
      <c r="D59" t="s">
        <v>119</v>
      </c>
      <c r="E59" t="s">
        <v>11</v>
      </c>
      <c r="F59">
        <v>0</v>
      </c>
      <c r="G59">
        <v>6</v>
      </c>
      <c r="H59">
        <v>3</v>
      </c>
    </row>
    <row r="60" spans="1:8" x14ac:dyDescent="0.25">
      <c r="A60" t="s">
        <v>105</v>
      </c>
      <c r="B60" t="s">
        <v>113</v>
      </c>
      <c r="C60" t="s">
        <v>109</v>
      </c>
      <c r="D60" t="s">
        <v>119</v>
      </c>
      <c r="E60" t="s">
        <v>11</v>
      </c>
      <c r="F60">
        <v>0</v>
      </c>
      <c r="G60">
        <v>6</v>
      </c>
      <c r="H60">
        <v>4</v>
      </c>
    </row>
    <row r="61" spans="1:8" x14ac:dyDescent="0.25">
      <c r="A61" t="s">
        <v>105</v>
      </c>
      <c r="B61" t="s">
        <v>113</v>
      </c>
      <c r="C61" t="s">
        <v>109</v>
      </c>
      <c r="D61" t="s">
        <v>119</v>
      </c>
      <c r="E61" t="s">
        <v>11</v>
      </c>
      <c r="F61">
        <v>0</v>
      </c>
      <c r="G61">
        <v>6</v>
      </c>
      <c r="H61">
        <v>5</v>
      </c>
    </row>
    <row r="62" spans="1:8" x14ac:dyDescent="0.25">
      <c r="A62" t="s">
        <v>105</v>
      </c>
      <c r="B62" t="s">
        <v>113</v>
      </c>
      <c r="C62" t="s">
        <v>109</v>
      </c>
      <c r="D62" t="s">
        <v>119</v>
      </c>
      <c r="E62" t="s">
        <v>11</v>
      </c>
      <c r="F62">
        <v>0</v>
      </c>
      <c r="G62">
        <v>6</v>
      </c>
      <c r="H62">
        <v>6</v>
      </c>
    </row>
    <row r="63" spans="1:8" x14ac:dyDescent="0.25">
      <c r="A63" t="s">
        <v>105</v>
      </c>
      <c r="B63" t="s">
        <v>113</v>
      </c>
      <c r="C63" t="s">
        <v>109</v>
      </c>
      <c r="D63" t="s">
        <v>119</v>
      </c>
      <c r="E63" t="s">
        <v>11</v>
      </c>
      <c r="F63">
        <v>278</v>
      </c>
      <c r="G63">
        <v>6</v>
      </c>
      <c r="H63">
        <v>7</v>
      </c>
    </row>
    <row r="64" spans="1:8" x14ac:dyDescent="0.25">
      <c r="A64" t="s">
        <v>105</v>
      </c>
      <c r="B64" t="s">
        <v>113</v>
      </c>
      <c r="C64" t="s">
        <v>109</v>
      </c>
      <c r="D64" t="s">
        <v>119</v>
      </c>
      <c r="E64" t="s">
        <v>11</v>
      </c>
      <c r="F64">
        <v>280</v>
      </c>
      <c r="G64">
        <v>6</v>
      </c>
      <c r="H64">
        <v>8</v>
      </c>
    </row>
    <row r="65" spans="1:8" x14ac:dyDescent="0.25">
      <c r="A65" t="s">
        <v>105</v>
      </c>
      <c r="B65" t="s">
        <v>113</v>
      </c>
      <c r="C65" t="s">
        <v>109</v>
      </c>
      <c r="D65" t="s">
        <v>119</v>
      </c>
      <c r="E65" t="s">
        <v>11</v>
      </c>
      <c r="F65">
        <v>259</v>
      </c>
      <c r="G65">
        <v>6</v>
      </c>
      <c r="H65">
        <v>9</v>
      </c>
    </row>
    <row r="66" spans="1:8" x14ac:dyDescent="0.25">
      <c r="A66" t="s">
        <v>105</v>
      </c>
      <c r="B66" t="s">
        <v>113</v>
      </c>
      <c r="C66" t="s">
        <v>109</v>
      </c>
      <c r="D66" t="s">
        <v>119</v>
      </c>
      <c r="E66" t="s">
        <v>11</v>
      </c>
      <c r="F66">
        <v>283</v>
      </c>
      <c r="G66">
        <v>6</v>
      </c>
      <c r="H66">
        <v>10</v>
      </c>
    </row>
    <row r="67" spans="1:8" x14ac:dyDescent="0.25">
      <c r="A67" t="s">
        <v>105</v>
      </c>
      <c r="B67" t="s">
        <v>113</v>
      </c>
      <c r="C67" t="s">
        <v>109</v>
      </c>
      <c r="D67" t="s">
        <v>119</v>
      </c>
      <c r="E67" t="s">
        <v>11</v>
      </c>
      <c r="F67">
        <v>391</v>
      </c>
      <c r="G67">
        <v>6</v>
      </c>
      <c r="H67">
        <v>11</v>
      </c>
    </row>
    <row r="68" spans="1:8" x14ac:dyDescent="0.25">
      <c r="A68" t="s">
        <v>105</v>
      </c>
      <c r="B68" t="s">
        <v>113</v>
      </c>
      <c r="C68" t="s">
        <v>109</v>
      </c>
      <c r="D68" t="s">
        <v>119</v>
      </c>
      <c r="E68" t="s">
        <v>12</v>
      </c>
      <c r="F68">
        <v>53</v>
      </c>
      <c r="G68">
        <v>7</v>
      </c>
      <c r="H68">
        <v>1</v>
      </c>
    </row>
    <row r="69" spans="1:8" x14ac:dyDescent="0.25">
      <c r="A69" t="s">
        <v>105</v>
      </c>
      <c r="B69" t="s">
        <v>113</v>
      </c>
      <c r="C69" t="s">
        <v>109</v>
      </c>
      <c r="D69" t="s">
        <v>119</v>
      </c>
      <c r="E69" t="s">
        <v>12</v>
      </c>
      <c r="F69">
        <v>53</v>
      </c>
      <c r="G69">
        <v>7</v>
      </c>
      <c r="H69">
        <v>2</v>
      </c>
    </row>
    <row r="70" spans="1:8" x14ac:dyDescent="0.25">
      <c r="A70" t="s">
        <v>105</v>
      </c>
      <c r="B70" t="s">
        <v>113</v>
      </c>
      <c r="C70" t="s">
        <v>109</v>
      </c>
      <c r="D70" t="s">
        <v>119</v>
      </c>
      <c r="E70" t="s">
        <v>12</v>
      </c>
      <c r="F70">
        <v>39</v>
      </c>
      <c r="G70">
        <v>7</v>
      </c>
      <c r="H70">
        <v>3</v>
      </c>
    </row>
    <row r="71" spans="1:8" x14ac:dyDescent="0.25">
      <c r="A71" t="s">
        <v>105</v>
      </c>
      <c r="B71" t="s">
        <v>113</v>
      </c>
      <c r="C71" t="s">
        <v>109</v>
      </c>
      <c r="D71" t="s">
        <v>119</v>
      </c>
      <c r="E71" t="s">
        <v>12</v>
      </c>
      <c r="F71">
        <v>33</v>
      </c>
      <c r="G71">
        <v>7</v>
      </c>
      <c r="H71">
        <v>4</v>
      </c>
    </row>
    <row r="72" spans="1:8" x14ac:dyDescent="0.25">
      <c r="A72" t="s">
        <v>105</v>
      </c>
      <c r="B72" t="s">
        <v>113</v>
      </c>
      <c r="C72" t="s">
        <v>109</v>
      </c>
      <c r="D72" t="s">
        <v>119</v>
      </c>
      <c r="E72" t="s">
        <v>12</v>
      </c>
      <c r="F72">
        <v>32</v>
      </c>
      <c r="G72">
        <v>7</v>
      </c>
      <c r="H72">
        <v>5</v>
      </c>
    </row>
    <row r="73" spans="1:8" x14ac:dyDescent="0.25">
      <c r="A73" t="s">
        <v>105</v>
      </c>
      <c r="B73" t="s">
        <v>113</v>
      </c>
      <c r="C73" t="s">
        <v>109</v>
      </c>
      <c r="D73" t="s">
        <v>119</v>
      </c>
      <c r="E73" t="s">
        <v>12</v>
      </c>
      <c r="F73">
        <v>20</v>
      </c>
      <c r="G73">
        <v>7</v>
      </c>
      <c r="H73">
        <v>6</v>
      </c>
    </row>
    <row r="74" spans="1:8" x14ac:dyDescent="0.25">
      <c r="A74" t="s">
        <v>105</v>
      </c>
      <c r="B74" t="s">
        <v>113</v>
      </c>
      <c r="C74" t="s">
        <v>109</v>
      </c>
      <c r="D74" t="s">
        <v>119</v>
      </c>
      <c r="E74" t="s">
        <v>12</v>
      </c>
      <c r="F74">
        <v>28</v>
      </c>
      <c r="G74">
        <v>7</v>
      </c>
      <c r="H74">
        <v>7</v>
      </c>
    </row>
    <row r="75" spans="1:8" x14ac:dyDescent="0.25">
      <c r="A75" t="s">
        <v>105</v>
      </c>
      <c r="B75" t="s">
        <v>113</v>
      </c>
      <c r="C75" t="s">
        <v>109</v>
      </c>
      <c r="D75" t="s">
        <v>119</v>
      </c>
      <c r="E75" t="s">
        <v>12</v>
      </c>
      <c r="F75">
        <v>0</v>
      </c>
      <c r="G75">
        <v>7</v>
      </c>
      <c r="H75">
        <v>8</v>
      </c>
    </row>
    <row r="76" spans="1:8" x14ac:dyDescent="0.25">
      <c r="A76" t="s">
        <v>105</v>
      </c>
      <c r="B76" t="s">
        <v>113</v>
      </c>
      <c r="C76" t="s">
        <v>109</v>
      </c>
      <c r="D76" t="s">
        <v>119</v>
      </c>
      <c r="E76" t="s">
        <v>12</v>
      </c>
      <c r="F76">
        <v>0</v>
      </c>
      <c r="G76">
        <v>7</v>
      </c>
      <c r="H76">
        <v>9</v>
      </c>
    </row>
    <row r="77" spans="1:8" x14ac:dyDescent="0.25">
      <c r="A77" t="s">
        <v>105</v>
      </c>
      <c r="B77" t="s">
        <v>113</v>
      </c>
      <c r="C77" t="s">
        <v>109</v>
      </c>
      <c r="D77" t="s">
        <v>119</v>
      </c>
      <c r="E77" t="s">
        <v>12</v>
      </c>
      <c r="F77">
        <v>0</v>
      </c>
      <c r="G77">
        <v>7</v>
      </c>
      <c r="H77">
        <v>10</v>
      </c>
    </row>
    <row r="78" spans="1:8" x14ac:dyDescent="0.25">
      <c r="A78" t="s">
        <v>105</v>
      </c>
      <c r="B78" t="s">
        <v>113</v>
      </c>
      <c r="C78" t="s">
        <v>109</v>
      </c>
      <c r="D78" t="s">
        <v>119</v>
      </c>
      <c r="E78" t="s">
        <v>12</v>
      </c>
      <c r="F78">
        <v>0</v>
      </c>
      <c r="G78">
        <v>7</v>
      </c>
      <c r="H78">
        <v>11</v>
      </c>
    </row>
    <row r="79" spans="1:8" x14ac:dyDescent="0.25">
      <c r="A79" t="s">
        <v>105</v>
      </c>
      <c r="B79" t="s">
        <v>113</v>
      </c>
      <c r="C79" t="s">
        <v>108</v>
      </c>
      <c r="D79" t="s">
        <v>120</v>
      </c>
      <c r="E79" t="s">
        <v>120</v>
      </c>
      <c r="F79">
        <v>299</v>
      </c>
      <c r="G79">
        <v>8</v>
      </c>
      <c r="H79">
        <v>1</v>
      </c>
    </row>
    <row r="80" spans="1:8" x14ac:dyDescent="0.25">
      <c r="A80" t="s">
        <v>105</v>
      </c>
      <c r="B80" t="s">
        <v>113</v>
      </c>
      <c r="C80" t="s">
        <v>108</v>
      </c>
      <c r="D80" t="s">
        <v>120</v>
      </c>
      <c r="E80" t="s">
        <v>120</v>
      </c>
      <c r="F80">
        <v>291</v>
      </c>
      <c r="G80">
        <v>8</v>
      </c>
      <c r="H80">
        <v>2</v>
      </c>
    </row>
    <row r="81" spans="1:8" x14ac:dyDescent="0.25">
      <c r="A81" t="s">
        <v>105</v>
      </c>
      <c r="B81" t="s">
        <v>113</v>
      </c>
      <c r="C81" t="s">
        <v>108</v>
      </c>
      <c r="D81" t="s">
        <v>120</v>
      </c>
      <c r="E81" t="s">
        <v>120</v>
      </c>
      <c r="F81">
        <v>330</v>
      </c>
      <c r="G81">
        <v>8</v>
      </c>
      <c r="H81">
        <v>3</v>
      </c>
    </row>
    <row r="82" spans="1:8" x14ac:dyDescent="0.25">
      <c r="A82" t="s">
        <v>105</v>
      </c>
      <c r="B82" t="s">
        <v>113</v>
      </c>
      <c r="C82" t="s">
        <v>108</v>
      </c>
      <c r="D82" t="s">
        <v>120</v>
      </c>
      <c r="E82" t="s">
        <v>120</v>
      </c>
      <c r="F82">
        <v>460</v>
      </c>
      <c r="G82">
        <v>8</v>
      </c>
      <c r="H82">
        <v>4</v>
      </c>
    </row>
    <row r="83" spans="1:8" x14ac:dyDescent="0.25">
      <c r="A83" t="s">
        <v>105</v>
      </c>
      <c r="B83" t="s">
        <v>113</v>
      </c>
      <c r="C83" t="s">
        <v>108</v>
      </c>
      <c r="D83" t="s">
        <v>120</v>
      </c>
      <c r="E83" t="s">
        <v>120</v>
      </c>
      <c r="F83">
        <v>529</v>
      </c>
      <c r="G83">
        <v>8</v>
      </c>
      <c r="H83">
        <v>5</v>
      </c>
    </row>
    <row r="84" spans="1:8" x14ac:dyDescent="0.25">
      <c r="A84" t="s">
        <v>105</v>
      </c>
      <c r="B84" t="s">
        <v>113</v>
      </c>
      <c r="C84" t="s">
        <v>108</v>
      </c>
      <c r="D84" t="s">
        <v>120</v>
      </c>
      <c r="E84" t="s">
        <v>120</v>
      </c>
      <c r="F84">
        <v>554</v>
      </c>
      <c r="G84">
        <v>8</v>
      </c>
      <c r="H84">
        <v>6</v>
      </c>
    </row>
    <row r="85" spans="1:8" x14ac:dyDescent="0.25">
      <c r="A85" t="s">
        <v>105</v>
      </c>
      <c r="B85" t="s">
        <v>113</v>
      </c>
      <c r="C85" t="s">
        <v>108</v>
      </c>
      <c r="D85" t="s">
        <v>120</v>
      </c>
      <c r="E85" t="s">
        <v>120</v>
      </c>
      <c r="F85">
        <v>573</v>
      </c>
      <c r="G85">
        <v>8</v>
      </c>
      <c r="H85">
        <v>7</v>
      </c>
    </row>
    <row r="86" spans="1:8" x14ac:dyDescent="0.25">
      <c r="A86" t="s">
        <v>105</v>
      </c>
      <c r="B86" t="s">
        <v>113</v>
      </c>
      <c r="C86" t="s">
        <v>108</v>
      </c>
      <c r="D86" t="s">
        <v>120</v>
      </c>
      <c r="E86" t="s">
        <v>120</v>
      </c>
      <c r="F86">
        <v>787</v>
      </c>
      <c r="G86">
        <v>8</v>
      </c>
      <c r="H86">
        <v>8</v>
      </c>
    </row>
    <row r="87" spans="1:8" x14ac:dyDescent="0.25">
      <c r="A87" t="s">
        <v>105</v>
      </c>
      <c r="B87" t="s">
        <v>113</v>
      </c>
      <c r="C87" t="s">
        <v>108</v>
      </c>
      <c r="D87" t="s">
        <v>120</v>
      </c>
      <c r="E87" t="s">
        <v>120</v>
      </c>
      <c r="F87">
        <v>1042</v>
      </c>
      <c r="G87">
        <v>8</v>
      </c>
      <c r="H87">
        <v>9</v>
      </c>
    </row>
    <row r="88" spans="1:8" x14ac:dyDescent="0.25">
      <c r="A88" t="s">
        <v>105</v>
      </c>
      <c r="B88" t="s">
        <v>113</v>
      </c>
      <c r="C88" t="s">
        <v>108</v>
      </c>
      <c r="D88" t="s">
        <v>120</v>
      </c>
      <c r="E88" t="s">
        <v>120</v>
      </c>
      <c r="F88">
        <v>1341</v>
      </c>
      <c r="G88">
        <v>8</v>
      </c>
      <c r="H88">
        <v>10</v>
      </c>
    </row>
    <row r="89" spans="1:8" x14ac:dyDescent="0.25">
      <c r="A89" t="s">
        <v>105</v>
      </c>
      <c r="B89" t="s">
        <v>113</v>
      </c>
      <c r="C89" t="s">
        <v>108</v>
      </c>
      <c r="D89" t="s">
        <v>120</v>
      </c>
      <c r="E89" t="s">
        <v>120</v>
      </c>
      <c r="F89">
        <v>1753</v>
      </c>
      <c r="G89">
        <v>8</v>
      </c>
      <c r="H89">
        <v>11</v>
      </c>
    </row>
    <row r="90" spans="1:8" x14ac:dyDescent="0.25">
      <c r="A90" t="s">
        <v>105</v>
      </c>
      <c r="B90" t="s">
        <v>113</v>
      </c>
      <c r="C90" t="s">
        <v>109</v>
      </c>
      <c r="D90" t="s">
        <v>120</v>
      </c>
      <c r="E90" t="s">
        <v>14</v>
      </c>
      <c r="F90">
        <v>31</v>
      </c>
      <c r="G90">
        <v>9</v>
      </c>
      <c r="H90">
        <v>1</v>
      </c>
    </row>
    <row r="91" spans="1:8" x14ac:dyDescent="0.25">
      <c r="A91" t="s">
        <v>105</v>
      </c>
      <c r="B91" t="s">
        <v>113</v>
      </c>
      <c r="C91" t="s">
        <v>109</v>
      </c>
      <c r="D91" t="s">
        <v>120</v>
      </c>
      <c r="E91" t="s">
        <v>14</v>
      </c>
      <c r="F91">
        <v>34</v>
      </c>
      <c r="G91">
        <v>9</v>
      </c>
      <c r="H91">
        <v>2</v>
      </c>
    </row>
    <row r="92" spans="1:8" x14ac:dyDescent="0.25">
      <c r="A92" t="s">
        <v>105</v>
      </c>
      <c r="B92" t="s">
        <v>113</v>
      </c>
      <c r="C92" t="s">
        <v>109</v>
      </c>
      <c r="D92" t="s">
        <v>120</v>
      </c>
      <c r="E92" t="s">
        <v>14</v>
      </c>
      <c r="F92">
        <v>34</v>
      </c>
      <c r="G92">
        <v>9</v>
      </c>
      <c r="H92">
        <v>3</v>
      </c>
    </row>
    <row r="93" spans="1:8" x14ac:dyDescent="0.25">
      <c r="A93" t="s">
        <v>105</v>
      </c>
      <c r="B93" t="s">
        <v>113</v>
      </c>
      <c r="C93" t="s">
        <v>109</v>
      </c>
      <c r="D93" t="s">
        <v>120</v>
      </c>
      <c r="E93" t="s">
        <v>14</v>
      </c>
      <c r="F93">
        <v>47</v>
      </c>
      <c r="G93">
        <v>9</v>
      </c>
      <c r="H93">
        <v>4</v>
      </c>
    </row>
    <row r="94" spans="1:8" x14ac:dyDescent="0.25">
      <c r="A94" t="s">
        <v>105</v>
      </c>
      <c r="B94" t="s">
        <v>113</v>
      </c>
      <c r="C94" t="s">
        <v>109</v>
      </c>
      <c r="D94" t="s">
        <v>120</v>
      </c>
      <c r="E94" t="s">
        <v>14</v>
      </c>
      <c r="F94">
        <v>55</v>
      </c>
      <c r="G94">
        <v>9</v>
      </c>
      <c r="H94">
        <v>5</v>
      </c>
    </row>
    <row r="95" spans="1:8" x14ac:dyDescent="0.25">
      <c r="A95" t="s">
        <v>105</v>
      </c>
      <c r="B95" t="s">
        <v>113</v>
      </c>
      <c r="C95" t="s">
        <v>109</v>
      </c>
      <c r="D95" t="s">
        <v>120</v>
      </c>
      <c r="E95" t="s">
        <v>14</v>
      </c>
      <c r="F95">
        <v>105</v>
      </c>
      <c r="G95">
        <v>9</v>
      </c>
      <c r="H95">
        <v>6</v>
      </c>
    </row>
    <row r="96" spans="1:8" x14ac:dyDescent="0.25">
      <c r="A96" t="s">
        <v>105</v>
      </c>
      <c r="B96" t="s">
        <v>113</v>
      </c>
      <c r="C96" t="s">
        <v>109</v>
      </c>
      <c r="D96" t="s">
        <v>120</v>
      </c>
      <c r="E96" t="s">
        <v>14</v>
      </c>
      <c r="F96">
        <v>118</v>
      </c>
      <c r="G96">
        <v>9</v>
      </c>
      <c r="H96">
        <v>7</v>
      </c>
    </row>
    <row r="97" spans="1:8" x14ac:dyDescent="0.25">
      <c r="A97" t="s">
        <v>105</v>
      </c>
      <c r="B97" t="s">
        <v>113</v>
      </c>
      <c r="C97" t="s">
        <v>109</v>
      </c>
      <c r="D97" t="s">
        <v>120</v>
      </c>
      <c r="E97" t="s">
        <v>14</v>
      </c>
      <c r="F97">
        <v>135</v>
      </c>
      <c r="G97">
        <v>9</v>
      </c>
      <c r="H97">
        <v>8</v>
      </c>
    </row>
    <row r="98" spans="1:8" x14ac:dyDescent="0.25">
      <c r="A98" t="s">
        <v>105</v>
      </c>
      <c r="B98" t="s">
        <v>113</v>
      </c>
      <c r="C98" t="s">
        <v>109</v>
      </c>
      <c r="D98" t="s">
        <v>120</v>
      </c>
      <c r="E98" t="s">
        <v>14</v>
      </c>
      <c r="F98">
        <v>151</v>
      </c>
      <c r="G98">
        <v>9</v>
      </c>
      <c r="H98">
        <v>9</v>
      </c>
    </row>
    <row r="99" spans="1:8" x14ac:dyDescent="0.25">
      <c r="A99" t="s">
        <v>105</v>
      </c>
      <c r="B99" t="s">
        <v>113</v>
      </c>
      <c r="C99" t="s">
        <v>109</v>
      </c>
      <c r="D99" t="s">
        <v>120</v>
      </c>
      <c r="E99" t="s">
        <v>14</v>
      </c>
      <c r="F99">
        <v>40</v>
      </c>
      <c r="G99">
        <v>9</v>
      </c>
      <c r="H99">
        <v>10</v>
      </c>
    </row>
    <row r="100" spans="1:8" x14ac:dyDescent="0.25">
      <c r="A100" t="s">
        <v>105</v>
      </c>
      <c r="B100" t="s">
        <v>113</v>
      </c>
      <c r="C100" t="s">
        <v>109</v>
      </c>
      <c r="D100" t="s">
        <v>120</v>
      </c>
      <c r="E100" t="s">
        <v>14</v>
      </c>
      <c r="F100">
        <v>55</v>
      </c>
      <c r="G100">
        <v>9</v>
      </c>
      <c r="H100">
        <v>11</v>
      </c>
    </row>
    <row r="101" spans="1:8" x14ac:dyDescent="0.25">
      <c r="A101" t="s">
        <v>105</v>
      </c>
      <c r="B101" t="s">
        <v>113</v>
      </c>
      <c r="C101" t="s">
        <v>109</v>
      </c>
      <c r="D101" t="s">
        <v>120</v>
      </c>
      <c r="E101" t="s">
        <v>15</v>
      </c>
      <c r="F101">
        <v>148</v>
      </c>
      <c r="G101">
        <v>10</v>
      </c>
      <c r="H101">
        <v>1</v>
      </c>
    </row>
    <row r="102" spans="1:8" x14ac:dyDescent="0.25">
      <c r="A102" t="s">
        <v>105</v>
      </c>
      <c r="B102" t="s">
        <v>113</v>
      </c>
      <c r="C102" t="s">
        <v>109</v>
      </c>
      <c r="D102" t="s">
        <v>120</v>
      </c>
      <c r="E102" t="s">
        <v>15</v>
      </c>
      <c r="F102">
        <v>100</v>
      </c>
      <c r="G102">
        <v>10</v>
      </c>
      <c r="H102">
        <v>2</v>
      </c>
    </row>
    <row r="103" spans="1:8" x14ac:dyDescent="0.25">
      <c r="A103" t="s">
        <v>105</v>
      </c>
      <c r="B103" t="s">
        <v>113</v>
      </c>
      <c r="C103" t="s">
        <v>109</v>
      </c>
      <c r="D103" t="s">
        <v>120</v>
      </c>
      <c r="E103" t="s">
        <v>15</v>
      </c>
      <c r="F103">
        <v>149</v>
      </c>
      <c r="G103">
        <v>10</v>
      </c>
      <c r="H103">
        <v>3</v>
      </c>
    </row>
    <row r="104" spans="1:8" x14ac:dyDescent="0.25">
      <c r="A104" t="s">
        <v>105</v>
      </c>
      <c r="B104" t="s">
        <v>113</v>
      </c>
      <c r="C104" t="s">
        <v>109</v>
      </c>
      <c r="D104" t="s">
        <v>120</v>
      </c>
      <c r="E104" t="s">
        <v>15</v>
      </c>
      <c r="F104">
        <v>218</v>
      </c>
      <c r="G104">
        <v>10</v>
      </c>
      <c r="H104">
        <v>4</v>
      </c>
    </row>
    <row r="105" spans="1:8" x14ac:dyDescent="0.25">
      <c r="A105" t="s">
        <v>105</v>
      </c>
      <c r="B105" t="s">
        <v>113</v>
      </c>
      <c r="C105" t="s">
        <v>109</v>
      </c>
      <c r="D105" t="s">
        <v>120</v>
      </c>
      <c r="E105" t="s">
        <v>15</v>
      </c>
      <c r="F105">
        <v>342</v>
      </c>
      <c r="G105">
        <v>10</v>
      </c>
      <c r="H105">
        <v>5</v>
      </c>
    </row>
    <row r="106" spans="1:8" x14ac:dyDescent="0.25">
      <c r="A106" t="s">
        <v>105</v>
      </c>
      <c r="B106" t="s">
        <v>113</v>
      </c>
      <c r="C106" t="s">
        <v>109</v>
      </c>
      <c r="D106" t="s">
        <v>120</v>
      </c>
      <c r="E106" t="s">
        <v>15</v>
      </c>
      <c r="F106">
        <v>284</v>
      </c>
      <c r="G106">
        <v>10</v>
      </c>
      <c r="H106">
        <v>6</v>
      </c>
    </row>
    <row r="107" spans="1:8" x14ac:dyDescent="0.25">
      <c r="A107" t="s">
        <v>105</v>
      </c>
      <c r="B107" t="s">
        <v>113</v>
      </c>
      <c r="C107" t="s">
        <v>109</v>
      </c>
      <c r="D107" t="s">
        <v>120</v>
      </c>
      <c r="E107" t="s">
        <v>15</v>
      </c>
      <c r="F107">
        <v>261</v>
      </c>
      <c r="G107">
        <v>10</v>
      </c>
      <c r="H107">
        <v>7</v>
      </c>
    </row>
    <row r="108" spans="1:8" x14ac:dyDescent="0.25">
      <c r="A108" t="s">
        <v>105</v>
      </c>
      <c r="B108" t="s">
        <v>113</v>
      </c>
      <c r="C108" t="s">
        <v>109</v>
      </c>
      <c r="D108" t="s">
        <v>120</v>
      </c>
      <c r="E108" t="s">
        <v>15</v>
      </c>
      <c r="F108">
        <v>504</v>
      </c>
      <c r="G108">
        <v>10</v>
      </c>
      <c r="H108">
        <v>8</v>
      </c>
    </row>
    <row r="109" spans="1:8" x14ac:dyDescent="0.25">
      <c r="A109" t="s">
        <v>105</v>
      </c>
      <c r="B109" t="s">
        <v>113</v>
      </c>
      <c r="C109" t="s">
        <v>109</v>
      </c>
      <c r="D109" t="s">
        <v>120</v>
      </c>
      <c r="E109" t="s">
        <v>15</v>
      </c>
      <c r="F109">
        <v>703</v>
      </c>
      <c r="G109">
        <v>10</v>
      </c>
      <c r="H109">
        <v>9</v>
      </c>
    </row>
    <row r="110" spans="1:8" x14ac:dyDescent="0.25">
      <c r="A110" t="s">
        <v>105</v>
      </c>
      <c r="B110" t="s">
        <v>113</v>
      </c>
      <c r="C110" t="s">
        <v>109</v>
      </c>
      <c r="D110" t="s">
        <v>120</v>
      </c>
      <c r="E110" t="s">
        <v>15</v>
      </c>
      <c r="F110">
        <v>1093</v>
      </c>
      <c r="G110">
        <v>10</v>
      </c>
      <c r="H110">
        <v>10</v>
      </c>
    </row>
    <row r="111" spans="1:8" x14ac:dyDescent="0.25">
      <c r="A111" t="s">
        <v>105</v>
      </c>
      <c r="B111" t="s">
        <v>113</v>
      </c>
      <c r="C111" t="s">
        <v>109</v>
      </c>
      <c r="D111" t="s">
        <v>120</v>
      </c>
      <c r="E111" t="s">
        <v>15</v>
      </c>
      <c r="F111">
        <v>1230</v>
      </c>
      <c r="G111">
        <v>10</v>
      </c>
      <c r="H111">
        <v>11</v>
      </c>
    </row>
    <row r="112" spans="1:8" x14ac:dyDescent="0.25">
      <c r="A112" t="s">
        <v>105</v>
      </c>
      <c r="B112" t="s">
        <v>113</v>
      </c>
      <c r="C112" t="s">
        <v>109</v>
      </c>
      <c r="D112" t="s">
        <v>120</v>
      </c>
      <c r="E112" t="s">
        <v>16</v>
      </c>
      <c r="F112">
        <v>18</v>
      </c>
      <c r="G112">
        <v>11</v>
      </c>
      <c r="H112">
        <v>1</v>
      </c>
    </row>
    <row r="113" spans="1:8" x14ac:dyDescent="0.25">
      <c r="A113" t="s">
        <v>105</v>
      </c>
      <c r="B113" t="s">
        <v>113</v>
      </c>
      <c r="C113" t="s">
        <v>109</v>
      </c>
      <c r="D113" t="s">
        <v>120</v>
      </c>
      <c r="E113" t="s">
        <v>16</v>
      </c>
      <c r="F113">
        <v>69</v>
      </c>
      <c r="G113">
        <v>11</v>
      </c>
      <c r="H113">
        <v>2</v>
      </c>
    </row>
    <row r="114" spans="1:8" x14ac:dyDescent="0.25">
      <c r="A114" t="s">
        <v>105</v>
      </c>
      <c r="B114" t="s">
        <v>113</v>
      </c>
      <c r="C114" t="s">
        <v>109</v>
      </c>
      <c r="D114" t="s">
        <v>120</v>
      </c>
      <c r="E114" t="s">
        <v>16</v>
      </c>
      <c r="F114">
        <v>10</v>
      </c>
      <c r="G114">
        <v>11</v>
      </c>
      <c r="H114">
        <v>3</v>
      </c>
    </row>
    <row r="115" spans="1:8" x14ac:dyDescent="0.25">
      <c r="A115" t="s">
        <v>105</v>
      </c>
      <c r="B115" t="s">
        <v>113</v>
      </c>
      <c r="C115" t="s">
        <v>109</v>
      </c>
      <c r="D115" t="s">
        <v>120</v>
      </c>
      <c r="E115" t="s">
        <v>16</v>
      </c>
      <c r="F115">
        <v>54</v>
      </c>
      <c r="G115">
        <v>11</v>
      </c>
      <c r="H115">
        <v>4</v>
      </c>
    </row>
    <row r="116" spans="1:8" x14ac:dyDescent="0.25">
      <c r="A116" t="s">
        <v>105</v>
      </c>
      <c r="B116" t="s">
        <v>113</v>
      </c>
      <c r="C116" t="s">
        <v>109</v>
      </c>
      <c r="D116" t="s">
        <v>120</v>
      </c>
      <c r="E116" t="s">
        <v>16</v>
      </c>
      <c r="F116">
        <v>11</v>
      </c>
      <c r="G116">
        <v>11</v>
      </c>
      <c r="H116">
        <v>5</v>
      </c>
    </row>
    <row r="117" spans="1:8" x14ac:dyDescent="0.25">
      <c r="A117" t="s">
        <v>105</v>
      </c>
      <c r="B117" t="s">
        <v>113</v>
      </c>
      <c r="C117" t="s">
        <v>109</v>
      </c>
      <c r="D117" t="s">
        <v>120</v>
      </c>
      <c r="E117" t="s">
        <v>16</v>
      </c>
      <c r="F117">
        <v>11</v>
      </c>
      <c r="G117">
        <v>11</v>
      </c>
      <c r="H117">
        <v>6</v>
      </c>
    </row>
    <row r="118" spans="1:8" x14ac:dyDescent="0.25">
      <c r="A118" t="s">
        <v>105</v>
      </c>
      <c r="B118" t="s">
        <v>113</v>
      </c>
      <c r="C118" t="s">
        <v>109</v>
      </c>
      <c r="D118" t="s">
        <v>120</v>
      </c>
      <c r="E118" t="s">
        <v>16</v>
      </c>
      <c r="F118">
        <v>58</v>
      </c>
      <c r="G118">
        <v>11</v>
      </c>
      <c r="H118">
        <v>7</v>
      </c>
    </row>
    <row r="119" spans="1:8" x14ac:dyDescent="0.25">
      <c r="A119" t="s">
        <v>105</v>
      </c>
      <c r="B119" t="s">
        <v>113</v>
      </c>
      <c r="C119" t="s">
        <v>109</v>
      </c>
      <c r="D119" t="s">
        <v>120</v>
      </c>
      <c r="E119" t="s">
        <v>16</v>
      </c>
      <c r="F119">
        <v>56</v>
      </c>
      <c r="G119">
        <v>11</v>
      </c>
      <c r="H119">
        <v>8</v>
      </c>
    </row>
    <row r="120" spans="1:8" x14ac:dyDescent="0.25">
      <c r="A120" t="s">
        <v>105</v>
      </c>
      <c r="B120" t="s">
        <v>113</v>
      </c>
      <c r="C120" t="s">
        <v>109</v>
      </c>
      <c r="D120" t="s">
        <v>120</v>
      </c>
      <c r="E120" t="s">
        <v>16</v>
      </c>
      <c r="F120">
        <v>42</v>
      </c>
      <c r="G120">
        <v>11</v>
      </c>
      <c r="H120">
        <v>9</v>
      </c>
    </row>
    <row r="121" spans="1:8" x14ac:dyDescent="0.25">
      <c r="A121" t="s">
        <v>105</v>
      </c>
      <c r="B121" t="s">
        <v>113</v>
      </c>
      <c r="C121" t="s">
        <v>109</v>
      </c>
      <c r="D121" t="s">
        <v>120</v>
      </c>
      <c r="E121" t="s">
        <v>16</v>
      </c>
      <c r="F121">
        <v>50</v>
      </c>
      <c r="G121">
        <v>11</v>
      </c>
      <c r="H121">
        <v>10</v>
      </c>
    </row>
    <row r="122" spans="1:8" x14ac:dyDescent="0.25">
      <c r="A122" t="s">
        <v>105</v>
      </c>
      <c r="B122" t="s">
        <v>113</v>
      </c>
      <c r="C122" t="s">
        <v>109</v>
      </c>
      <c r="D122" t="s">
        <v>120</v>
      </c>
      <c r="E122" t="s">
        <v>16</v>
      </c>
      <c r="F122">
        <v>43</v>
      </c>
      <c r="G122">
        <v>11</v>
      </c>
      <c r="H122">
        <v>11</v>
      </c>
    </row>
    <row r="123" spans="1:8" x14ac:dyDescent="0.25">
      <c r="A123" t="s">
        <v>105</v>
      </c>
      <c r="B123" t="s">
        <v>113</v>
      </c>
      <c r="C123" t="s">
        <v>109</v>
      </c>
      <c r="D123" t="s">
        <v>120</v>
      </c>
      <c r="E123" t="s">
        <v>17</v>
      </c>
      <c r="F123">
        <v>103</v>
      </c>
      <c r="G123">
        <v>12</v>
      </c>
      <c r="H123">
        <v>1</v>
      </c>
    </row>
    <row r="124" spans="1:8" x14ac:dyDescent="0.25">
      <c r="A124" t="s">
        <v>105</v>
      </c>
      <c r="B124" t="s">
        <v>113</v>
      </c>
      <c r="C124" t="s">
        <v>109</v>
      </c>
      <c r="D124" t="s">
        <v>120</v>
      </c>
      <c r="E124" t="s">
        <v>17</v>
      </c>
      <c r="F124">
        <v>87</v>
      </c>
      <c r="G124">
        <v>12</v>
      </c>
      <c r="H124">
        <v>2</v>
      </c>
    </row>
    <row r="125" spans="1:8" x14ac:dyDescent="0.25">
      <c r="A125" t="s">
        <v>105</v>
      </c>
      <c r="B125" t="s">
        <v>113</v>
      </c>
      <c r="C125" t="s">
        <v>109</v>
      </c>
      <c r="D125" t="s">
        <v>120</v>
      </c>
      <c r="E125" t="s">
        <v>17</v>
      </c>
      <c r="F125">
        <v>137</v>
      </c>
      <c r="G125">
        <v>12</v>
      </c>
      <c r="H125">
        <v>3</v>
      </c>
    </row>
    <row r="126" spans="1:8" x14ac:dyDescent="0.25">
      <c r="A126" t="s">
        <v>105</v>
      </c>
      <c r="B126" t="s">
        <v>113</v>
      </c>
      <c r="C126" t="s">
        <v>109</v>
      </c>
      <c r="D126" t="s">
        <v>120</v>
      </c>
      <c r="E126" t="s">
        <v>17</v>
      </c>
      <c r="F126">
        <v>141</v>
      </c>
      <c r="G126">
        <v>12</v>
      </c>
      <c r="H126">
        <v>4</v>
      </c>
    </row>
    <row r="127" spans="1:8" x14ac:dyDescent="0.25">
      <c r="A127" t="s">
        <v>105</v>
      </c>
      <c r="B127" t="s">
        <v>113</v>
      </c>
      <c r="C127" t="s">
        <v>109</v>
      </c>
      <c r="D127" t="s">
        <v>120</v>
      </c>
      <c r="E127" t="s">
        <v>17</v>
      </c>
      <c r="F127">
        <v>121</v>
      </c>
      <c r="G127">
        <v>12</v>
      </c>
      <c r="H127">
        <v>5</v>
      </c>
    </row>
    <row r="128" spans="1:8" x14ac:dyDescent="0.25">
      <c r="A128" t="s">
        <v>105</v>
      </c>
      <c r="B128" t="s">
        <v>113</v>
      </c>
      <c r="C128" t="s">
        <v>109</v>
      </c>
      <c r="D128" t="s">
        <v>120</v>
      </c>
      <c r="E128" t="s">
        <v>17</v>
      </c>
      <c r="F128">
        <v>153</v>
      </c>
      <c r="G128">
        <v>12</v>
      </c>
      <c r="H128">
        <v>6</v>
      </c>
    </row>
    <row r="129" spans="1:8" x14ac:dyDescent="0.25">
      <c r="A129" t="s">
        <v>105</v>
      </c>
      <c r="B129" t="s">
        <v>113</v>
      </c>
      <c r="C129" t="s">
        <v>109</v>
      </c>
      <c r="D129" t="s">
        <v>120</v>
      </c>
      <c r="E129" t="s">
        <v>17</v>
      </c>
      <c r="F129">
        <v>136</v>
      </c>
      <c r="G129">
        <v>12</v>
      </c>
      <c r="H129">
        <v>7</v>
      </c>
    </row>
    <row r="130" spans="1:8" x14ac:dyDescent="0.25">
      <c r="A130" t="s">
        <v>105</v>
      </c>
      <c r="B130" t="s">
        <v>113</v>
      </c>
      <c r="C130" t="s">
        <v>109</v>
      </c>
      <c r="D130" t="s">
        <v>120</v>
      </c>
      <c r="E130" t="s">
        <v>17</v>
      </c>
      <c r="F130">
        <v>93</v>
      </c>
      <c r="G130">
        <v>12</v>
      </c>
      <c r="H130">
        <v>8</v>
      </c>
    </row>
    <row r="131" spans="1:8" x14ac:dyDescent="0.25">
      <c r="A131" t="s">
        <v>105</v>
      </c>
      <c r="B131" t="s">
        <v>113</v>
      </c>
      <c r="C131" t="s">
        <v>109</v>
      </c>
      <c r="D131" t="s">
        <v>120</v>
      </c>
      <c r="E131" t="s">
        <v>17</v>
      </c>
      <c r="F131">
        <v>145</v>
      </c>
      <c r="G131">
        <v>12</v>
      </c>
      <c r="H131">
        <v>9</v>
      </c>
    </row>
    <row r="132" spans="1:8" x14ac:dyDescent="0.25">
      <c r="A132" t="s">
        <v>105</v>
      </c>
      <c r="B132" t="s">
        <v>113</v>
      </c>
      <c r="C132" t="s">
        <v>109</v>
      </c>
      <c r="D132" t="s">
        <v>120</v>
      </c>
      <c r="E132" t="s">
        <v>17</v>
      </c>
      <c r="F132">
        <v>158</v>
      </c>
      <c r="G132">
        <v>12</v>
      </c>
      <c r="H132">
        <v>10</v>
      </c>
    </row>
    <row r="133" spans="1:8" x14ac:dyDescent="0.25">
      <c r="A133" t="s">
        <v>105</v>
      </c>
      <c r="B133" t="s">
        <v>113</v>
      </c>
      <c r="C133" t="s">
        <v>109</v>
      </c>
      <c r="D133" t="s">
        <v>120</v>
      </c>
      <c r="E133" t="s">
        <v>17</v>
      </c>
      <c r="F133">
        <v>425</v>
      </c>
      <c r="G133">
        <v>12</v>
      </c>
      <c r="H133">
        <v>11</v>
      </c>
    </row>
    <row r="134" spans="1:8" x14ac:dyDescent="0.25">
      <c r="A134" t="s">
        <v>105</v>
      </c>
      <c r="B134" t="s">
        <v>112</v>
      </c>
      <c r="C134" t="s">
        <v>18</v>
      </c>
      <c r="D134" t="s">
        <v>18</v>
      </c>
      <c r="E134" t="s">
        <v>18</v>
      </c>
      <c r="F134">
        <v>2193</v>
      </c>
      <c r="G134">
        <v>13</v>
      </c>
      <c r="H134">
        <v>1</v>
      </c>
    </row>
    <row r="135" spans="1:8" x14ac:dyDescent="0.25">
      <c r="A135" t="s">
        <v>105</v>
      </c>
      <c r="B135" t="s">
        <v>112</v>
      </c>
      <c r="C135" t="s">
        <v>18</v>
      </c>
      <c r="D135" t="s">
        <v>18</v>
      </c>
      <c r="E135" t="s">
        <v>18</v>
      </c>
      <c r="F135">
        <v>2445</v>
      </c>
      <c r="G135">
        <v>13</v>
      </c>
      <c r="H135">
        <v>2</v>
      </c>
    </row>
    <row r="136" spans="1:8" x14ac:dyDescent="0.25">
      <c r="A136" t="s">
        <v>105</v>
      </c>
      <c r="B136" t="s">
        <v>112</v>
      </c>
      <c r="C136" t="s">
        <v>18</v>
      </c>
      <c r="D136" t="s">
        <v>18</v>
      </c>
      <c r="E136" t="s">
        <v>18</v>
      </c>
      <c r="F136">
        <v>2464</v>
      </c>
      <c r="G136">
        <v>13</v>
      </c>
      <c r="H136">
        <v>3</v>
      </c>
    </row>
    <row r="137" spans="1:8" x14ac:dyDescent="0.25">
      <c r="A137" t="s">
        <v>105</v>
      </c>
      <c r="B137" t="s">
        <v>112</v>
      </c>
      <c r="C137" t="s">
        <v>18</v>
      </c>
      <c r="D137" t="s">
        <v>18</v>
      </c>
      <c r="E137" t="s">
        <v>18</v>
      </c>
      <c r="F137">
        <v>2735</v>
      </c>
      <c r="G137">
        <v>13</v>
      </c>
      <c r="H137">
        <v>4</v>
      </c>
    </row>
    <row r="138" spans="1:8" x14ac:dyDescent="0.25">
      <c r="A138" t="s">
        <v>105</v>
      </c>
      <c r="B138" t="s">
        <v>112</v>
      </c>
      <c r="C138" t="s">
        <v>18</v>
      </c>
      <c r="D138" t="s">
        <v>18</v>
      </c>
      <c r="E138" t="s">
        <v>18</v>
      </c>
      <c r="F138">
        <v>3256</v>
      </c>
      <c r="G138">
        <v>13</v>
      </c>
      <c r="H138">
        <v>5</v>
      </c>
    </row>
    <row r="139" spans="1:8" x14ac:dyDescent="0.25">
      <c r="A139" t="s">
        <v>105</v>
      </c>
      <c r="B139" t="s">
        <v>112</v>
      </c>
      <c r="C139" t="s">
        <v>18</v>
      </c>
      <c r="D139" t="s">
        <v>18</v>
      </c>
      <c r="E139" t="s">
        <v>18</v>
      </c>
      <c r="F139">
        <v>3573</v>
      </c>
      <c r="G139">
        <v>13</v>
      </c>
      <c r="H139">
        <v>6</v>
      </c>
    </row>
    <row r="140" spans="1:8" x14ac:dyDescent="0.25">
      <c r="A140" t="s">
        <v>105</v>
      </c>
      <c r="B140" t="s">
        <v>112</v>
      </c>
      <c r="C140" t="s">
        <v>18</v>
      </c>
      <c r="D140" t="s">
        <v>18</v>
      </c>
      <c r="E140" t="s">
        <v>18</v>
      </c>
      <c r="F140">
        <v>3818</v>
      </c>
      <c r="G140">
        <v>13</v>
      </c>
      <c r="H140">
        <v>7</v>
      </c>
    </row>
    <row r="141" spans="1:8" x14ac:dyDescent="0.25">
      <c r="A141" t="s">
        <v>105</v>
      </c>
      <c r="B141" t="s">
        <v>112</v>
      </c>
      <c r="C141" t="s">
        <v>18</v>
      </c>
      <c r="D141" t="s">
        <v>18</v>
      </c>
      <c r="E141" t="s">
        <v>18</v>
      </c>
      <c r="F141">
        <v>4112</v>
      </c>
      <c r="G141">
        <v>13</v>
      </c>
      <c r="H141">
        <v>8</v>
      </c>
    </row>
    <row r="142" spans="1:8" x14ac:dyDescent="0.25">
      <c r="A142" t="s">
        <v>105</v>
      </c>
      <c r="B142" t="s">
        <v>112</v>
      </c>
      <c r="C142" t="s">
        <v>18</v>
      </c>
      <c r="D142" t="s">
        <v>18</v>
      </c>
      <c r="E142" t="s">
        <v>18</v>
      </c>
      <c r="F142">
        <v>4359</v>
      </c>
      <c r="G142">
        <v>13</v>
      </c>
      <c r="H142">
        <v>9</v>
      </c>
    </row>
    <row r="143" spans="1:8" x14ac:dyDescent="0.25">
      <c r="A143" t="s">
        <v>105</v>
      </c>
      <c r="B143" t="s">
        <v>112</v>
      </c>
      <c r="C143" t="s">
        <v>18</v>
      </c>
      <c r="D143" t="s">
        <v>18</v>
      </c>
      <c r="E143" t="s">
        <v>18</v>
      </c>
      <c r="F143">
        <v>5319</v>
      </c>
      <c r="G143">
        <v>13</v>
      </c>
      <c r="H143">
        <v>10</v>
      </c>
    </row>
    <row r="144" spans="1:8" x14ac:dyDescent="0.25">
      <c r="A144" t="s">
        <v>105</v>
      </c>
      <c r="B144" t="s">
        <v>112</v>
      </c>
      <c r="C144" t="s">
        <v>18</v>
      </c>
      <c r="D144" t="s">
        <v>18</v>
      </c>
      <c r="E144" t="s">
        <v>18</v>
      </c>
      <c r="F144">
        <v>6042</v>
      </c>
      <c r="G144">
        <v>13</v>
      </c>
      <c r="H144">
        <v>11</v>
      </c>
    </row>
    <row r="145" spans="1:8" x14ac:dyDescent="0.25">
      <c r="A145" t="s">
        <v>105</v>
      </c>
      <c r="B145" t="s">
        <v>112</v>
      </c>
      <c r="C145" t="s">
        <v>110</v>
      </c>
      <c r="D145" t="s">
        <v>121</v>
      </c>
      <c r="E145" t="s">
        <v>121</v>
      </c>
      <c r="F145">
        <v>350</v>
      </c>
      <c r="G145">
        <v>14</v>
      </c>
      <c r="H145">
        <v>1</v>
      </c>
    </row>
    <row r="146" spans="1:8" x14ac:dyDescent="0.25">
      <c r="A146" t="s">
        <v>105</v>
      </c>
      <c r="B146" t="s">
        <v>112</v>
      </c>
      <c r="C146" t="s">
        <v>110</v>
      </c>
      <c r="D146" t="s">
        <v>121</v>
      </c>
      <c r="E146" t="s">
        <v>121</v>
      </c>
      <c r="F146">
        <v>370</v>
      </c>
      <c r="G146">
        <v>14</v>
      </c>
      <c r="H146">
        <v>2</v>
      </c>
    </row>
    <row r="147" spans="1:8" x14ac:dyDescent="0.25">
      <c r="A147" t="s">
        <v>105</v>
      </c>
      <c r="B147" t="s">
        <v>112</v>
      </c>
      <c r="C147" t="s">
        <v>110</v>
      </c>
      <c r="D147" t="s">
        <v>121</v>
      </c>
      <c r="E147" t="s">
        <v>121</v>
      </c>
      <c r="F147">
        <v>361</v>
      </c>
      <c r="G147">
        <v>14</v>
      </c>
      <c r="H147">
        <v>3</v>
      </c>
    </row>
    <row r="148" spans="1:8" x14ac:dyDescent="0.25">
      <c r="A148" t="s">
        <v>105</v>
      </c>
      <c r="B148" t="s">
        <v>112</v>
      </c>
      <c r="C148" t="s">
        <v>110</v>
      </c>
      <c r="D148" t="s">
        <v>121</v>
      </c>
      <c r="E148" t="s">
        <v>121</v>
      </c>
      <c r="F148">
        <v>374</v>
      </c>
      <c r="G148">
        <v>14</v>
      </c>
      <c r="H148">
        <v>4</v>
      </c>
    </row>
    <row r="149" spans="1:8" x14ac:dyDescent="0.25">
      <c r="A149" t="s">
        <v>105</v>
      </c>
      <c r="B149" t="s">
        <v>112</v>
      </c>
      <c r="C149" t="s">
        <v>110</v>
      </c>
      <c r="D149" t="s">
        <v>121</v>
      </c>
      <c r="E149" t="s">
        <v>121</v>
      </c>
      <c r="F149">
        <v>566</v>
      </c>
      <c r="G149">
        <v>14</v>
      </c>
      <c r="H149">
        <v>5</v>
      </c>
    </row>
    <row r="150" spans="1:8" x14ac:dyDescent="0.25">
      <c r="A150" t="s">
        <v>105</v>
      </c>
      <c r="B150" t="s">
        <v>112</v>
      </c>
      <c r="C150" t="s">
        <v>110</v>
      </c>
      <c r="D150" t="s">
        <v>121</v>
      </c>
      <c r="E150" t="s">
        <v>121</v>
      </c>
      <c r="F150">
        <v>601</v>
      </c>
      <c r="G150">
        <v>14</v>
      </c>
      <c r="H150">
        <v>6</v>
      </c>
    </row>
    <row r="151" spans="1:8" x14ac:dyDescent="0.25">
      <c r="A151" t="s">
        <v>105</v>
      </c>
      <c r="B151" t="s">
        <v>112</v>
      </c>
      <c r="C151" t="s">
        <v>110</v>
      </c>
      <c r="D151" t="s">
        <v>121</v>
      </c>
      <c r="E151" t="s">
        <v>121</v>
      </c>
      <c r="F151">
        <v>906</v>
      </c>
      <c r="G151">
        <v>14</v>
      </c>
      <c r="H151">
        <v>7</v>
      </c>
    </row>
    <row r="152" spans="1:8" x14ac:dyDescent="0.25">
      <c r="A152" t="s">
        <v>105</v>
      </c>
      <c r="B152" t="s">
        <v>112</v>
      </c>
      <c r="C152" t="s">
        <v>110</v>
      </c>
      <c r="D152" t="s">
        <v>121</v>
      </c>
      <c r="E152" t="s">
        <v>121</v>
      </c>
      <c r="F152">
        <v>880</v>
      </c>
      <c r="G152">
        <v>14</v>
      </c>
      <c r="H152">
        <v>8</v>
      </c>
    </row>
    <row r="153" spans="1:8" x14ac:dyDescent="0.25">
      <c r="A153" t="s">
        <v>105</v>
      </c>
      <c r="B153" t="s">
        <v>112</v>
      </c>
      <c r="C153" t="s">
        <v>110</v>
      </c>
      <c r="D153" t="s">
        <v>121</v>
      </c>
      <c r="E153" t="s">
        <v>121</v>
      </c>
      <c r="F153">
        <v>905</v>
      </c>
      <c r="G153">
        <v>14</v>
      </c>
      <c r="H153">
        <v>9</v>
      </c>
    </row>
    <row r="154" spans="1:8" x14ac:dyDescent="0.25">
      <c r="A154" t="s">
        <v>105</v>
      </c>
      <c r="B154" t="s">
        <v>112</v>
      </c>
      <c r="C154" t="s">
        <v>110</v>
      </c>
      <c r="D154" t="s">
        <v>121</v>
      </c>
      <c r="E154" t="s">
        <v>121</v>
      </c>
      <c r="F154">
        <v>995</v>
      </c>
      <c r="G154">
        <v>14</v>
      </c>
      <c r="H154">
        <v>10</v>
      </c>
    </row>
    <row r="155" spans="1:8" x14ac:dyDescent="0.25">
      <c r="A155" t="s">
        <v>105</v>
      </c>
      <c r="B155" t="s">
        <v>112</v>
      </c>
      <c r="C155" t="s">
        <v>110</v>
      </c>
      <c r="D155" t="s">
        <v>121</v>
      </c>
      <c r="E155" t="s">
        <v>121</v>
      </c>
      <c r="F155">
        <v>1160</v>
      </c>
      <c r="G155">
        <v>14</v>
      </c>
      <c r="H155">
        <v>11</v>
      </c>
    </row>
    <row r="156" spans="1:8" x14ac:dyDescent="0.25">
      <c r="A156" t="s">
        <v>105</v>
      </c>
      <c r="B156" t="s">
        <v>112</v>
      </c>
      <c r="C156" t="s">
        <v>110</v>
      </c>
      <c r="D156" t="s">
        <v>121</v>
      </c>
      <c r="E156" t="s">
        <v>20</v>
      </c>
      <c r="F156">
        <v>53</v>
      </c>
      <c r="G156">
        <v>15</v>
      </c>
      <c r="H156">
        <v>1</v>
      </c>
    </row>
    <row r="157" spans="1:8" x14ac:dyDescent="0.25">
      <c r="A157" t="s">
        <v>105</v>
      </c>
      <c r="B157" t="s">
        <v>112</v>
      </c>
      <c r="C157" t="s">
        <v>110</v>
      </c>
      <c r="D157" t="s">
        <v>121</v>
      </c>
      <c r="E157" t="s">
        <v>20</v>
      </c>
      <c r="F157">
        <v>53</v>
      </c>
      <c r="G157">
        <v>15</v>
      </c>
      <c r="H157">
        <v>2</v>
      </c>
    </row>
    <row r="158" spans="1:8" x14ac:dyDescent="0.25">
      <c r="A158" t="s">
        <v>105</v>
      </c>
      <c r="B158" t="s">
        <v>112</v>
      </c>
      <c r="C158" t="s">
        <v>110</v>
      </c>
      <c r="D158" t="s">
        <v>121</v>
      </c>
      <c r="E158" t="s">
        <v>20</v>
      </c>
      <c r="F158">
        <v>54</v>
      </c>
      <c r="G158">
        <v>15</v>
      </c>
      <c r="H158">
        <v>3</v>
      </c>
    </row>
    <row r="159" spans="1:8" x14ac:dyDescent="0.25">
      <c r="A159" t="s">
        <v>105</v>
      </c>
      <c r="B159" t="s">
        <v>112</v>
      </c>
      <c r="C159" t="s">
        <v>110</v>
      </c>
      <c r="D159" t="s">
        <v>121</v>
      </c>
      <c r="E159" t="s">
        <v>20</v>
      </c>
      <c r="F159">
        <v>52</v>
      </c>
      <c r="G159">
        <v>15</v>
      </c>
      <c r="H159">
        <v>4</v>
      </c>
    </row>
    <row r="160" spans="1:8" x14ac:dyDescent="0.25">
      <c r="A160" t="s">
        <v>105</v>
      </c>
      <c r="B160" t="s">
        <v>112</v>
      </c>
      <c r="C160" t="s">
        <v>110</v>
      </c>
      <c r="D160" t="s">
        <v>121</v>
      </c>
      <c r="E160" t="s">
        <v>20</v>
      </c>
      <c r="F160">
        <v>60</v>
      </c>
      <c r="G160">
        <v>15</v>
      </c>
      <c r="H160">
        <v>5</v>
      </c>
    </row>
    <row r="161" spans="1:8" x14ac:dyDescent="0.25">
      <c r="A161" t="s">
        <v>105</v>
      </c>
      <c r="B161" t="s">
        <v>112</v>
      </c>
      <c r="C161" t="s">
        <v>110</v>
      </c>
      <c r="D161" t="s">
        <v>121</v>
      </c>
      <c r="E161" t="s">
        <v>20</v>
      </c>
      <c r="F161">
        <v>64</v>
      </c>
      <c r="G161">
        <v>15</v>
      </c>
      <c r="H161">
        <v>6</v>
      </c>
    </row>
    <row r="162" spans="1:8" x14ac:dyDescent="0.25">
      <c r="A162" t="s">
        <v>105</v>
      </c>
      <c r="B162" t="s">
        <v>112</v>
      </c>
      <c r="C162" t="s">
        <v>110</v>
      </c>
      <c r="D162" t="s">
        <v>121</v>
      </c>
      <c r="E162" t="s">
        <v>20</v>
      </c>
      <c r="F162">
        <v>67</v>
      </c>
      <c r="G162">
        <v>15</v>
      </c>
      <c r="H162">
        <v>7</v>
      </c>
    </row>
    <row r="163" spans="1:8" x14ac:dyDescent="0.25">
      <c r="A163" t="s">
        <v>105</v>
      </c>
      <c r="B163" t="s">
        <v>112</v>
      </c>
      <c r="C163" t="s">
        <v>110</v>
      </c>
      <c r="D163" t="s">
        <v>121</v>
      </c>
      <c r="E163" t="s">
        <v>20</v>
      </c>
      <c r="F163">
        <v>67</v>
      </c>
      <c r="G163">
        <v>15</v>
      </c>
      <c r="H163">
        <v>8</v>
      </c>
    </row>
    <row r="164" spans="1:8" x14ac:dyDescent="0.25">
      <c r="A164" t="s">
        <v>105</v>
      </c>
      <c r="B164" t="s">
        <v>112</v>
      </c>
      <c r="C164" t="s">
        <v>110</v>
      </c>
      <c r="D164" t="s">
        <v>121</v>
      </c>
      <c r="E164" t="s">
        <v>20</v>
      </c>
      <c r="F164">
        <v>70</v>
      </c>
      <c r="G164">
        <v>15</v>
      </c>
      <c r="H164">
        <v>9</v>
      </c>
    </row>
    <row r="165" spans="1:8" x14ac:dyDescent="0.25">
      <c r="A165" t="s">
        <v>105</v>
      </c>
      <c r="B165" t="s">
        <v>112</v>
      </c>
      <c r="C165" t="s">
        <v>110</v>
      </c>
      <c r="D165" t="s">
        <v>121</v>
      </c>
      <c r="E165" t="s">
        <v>20</v>
      </c>
      <c r="F165">
        <v>79</v>
      </c>
      <c r="G165">
        <v>15</v>
      </c>
      <c r="H165">
        <v>10</v>
      </c>
    </row>
    <row r="166" spans="1:8" x14ac:dyDescent="0.25">
      <c r="A166" t="s">
        <v>105</v>
      </c>
      <c r="B166" t="s">
        <v>112</v>
      </c>
      <c r="C166" t="s">
        <v>110</v>
      </c>
      <c r="D166" t="s">
        <v>121</v>
      </c>
      <c r="E166" t="s">
        <v>20</v>
      </c>
      <c r="F166">
        <v>81</v>
      </c>
      <c r="G166">
        <v>15</v>
      </c>
      <c r="H166">
        <v>11</v>
      </c>
    </row>
    <row r="167" spans="1:8" x14ac:dyDescent="0.25">
      <c r="A167" t="s">
        <v>105</v>
      </c>
      <c r="B167" t="s">
        <v>112</v>
      </c>
      <c r="C167" t="s">
        <v>110</v>
      </c>
      <c r="D167" t="s">
        <v>121</v>
      </c>
      <c r="E167" t="s">
        <v>21</v>
      </c>
      <c r="F167">
        <v>116</v>
      </c>
      <c r="G167">
        <v>16</v>
      </c>
      <c r="H167">
        <v>1</v>
      </c>
    </row>
    <row r="168" spans="1:8" x14ac:dyDescent="0.25">
      <c r="A168" t="s">
        <v>105</v>
      </c>
      <c r="B168" t="s">
        <v>112</v>
      </c>
      <c r="C168" t="s">
        <v>110</v>
      </c>
      <c r="D168" t="s">
        <v>121</v>
      </c>
      <c r="E168" t="s">
        <v>21</v>
      </c>
      <c r="F168">
        <v>134</v>
      </c>
      <c r="G168">
        <v>16</v>
      </c>
      <c r="H168">
        <v>2</v>
      </c>
    </row>
    <row r="169" spans="1:8" x14ac:dyDescent="0.25">
      <c r="A169" t="s">
        <v>105</v>
      </c>
      <c r="B169" t="s">
        <v>112</v>
      </c>
      <c r="C169" t="s">
        <v>110</v>
      </c>
      <c r="D169" t="s">
        <v>121</v>
      </c>
      <c r="E169" t="s">
        <v>21</v>
      </c>
      <c r="F169">
        <v>143</v>
      </c>
      <c r="G169">
        <v>16</v>
      </c>
      <c r="H169">
        <v>3</v>
      </c>
    </row>
    <row r="170" spans="1:8" x14ac:dyDescent="0.25">
      <c r="A170" t="s">
        <v>105</v>
      </c>
      <c r="B170" t="s">
        <v>112</v>
      </c>
      <c r="C170" t="s">
        <v>110</v>
      </c>
      <c r="D170" t="s">
        <v>121</v>
      </c>
      <c r="E170" t="s">
        <v>21</v>
      </c>
      <c r="F170">
        <v>147</v>
      </c>
      <c r="G170">
        <v>16</v>
      </c>
      <c r="H170">
        <v>4</v>
      </c>
    </row>
    <row r="171" spans="1:8" x14ac:dyDescent="0.25">
      <c r="A171" t="s">
        <v>105</v>
      </c>
      <c r="B171" t="s">
        <v>112</v>
      </c>
      <c r="C171" t="s">
        <v>110</v>
      </c>
      <c r="D171" t="s">
        <v>121</v>
      </c>
      <c r="E171" t="s">
        <v>21</v>
      </c>
      <c r="F171">
        <v>197</v>
      </c>
      <c r="G171">
        <v>16</v>
      </c>
      <c r="H171">
        <v>5</v>
      </c>
    </row>
    <row r="172" spans="1:8" x14ac:dyDescent="0.25">
      <c r="A172" t="s">
        <v>105</v>
      </c>
      <c r="B172" t="s">
        <v>112</v>
      </c>
      <c r="C172" t="s">
        <v>110</v>
      </c>
      <c r="D172" t="s">
        <v>121</v>
      </c>
      <c r="E172" t="s">
        <v>21</v>
      </c>
      <c r="F172">
        <v>221</v>
      </c>
      <c r="G172">
        <v>16</v>
      </c>
      <c r="H172">
        <v>6</v>
      </c>
    </row>
    <row r="173" spans="1:8" x14ac:dyDescent="0.25">
      <c r="A173" t="s">
        <v>105</v>
      </c>
      <c r="B173" t="s">
        <v>112</v>
      </c>
      <c r="C173" t="s">
        <v>110</v>
      </c>
      <c r="D173" t="s">
        <v>121</v>
      </c>
      <c r="E173" t="s">
        <v>21</v>
      </c>
      <c r="F173">
        <v>513</v>
      </c>
      <c r="G173">
        <v>16</v>
      </c>
      <c r="H173">
        <v>7</v>
      </c>
    </row>
    <row r="174" spans="1:8" x14ac:dyDescent="0.25">
      <c r="A174" t="s">
        <v>105</v>
      </c>
      <c r="B174" t="s">
        <v>112</v>
      </c>
      <c r="C174" t="s">
        <v>110</v>
      </c>
      <c r="D174" t="s">
        <v>121</v>
      </c>
      <c r="E174" t="s">
        <v>21</v>
      </c>
      <c r="F174">
        <v>505</v>
      </c>
      <c r="G174">
        <v>16</v>
      </c>
      <c r="H174">
        <v>8</v>
      </c>
    </row>
    <row r="175" spans="1:8" x14ac:dyDescent="0.25">
      <c r="A175" t="s">
        <v>105</v>
      </c>
      <c r="B175" t="s">
        <v>112</v>
      </c>
      <c r="C175" t="s">
        <v>110</v>
      </c>
      <c r="D175" t="s">
        <v>121</v>
      </c>
      <c r="E175" t="s">
        <v>21</v>
      </c>
      <c r="F175">
        <v>503</v>
      </c>
      <c r="G175">
        <v>16</v>
      </c>
      <c r="H175">
        <v>9</v>
      </c>
    </row>
    <row r="176" spans="1:8" x14ac:dyDescent="0.25">
      <c r="A176" t="s">
        <v>105</v>
      </c>
      <c r="B176" t="s">
        <v>112</v>
      </c>
      <c r="C176" t="s">
        <v>110</v>
      </c>
      <c r="D176" t="s">
        <v>121</v>
      </c>
      <c r="E176" t="s">
        <v>21</v>
      </c>
      <c r="F176">
        <v>576</v>
      </c>
      <c r="G176">
        <v>16</v>
      </c>
      <c r="H176">
        <v>10</v>
      </c>
    </row>
    <row r="177" spans="1:8" x14ac:dyDescent="0.25">
      <c r="A177" t="s">
        <v>105</v>
      </c>
      <c r="B177" t="s">
        <v>112</v>
      </c>
      <c r="C177" t="s">
        <v>110</v>
      </c>
      <c r="D177" t="s">
        <v>121</v>
      </c>
      <c r="E177" t="s">
        <v>21</v>
      </c>
      <c r="F177">
        <v>714</v>
      </c>
      <c r="G177">
        <v>16</v>
      </c>
      <c r="H177">
        <v>11</v>
      </c>
    </row>
    <row r="178" spans="1:8" x14ac:dyDescent="0.25">
      <c r="A178" t="s">
        <v>105</v>
      </c>
      <c r="B178" t="s">
        <v>112</v>
      </c>
      <c r="C178" t="s">
        <v>110</v>
      </c>
      <c r="D178" t="s">
        <v>121</v>
      </c>
      <c r="E178" t="s">
        <v>22</v>
      </c>
      <c r="F178">
        <v>264</v>
      </c>
      <c r="G178">
        <v>17</v>
      </c>
      <c r="H178">
        <v>1</v>
      </c>
    </row>
    <row r="179" spans="1:8" x14ac:dyDescent="0.25">
      <c r="A179" t="s">
        <v>105</v>
      </c>
      <c r="B179" t="s">
        <v>112</v>
      </c>
      <c r="C179" t="s">
        <v>110</v>
      </c>
      <c r="D179" t="s">
        <v>121</v>
      </c>
      <c r="E179" t="s">
        <v>22</v>
      </c>
      <c r="F179">
        <v>305</v>
      </c>
      <c r="G179">
        <v>17</v>
      </c>
      <c r="H179">
        <v>2</v>
      </c>
    </row>
    <row r="180" spans="1:8" x14ac:dyDescent="0.25">
      <c r="A180" t="s">
        <v>105</v>
      </c>
      <c r="B180" t="s">
        <v>112</v>
      </c>
      <c r="C180" t="s">
        <v>110</v>
      </c>
      <c r="D180" t="s">
        <v>121</v>
      </c>
      <c r="E180" t="s">
        <v>22</v>
      </c>
      <c r="F180">
        <v>322</v>
      </c>
      <c r="G180">
        <v>17</v>
      </c>
      <c r="H180">
        <v>3</v>
      </c>
    </row>
    <row r="181" spans="1:8" x14ac:dyDescent="0.25">
      <c r="A181" t="s">
        <v>105</v>
      </c>
      <c r="B181" t="s">
        <v>112</v>
      </c>
      <c r="C181" t="s">
        <v>110</v>
      </c>
      <c r="D181" t="s">
        <v>121</v>
      </c>
      <c r="E181" t="s">
        <v>22</v>
      </c>
      <c r="F181">
        <v>344</v>
      </c>
      <c r="G181">
        <v>17</v>
      </c>
      <c r="H181">
        <v>4</v>
      </c>
    </row>
    <row r="182" spans="1:8" x14ac:dyDescent="0.25">
      <c r="A182" t="s">
        <v>105</v>
      </c>
      <c r="B182" t="s">
        <v>112</v>
      </c>
      <c r="C182" t="s">
        <v>110</v>
      </c>
      <c r="D182" t="s">
        <v>121</v>
      </c>
      <c r="E182" t="s">
        <v>22</v>
      </c>
      <c r="F182">
        <v>505</v>
      </c>
      <c r="G182">
        <v>17</v>
      </c>
      <c r="H182">
        <v>5</v>
      </c>
    </row>
    <row r="183" spans="1:8" x14ac:dyDescent="0.25">
      <c r="A183" t="s">
        <v>105</v>
      </c>
      <c r="B183" t="s">
        <v>112</v>
      </c>
      <c r="C183" t="s">
        <v>110</v>
      </c>
      <c r="D183" t="s">
        <v>121</v>
      </c>
      <c r="E183" t="s">
        <v>22</v>
      </c>
      <c r="F183">
        <v>570</v>
      </c>
      <c r="G183">
        <v>17</v>
      </c>
      <c r="H183">
        <v>6</v>
      </c>
    </row>
    <row r="184" spans="1:8" x14ac:dyDescent="0.25">
      <c r="A184" t="s">
        <v>105</v>
      </c>
      <c r="B184" t="s">
        <v>112</v>
      </c>
      <c r="C184" t="s">
        <v>110</v>
      </c>
      <c r="D184" t="s">
        <v>121</v>
      </c>
      <c r="E184" t="s">
        <v>22</v>
      </c>
      <c r="F184">
        <v>629</v>
      </c>
      <c r="G184">
        <v>17</v>
      </c>
      <c r="H184">
        <v>7</v>
      </c>
    </row>
    <row r="185" spans="1:8" x14ac:dyDescent="0.25">
      <c r="A185" t="s">
        <v>105</v>
      </c>
      <c r="B185" t="s">
        <v>112</v>
      </c>
      <c r="C185" t="s">
        <v>110</v>
      </c>
      <c r="D185" t="s">
        <v>121</v>
      </c>
      <c r="E185" t="s">
        <v>22</v>
      </c>
      <c r="F185">
        <v>675</v>
      </c>
      <c r="G185">
        <v>17</v>
      </c>
      <c r="H185">
        <v>8</v>
      </c>
    </row>
    <row r="186" spans="1:8" x14ac:dyDescent="0.25">
      <c r="A186" t="s">
        <v>105</v>
      </c>
      <c r="B186" t="s">
        <v>112</v>
      </c>
      <c r="C186" t="s">
        <v>110</v>
      </c>
      <c r="D186" t="s">
        <v>121</v>
      </c>
      <c r="E186" t="s">
        <v>22</v>
      </c>
      <c r="F186">
        <v>762</v>
      </c>
      <c r="G186">
        <v>17</v>
      </c>
      <c r="H186">
        <v>9</v>
      </c>
    </row>
    <row r="187" spans="1:8" x14ac:dyDescent="0.25">
      <c r="A187" t="s">
        <v>105</v>
      </c>
      <c r="B187" t="s">
        <v>112</v>
      </c>
      <c r="C187" t="s">
        <v>110</v>
      </c>
      <c r="D187" t="s">
        <v>121</v>
      </c>
      <c r="E187" t="s">
        <v>22</v>
      </c>
      <c r="F187">
        <v>834</v>
      </c>
      <c r="G187">
        <v>17</v>
      </c>
      <c r="H187">
        <v>10</v>
      </c>
    </row>
    <row r="188" spans="1:8" x14ac:dyDescent="0.25">
      <c r="A188" t="s">
        <v>105</v>
      </c>
      <c r="B188" t="s">
        <v>112</v>
      </c>
      <c r="C188" t="s">
        <v>110</v>
      </c>
      <c r="D188" t="s">
        <v>121</v>
      </c>
      <c r="E188" t="s">
        <v>22</v>
      </c>
      <c r="F188">
        <v>926</v>
      </c>
      <c r="G188">
        <v>17</v>
      </c>
      <c r="H188">
        <v>11</v>
      </c>
    </row>
    <row r="189" spans="1:8" x14ac:dyDescent="0.25">
      <c r="A189" t="s">
        <v>105</v>
      </c>
      <c r="B189" t="s">
        <v>112</v>
      </c>
      <c r="C189" t="s">
        <v>110</v>
      </c>
      <c r="D189" t="s">
        <v>121</v>
      </c>
      <c r="E189" t="s">
        <v>23</v>
      </c>
      <c r="F189">
        <v>13</v>
      </c>
      <c r="G189">
        <v>18</v>
      </c>
      <c r="H189">
        <v>1</v>
      </c>
    </row>
    <row r="190" spans="1:8" x14ac:dyDescent="0.25">
      <c r="A190" t="s">
        <v>105</v>
      </c>
      <c r="B190" t="s">
        <v>112</v>
      </c>
      <c r="C190" t="s">
        <v>110</v>
      </c>
      <c r="D190" t="s">
        <v>121</v>
      </c>
      <c r="E190" t="s">
        <v>23</v>
      </c>
      <c r="F190">
        <v>14</v>
      </c>
      <c r="G190">
        <v>18</v>
      </c>
      <c r="H190">
        <v>2</v>
      </c>
    </row>
    <row r="191" spans="1:8" x14ac:dyDescent="0.25">
      <c r="A191" t="s">
        <v>105</v>
      </c>
      <c r="B191" t="s">
        <v>112</v>
      </c>
      <c r="C191" t="s">
        <v>110</v>
      </c>
      <c r="D191" t="s">
        <v>121</v>
      </c>
      <c r="E191" t="s">
        <v>23</v>
      </c>
      <c r="F191">
        <v>13</v>
      </c>
      <c r="G191">
        <v>18</v>
      </c>
      <c r="H191">
        <v>3</v>
      </c>
    </row>
    <row r="192" spans="1:8" x14ac:dyDescent="0.25">
      <c r="A192" t="s">
        <v>105</v>
      </c>
      <c r="B192" t="s">
        <v>112</v>
      </c>
      <c r="C192" t="s">
        <v>110</v>
      </c>
      <c r="D192" t="s">
        <v>121</v>
      </c>
      <c r="E192" t="s">
        <v>23</v>
      </c>
      <c r="F192">
        <v>14</v>
      </c>
      <c r="G192">
        <v>18</v>
      </c>
      <c r="H192">
        <v>4</v>
      </c>
    </row>
    <row r="193" spans="1:8" x14ac:dyDescent="0.25">
      <c r="A193" t="s">
        <v>105</v>
      </c>
      <c r="B193" t="s">
        <v>112</v>
      </c>
      <c r="C193" t="s">
        <v>110</v>
      </c>
      <c r="D193" t="s">
        <v>121</v>
      </c>
      <c r="E193" t="s">
        <v>23</v>
      </c>
      <c r="F193">
        <v>25</v>
      </c>
      <c r="G193">
        <v>18</v>
      </c>
      <c r="H193">
        <v>5</v>
      </c>
    </row>
    <row r="194" spans="1:8" x14ac:dyDescent="0.25">
      <c r="A194" t="s">
        <v>105</v>
      </c>
      <c r="B194" t="s">
        <v>112</v>
      </c>
      <c r="C194" t="s">
        <v>110</v>
      </c>
      <c r="D194" t="s">
        <v>121</v>
      </c>
      <c r="E194" t="s">
        <v>23</v>
      </c>
      <c r="F194">
        <v>26</v>
      </c>
      <c r="G194">
        <v>18</v>
      </c>
      <c r="H194">
        <v>6</v>
      </c>
    </row>
    <row r="195" spans="1:8" x14ac:dyDescent="0.25">
      <c r="A195" t="s">
        <v>105</v>
      </c>
      <c r="B195" t="s">
        <v>112</v>
      </c>
      <c r="C195" t="s">
        <v>110</v>
      </c>
      <c r="D195" t="s">
        <v>121</v>
      </c>
      <c r="E195" t="s">
        <v>23</v>
      </c>
      <c r="F195">
        <v>29</v>
      </c>
      <c r="G195">
        <v>18</v>
      </c>
      <c r="H195">
        <v>7</v>
      </c>
    </row>
    <row r="196" spans="1:8" x14ac:dyDescent="0.25">
      <c r="A196" t="s">
        <v>105</v>
      </c>
      <c r="B196" t="s">
        <v>112</v>
      </c>
      <c r="C196" t="s">
        <v>110</v>
      </c>
      <c r="D196" t="s">
        <v>121</v>
      </c>
      <c r="E196" t="s">
        <v>23</v>
      </c>
      <c r="F196">
        <v>30</v>
      </c>
      <c r="G196">
        <v>18</v>
      </c>
      <c r="H196">
        <v>8</v>
      </c>
    </row>
    <row r="197" spans="1:8" x14ac:dyDescent="0.25">
      <c r="A197" t="s">
        <v>105</v>
      </c>
      <c r="B197" t="s">
        <v>112</v>
      </c>
      <c r="C197" t="s">
        <v>110</v>
      </c>
      <c r="D197" t="s">
        <v>121</v>
      </c>
      <c r="E197" t="s">
        <v>23</v>
      </c>
      <c r="F197">
        <v>34</v>
      </c>
      <c r="G197">
        <v>18</v>
      </c>
      <c r="H197">
        <v>9</v>
      </c>
    </row>
    <row r="198" spans="1:8" x14ac:dyDescent="0.25">
      <c r="A198" t="s">
        <v>105</v>
      </c>
      <c r="B198" t="s">
        <v>112</v>
      </c>
      <c r="C198" t="s">
        <v>110</v>
      </c>
      <c r="D198" t="s">
        <v>121</v>
      </c>
      <c r="E198" t="s">
        <v>23</v>
      </c>
      <c r="F198">
        <v>43</v>
      </c>
      <c r="G198">
        <v>18</v>
      </c>
      <c r="H198">
        <v>10</v>
      </c>
    </row>
    <row r="199" spans="1:8" x14ac:dyDescent="0.25">
      <c r="A199" t="s">
        <v>105</v>
      </c>
      <c r="B199" t="s">
        <v>112</v>
      </c>
      <c r="C199" t="s">
        <v>110</v>
      </c>
      <c r="D199" t="s">
        <v>121</v>
      </c>
      <c r="E199" t="s">
        <v>23</v>
      </c>
      <c r="F199">
        <v>48</v>
      </c>
      <c r="G199">
        <v>18</v>
      </c>
      <c r="H199">
        <v>11</v>
      </c>
    </row>
    <row r="200" spans="1:8" x14ac:dyDescent="0.25">
      <c r="A200" t="s">
        <v>105</v>
      </c>
      <c r="B200" t="s">
        <v>112</v>
      </c>
      <c r="C200" t="s">
        <v>110</v>
      </c>
      <c r="D200" t="s">
        <v>121</v>
      </c>
      <c r="E200" t="s">
        <v>24</v>
      </c>
      <c r="F200">
        <v>8</v>
      </c>
      <c r="G200">
        <v>19</v>
      </c>
      <c r="H200">
        <v>1</v>
      </c>
    </row>
    <row r="201" spans="1:8" x14ac:dyDescent="0.25">
      <c r="A201" t="s">
        <v>105</v>
      </c>
      <c r="B201" t="s">
        <v>112</v>
      </c>
      <c r="C201" t="s">
        <v>110</v>
      </c>
      <c r="D201" t="s">
        <v>121</v>
      </c>
      <c r="E201" t="s">
        <v>24</v>
      </c>
      <c r="F201">
        <v>11</v>
      </c>
      <c r="G201">
        <v>19</v>
      </c>
      <c r="H201">
        <v>2</v>
      </c>
    </row>
    <row r="202" spans="1:8" x14ac:dyDescent="0.25">
      <c r="A202" t="s">
        <v>105</v>
      </c>
      <c r="B202" t="s">
        <v>112</v>
      </c>
      <c r="C202" t="s">
        <v>110</v>
      </c>
      <c r="D202" t="s">
        <v>121</v>
      </c>
      <c r="E202" t="s">
        <v>24</v>
      </c>
      <c r="F202">
        <v>12</v>
      </c>
      <c r="G202">
        <v>19</v>
      </c>
      <c r="H202">
        <v>3</v>
      </c>
    </row>
    <row r="203" spans="1:8" x14ac:dyDescent="0.25">
      <c r="A203" t="s">
        <v>105</v>
      </c>
      <c r="B203" t="s">
        <v>112</v>
      </c>
      <c r="C203" t="s">
        <v>110</v>
      </c>
      <c r="D203" t="s">
        <v>121</v>
      </c>
      <c r="E203" t="s">
        <v>24</v>
      </c>
      <c r="F203">
        <v>15</v>
      </c>
      <c r="G203">
        <v>19</v>
      </c>
      <c r="H203">
        <v>4</v>
      </c>
    </row>
    <row r="204" spans="1:8" x14ac:dyDescent="0.25">
      <c r="A204" t="s">
        <v>105</v>
      </c>
      <c r="B204" t="s">
        <v>112</v>
      </c>
      <c r="C204" t="s">
        <v>110</v>
      </c>
      <c r="D204" t="s">
        <v>121</v>
      </c>
      <c r="E204" t="s">
        <v>24</v>
      </c>
      <c r="F204">
        <v>16</v>
      </c>
      <c r="G204">
        <v>19</v>
      </c>
      <c r="H204">
        <v>5</v>
      </c>
    </row>
    <row r="205" spans="1:8" x14ac:dyDescent="0.25">
      <c r="A205" t="s">
        <v>105</v>
      </c>
      <c r="B205" t="s">
        <v>112</v>
      </c>
      <c r="C205" t="s">
        <v>110</v>
      </c>
      <c r="D205" t="s">
        <v>121</v>
      </c>
      <c r="E205" t="s">
        <v>24</v>
      </c>
      <c r="F205">
        <v>16</v>
      </c>
      <c r="G205">
        <v>19</v>
      </c>
      <c r="H205">
        <v>6</v>
      </c>
    </row>
    <row r="206" spans="1:8" x14ac:dyDescent="0.25">
      <c r="A206" t="s">
        <v>105</v>
      </c>
      <c r="B206" t="s">
        <v>112</v>
      </c>
      <c r="C206" t="s">
        <v>110</v>
      </c>
      <c r="D206" t="s">
        <v>121</v>
      </c>
      <c r="E206" t="s">
        <v>24</v>
      </c>
      <c r="F206">
        <v>18</v>
      </c>
      <c r="G206">
        <v>19</v>
      </c>
      <c r="H206">
        <v>7</v>
      </c>
    </row>
    <row r="207" spans="1:8" x14ac:dyDescent="0.25">
      <c r="A207" t="s">
        <v>105</v>
      </c>
      <c r="B207" t="s">
        <v>112</v>
      </c>
      <c r="C207" t="s">
        <v>110</v>
      </c>
      <c r="D207" t="s">
        <v>121</v>
      </c>
      <c r="E207" t="s">
        <v>24</v>
      </c>
      <c r="F207">
        <v>18</v>
      </c>
      <c r="G207">
        <v>19</v>
      </c>
      <c r="H207">
        <v>8</v>
      </c>
    </row>
    <row r="208" spans="1:8" x14ac:dyDescent="0.25">
      <c r="A208" t="s">
        <v>105</v>
      </c>
      <c r="B208" t="s">
        <v>112</v>
      </c>
      <c r="C208" t="s">
        <v>110</v>
      </c>
      <c r="D208" t="s">
        <v>121</v>
      </c>
      <c r="E208" t="s">
        <v>24</v>
      </c>
      <c r="F208">
        <v>20</v>
      </c>
      <c r="G208">
        <v>19</v>
      </c>
      <c r="H208">
        <v>9</v>
      </c>
    </row>
    <row r="209" spans="1:8" x14ac:dyDescent="0.25">
      <c r="A209" t="s">
        <v>105</v>
      </c>
      <c r="B209" t="s">
        <v>112</v>
      </c>
      <c r="C209" t="s">
        <v>110</v>
      </c>
      <c r="D209" t="s">
        <v>121</v>
      </c>
      <c r="E209" t="s">
        <v>24</v>
      </c>
      <c r="F209">
        <v>22</v>
      </c>
      <c r="G209">
        <v>19</v>
      </c>
      <c r="H209">
        <v>10</v>
      </c>
    </row>
    <row r="210" spans="1:8" x14ac:dyDescent="0.25">
      <c r="A210" t="s">
        <v>105</v>
      </c>
      <c r="B210" t="s">
        <v>112</v>
      </c>
      <c r="C210" t="s">
        <v>110</v>
      </c>
      <c r="D210" t="s">
        <v>121</v>
      </c>
      <c r="E210" t="s">
        <v>24</v>
      </c>
      <c r="F210">
        <v>32</v>
      </c>
      <c r="G210">
        <v>19</v>
      </c>
      <c r="H210">
        <v>11</v>
      </c>
    </row>
    <row r="211" spans="1:8" x14ac:dyDescent="0.25">
      <c r="A211" t="s">
        <v>105</v>
      </c>
      <c r="B211" t="s">
        <v>112</v>
      </c>
      <c r="C211" t="s">
        <v>110</v>
      </c>
      <c r="D211" t="s">
        <v>121</v>
      </c>
      <c r="E211" t="s">
        <v>25</v>
      </c>
      <c r="F211">
        <v>21</v>
      </c>
      <c r="G211">
        <v>20</v>
      </c>
      <c r="H211">
        <v>1</v>
      </c>
    </row>
    <row r="212" spans="1:8" x14ac:dyDescent="0.25">
      <c r="A212" t="s">
        <v>105</v>
      </c>
      <c r="B212" t="s">
        <v>112</v>
      </c>
      <c r="C212" t="s">
        <v>110</v>
      </c>
      <c r="D212" t="s">
        <v>121</v>
      </c>
      <c r="E212" t="s">
        <v>25</v>
      </c>
      <c r="F212">
        <v>24</v>
      </c>
      <c r="G212">
        <v>20</v>
      </c>
      <c r="H212">
        <v>2</v>
      </c>
    </row>
    <row r="213" spans="1:8" x14ac:dyDescent="0.25">
      <c r="A213" t="s">
        <v>105</v>
      </c>
      <c r="B213" t="s">
        <v>112</v>
      </c>
      <c r="C213" t="s">
        <v>110</v>
      </c>
      <c r="D213" t="s">
        <v>121</v>
      </c>
      <c r="E213" t="s">
        <v>25</v>
      </c>
      <c r="F213">
        <v>26</v>
      </c>
      <c r="G213">
        <v>20</v>
      </c>
      <c r="H213">
        <v>3</v>
      </c>
    </row>
    <row r="214" spans="1:8" x14ac:dyDescent="0.25">
      <c r="A214" t="s">
        <v>105</v>
      </c>
      <c r="B214" t="s">
        <v>112</v>
      </c>
      <c r="C214" t="s">
        <v>110</v>
      </c>
      <c r="D214" t="s">
        <v>121</v>
      </c>
      <c r="E214" t="s">
        <v>25</v>
      </c>
      <c r="F214">
        <v>25</v>
      </c>
      <c r="G214">
        <v>20</v>
      </c>
      <c r="H214">
        <v>4</v>
      </c>
    </row>
    <row r="215" spans="1:8" x14ac:dyDescent="0.25">
      <c r="A215" t="s">
        <v>105</v>
      </c>
      <c r="B215" t="s">
        <v>112</v>
      </c>
      <c r="C215" t="s">
        <v>110</v>
      </c>
      <c r="D215" t="s">
        <v>121</v>
      </c>
      <c r="E215" t="s">
        <v>25</v>
      </c>
      <c r="F215">
        <v>27</v>
      </c>
      <c r="G215">
        <v>20</v>
      </c>
      <c r="H215">
        <v>5</v>
      </c>
    </row>
    <row r="216" spans="1:8" x14ac:dyDescent="0.25">
      <c r="A216" t="s">
        <v>105</v>
      </c>
      <c r="B216" t="s">
        <v>112</v>
      </c>
      <c r="C216" t="s">
        <v>110</v>
      </c>
      <c r="D216" t="s">
        <v>121</v>
      </c>
      <c r="E216" t="s">
        <v>25</v>
      </c>
      <c r="F216">
        <v>31</v>
      </c>
      <c r="G216">
        <v>20</v>
      </c>
      <c r="H216">
        <v>6</v>
      </c>
    </row>
    <row r="217" spans="1:8" x14ac:dyDescent="0.25">
      <c r="A217" t="s">
        <v>105</v>
      </c>
      <c r="B217" t="s">
        <v>112</v>
      </c>
      <c r="C217" t="s">
        <v>110</v>
      </c>
      <c r="D217" t="s">
        <v>121</v>
      </c>
      <c r="E217" t="s">
        <v>25</v>
      </c>
      <c r="F217">
        <v>33</v>
      </c>
      <c r="G217">
        <v>20</v>
      </c>
      <c r="H217">
        <v>7</v>
      </c>
    </row>
    <row r="218" spans="1:8" x14ac:dyDescent="0.25">
      <c r="A218" t="s">
        <v>105</v>
      </c>
      <c r="B218" t="s">
        <v>112</v>
      </c>
      <c r="C218" t="s">
        <v>110</v>
      </c>
      <c r="D218" t="s">
        <v>121</v>
      </c>
      <c r="E218" t="s">
        <v>25</v>
      </c>
      <c r="F218">
        <v>37</v>
      </c>
      <c r="G218">
        <v>20</v>
      </c>
      <c r="H218">
        <v>8</v>
      </c>
    </row>
    <row r="219" spans="1:8" x14ac:dyDescent="0.25">
      <c r="A219" t="s">
        <v>105</v>
      </c>
      <c r="B219" t="s">
        <v>112</v>
      </c>
      <c r="C219" t="s">
        <v>110</v>
      </c>
      <c r="D219" t="s">
        <v>121</v>
      </c>
      <c r="E219" t="s">
        <v>25</v>
      </c>
      <c r="F219">
        <v>41</v>
      </c>
      <c r="G219">
        <v>20</v>
      </c>
      <c r="H219">
        <v>9</v>
      </c>
    </row>
    <row r="220" spans="1:8" x14ac:dyDescent="0.25">
      <c r="A220" t="s">
        <v>105</v>
      </c>
      <c r="B220" t="s">
        <v>112</v>
      </c>
      <c r="C220" t="s">
        <v>110</v>
      </c>
      <c r="D220" t="s">
        <v>121</v>
      </c>
      <c r="E220" t="s">
        <v>25</v>
      </c>
      <c r="F220">
        <v>40</v>
      </c>
      <c r="G220">
        <v>20</v>
      </c>
      <c r="H220">
        <v>10</v>
      </c>
    </row>
    <row r="221" spans="1:8" x14ac:dyDescent="0.25">
      <c r="A221" t="s">
        <v>105</v>
      </c>
      <c r="B221" t="s">
        <v>112</v>
      </c>
      <c r="C221" t="s">
        <v>110</v>
      </c>
      <c r="D221" t="s">
        <v>121</v>
      </c>
      <c r="E221" t="s">
        <v>25</v>
      </c>
      <c r="F221">
        <v>48</v>
      </c>
      <c r="G221">
        <v>20</v>
      </c>
      <c r="H221">
        <v>11</v>
      </c>
    </row>
    <row r="222" spans="1:8" x14ac:dyDescent="0.25">
      <c r="A222" t="s">
        <v>105</v>
      </c>
      <c r="B222" t="s">
        <v>112</v>
      </c>
      <c r="C222" t="s">
        <v>110</v>
      </c>
      <c r="D222" t="s">
        <v>121</v>
      </c>
      <c r="E222" t="s">
        <v>26</v>
      </c>
      <c r="F222">
        <v>94</v>
      </c>
      <c r="G222">
        <v>21</v>
      </c>
      <c r="H222">
        <v>1</v>
      </c>
    </row>
    <row r="223" spans="1:8" x14ac:dyDescent="0.25">
      <c r="A223" t="s">
        <v>105</v>
      </c>
      <c r="B223" t="s">
        <v>112</v>
      </c>
      <c r="C223" t="s">
        <v>110</v>
      </c>
      <c r="D223" t="s">
        <v>121</v>
      </c>
      <c r="E223" t="s">
        <v>26</v>
      </c>
      <c r="F223">
        <v>97</v>
      </c>
      <c r="G223">
        <v>21</v>
      </c>
      <c r="H223">
        <v>2</v>
      </c>
    </row>
    <row r="224" spans="1:8" x14ac:dyDescent="0.25">
      <c r="A224" t="s">
        <v>105</v>
      </c>
      <c r="B224" t="s">
        <v>112</v>
      </c>
      <c r="C224" t="s">
        <v>110</v>
      </c>
      <c r="D224" t="s">
        <v>121</v>
      </c>
      <c r="E224" t="s">
        <v>26</v>
      </c>
      <c r="F224">
        <v>103</v>
      </c>
      <c r="G224">
        <v>21</v>
      </c>
      <c r="H224">
        <v>3</v>
      </c>
    </row>
    <row r="225" spans="1:8" x14ac:dyDescent="0.25">
      <c r="A225" t="s">
        <v>105</v>
      </c>
      <c r="B225" t="s">
        <v>112</v>
      </c>
      <c r="C225" t="s">
        <v>110</v>
      </c>
      <c r="D225" t="s">
        <v>121</v>
      </c>
      <c r="E225" t="s">
        <v>26</v>
      </c>
      <c r="F225">
        <v>116</v>
      </c>
      <c r="G225">
        <v>21</v>
      </c>
      <c r="H225">
        <v>4</v>
      </c>
    </row>
    <row r="226" spans="1:8" x14ac:dyDescent="0.25">
      <c r="A226" t="s">
        <v>105</v>
      </c>
      <c r="B226" t="s">
        <v>112</v>
      </c>
      <c r="C226" t="s">
        <v>110</v>
      </c>
      <c r="D226" t="s">
        <v>121</v>
      </c>
      <c r="E226" t="s">
        <v>26</v>
      </c>
      <c r="F226">
        <v>116</v>
      </c>
      <c r="G226">
        <v>21</v>
      </c>
      <c r="H226">
        <v>5</v>
      </c>
    </row>
    <row r="227" spans="1:8" x14ac:dyDescent="0.25">
      <c r="A227" t="s">
        <v>105</v>
      </c>
      <c r="B227" t="s">
        <v>112</v>
      </c>
      <c r="C227" t="s">
        <v>110</v>
      </c>
      <c r="D227" t="s">
        <v>121</v>
      </c>
      <c r="E227" t="s">
        <v>26</v>
      </c>
      <c r="F227">
        <v>124</v>
      </c>
      <c r="G227">
        <v>21</v>
      </c>
      <c r="H227">
        <v>6</v>
      </c>
    </row>
    <row r="228" spans="1:8" x14ac:dyDescent="0.25">
      <c r="A228" t="s">
        <v>105</v>
      </c>
      <c r="B228" t="s">
        <v>112</v>
      </c>
      <c r="C228" t="s">
        <v>110</v>
      </c>
      <c r="D228" t="s">
        <v>121</v>
      </c>
      <c r="E228" t="s">
        <v>26</v>
      </c>
      <c r="F228">
        <v>135</v>
      </c>
      <c r="G228">
        <v>21</v>
      </c>
      <c r="H228">
        <v>7</v>
      </c>
    </row>
    <row r="229" spans="1:8" x14ac:dyDescent="0.25">
      <c r="A229" t="s">
        <v>105</v>
      </c>
      <c r="B229" t="s">
        <v>112</v>
      </c>
      <c r="C229" t="s">
        <v>110</v>
      </c>
      <c r="D229" t="s">
        <v>121</v>
      </c>
      <c r="E229" t="s">
        <v>26</v>
      </c>
      <c r="F229">
        <v>130</v>
      </c>
      <c r="G229">
        <v>21</v>
      </c>
      <c r="H229">
        <v>8</v>
      </c>
    </row>
    <row r="230" spans="1:8" x14ac:dyDescent="0.25">
      <c r="A230" t="s">
        <v>105</v>
      </c>
      <c r="B230" t="s">
        <v>112</v>
      </c>
      <c r="C230" t="s">
        <v>110</v>
      </c>
      <c r="D230" t="s">
        <v>121</v>
      </c>
      <c r="E230" t="s">
        <v>26</v>
      </c>
      <c r="F230">
        <v>135</v>
      </c>
      <c r="G230">
        <v>21</v>
      </c>
      <c r="H230">
        <v>9</v>
      </c>
    </row>
    <row r="231" spans="1:8" x14ac:dyDescent="0.25">
      <c r="A231" t="s">
        <v>105</v>
      </c>
      <c r="B231" t="s">
        <v>112</v>
      </c>
      <c r="C231" t="s">
        <v>110</v>
      </c>
      <c r="D231" t="s">
        <v>121</v>
      </c>
      <c r="E231" t="s">
        <v>26</v>
      </c>
      <c r="F231">
        <v>146</v>
      </c>
      <c r="G231">
        <v>21</v>
      </c>
      <c r="H231">
        <v>10</v>
      </c>
    </row>
    <row r="232" spans="1:8" x14ac:dyDescent="0.25">
      <c r="A232" t="s">
        <v>105</v>
      </c>
      <c r="B232" t="s">
        <v>112</v>
      </c>
      <c r="C232" t="s">
        <v>110</v>
      </c>
      <c r="D232" t="s">
        <v>121</v>
      </c>
      <c r="E232" t="s">
        <v>26</v>
      </c>
      <c r="F232">
        <v>148</v>
      </c>
      <c r="G232">
        <v>21</v>
      </c>
      <c r="H232">
        <v>11</v>
      </c>
    </row>
    <row r="233" spans="1:8" x14ac:dyDescent="0.25">
      <c r="A233" t="s">
        <v>105</v>
      </c>
      <c r="B233" t="s">
        <v>112</v>
      </c>
      <c r="C233" t="s">
        <v>110</v>
      </c>
      <c r="D233" t="s">
        <v>121</v>
      </c>
      <c r="E233" t="s">
        <v>27</v>
      </c>
      <c r="F233">
        <v>0</v>
      </c>
      <c r="G233">
        <v>22</v>
      </c>
      <c r="H233">
        <v>1</v>
      </c>
    </row>
    <row r="234" spans="1:8" x14ac:dyDescent="0.25">
      <c r="A234" t="s">
        <v>105</v>
      </c>
      <c r="B234" t="s">
        <v>112</v>
      </c>
      <c r="C234" t="s">
        <v>110</v>
      </c>
      <c r="D234" t="s">
        <v>121</v>
      </c>
      <c r="E234" t="s">
        <v>27</v>
      </c>
      <c r="F234">
        <v>0</v>
      </c>
      <c r="G234">
        <v>22</v>
      </c>
      <c r="H234">
        <v>2</v>
      </c>
    </row>
    <row r="235" spans="1:8" x14ac:dyDescent="0.25">
      <c r="A235" t="s">
        <v>105</v>
      </c>
      <c r="B235" t="s">
        <v>112</v>
      </c>
      <c r="C235" t="s">
        <v>110</v>
      </c>
      <c r="D235" t="s">
        <v>121</v>
      </c>
      <c r="E235" t="s">
        <v>27</v>
      </c>
      <c r="F235">
        <v>4</v>
      </c>
      <c r="G235">
        <v>22</v>
      </c>
      <c r="H235">
        <v>3</v>
      </c>
    </row>
    <row r="236" spans="1:8" x14ac:dyDescent="0.25">
      <c r="A236" t="s">
        <v>105</v>
      </c>
      <c r="B236" t="s">
        <v>112</v>
      </c>
      <c r="C236" t="s">
        <v>110</v>
      </c>
      <c r="D236" t="s">
        <v>121</v>
      </c>
      <c r="E236" t="s">
        <v>27</v>
      </c>
      <c r="F236">
        <v>26</v>
      </c>
      <c r="G236">
        <v>22</v>
      </c>
      <c r="H236">
        <v>4</v>
      </c>
    </row>
    <row r="237" spans="1:8" x14ac:dyDescent="0.25">
      <c r="A237" t="s">
        <v>105</v>
      </c>
      <c r="B237" t="s">
        <v>112</v>
      </c>
      <c r="C237" t="s">
        <v>110</v>
      </c>
      <c r="D237" t="s">
        <v>121</v>
      </c>
      <c r="E237" t="s">
        <v>27</v>
      </c>
      <c r="F237">
        <v>27</v>
      </c>
      <c r="G237">
        <v>22</v>
      </c>
      <c r="H237">
        <v>5</v>
      </c>
    </row>
    <row r="238" spans="1:8" x14ac:dyDescent="0.25">
      <c r="A238" t="s">
        <v>105</v>
      </c>
      <c r="B238" t="s">
        <v>112</v>
      </c>
      <c r="C238" t="s">
        <v>110</v>
      </c>
      <c r="D238" t="s">
        <v>121</v>
      </c>
      <c r="E238" t="s">
        <v>27</v>
      </c>
      <c r="F238">
        <v>24</v>
      </c>
      <c r="G238">
        <v>22</v>
      </c>
      <c r="H238">
        <v>6</v>
      </c>
    </row>
    <row r="239" spans="1:8" x14ac:dyDescent="0.25">
      <c r="A239" t="s">
        <v>105</v>
      </c>
      <c r="B239" t="s">
        <v>112</v>
      </c>
      <c r="C239" t="s">
        <v>110</v>
      </c>
      <c r="D239" t="s">
        <v>121</v>
      </c>
      <c r="E239" t="s">
        <v>27</v>
      </c>
      <c r="F239">
        <v>26</v>
      </c>
      <c r="G239">
        <v>22</v>
      </c>
      <c r="H239">
        <v>7</v>
      </c>
    </row>
    <row r="240" spans="1:8" x14ac:dyDescent="0.25">
      <c r="A240" t="s">
        <v>105</v>
      </c>
      <c r="B240" t="s">
        <v>112</v>
      </c>
      <c r="C240" t="s">
        <v>110</v>
      </c>
      <c r="D240" t="s">
        <v>121</v>
      </c>
      <c r="E240" t="s">
        <v>27</v>
      </c>
      <c r="F240">
        <v>28</v>
      </c>
      <c r="G240">
        <v>22</v>
      </c>
      <c r="H240">
        <v>8</v>
      </c>
    </row>
    <row r="241" spans="1:8" x14ac:dyDescent="0.25">
      <c r="A241" t="s">
        <v>105</v>
      </c>
      <c r="B241" t="s">
        <v>112</v>
      </c>
      <c r="C241" t="s">
        <v>110</v>
      </c>
      <c r="D241" t="s">
        <v>121</v>
      </c>
      <c r="E241" t="s">
        <v>27</v>
      </c>
      <c r="F241">
        <v>28</v>
      </c>
      <c r="G241">
        <v>22</v>
      </c>
      <c r="H241">
        <v>9</v>
      </c>
    </row>
    <row r="242" spans="1:8" x14ac:dyDescent="0.25">
      <c r="A242" t="s">
        <v>105</v>
      </c>
      <c r="B242" t="s">
        <v>112</v>
      </c>
      <c r="C242" t="s">
        <v>110</v>
      </c>
      <c r="D242" t="s">
        <v>121</v>
      </c>
      <c r="E242" t="s">
        <v>27</v>
      </c>
      <c r="F242">
        <v>27</v>
      </c>
      <c r="G242">
        <v>22</v>
      </c>
      <c r="H242">
        <v>10</v>
      </c>
    </row>
    <row r="243" spans="1:8" x14ac:dyDescent="0.25">
      <c r="A243" t="s">
        <v>105</v>
      </c>
      <c r="B243" t="s">
        <v>112</v>
      </c>
      <c r="C243" t="s">
        <v>110</v>
      </c>
      <c r="D243" t="s">
        <v>121</v>
      </c>
      <c r="E243" t="s">
        <v>27</v>
      </c>
      <c r="F243">
        <v>31</v>
      </c>
      <c r="G243">
        <v>22</v>
      </c>
      <c r="H243">
        <v>11</v>
      </c>
    </row>
    <row r="244" spans="1:8" x14ac:dyDescent="0.25">
      <c r="A244" t="s">
        <v>105</v>
      </c>
      <c r="B244" t="s">
        <v>112</v>
      </c>
      <c r="C244" t="s">
        <v>110</v>
      </c>
      <c r="D244" t="s">
        <v>121</v>
      </c>
      <c r="E244" t="s">
        <v>28</v>
      </c>
      <c r="F244">
        <v>569</v>
      </c>
      <c r="G244">
        <v>23</v>
      </c>
      <c r="H244">
        <v>1</v>
      </c>
    </row>
    <row r="245" spans="1:8" x14ac:dyDescent="0.25">
      <c r="A245" t="s">
        <v>105</v>
      </c>
      <c r="B245" t="s">
        <v>112</v>
      </c>
      <c r="C245" t="s">
        <v>110</v>
      </c>
      <c r="D245" t="s">
        <v>121</v>
      </c>
      <c r="E245" t="s">
        <v>28</v>
      </c>
      <c r="F245">
        <v>638</v>
      </c>
      <c r="G245">
        <v>23</v>
      </c>
      <c r="H245">
        <v>2</v>
      </c>
    </row>
    <row r="246" spans="1:8" x14ac:dyDescent="0.25">
      <c r="A246" t="s">
        <v>105</v>
      </c>
      <c r="B246" t="s">
        <v>112</v>
      </c>
      <c r="C246" t="s">
        <v>110</v>
      </c>
      <c r="D246" t="s">
        <v>121</v>
      </c>
      <c r="E246" t="s">
        <v>28</v>
      </c>
      <c r="F246">
        <v>676</v>
      </c>
      <c r="G246">
        <v>23</v>
      </c>
      <c r="H246">
        <v>3</v>
      </c>
    </row>
    <row r="247" spans="1:8" x14ac:dyDescent="0.25">
      <c r="A247" t="s">
        <v>105</v>
      </c>
      <c r="B247" t="s">
        <v>112</v>
      </c>
      <c r="C247" t="s">
        <v>110</v>
      </c>
      <c r="D247" t="s">
        <v>121</v>
      </c>
      <c r="E247" t="s">
        <v>28</v>
      </c>
      <c r="F247">
        <v>740</v>
      </c>
      <c r="G247">
        <v>23</v>
      </c>
      <c r="H247">
        <v>4</v>
      </c>
    </row>
    <row r="248" spans="1:8" x14ac:dyDescent="0.25">
      <c r="A248" t="s">
        <v>105</v>
      </c>
      <c r="B248" t="s">
        <v>112</v>
      </c>
      <c r="C248" t="s">
        <v>110</v>
      </c>
      <c r="D248" t="s">
        <v>121</v>
      </c>
      <c r="E248" t="s">
        <v>28</v>
      </c>
      <c r="F248">
        <v>974</v>
      </c>
      <c r="G248">
        <v>23</v>
      </c>
      <c r="H248">
        <v>5</v>
      </c>
    </row>
    <row r="249" spans="1:8" x14ac:dyDescent="0.25">
      <c r="A249" t="s">
        <v>105</v>
      </c>
      <c r="B249" t="s">
        <v>112</v>
      </c>
      <c r="C249" t="s">
        <v>110</v>
      </c>
      <c r="D249" t="s">
        <v>121</v>
      </c>
      <c r="E249" t="s">
        <v>28</v>
      </c>
      <c r="F249">
        <v>1077</v>
      </c>
      <c r="G249">
        <v>23</v>
      </c>
      <c r="H249">
        <v>6</v>
      </c>
    </row>
    <row r="250" spans="1:8" x14ac:dyDescent="0.25">
      <c r="A250" t="s">
        <v>105</v>
      </c>
      <c r="B250" t="s">
        <v>112</v>
      </c>
      <c r="C250" t="s">
        <v>110</v>
      </c>
      <c r="D250" t="s">
        <v>121</v>
      </c>
      <c r="E250" t="s">
        <v>28</v>
      </c>
      <c r="F250">
        <v>1450</v>
      </c>
      <c r="G250">
        <v>23</v>
      </c>
      <c r="H250">
        <v>7</v>
      </c>
    </row>
    <row r="251" spans="1:8" x14ac:dyDescent="0.25">
      <c r="A251" t="s">
        <v>105</v>
      </c>
      <c r="B251" t="s">
        <v>112</v>
      </c>
      <c r="C251" t="s">
        <v>110</v>
      </c>
      <c r="D251" t="s">
        <v>121</v>
      </c>
      <c r="E251" t="s">
        <v>28</v>
      </c>
      <c r="F251">
        <v>1489</v>
      </c>
      <c r="G251">
        <v>23</v>
      </c>
      <c r="H251">
        <v>8</v>
      </c>
    </row>
    <row r="252" spans="1:8" x14ac:dyDescent="0.25">
      <c r="A252" t="s">
        <v>105</v>
      </c>
      <c r="B252" t="s">
        <v>112</v>
      </c>
      <c r="C252" t="s">
        <v>110</v>
      </c>
      <c r="D252" t="s">
        <v>121</v>
      </c>
      <c r="E252" t="s">
        <v>28</v>
      </c>
      <c r="F252">
        <v>1591</v>
      </c>
      <c r="G252">
        <v>23</v>
      </c>
      <c r="H252">
        <v>9</v>
      </c>
    </row>
    <row r="253" spans="1:8" x14ac:dyDescent="0.25">
      <c r="A253" t="s">
        <v>105</v>
      </c>
      <c r="B253" t="s">
        <v>112</v>
      </c>
      <c r="C253" t="s">
        <v>110</v>
      </c>
      <c r="D253" t="s">
        <v>121</v>
      </c>
      <c r="E253" t="s">
        <v>28</v>
      </c>
      <c r="F253">
        <v>1766</v>
      </c>
      <c r="G253">
        <v>23</v>
      </c>
      <c r="H253">
        <v>10</v>
      </c>
    </row>
    <row r="254" spans="1:8" x14ac:dyDescent="0.25">
      <c r="A254" t="s">
        <v>105</v>
      </c>
      <c r="B254" t="s">
        <v>112</v>
      </c>
      <c r="C254" t="s">
        <v>110</v>
      </c>
      <c r="D254" t="s">
        <v>121</v>
      </c>
      <c r="E254" t="s">
        <v>28</v>
      </c>
      <c r="F254">
        <v>2028</v>
      </c>
      <c r="G254">
        <v>23</v>
      </c>
      <c r="H254">
        <v>11</v>
      </c>
    </row>
    <row r="255" spans="1:8" x14ac:dyDescent="0.25">
      <c r="A255" t="s">
        <v>105</v>
      </c>
      <c r="B255" t="s">
        <v>112</v>
      </c>
      <c r="C255" t="s">
        <v>110</v>
      </c>
      <c r="D255" t="s">
        <v>121</v>
      </c>
      <c r="E255" t="s">
        <v>29</v>
      </c>
      <c r="F255">
        <v>220</v>
      </c>
      <c r="G255">
        <v>24</v>
      </c>
      <c r="H255">
        <v>1</v>
      </c>
    </row>
    <row r="256" spans="1:8" x14ac:dyDescent="0.25">
      <c r="A256" t="s">
        <v>105</v>
      </c>
      <c r="B256" t="s">
        <v>112</v>
      </c>
      <c r="C256" t="s">
        <v>110</v>
      </c>
      <c r="D256" t="s">
        <v>121</v>
      </c>
      <c r="E256" t="s">
        <v>29</v>
      </c>
      <c r="F256">
        <v>268</v>
      </c>
      <c r="G256">
        <v>24</v>
      </c>
      <c r="H256">
        <v>2</v>
      </c>
    </row>
    <row r="257" spans="1:8" x14ac:dyDescent="0.25">
      <c r="A257" t="s">
        <v>105</v>
      </c>
      <c r="B257" t="s">
        <v>112</v>
      </c>
      <c r="C257" t="s">
        <v>110</v>
      </c>
      <c r="D257" t="s">
        <v>121</v>
      </c>
      <c r="E257" t="s">
        <v>29</v>
      </c>
      <c r="F257">
        <v>315</v>
      </c>
      <c r="G257">
        <v>24</v>
      </c>
      <c r="H257">
        <v>3</v>
      </c>
    </row>
    <row r="258" spans="1:8" x14ac:dyDescent="0.25">
      <c r="A258" t="s">
        <v>105</v>
      </c>
      <c r="B258" t="s">
        <v>112</v>
      </c>
      <c r="C258" t="s">
        <v>110</v>
      </c>
      <c r="D258" t="s">
        <v>121</v>
      </c>
      <c r="E258" t="s">
        <v>29</v>
      </c>
      <c r="F258">
        <v>366</v>
      </c>
      <c r="G258">
        <v>24</v>
      </c>
      <c r="H258">
        <v>4</v>
      </c>
    </row>
    <row r="259" spans="1:8" x14ac:dyDescent="0.25">
      <c r="A259" t="s">
        <v>105</v>
      </c>
      <c r="B259" t="s">
        <v>112</v>
      </c>
      <c r="C259" t="s">
        <v>110</v>
      </c>
      <c r="D259" t="s">
        <v>121</v>
      </c>
      <c r="E259" t="s">
        <v>29</v>
      </c>
      <c r="F259">
        <v>408</v>
      </c>
      <c r="G259">
        <v>24</v>
      </c>
      <c r="H259">
        <v>5</v>
      </c>
    </row>
    <row r="260" spans="1:8" x14ac:dyDescent="0.25">
      <c r="A260" t="s">
        <v>105</v>
      </c>
      <c r="B260" t="s">
        <v>112</v>
      </c>
      <c r="C260" t="s">
        <v>110</v>
      </c>
      <c r="D260" t="s">
        <v>121</v>
      </c>
      <c r="E260" t="s">
        <v>29</v>
      </c>
      <c r="F260">
        <v>476</v>
      </c>
      <c r="G260">
        <v>24</v>
      </c>
      <c r="H260">
        <v>6</v>
      </c>
    </row>
    <row r="261" spans="1:8" x14ac:dyDescent="0.25">
      <c r="A261" t="s">
        <v>105</v>
      </c>
      <c r="B261" t="s">
        <v>112</v>
      </c>
      <c r="C261" t="s">
        <v>110</v>
      </c>
      <c r="D261" t="s">
        <v>121</v>
      </c>
      <c r="E261" t="s">
        <v>29</v>
      </c>
      <c r="F261">
        <v>544</v>
      </c>
      <c r="G261">
        <v>24</v>
      </c>
      <c r="H261">
        <v>7</v>
      </c>
    </row>
    <row r="262" spans="1:8" x14ac:dyDescent="0.25">
      <c r="A262" t="s">
        <v>105</v>
      </c>
      <c r="B262" t="s">
        <v>112</v>
      </c>
      <c r="C262" t="s">
        <v>110</v>
      </c>
      <c r="D262" t="s">
        <v>121</v>
      </c>
      <c r="E262" t="s">
        <v>29</v>
      </c>
      <c r="F262">
        <v>609</v>
      </c>
      <c r="G262">
        <v>24</v>
      </c>
      <c r="H262">
        <v>8</v>
      </c>
    </row>
    <row r="263" spans="1:8" x14ac:dyDescent="0.25">
      <c r="A263" t="s">
        <v>105</v>
      </c>
      <c r="B263" t="s">
        <v>112</v>
      </c>
      <c r="C263" t="s">
        <v>110</v>
      </c>
      <c r="D263" t="s">
        <v>121</v>
      </c>
      <c r="E263" t="s">
        <v>29</v>
      </c>
      <c r="F263">
        <v>686</v>
      </c>
      <c r="G263">
        <v>24</v>
      </c>
      <c r="H263">
        <v>9</v>
      </c>
    </row>
    <row r="264" spans="1:8" x14ac:dyDescent="0.25">
      <c r="A264" t="s">
        <v>105</v>
      </c>
      <c r="B264" t="s">
        <v>112</v>
      </c>
      <c r="C264" t="s">
        <v>110</v>
      </c>
      <c r="D264" t="s">
        <v>121</v>
      </c>
      <c r="E264" t="s">
        <v>29</v>
      </c>
      <c r="F264">
        <v>770</v>
      </c>
      <c r="G264">
        <v>24</v>
      </c>
      <c r="H264">
        <v>10</v>
      </c>
    </row>
    <row r="265" spans="1:8" x14ac:dyDescent="0.25">
      <c r="A265" t="s">
        <v>105</v>
      </c>
      <c r="B265" t="s">
        <v>112</v>
      </c>
      <c r="C265" t="s">
        <v>110</v>
      </c>
      <c r="D265" t="s">
        <v>121</v>
      </c>
      <c r="E265" t="s">
        <v>29</v>
      </c>
      <c r="F265">
        <v>868</v>
      </c>
      <c r="G265">
        <v>24</v>
      </c>
      <c r="H265">
        <v>11</v>
      </c>
    </row>
    <row r="266" spans="1:8" x14ac:dyDescent="0.25">
      <c r="A266" t="s">
        <v>105</v>
      </c>
      <c r="B266" t="s">
        <v>112</v>
      </c>
      <c r="C266" t="s">
        <v>111</v>
      </c>
      <c r="D266" t="s">
        <v>30</v>
      </c>
      <c r="E266" t="s">
        <v>30</v>
      </c>
      <c r="F266">
        <v>19</v>
      </c>
      <c r="G266">
        <v>25</v>
      </c>
      <c r="H266">
        <v>1</v>
      </c>
    </row>
    <row r="267" spans="1:8" x14ac:dyDescent="0.25">
      <c r="A267" t="s">
        <v>105</v>
      </c>
      <c r="B267" t="s">
        <v>112</v>
      </c>
      <c r="C267" t="s">
        <v>111</v>
      </c>
      <c r="D267" t="s">
        <v>30</v>
      </c>
      <c r="E267" t="s">
        <v>30</v>
      </c>
      <c r="F267">
        <v>15</v>
      </c>
      <c r="G267">
        <v>25</v>
      </c>
      <c r="H267">
        <v>2</v>
      </c>
    </row>
    <row r="268" spans="1:8" x14ac:dyDescent="0.25">
      <c r="A268" t="s">
        <v>105</v>
      </c>
      <c r="B268" t="s">
        <v>112</v>
      </c>
      <c r="C268" t="s">
        <v>111</v>
      </c>
      <c r="D268" t="s">
        <v>30</v>
      </c>
      <c r="E268" t="s">
        <v>30</v>
      </c>
      <c r="F268">
        <v>24</v>
      </c>
      <c r="G268">
        <v>25</v>
      </c>
      <c r="H268">
        <v>3</v>
      </c>
    </row>
    <row r="269" spans="1:8" x14ac:dyDescent="0.25">
      <c r="A269" t="s">
        <v>105</v>
      </c>
      <c r="B269" t="s">
        <v>112</v>
      </c>
      <c r="C269" t="s">
        <v>111</v>
      </c>
      <c r="D269" t="s">
        <v>30</v>
      </c>
      <c r="E269" t="s">
        <v>30</v>
      </c>
      <c r="F269">
        <v>40</v>
      </c>
      <c r="G269">
        <v>25</v>
      </c>
      <c r="H269">
        <v>4</v>
      </c>
    </row>
    <row r="270" spans="1:8" x14ac:dyDescent="0.25">
      <c r="A270" t="s">
        <v>105</v>
      </c>
      <c r="B270" t="s">
        <v>112</v>
      </c>
      <c r="C270" t="s">
        <v>111</v>
      </c>
      <c r="D270" t="s">
        <v>30</v>
      </c>
      <c r="E270" t="s">
        <v>30</v>
      </c>
      <c r="F270">
        <v>28</v>
      </c>
      <c r="G270">
        <v>25</v>
      </c>
      <c r="H270">
        <v>5</v>
      </c>
    </row>
    <row r="271" spans="1:8" x14ac:dyDescent="0.25">
      <c r="A271" t="s">
        <v>105</v>
      </c>
      <c r="B271" t="s">
        <v>112</v>
      </c>
      <c r="C271" t="s">
        <v>111</v>
      </c>
      <c r="D271" t="s">
        <v>30</v>
      </c>
      <c r="E271" t="s">
        <v>30</v>
      </c>
      <c r="F271">
        <v>42</v>
      </c>
      <c r="G271">
        <v>25</v>
      </c>
      <c r="H271">
        <v>6</v>
      </c>
    </row>
    <row r="272" spans="1:8" x14ac:dyDescent="0.25">
      <c r="A272" t="s">
        <v>105</v>
      </c>
      <c r="B272" t="s">
        <v>112</v>
      </c>
      <c r="C272" t="s">
        <v>111</v>
      </c>
      <c r="D272" t="s">
        <v>30</v>
      </c>
      <c r="E272" t="s">
        <v>30</v>
      </c>
      <c r="F272">
        <v>17</v>
      </c>
      <c r="G272">
        <v>25</v>
      </c>
      <c r="H272">
        <v>7</v>
      </c>
    </row>
    <row r="273" spans="1:8" x14ac:dyDescent="0.25">
      <c r="A273" t="s">
        <v>105</v>
      </c>
      <c r="B273" t="s">
        <v>112</v>
      </c>
      <c r="C273" t="s">
        <v>111</v>
      </c>
      <c r="D273" t="s">
        <v>30</v>
      </c>
      <c r="E273" t="s">
        <v>30</v>
      </c>
      <c r="F273">
        <v>33</v>
      </c>
      <c r="G273">
        <v>25</v>
      </c>
      <c r="H273">
        <v>8</v>
      </c>
    </row>
    <row r="274" spans="1:8" x14ac:dyDescent="0.25">
      <c r="A274" t="s">
        <v>105</v>
      </c>
      <c r="B274" t="s">
        <v>112</v>
      </c>
      <c r="C274" t="s">
        <v>111</v>
      </c>
      <c r="D274" t="s">
        <v>30</v>
      </c>
      <c r="E274" t="s">
        <v>30</v>
      </c>
      <c r="F274">
        <v>35</v>
      </c>
      <c r="G274">
        <v>25</v>
      </c>
      <c r="H274">
        <v>9</v>
      </c>
    </row>
    <row r="275" spans="1:8" x14ac:dyDescent="0.25">
      <c r="A275" t="s">
        <v>105</v>
      </c>
      <c r="B275" t="s">
        <v>112</v>
      </c>
      <c r="C275" t="s">
        <v>111</v>
      </c>
      <c r="D275" t="s">
        <v>30</v>
      </c>
      <c r="E275" t="s">
        <v>30</v>
      </c>
      <c r="F275">
        <v>27</v>
      </c>
      <c r="G275">
        <v>25</v>
      </c>
      <c r="H275">
        <v>10</v>
      </c>
    </row>
    <row r="276" spans="1:8" x14ac:dyDescent="0.25">
      <c r="A276" t="s">
        <v>105</v>
      </c>
      <c r="B276" t="s">
        <v>112</v>
      </c>
      <c r="C276" t="s">
        <v>111</v>
      </c>
      <c r="D276" t="s">
        <v>30</v>
      </c>
      <c r="E276" t="s">
        <v>30</v>
      </c>
      <c r="F276">
        <v>41</v>
      </c>
      <c r="G276">
        <v>25</v>
      </c>
      <c r="H276">
        <v>11</v>
      </c>
    </row>
    <row r="277" spans="1:8" x14ac:dyDescent="0.25">
      <c r="A277" t="s">
        <v>105</v>
      </c>
      <c r="B277" t="s">
        <v>112</v>
      </c>
      <c r="C277" t="s">
        <v>111</v>
      </c>
      <c r="D277" t="s">
        <v>31</v>
      </c>
      <c r="E277" t="s">
        <v>31</v>
      </c>
      <c r="F277">
        <v>5</v>
      </c>
      <c r="G277">
        <v>26</v>
      </c>
      <c r="H277">
        <v>1</v>
      </c>
    </row>
    <row r="278" spans="1:8" x14ac:dyDescent="0.25">
      <c r="A278" t="s">
        <v>105</v>
      </c>
      <c r="B278" t="s">
        <v>112</v>
      </c>
      <c r="C278" t="s">
        <v>111</v>
      </c>
      <c r="D278" t="s">
        <v>31</v>
      </c>
      <c r="E278" t="s">
        <v>31</v>
      </c>
      <c r="F278">
        <v>7</v>
      </c>
      <c r="G278">
        <v>26</v>
      </c>
      <c r="H278">
        <v>2</v>
      </c>
    </row>
    <row r="279" spans="1:8" x14ac:dyDescent="0.25">
      <c r="A279" t="s">
        <v>105</v>
      </c>
      <c r="B279" t="s">
        <v>112</v>
      </c>
      <c r="C279" t="s">
        <v>111</v>
      </c>
      <c r="D279" t="s">
        <v>31</v>
      </c>
      <c r="E279" t="s">
        <v>31</v>
      </c>
      <c r="F279">
        <v>6</v>
      </c>
      <c r="G279">
        <v>26</v>
      </c>
      <c r="H279">
        <v>3</v>
      </c>
    </row>
    <row r="280" spans="1:8" x14ac:dyDescent="0.25">
      <c r="A280" t="s">
        <v>105</v>
      </c>
      <c r="B280" t="s">
        <v>112</v>
      </c>
      <c r="C280" t="s">
        <v>111</v>
      </c>
      <c r="D280" t="s">
        <v>31</v>
      </c>
      <c r="E280" t="s">
        <v>31</v>
      </c>
      <c r="F280">
        <v>14</v>
      </c>
      <c r="G280">
        <v>26</v>
      </c>
      <c r="H280">
        <v>4</v>
      </c>
    </row>
    <row r="281" spans="1:8" x14ac:dyDescent="0.25">
      <c r="A281" t="s">
        <v>105</v>
      </c>
      <c r="B281" t="s">
        <v>112</v>
      </c>
      <c r="C281" t="s">
        <v>111</v>
      </c>
      <c r="D281" t="s">
        <v>31</v>
      </c>
      <c r="E281" t="s">
        <v>31</v>
      </c>
      <c r="F281">
        <v>14</v>
      </c>
      <c r="G281">
        <v>26</v>
      </c>
      <c r="H281">
        <v>5</v>
      </c>
    </row>
    <row r="282" spans="1:8" x14ac:dyDescent="0.25">
      <c r="A282" t="s">
        <v>105</v>
      </c>
      <c r="B282" t="s">
        <v>112</v>
      </c>
      <c r="C282" t="s">
        <v>111</v>
      </c>
      <c r="D282" t="s">
        <v>31</v>
      </c>
      <c r="E282" t="s">
        <v>31</v>
      </c>
      <c r="F282">
        <v>36</v>
      </c>
      <c r="G282">
        <v>26</v>
      </c>
      <c r="H282">
        <v>6</v>
      </c>
    </row>
    <row r="283" spans="1:8" x14ac:dyDescent="0.25">
      <c r="A283" t="s">
        <v>105</v>
      </c>
      <c r="B283" t="s">
        <v>112</v>
      </c>
      <c r="C283" t="s">
        <v>111</v>
      </c>
      <c r="D283" t="s">
        <v>31</v>
      </c>
      <c r="E283" t="s">
        <v>31</v>
      </c>
      <c r="F283">
        <v>33</v>
      </c>
      <c r="G283">
        <v>26</v>
      </c>
      <c r="H283">
        <v>7</v>
      </c>
    </row>
    <row r="284" spans="1:8" x14ac:dyDescent="0.25">
      <c r="A284" t="s">
        <v>105</v>
      </c>
      <c r="B284" t="s">
        <v>112</v>
      </c>
      <c r="C284" t="s">
        <v>111</v>
      </c>
      <c r="D284" t="s">
        <v>31</v>
      </c>
      <c r="E284" t="s">
        <v>31</v>
      </c>
      <c r="F284">
        <v>29</v>
      </c>
      <c r="G284">
        <v>26</v>
      </c>
      <c r="H284">
        <v>8</v>
      </c>
    </row>
    <row r="285" spans="1:8" x14ac:dyDescent="0.25">
      <c r="A285" t="s">
        <v>105</v>
      </c>
      <c r="B285" t="s">
        <v>112</v>
      </c>
      <c r="C285" t="s">
        <v>111</v>
      </c>
      <c r="D285" t="s">
        <v>31</v>
      </c>
      <c r="E285" t="s">
        <v>31</v>
      </c>
      <c r="F285">
        <v>25</v>
      </c>
      <c r="G285">
        <v>26</v>
      </c>
      <c r="H285">
        <v>9</v>
      </c>
    </row>
    <row r="286" spans="1:8" x14ac:dyDescent="0.25">
      <c r="A286" t="s">
        <v>105</v>
      </c>
      <c r="B286" t="s">
        <v>112</v>
      </c>
      <c r="C286" t="s">
        <v>111</v>
      </c>
      <c r="D286" t="s">
        <v>31</v>
      </c>
      <c r="E286" t="s">
        <v>31</v>
      </c>
      <c r="F286">
        <v>127</v>
      </c>
      <c r="G286">
        <v>26</v>
      </c>
      <c r="H286">
        <v>10</v>
      </c>
    </row>
    <row r="287" spans="1:8" x14ac:dyDescent="0.25">
      <c r="A287" t="s">
        <v>105</v>
      </c>
      <c r="B287" t="s">
        <v>112</v>
      </c>
      <c r="C287" t="s">
        <v>111</v>
      </c>
      <c r="D287" t="s">
        <v>31</v>
      </c>
      <c r="E287" t="s">
        <v>31</v>
      </c>
      <c r="F287">
        <v>183</v>
      </c>
      <c r="G287">
        <v>26</v>
      </c>
      <c r="H287">
        <v>11</v>
      </c>
    </row>
    <row r="288" spans="1:8" x14ac:dyDescent="0.25">
      <c r="A288" t="s">
        <v>105</v>
      </c>
      <c r="B288" t="s">
        <v>112</v>
      </c>
      <c r="C288" t="s">
        <v>111</v>
      </c>
      <c r="D288" t="s">
        <v>122</v>
      </c>
      <c r="E288" t="s">
        <v>122</v>
      </c>
      <c r="F288">
        <v>1819</v>
      </c>
      <c r="G288">
        <v>27</v>
      </c>
      <c r="H288">
        <v>1</v>
      </c>
    </row>
    <row r="289" spans="1:8" x14ac:dyDescent="0.25">
      <c r="A289" t="s">
        <v>105</v>
      </c>
      <c r="B289" t="s">
        <v>112</v>
      </c>
      <c r="C289" t="s">
        <v>111</v>
      </c>
      <c r="D289" t="s">
        <v>122</v>
      </c>
      <c r="E289" t="s">
        <v>122</v>
      </c>
      <c r="F289">
        <v>2053</v>
      </c>
      <c r="G289">
        <v>27</v>
      </c>
      <c r="H289">
        <v>2</v>
      </c>
    </row>
    <row r="290" spans="1:8" x14ac:dyDescent="0.25">
      <c r="A290" t="s">
        <v>105</v>
      </c>
      <c r="B290" t="s">
        <v>112</v>
      </c>
      <c r="C290" t="s">
        <v>111</v>
      </c>
      <c r="D290" t="s">
        <v>122</v>
      </c>
      <c r="E290" t="s">
        <v>122</v>
      </c>
      <c r="F290">
        <v>2072</v>
      </c>
      <c r="G290">
        <v>27</v>
      </c>
      <c r="H290">
        <v>3</v>
      </c>
    </row>
    <row r="291" spans="1:8" x14ac:dyDescent="0.25">
      <c r="A291" t="s">
        <v>105</v>
      </c>
      <c r="B291" t="s">
        <v>112</v>
      </c>
      <c r="C291" t="s">
        <v>111</v>
      </c>
      <c r="D291" t="s">
        <v>122</v>
      </c>
      <c r="E291" t="s">
        <v>122</v>
      </c>
      <c r="F291">
        <v>2308</v>
      </c>
      <c r="G291">
        <v>27</v>
      </c>
      <c r="H291">
        <v>4</v>
      </c>
    </row>
    <row r="292" spans="1:8" x14ac:dyDescent="0.25">
      <c r="A292" t="s">
        <v>105</v>
      </c>
      <c r="B292" t="s">
        <v>112</v>
      </c>
      <c r="C292" t="s">
        <v>111</v>
      </c>
      <c r="D292" t="s">
        <v>122</v>
      </c>
      <c r="E292" t="s">
        <v>122</v>
      </c>
      <c r="F292">
        <v>2648</v>
      </c>
      <c r="G292">
        <v>27</v>
      </c>
      <c r="H292">
        <v>5</v>
      </c>
    </row>
    <row r="293" spans="1:8" x14ac:dyDescent="0.25">
      <c r="A293" t="s">
        <v>105</v>
      </c>
      <c r="B293" t="s">
        <v>112</v>
      </c>
      <c r="C293" t="s">
        <v>111</v>
      </c>
      <c r="D293" t="s">
        <v>122</v>
      </c>
      <c r="E293" t="s">
        <v>122</v>
      </c>
      <c r="F293">
        <v>2894</v>
      </c>
      <c r="G293">
        <v>27</v>
      </c>
      <c r="H293">
        <v>6</v>
      </c>
    </row>
    <row r="294" spans="1:8" x14ac:dyDescent="0.25">
      <c r="A294" t="s">
        <v>105</v>
      </c>
      <c r="B294" t="s">
        <v>112</v>
      </c>
      <c r="C294" t="s">
        <v>111</v>
      </c>
      <c r="D294" t="s">
        <v>122</v>
      </c>
      <c r="E294" t="s">
        <v>122</v>
      </c>
      <c r="F294">
        <v>2862</v>
      </c>
      <c r="G294">
        <v>27</v>
      </c>
      <c r="H294">
        <v>7</v>
      </c>
    </row>
    <row r="295" spans="1:8" x14ac:dyDescent="0.25">
      <c r="A295" t="s">
        <v>105</v>
      </c>
      <c r="B295" t="s">
        <v>112</v>
      </c>
      <c r="C295" t="s">
        <v>111</v>
      </c>
      <c r="D295" t="s">
        <v>122</v>
      </c>
      <c r="E295" t="s">
        <v>122</v>
      </c>
      <c r="F295">
        <v>3171</v>
      </c>
      <c r="G295">
        <v>27</v>
      </c>
      <c r="H295">
        <v>8</v>
      </c>
    </row>
    <row r="296" spans="1:8" x14ac:dyDescent="0.25">
      <c r="A296" t="s">
        <v>105</v>
      </c>
      <c r="B296" t="s">
        <v>112</v>
      </c>
      <c r="C296" t="s">
        <v>111</v>
      </c>
      <c r="D296" t="s">
        <v>122</v>
      </c>
      <c r="E296" t="s">
        <v>122</v>
      </c>
      <c r="F296">
        <v>3394</v>
      </c>
      <c r="G296">
        <v>27</v>
      </c>
      <c r="H296">
        <v>9</v>
      </c>
    </row>
    <row r="297" spans="1:8" x14ac:dyDescent="0.25">
      <c r="A297" t="s">
        <v>105</v>
      </c>
      <c r="B297" t="s">
        <v>112</v>
      </c>
      <c r="C297" t="s">
        <v>111</v>
      </c>
      <c r="D297" t="s">
        <v>122</v>
      </c>
      <c r="E297" t="s">
        <v>122</v>
      </c>
      <c r="F297">
        <v>4170</v>
      </c>
      <c r="G297">
        <v>27</v>
      </c>
      <c r="H297">
        <v>10</v>
      </c>
    </row>
    <row r="298" spans="1:8" x14ac:dyDescent="0.25">
      <c r="A298" t="s">
        <v>105</v>
      </c>
      <c r="B298" t="s">
        <v>112</v>
      </c>
      <c r="C298" t="s">
        <v>111</v>
      </c>
      <c r="D298" t="s">
        <v>122</v>
      </c>
      <c r="E298" t="s">
        <v>122</v>
      </c>
      <c r="F298">
        <v>4657</v>
      </c>
      <c r="G298">
        <v>27</v>
      </c>
      <c r="H298">
        <v>11</v>
      </c>
    </row>
    <row r="299" spans="1:8" x14ac:dyDescent="0.25">
      <c r="A299" t="s">
        <v>105</v>
      </c>
      <c r="B299" t="s">
        <v>112</v>
      </c>
      <c r="C299" t="s">
        <v>111</v>
      </c>
      <c r="D299" t="s">
        <v>122</v>
      </c>
      <c r="E299" t="s">
        <v>33</v>
      </c>
      <c r="F299">
        <v>1349</v>
      </c>
      <c r="G299">
        <v>28</v>
      </c>
      <c r="H299">
        <v>1</v>
      </c>
    </row>
    <row r="300" spans="1:8" x14ac:dyDescent="0.25">
      <c r="A300" t="s">
        <v>105</v>
      </c>
      <c r="B300" t="s">
        <v>112</v>
      </c>
      <c r="C300" t="s">
        <v>111</v>
      </c>
      <c r="D300" t="s">
        <v>122</v>
      </c>
      <c r="E300" t="s">
        <v>33</v>
      </c>
      <c r="F300">
        <v>1362</v>
      </c>
      <c r="G300">
        <v>28</v>
      </c>
      <c r="H300">
        <v>2</v>
      </c>
    </row>
    <row r="301" spans="1:8" x14ac:dyDescent="0.25">
      <c r="A301" t="s">
        <v>105</v>
      </c>
      <c r="B301" t="s">
        <v>112</v>
      </c>
      <c r="C301" t="s">
        <v>111</v>
      </c>
      <c r="D301" t="s">
        <v>122</v>
      </c>
      <c r="E301" t="s">
        <v>33</v>
      </c>
      <c r="F301">
        <v>1300</v>
      </c>
      <c r="G301">
        <v>28</v>
      </c>
      <c r="H301">
        <v>3</v>
      </c>
    </row>
    <row r="302" spans="1:8" x14ac:dyDescent="0.25">
      <c r="A302" t="s">
        <v>105</v>
      </c>
      <c r="B302" t="s">
        <v>112</v>
      </c>
      <c r="C302" t="s">
        <v>111</v>
      </c>
      <c r="D302" t="s">
        <v>122</v>
      </c>
      <c r="E302" t="s">
        <v>33</v>
      </c>
      <c r="F302">
        <v>1447</v>
      </c>
      <c r="G302">
        <v>28</v>
      </c>
      <c r="H302">
        <v>4</v>
      </c>
    </row>
    <row r="303" spans="1:8" x14ac:dyDescent="0.25">
      <c r="A303" t="s">
        <v>105</v>
      </c>
      <c r="B303" t="s">
        <v>112</v>
      </c>
      <c r="C303" t="s">
        <v>111</v>
      </c>
      <c r="D303" t="s">
        <v>122</v>
      </c>
      <c r="E303" t="s">
        <v>33</v>
      </c>
      <c r="F303">
        <v>1729</v>
      </c>
      <c r="G303">
        <v>28</v>
      </c>
      <c r="H303">
        <v>5</v>
      </c>
    </row>
    <row r="304" spans="1:8" x14ac:dyDescent="0.25">
      <c r="A304" t="s">
        <v>105</v>
      </c>
      <c r="B304" t="s">
        <v>112</v>
      </c>
      <c r="C304" t="s">
        <v>111</v>
      </c>
      <c r="D304" t="s">
        <v>122</v>
      </c>
      <c r="E304" t="s">
        <v>33</v>
      </c>
      <c r="F304">
        <v>1891</v>
      </c>
      <c r="G304">
        <v>28</v>
      </c>
      <c r="H304">
        <v>6</v>
      </c>
    </row>
    <row r="305" spans="1:8" x14ac:dyDescent="0.25">
      <c r="A305" t="s">
        <v>105</v>
      </c>
      <c r="B305" t="s">
        <v>112</v>
      </c>
      <c r="C305" t="s">
        <v>111</v>
      </c>
      <c r="D305" t="s">
        <v>122</v>
      </c>
      <c r="E305" t="s">
        <v>33</v>
      </c>
      <c r="F305">
        <v>1750</v>
      </c>
      <c r="G305">
        <v>28</v>
      </c>
      <c r="H305">
        <v>7</v>
      </c>
    </row>
    <row r="306" spans="1:8" x14ac:dyDescent="0.25">
      <c r="A306" t="s">
        <v>105</v>
      </c>
      <c r="B306" t="s">
        <v>112</v>
      </c>
      <c r="C306" t="s">
        <v>111</v>
      </c>
      <c r="D306" t="s">
        <v>122</v>
      </c>
      <c r="E306" t="s">
        <v>33</v>
      </c>
      <c r="F306">
        <v>2223</v>
      </c>
      <c r="G306">
        <v>28</v>
      </c>
      <c r="H306">
        <v>8</v>
      </c>
    </row>
    <row r="307" spans="1:8" x14ac:dyDescent="0.25">
      <c r="A307" t="s">
        <v>105</v>
      </c>
      <c r="B307" t="s">
        <v>112</v>
      </c>
      <c r="C307" t="s">
        <v>111</v>
      </c>
      <c r="D307" t="s">
        <v>122</v>
      </c>
      <c r="E307" t="s">
        <v>33</v>
      </c>
      <c r="F307">
        <v>2352</v>
      </c>
      <c r="G307">
        <v>28</v>
      </c>
      <c r="H307">
        <v>9</v>
      </c>
    </row>
    <row r="308" spans="1:8" x14ac:dyDescent="0.25">
      <c r="A308" t="s">
        <v>105</v>
      </c>
      <c r="B308" t="s">
        <v>112</v>
      </c>
      <c r="C308" t="s">
        <v>111</v>
      </c>
      <c r="D308" t="s">
        <v>122</v>
      </c>
      <c r="E308" t="s">
        <v>33</v>
      </c>
      <c r="F308">
        <v>3072</v>
      </c>
      <c r="G308">
        <v>28</v>
      </c>
      <c r="H308">
        <v>10</v>
      </c>
    </row>
    <row r="309" spans="1:8" x14ac:dyDescent="0.25">
      <c r="A309" t="s">
        <v>105</v>
      </c>
      <c r="B309" t="s">
        <v>112</v>
      </c>
      <c r="C309" t="s">
        <v>111</v>
      </c>
      <c r="D309" t="s">
        <v>122</v>
      </c>
      <c r="E309" t="s">
        <v>33</v>
      </c>
      <c r="F309">
        <v>3498</v>
      </c>
      <c r="G309">
        <v>28</v>
      </c>
      <c r="H309">
        <v>11</v>
      </c>
    </row>
    <row r="310" spans="1:8" x14ac:dyDescent="0.25">
      <c r="A310" t="s">
        <v>105</v>
      </c>
      <c r="B310" t="s">
        <v>112</v>
      </c>
      <c r="C310" t="s">
        <v>111</v>
      </c>
      <c r="D310" t="s">
        <v>122</v>
      </c>
      <c r="E310" t="s">
        <v>34</v>
      </c>
      <c r="F310">
        <v>326</v>
      </c>
      <c r="G310">
        <v>29</v>
      </c>
      <c r="H310">
        <v>1</v>
      </c>
    </row>
    <row r="311" spans="1:8" x14ac:dyDescent="0.25">
      <c r="A311" t="s">
        <v>105</v>
      </c>
      <c r="B311" t="s">
        <v>112</v>
      </c>
      <c r="C311" t="s">
        <v>111</v>
      </c>
      <c r="D311" t="s">
        <v>122</v>
      </c>
      <c r="E311" t="s">
        <v>34</v>
      </c>
      <c r="F311">
        <v>318</v>
      </c>
      <c r="G311">
        <v>29</v>
      </c>
      <c r="H311">
        <v>2</v>
      </c>
    </row>
    <row r="312" spans="1:8" x14ac:dyDescent="0.25">
      <c r="A312" t="s">
        <v>105</v>
      </c>
      <c r="B312" t="s">
        <v>112</v>
      </c>
      <c r="C312" t="s">
        <v>111</v>
      </c>
      <c r="D312" t="s">
        <v>122</v>
      </c>
      <c r="E312" t="s">
        <v>34</v>
      </c>
      <c r="F312">
        <v>376</v>
      </c>
      <c r="G312">
        <v>29</v>
      </c>
      <c r="H312">
        <v>3</v>
      </c>
    </row>
    <row r="313" spans="1:8" x14ac:dyDescent="0.25">
      <c r="A313" t="s">
        <v>105</v>
      </c>
      <c r="B313" t="s">
        <v>112</v>
      </c>
      <c r="C313" t="s">
        <v>111</v>
      </c>
      <c r="D313" t="s">
        <v>122</v>
      </c>
      <c r="E313" t="s">
        <v>34</v>
      </c>
      <c r="F313">
        <v>463</v>
      </c>
      <c r="G313">
        <v>29</v>
      </c>
      <c r="H313">
        <v>4</v>
      </c>
    </row>
    <row r="314" spans="1:8" x14ac:dyDescent="0.25">
      <c r="A314" t="s">
        <v>105</v>
      </c>
      <c r="B314" t="s">
        <v>112</v>
      </c>
      <c r="C314" t="s">
        <v>111</v>
      </c>
      <c r="D314" t="s">
        <v>122</v>
      </c>
      <c r="E314" t="s">
        <v>34</v>
      </c>
      <c r="F314">
        <v>468</v>
      </c>
      <c r="G314">
        <v>29</v>
      </c>
      <c r="H314">
        <v>5</v>
      </c>
    </row>
    <row r="315" spans="1:8" x14ac:dyDescent="0.25">
      <c r="A315" t="s">
        <v>105</v>
      </c>
      <c r="B315" t="s">
        <v>112</v>
      </c>
      <c r="C315" t="s">
        <v>111</v>
      </c>
      <c r="D315" t="s">
        <v>122</v>
      </c>
      <c r="E315" t="s">
        <v>34</v>
      </c>
      <c r="F315">
        <v>535</v>
      </c>
      <c r="G315">
        <v>29</v>
      </c>
      <c r="H315">
        <v>6</v>
      </c>
    </row>
    <row r="316" spans="1:8" x14ac:dyDescent="0.25">
      <c r="A316" t="s">
        <v>105</v>
      </c>
      <c r="B316" t="s">
        <v>112</v>
      </c>
      <c r="C316" t="s">
        <v>111</v>
      </c>
      <c r="D316" t="s">
        <v>122</v>
      </c>
      <c r="E316" t="s">
        <v>34</v>
      </c>
      <c r="F316">
        <v>620</v>
      </c>
      <c r="G316">
        <v>29</v>
      </c>
      <c r="H316">
        <v>7</v>
      </c>
    </row>
    <row r="317" spans="1:8" x14ac:dyDescent="0.25">
      <c r="A317" t="s">
        <v>105</v>
      </c>
      <c r="B317" t="s">
        <v>112</v>
      </c>
      <c r="C317" t="s">
        <v>111</v>
      </c>
      <c r="D317" t="s">
        <v>122</v>
      </c>
      <c r="E317" t="s">
        <v>34</v>
      </c>
      <c r="F317">
        <v>487</v>
      </c>
      <c r="G317">
        <v>29</v>
      </c>
      <c r="H317">
        <v>8</v>
      </c>
    </row>
    <row r="318" spans="1:8" x14ac:dyDescent="0.25">
      <c r="A318" t="s">
        <v>105</v>
      </c>
      <c r="B318" t="s">
        <v>112</v>
      </c>
      <c r="C318" t="s">
        <v>111</v>
      </c>
      <c r="D318" t="s">
        <v>122</v>
      </c>
      <c r="E318" t="s">
        <v>34</v>
      </c>
      <c r="F318">
        <v>611</v>
      </c>
      <c r="G318">
        <v>29</v>
      </c>
      <c r="H318">
        <v>9</v>
      </c>
    </row>
    <row r="319" spans="1:8" x14ac:dyDescent="0.25">
      <c r="A319" t="s">
        <v>105</v>
      </c>
      <c r="B319" t="s">
        <v>112</v>
      </c>
      <c r="C319" t="s">
        <v>111</v>
      </c>
      <c r="D319" t="s">
        <v>122</v>
      </c>
      <c r="E319" t="s">
        <v>34</v>
      </c>
      <c r="F319">
        <v>674</v>
      </c>
      <c r="G319">
        <v>29</v>
      </c>
      <c r="H319">
        <v>10</v>
      </c>
    </row>
    <row r="320" spans="1:8" x14ac:dyDescent="0.25">
      <c r="A320" t="s">
        <v>105</v>
      </c>
      <c r="B320" t="s">
        <v>112</v>
      </c>
      <c r="C320" t="s">
        <v>111</v>
      </c>
      <c r="D320" t="s">
        <v>122</v>
      </c>
      <c r="E320" t="s">
        <v>34</v>
      </c>
      <c r="F320">
        <v>676</v>
      </c>
      <c r="G320">
        <v>29</v>
      </c>
      <c r="H320">
        <v>11</v>
      </c>
    </row>
    <row r="321" spans="1:8" x14ac:dyDescent="0.25">
      <c r="A321" t="s">
        <v>105</v>
      </c>
      <c r="B321" t="s">
        <v>112</v>
      </c>
      <c r="C321" t="s">
        <v>111</v>
      </c>
      <c r="D321" t="s">
        <v>122</v>
      </c>
      <c r="E321" t="s">
        <v>35</v>
      </c>
      <c r="F321">
        <v>35</v>
      </c>
      <c r="G321">
        <v>30</v>
      </c>
      <c r="H321">
        <v>1</v>
      </c>
    </row>
    <row r="322" spans="1:8" x14ac:dyDescent="0.25">
      <c r="A322" t="s">
        <v>105</v>
      </c>
      <c r="B322" t="s">
        <v>112</v>
      </c>
      <c r="C322" t="s">
        <v>111</v>
      </c>
      <c r="D322" t="s">
        <v>122</v>
      </c>
      <c r="E322" t="s">
        <v>35</v>
      </c>
      <c r="F322">
        <v>21</v>
      </c>
      <c r="G322">
        <v>30</v>
      </c>
      <c r="H322">
        <v>2</v>
      </c>
    </row>
    <row r="323" spans="1:8" x14ac:dyDescent="0.25">
      <c r="A323" t="s">
        <v>105</v>
      </c>
      <c r="B323" t="s">
        <v>112</v>
      </c>
      <c r="C323" t="s">
        <v>111</v>
      </c>
      <c r="D323" t="s">
        <v>122</v>
      </c>
      <c r="E323" t="s">
        <v>35</v>
      </c>
      <c r="F323">
        <v>32</v>
      </c>
      <c r="G323">
        <v>30</v>
      </c>
      <c r="H323">
        <v>3</v>
      </c>
    </row>
    <row r="324" spans="1:8" x14ac:dyDescent="0.25">
      <c r="A324" t="s">
        <v>105</v>
      </c>
      <c r="B324" t="s">
        <v>112</v>
      </c>
      <c r="C324" t="s">
        <v>111</v>
      </c>
      <c r="D324" t="s">
        <v>122</v>
      </c>
      <c r="E324" t="s">
        <v>35</v>
      </c>
      <c r="F324">
        <v>42</v>
      </c>
      <c r="G324">
        <v>30</v>
      </c>
      <c r="H324">
        <v>4</v>
      </c>
    </row>
    <row r="325" spans="1:8" x14ac:dyDescent="0.25">
      <c r="A325" t="s">
        <v>105</v>
      </c>
      <c r="B325" t="s">
        <v>112</v>
      </c>
      <c r="C325" t="s">
        <v>111</v>
      </c>
      <c r="D325" t="s">
        <v>122</v>
      </c>
      <c r="E325" t="s">
        <v>35</v>
      </c>
      <c r="F325">
        <v>29</v>
      </c>
      <c r="G325">
        <v>30</v>
      </c>
      <c r="H325">
        <v>5</v>
      </c>
    </row>
    <row r="326" spans="1:8" x14ac:dyDescent="0.25">
      <c r="A326" t="s">
        <v>105</v>
      </c>
      <c r="B326" t="s">
        <v>112</v>
      </c>
      <c r="C326" t="s">
        <v>111</v>
      </c>
      <c r="D326" t="s">
        <v>122</v>
      </c>
      <c r="E326" t="s">
        <v>35</v>
      </c>
      <c r="F326">
        <v>38</v>
      </c>
      <c r="G326">
        <v>30</v>
      </c>
      <c r="H326">
        <v>6</v>
      </c>
    </row>
    <row r="327" spans="1:8" x14ac:dyDescent="0.25">
      <c r="A327" t="s">
        <v>105</v>
      </c>
      <c r="B327" t="s">
        <v>112</v>
      </c>
      <c r="C327" t="s">
        <v>111</v>
      </c>
      <c r="D327" t="s">
        <v>122</v>
      </c>
      <c r="E327" t="s">
        <v>35</v>
      </c>
      <c r="F327">
        <v>25</v>
      </c>
      <c r="G327">
        <v>30</v>
      </c>
      <c r="H327">
        <v>7</v>
      </c>
    </row>
    <row r="328" spans="1:8" x14ac:dyDescent="0.25">
      <c r="A328" t="s">
        <v>105</v>
      </c>
      <c r="B328" t="s">
        <v>112</v>
      </c>
      <c r="C328" t="s">
        <v>111</v>
      </c>
      <c r="D328" t="s">
        <v>122</v>
      </c>
      <c r="E328" t="s">
        <v>35</v>
      </c>
      <c r="F328">
        <v>30</v>
      </c>
      <c r="G328">
        <v>30</v>
      </c>
      <c r="H328">
        <v>8</v>
      </c>
    </row>
    <row r="329" spans="1:8" x14ac:dyDescent="0.25">
      <c r="A329" t="s">
        <v>105</v>
      </c>
      <c r="B329" t="s">
        <v>112</v>
      </c>
      <c r="C329" t="s">
        <v>111</v>
      </c>
      <c r="D329" t="s">
        <v>122</v>
      </c>
      <c r="E329" t="s">
        <v>35</v>
      </c>
      <c r="F329">
        <v>39</v>
      </c>
      <c r="G329">
        <v>30</v>
      </c>
      <c r="H329">
        <v>9</v>
      </c>
    </row>
    <row r="330" spans="1:8" x14ac:dyDescent="0.25">
      <c r="A330" t="s">
        <v>105</v>
      </c>
      <c r="B330" t="s">
        <v>112</v>
      </c>
      <c r="C330" t="s">
        <v>111</v>
      </c>
      <c r="D330" t="s">
        <v>122</v>
      </c>
      <c r="E330" t="s">
        <v>35</v>
      </c>
      <c r="F330">
        <v>39</v>
      </c>
      <c r="G330">
        <v>30</v>
      </c>
      <c r="H330">
        <v>10</v>
      </c>
    </row>
    <row r="331" spans="1:8" x14ac:dyDescent="0.25">
      <c r="A331" t="s">
        <v>105</v>
      </c>
      <c r="B331" t="s">
        <v>112</v>
      </c>
      <c r="C331" t="s">
        <v>111</v>
      </c>
      <c r="D331" t="s">
        <v>122</v>
      </c>
      <c r="E331" t="s">
        <v>35</v>
      </c>
      <c r="F331">
        <v>50</v>
      </c>
      <c r="G331">
        <v>30</v>
      </c>
      <c r="H331">
        <v>11</v>
      </c>
    </row>
    <row r="332" spans="1:8" x14ac:dyDescent="0.25">
      <c r="A332" t="s">
        <v>105</v>
      </c>
      <c r="B332" t="s">
        <v>112</v>
      </c>
      <c r="C332" t="s">
        <v>111</v>
      </c>
      <c r="D332" t="s">
        <v>122</v>
      </c>
      <c r="E332" t="s">
        <v>36</v>
      </c>
      <c r="F332">
        <v>0</v>
      </c>
      <c r="G332">
        <v>31</v>
      </c>
      <c r="H332">
        <v>1</v>
      </c>
    </row>
    <row r="333" spans="1:8" x14ac:dyDescent="0.25">
      <c r="A333" t="s">
        <v>105</v>
      </c>
      <c r="B333" t="s">
        <v>112</v>
      </c>
      <c r="C333" t="s">
        <v>111</v>
      </c>
      <c r="D333" t="s">
        <v>122</v>
      </c>
      <c r="E333" t="s">
        <v>36</v>
      </c>
      <c r="F333">
        <v>0</v>
      </c>
      <c r="G333">
        <v>31</v>
      </c>
      <c r="H333">
        <v>2</v>
      </c>
    </row>
    <row r="334" spans="1:8" x14ac:dyDescent="0.25">
      <c r="A334" t="s">
        <v>105</v>
      </c>
      <c r="B334" t="s">
        <v>112</v>
      </c>
      <c r="C334" t="s">
        <v>111</v>
      </c>
      <c r="D334" t="s">
        <v>122</v>
      </c>
      <c r="E334" t="s">
        <v>36</v>
      </c>
      <c r="F334">
        <v>0</v>
      </c>
      <c r="G334">
        <v>31</v>
      </c>
      <c r="H334">
        <v>3</v>
      </c>
    </row>
    <row r="335" spans="1:8" x14ac:dyDescent="0.25">
      <c r="A335" t="s">
        <v>105</v>
      </c>
      <c r="B335" t="s">
        <v>112</v>
      </c>
      <c r="C335" t="s">
        <v>111</v>
      </c>
      <c r="D335" t="s">
        <v>122</v>
      </c>
      <c r="E335" t="s">
        <v>36</v>
      </c>
      <c r="F335">
        <v>1</v>
      </c>
      <c r="G335">
        <v>31</v>
      </c>
      <c r="H335">
        <v>4</v>
      </c>
    </row>
    <row r="336" spans="1:8" x14ac:dyDescent="0.25">
      <c r="A336" t="s">
        <v>105</v>
      </c>
      <c r="B336" t="s">
        <v>112</v>
      </c>
      <c r="C336" t="s">
        <v>111</v>
      </c>
      <c r="D336" t="s">
        <v>122</v>
      </c>
      <c r="E336" t="s">
        <v>36</v>
      </c>
      <c r="F336">
        <v>2</v>
      </c>
      <c r="G336">
        <v>31</v>
      </c>
      <c r="H336">
        <v>5</v>
      </c>
    </row>
    <row r="337" spans="1:8" x14ac:dyDescent="0.25">
      <c r="A337" t="s">
        <v>105</v>
      </c>
      <c r="B337" t="s">
        <v>112</v>
      </c>
      <c r="C337" t="s">
        <v>111</v>
      </c>
      <c r="D337" t="s">
        <v>122</v>
      </c>
      <c r="E337" t="s">
        <v>36</v>
      </c>
      <c r="F337">
        <v>5</v>
      </c>
      <c r="G337">
        <v>31</v>
      </c>
      <c r="H337">
        <v>6</v>
      </c>
    </row>
    <row r="338" spans="1:8" x14ac:dyDescent="0.25">
      <c r="A338" t="s">
        <v>105</v>
      </c>
      <c r="B338" t="s">
        <v>112</v>
      </c>
      <c r="C338" t="s">
        <v>111</v>
      </c>
      <c r="D338" t="s">
        <v>122</v>
      </c>
      <c r="E338" t="s">
        <v>36</v>
      </c>
      <c r="F338">
        <v>17</v>
      </c>
      <c r="G338">
        <v>31</v>
      </c>
      <c r="H338">
        <v>7</v>
      </c>
    </row>
    <row r="339" spans="1:8" x14ac:dyDescent="0.25">
      <c r="A339" t="s">
        <v>105</v>
      </c>
      <c r="B339" t="s">
        <v>112</v>
      </c>
      <c r="C339" t="s">
        <v>111</v>
      </c>
      <c r="D339" t="s">
        <v>122</v>
      </c>
      <c r="E339" t="s">
        <v>36</v>
      </c>
      <c r="F339">
        <v>7</v>
      </c>
      <c r="G339">
        <v>31</v>
      </c>
      <c r="H339">
        <v>8</v>
      </c>
    </row>
    <row r="340" spans="1:8" x14ac:dyDescent="0.25">
      <c r="A340" t="s">
        <v>105</v>
      </c>
      <c r="B340" t="s">
        <v>112</v>
      </c>
      <c r="C340" t="s">
        <v>111</v>
      </c>
      <c r="D340" t="s">
        <v>122</v>
      </c>
      <c r="E340" t="s">
        <v>36</v>
      </c>
      <c r="F340">
        <v>7</v>
      </c>
      <c r="G340">
        <v>31</v>
      </c>
      <c r="H340">
        <v>9</v>
      </c>
    </row>
    <row r="341" spans="1:8" x14ac:dyDescent="0.25">
      <c r="A341" t="s">
        <v>105</v>
      </c>
      <c r="B341" t="s">
        <v>112</v>
      </c>
      <c r="C341" t="s">
        <v>111</v>
      </c>
      <c r="D341" t="s">
        <v>122</v>
      </c>
      <c r="E341" t="s">
        <v>36</v>
      </c>
      <c r="F341">
        <v>4</v>
      </c>
      <c r="G341">
        <v>31</v>
      </c>
      <c r="H341">
        <v>10</v>
      </c>
    </row>
    <row r="342" spans="1:8" x14ac:dyDescent="0.25">
      <c r="A342" t="s">
        <v>105</v>
      </c>
      <c r="B342" t="s">
        <v>112</v>
      </c>
      <c r="C342" t="s">
        <v>111</v>
      </c>
      <c r="D342" t="s">
        <v>122</v>
      </c>
      <c r="E342" t="s">
        <v>36</v>
      </c>
      <c r="F342">
        <v>5</v>
      </c>
      <c r="G342">
        <v>31</v>
      </c>
      <c r="H342">
        <v>11</v>
      </c>
    </row>
    <row r="343" spans="1:8" x14ac:dyDescent="0.25">
      <c r="A343" t="s">
        <v>105</v>
      </c>
      <c r="B343" t="s">
        <v>112</v>
      </c>
      <c r="C343" t="s">
        <v>111</v>
      </c>
      <c r="D343" t="s">
        <v>122</v>
      </c>
      <c r="E343" t="s">
        <v>37</v>
      </c>
      <c r="F343">
        <v>109</v>
      </c>
      <c r="G343">
        <v>32</v>
      </c>
      <c r="H343">
        <v>1</v>
      </c>
    </row>
    <row r="344" spans="1:8" x14ac:dyDescent="0.25">
      <c r="A344" t="s">
        <v>105</v>
      </c>
      <c r="B344" t="s">
        <v>112</v>
      </c>
      <c r="C344" t="s">
        <v>111</v>
      </c>
      <c r="D344" t="s">
        <v>122</v>
      </c>
      <c r="E344" t="s">
        <v>37</v>
      </c>
      <c r="F344">
        <v>352</v>
      </c>
      <c r="G344">
        <v>32</v>
      </c>
      <c r="H344">
        <v>2</v>
      </c>
    </row>
    <row r="345" spans="1:8" x14ac:dyDescent="0.25">
      <c r="A345" t="s">
        <v>105</v>
      </c>
      <c r="B345" t="s">
        <v>112</v>
      </c>
      <c r="C345" t="s">
        <v>111</v>
      </c>
      <c r="D345" t="s">
        <v>122</v>
      </c>
      <c r="E345" t="s">
        <v>37</v>
      </c>
      <c r="F345">
        <v>365</v>
      </c>
      <c r="G345">
        <v>32</v>
      </c>
      <c r="H345">
        <v>3</v>
      </c>
    </row>
    <row r="346" spans="1:8" x14ac:dyDescent="0.25">
      <c r="A346" t="s">
        <v>105</v>
      </c>
      <c r="B346" t="s">
        <v>112</v>
      </c>
      <c r="C346" t="s">
        <v>111</v>
      </c>
      <c r="D346" t="s">
        <v>122</v>
      </c>
      <c r="E346" t="s">
        <v>37</v>
      </c>
      <c r="F346">
        <v>356</v>
      </c>
      <c r="G346">
        <v>32</v>
      </c>
      <c r="H346">
        <v>4</v>
      </c>
    </row>
    <row r="347" spans="1:8" x14ac:dyDescent="0.25">
      <c r="A347" t="s">
        <v>105</v>
      </c>
      <c r="B347" t="s">
        <v>112</v>
      </c>
      <c r="C347" t="s">
        <v>111</v>
      </c>
      <c r="D347" t="s">
        <v>122</v>
      </c>
      <c r="E347" t="s">
        <v>37</v>
      </c>
      <c r="F347">
        <v>421</v>
      </c>
      <c r="G347">
        <v>32</v>
      </c>
      <c r="H347">
        <v>5</v>
      </c>
    </row>
    <row r="348" spans="1:8" x14ac:dyDescent="0.25">
      <c r="A348" t="s">
        <v>105</v>
      </c>
      <c r="B348" t="s">
        <v>112</v>
      </c>
      <c r="C348" t="s">
        <v>111</v>
      </c>
      <c r="D348" t="s">
        <v>122</v>
      </c>
      <c r="E348" t="s">
        <v>37</v>
      </c>
      <c r="F348">
        <v>426</v>
      </c>
      <c r="G348">
        <v>32</v>
      </c>
      <c r="H348">
        <v>6</v>
      </c>
    </row>
    <row r="349" spans="1:8" x14ac:dyDescent="0.25">
      <c r="A349" t="s">
        <v>105</v>
      </c>
      <c r="B349" t="s">
        <v>112</v>
      </c>
      <c r="C349" t="s">
        <v>111</v>
      </c>
      <c r="D349" t="s">
        <v>122</v>
      </c>
      <c r="E349" t="s">
        <v>37</v>
      </c>
      <c r="F349">
        <v>450</v>
      </c>
      <c r="G349">
        <v>32</v>
      </c>
      <c r="H349">
        <v>7</v>
      </c>
    </row>
    <row r="350" spans="1:8" x14ac:dyDescent="0.25">
      <c r="A350" t="s">
        <v>105</v>
      </c>
      <c r="B350" t="s">
        <v>112</v>
      </c>
      <c r="C350" t="s">
        <v>111</v>
      </c>
      <c r="D350" t="s">
        <v>122</v>
      </c>
      <c r="E350" t="s">
        <v>37</v>
      </c>
      <c r="F350">
        <v>424</v>
      </c>
      <c r="G350">
        <v>32</v>
      </c>
      <c r="H350">
        <v>8</v>
      </c>
    </row>
    <row r="351" spans="1:8" x14ac:dyDescent="0.25">
      <c r="A351" t="s">
        <v>105</v>
      </c>
      <c r="B351" t="s">
        <v>112</v>
      </c>
      <c r="C351" t="s">
        <v>111</v>
      </c>
      <c r="D351" t="s">
        <v>122</v>
      </c>
      <c r="E351" t="s">
        <v>37</v>
      </c>
      <c r="F351">
        <v>385</v>
      </c>
      <c r="G351">
        <v>32</v>
      </c>
      <c r="H351">
        <v>9</v>
      </c>
    </row>
    <row r="352" spans="1:8" x14ac:dyDescent="0.25">
      <c r="A352" t="s">
        <v>105</v>
      </c>
      <c r="B352" t="s">
        <v>112</v>
      </c>
      <c r="C352" t="s">
        <v>111</v>
      </c>
      <c r="D352" t="s">
        <v>122</v>
      </c>
      <c r="E352" t="s">
        <v>37</v>
      </c>
      <c r="F352">
        <v>381</v>
      </c>
      <c r="G352">
        <v>32</v>
      </c>
      <c r="H352">
        <v>10</v>
      </c>
    </row>
    <row r="353" spans="1:8" x14ac:dyDescent="0.25">
      <c r="A353" t="s">
        <v>105</v>
      </c>
      <c r="B353" t="s">
        <v>112</v>
      </c>
      <c r="C353" t="s">
        <v>111</v>
      </c>
      <c r="D353" t="s">
        <v>122</v>
      </c>
      <c r="E353" t="s">
        <v>37</v>
      </c>
      <c r="F353">
        <v>428</v>
      </c>
      <c r="G353">
        <v>32</v>
      </c>
      <c r="H353">
        <v>11</v>
      </c>
    </row>
    <row r="354" spans="1:8" x14ac:dyDescent="0.25">
      <c r="A354" t="s">
        <v>105</v>
      </c>
      <c r="B354" t="s">
        <v>112</v>
      </c>
      <c r="C354" t="s">
        <v>38</v>
      </c>
      <c r="D354" t="s">
        <v>38</v>
      </c>
      <c r="E354" t="s">
        <v>38</v>
      </c>
      <c r="F354">
        <v>2193</v>
      </c>
      <c r="G354">
        <v>33</v>
      </c>
      <c r="H354">
        <v>1</v>
      </c>
    </row>
    <row r="355" spans="1:8" x14ac:dyDescent="0.25">
      <c r="A355" t="s">
        <v>105</v>
      </c>
      <c r="B355" t="s">
        <v>112</v>
      </c>
      <c r="C355" t="s">
        <v>38</v>
      </c>
      <c r="D355" t="s">
        <v>38</v>
      </c>
      <c r="E355" t="s">
        <v>38</v>
      </c>
      <c r="F355">
        <v>2445</v>
      </c>
      <c r="G355">
        <v>33</v>
      </c>
      <c r="H355">
        <v>2</v>
      </c>
    </row>
    <row r="356" spans="1:8" x14ac:dyDescent="0.25">
      <c r="A356" t="s">
        <v>105</v>
      </c>
      <c r="B356" t="s">
        <v>112</v>
      </c>
      <c r="C356" t="s">
        <v>38</v>
      </c>
      <c r="D356" t="s">
        <v>38</v>
      </c>
      <c r="E356" t="s">
        <v>38</v>
      </c>
      <c r="F356">
        <v>2464</v>
      </c>
      <c r="G356">
        <v>33</v>
      </c>
      <c r="H356">
        <v>3</v>
      </c>
    </row>
    <row r="357" spans="1:8" x14ac:dyDescent="0.25">
      <c r="A357" t="s">
        <v>105</v>
      </c>
      <c r="B357" t="s">
        <v>112</v>
      </c>
      <c r="C357" t="s">
        <v>38</v>
      </c>
      <c r="D357" t="s">
        <v>38</v>
      </c>
      <c r="E357" t="s">
        <v>38</v>
      </c>
      <c r="F357">
        <v>2735</v>
      </c>
      <c r="G357">
        <v>33</v>
      </c>
      <c r="H357">
        <v>4</v>
      </c>
    </row>
    <row r="358" spans="1:8" x14ac:dyDescent="0.25">
      <c r="A358" t="s">
        <v>105</v>
      </c>
      <c r="B358" t="s">
        <v>112</v>
      </c>
      <c r="C358" t="s">
        <v>38</v>
      </c>
      <c r="D358" t="s">
        <v>38</v>
      </c>
      <c r="E358" t="s">
        <v>38</v>
      </c>
      <c r="F358">
        <v>3256</v>
      </c>
      <c r="G358">
        <v>33</v>
      </c>
      <c r="H358">
        <v>5</v>
      </c>
    </row>
    <row r="359" spans="1:8" x14ac:dyDescent="0.25">
      <c r="A359" t="s">
        <v>105</v>
      </c>
      <c r="B359" t="s">
        <v>112</v>
      </c>
      <c r="C359" t="s">
        <v>38</v>
      </c>
      <c r="D359" t="s">
        <v>38</v>
      </c>
      <c r="E359" t="s">
        <v>38</v>
      </c>
      <c r="F359">
        <v>3573</v>
      </c>
      <c r="G359">
        <v>33</v>
      </c>
      <c r="H359">
        <v>6</v>
      </c>
    </row>
    <row r="360" spans="1:8" x14ac:dyDescent="0.25">
      <c r="A360" t="s">
        <v>105</v>
      </c>
      <c r="B360" t="s">
        <v>112</v>
      </c>
      <c r="C360" t="s">
        <v>38</v>
      </c>
      <c r="D360" t="s">
        <v>38</v>
      </c>
      <c r="E360" t="s">
        <v>38</v>
      </c>
      <c r="F360">
        <v>3818</v>
      </c>
      <c r="G360">
        <v>33</v>
      </c>
      <c r="H360">
        <v>7</v>
      </c>
    </row>
    <row r="361" spans="1:8" x14ac:dyDescent="0.25">
      <c r="A361" t="s">
        <v>105</v>
      </c>
      <c r="B361" t="s">
        <v>112</v>
      </c>
      <c r="C361" t="s">
        <v>38</v>
      </c>
      <c r="D361" t="s">
        <v>38</v>
      </c>
      <c r="E361" t="s">
        <v>38</v>
      </c>
      <c r="F361">
        <v>4112</v>
      </c>
      <c r="G361">
        <v>33</v>
      </c>
      <c r="H361">
        <v>8</v>
      </c>
    </row>
    <row r="362" spans="1:8" x14ac:dyDescent="0.25">
      <c r="A362" t="s">
        <v>105</v>
      </c>
      <c r="B362" t="s">
        <v>112</v>
      </c>
      <c r="C362" t="s">
        <v>38</v>
      </c>
      <c r="D362" t="s">
        <v>38</v>
      </c>
      <c r="E362" t="s">
        <v>38</v>
      </c>
      <c r="F362">
        <v>4359</v>
      </c>
      <c r="G362">
        <v>33</v>
      </c>
      <c r="H362">
        <v>9</v>
      </c>
    </row>
    <row r="363" spans="1:8" x14ac:dyDescent="0.25">
      <c r="A363" t="s">
        <v>105</v>
      </c>
      <c r="B363" t="s">
        <v>112</v>
      </c>
      <c r="C363" t="s">
        <v>38</v>
      </c>
      <c r="D363" t="s">
        <v>38</v>
      </c>
      <c r="E363" t="s">
        <v>38</v>
      </c>
      <c r="F363">
        <v>5319</v>
      </c>
      <c r="G363">
        <v>33</v>
      </c>
      <c r="H363">
        <v>10</v>
      </c>
    </row>
    <row r="364" spans="1:8" x14ac:dyDescent="0.25">
      <c r="A364" t="s">
        <v>105</v>
      </c>
      <c r="B364" t="s">
        <v>112</v>
      </c>
      <c r="C364" t="s">
        <v>38</v>
      </c>
      <c r="D364" t="s">
        <v>38</v>
      </c>
      <c r="E364" t="s">
        <v>38</v>
      </c>
      <c r="F364">
        <v>6042</v>
      </c>
      <c r="G364">
        <v>33</v>
      </c>
      <c r="H364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D7AD-7105-40E7-B731-A658CC897ABA}">
  <dimension ref="B2:M34"/>
  <sheetViews>
    <sheetView workbookViewId="0">
      <selection activeCell="O13" sqref="O13"/>
    </sheetView>
  </sheetViews>
  <sheetFormatPr defaultRowHeight="15" x14ac:dyDescent="0.25"/>
  <cols>
    <col min="2" max="2" width="27.42578125" bestFit="1" customWidth="1"/>
    <col min="3" max="3" width="9.140625" customWidth="1"/>
    <col min="4" max="4" width="10.28515625" customWidth="1"/>
    <col min="5" max="5" width="8.7109375" customWidth="1"/>
    <col min="6" max="6" width="9.28515625" customWidth="1"/>
    <col min="7" max="7" width="9.5703125" customWidth="1"/>
    <col min="8" max="8" width="9.7109375" customWidth="1"/>
    <col min="9" max="9" width="9.140625" customWidth="1"/>
    <col min="10" max="10" width="10.140625" customWidth="1"/>
    <col min="11" max="11" width="9.5703125" customWidth="1"/>
    <col min="12" max="12" width="9.42578125" customWidth="1"/>
    <col min="13" max="13" width="8.42578125" customWidth="1"/>
  </cols>
  <sheetData>
    <row r="2" spans="2:13" x14ac:dyDescent="0.25">
      <c r="C2">
        <v>2014</v>
      </c>
      <c r="D2">
        <v>2015</v>
      </c>
      <c r="E2">
        <v>2016</v>
      </c>
      <c r="F2">
        <v>2017</v>
      </c>
      <c r="G2">
        <v>2018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</row>
    <row r="3" spans="2:13" x14ac:dyDescent="0.25">
      <c r="B3" t="s">
        <v>123</v>
      </c>
      <c r="C3">
        <v>104</v>
      </c>
      <c r="D3">
        <v>9</v>
      </c>
      <c r="E3">
        <v>297</v>
      </c>
      <c r="F3">
        <v>227</v>
      </c>
      <c r="G3">
        <v>60</v>
      </c>
      <c r="H3">
        <v>103</v>
      </c>
      <c r="I3">
        <v>477</v>
      </c>
      <c r="J3">
        <v>445</v>
      </c>
      <c r="K3">
        <v>517</v>
      </c>
      <c r="L3">
        <v>258</v>
      </c>
      <c r="M3">
        <v>757</v>
      </c>
    </row>
    <row r="4" spans="2:13" x14ac:dyDescent="0.25">
      <c r="B4" t="s">
        <v>39</v>
      </c>
      <c r="C4">
        <v>296</v>
      </c>
      <c r="D4">
        <v>304</v>
      </c>
      <c r="E4">
        <v>400</v>
      </c>
      <c r="F4">
        <v>388</v>
      </c>
      <c r="G4">
        <v>419</v>
      </c>
      <c r="H4">
        <v>423</v>
      </c>
      <c r="I4">
        <v>523</v>
      </c>
      <c r="J4">
        <v>612</v>
      </c>
      <c r="K4">
        <v>626</v>
      </c>
      <c r="L4">
        <v>727</v>
      </c>
      <c r="M4">
        <v>990</v>
      </c>
    </row>
    <row r="5" spans="2:13" x14ac:dyDescent="0.25">
      <c r="B5" t="s">
        <v>40</v>
      </c>
      <c r="C5">
        <v>49</v>
      </c>
      <c r="D5">
        <v>8</v>
      </c>
      <c r="E5">
        <v>-64</v>
      </c>
      <c r="F5">
        <v>-89</v>
      </c>
      <c r="G5">
        <v>-11</v>
      </c>
      <c r="H5">
        <v>-72</v>
      </c>
      <c r="I5">
        <v>-106</v>
      </c>
      <c r="J5">
        <v>126</v>
      </c>
      <c r="K5">
        <v>-126</v>
      </c>
      <c r="L5">
        <v>-61</v>
      </c>
      <c r="M5">
        <v>-5</v>
      </c>
    </row>
    <row r="6" spans="2:13" x14ac:dyDescent="0.25">
      <c r="B6" t="s">
        <v>41</v>
      </c>
      <c r="C6">
        <v>-278</v>
      </c>
      <c r="D6">
        <v>-10</v>
      </c>
      <c r="E6">
        <v>62</v>
      </c>
      <c r="F6">
        <v>-145</v>
      </c>
      <c r="G6">
        <v>-275</v>
      </c>
      <c r="H6">
        <v>-163</v>
      </c>
      <c r="I6">
        <v>141</v>
      </c>
      <c r="J6">
        <v>-473</v>
      </c>
      <c r="K6">
        <v>-129</v>
      </c>
      <c r="L6">
        <v>-721</v>
      </c>
      <c r="M6">
        <v>-426</v>
      </c>
    </row>
    <row r="7" spans="2:13" x14ac:dyDescent="0.25">
      <c r="B7" t="s">
        <v>42</v>
      </c>
      <c r="C7">
        <v>-17</v>
      </c>
      <c r="D7">
        <v>-48</v>
      </c>
      <c r="E7">
        <v>53</v>
      </c>
      <c r="F7">
        <v>86</v>
      </c>
      <c r="G7">
        <v>124</v>
      </c>
      <c r="H7">
        <v>-54</v>
      </c>
      <c r="I7">
        <v>-23</v>
      </c>
      <c r="J7">
        <v>243</v>
      </c>
      <c r="K7">
        <v>199</v>
      </c>
      <c r="L7">
        <v>390</v>
      </c>
      <c r="M7">
        <v>138</v>
      </c>
    </row>
    <row r="8" spans="2:13" x14ac:dyDescent="0.25">
      <c r="B8" t="s">
        <v>43</v>
      </c>
      <c r="C8">
        <v>47</v>
      </c>
      <c r="D8">
        <v>-247</v>
      </c>
      <c r="E8">
        <v>-94</v>
      </c>
      <c r="F8">
        <v>-2</v>
      </c>
      <c r="G8">
        <v>-11</v>
      </c>
      <c r="H8">
        <v>4</v>
      </c>
      <c r="I8">
        <v>0</v>
      </c>
      <c r="J8">
        <v>-2</v>
      </c>
      <c r="K8">
        <v>1</v>
      </c>
      <c r="L8">
        <v>1</v>
      </c>
      <c r="M8">
        <v>-11</v>
      </c>
    </row>
    <row r="9" spans="2:13" x14ac:dyDescent="0.25">
      <c r="B9" t="s">
        <v>44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2:13" x14ac:dyDescent="0.25">
      <c r="B10" t="s">
        <v>45</v>
      </c>
      <c r="C10">
        <v>20</v>
      </c>
      <c r="D10">
        <v>52</v>
      </c>
      <c r="E10">
        <v>-27</v>
      </c>
      <c r="F10">
        <v>39</v>
      </c>
      <c r="G10">
        <v>-82</v>
      </c>
      <c r="H10">
        <v>68</v>
      </c>
      <c r="I10">
        <v>21</v>
      </c>
      <c r="J10">
        <v>52</v>
      </c>
      <c r="K10">
        <v>53</v>
      </c>
      <c r="L10">
        <v>52</v>
      </c>
      <c r="M10">
        <v>223</v>
      </c>
    </row>
    <row r="11" spans="2:13" x14ac:dyDescent="0.25">
      <c r="B11" t="s">
        <v>46</v>
      </c>
      <c r="C11">
        <v>-169</v>
      </c>
      <c r="D11">
        <v>-245</v>
      </c>
      <c r="E11">
        <v>-69</v>
      </c>
      <c r="F11">
        <v>-111</v>
      </c>
      <c r="G11">
        <v>-255</v>
      </c>
      <c r="H11">
        <v>-216</v>
      </c>
      <c r="I11">
        <v>33</v>
      </c>
      <c r="J11">
        <v>-54</v>
      </c>
      <c r="K11">
        <v>-1</v>
      </c>
      <c r="L11">
        <v>-339</v>
      </c>
      <c r="M11">
        <v>-80</v>
      </c>
    </row>
    <row r="12" spans="2:13" x14ac:dyDescent="0.25">
      <c r="B12" t="s">
        <v>47</v>
      </c>
      <c r="C12">
        <v>-23</v>
      </c>
      <c r="D12">
        <v>-50</v>
      </c>
      <c r="E12">
        <v>-34</v>
      </c>
      <c r="F12">
        <v>-51</v>
      </c>
      <c r="G12">
        <v>-103</v>
      </c>
      <c r="H12">
        <v>-104</v>
      </c>
      <c r="I12">
        <v>-79</v>
      </c>
      <c r="J12">
        <v>-113</v>
      </c>
      <c r="K12">
        <v>-107</v>
      </c>
      <c r="L12">
        <v>-129</v>
      </c>
      <c r="M12">
        <v>-152</v>
      </c>
    </row>
    <row r="13" spans="2:13" x14ac:dyDescent="0.25">
      <c r="B13" t="s">
        <v>124</v>
      </c>
      <c r="C13">
        <v>-52</v>
      </c>
      <c r="D13">
        <v>-58</v>
      </c>
      <c r="E13">
        <v>-54</v>
      </c>
      <c r="F13">
        <v>-83</v>
      </c>
      <c r="G13">
        <v>-233</v>
      </c>
      <c r="H13">
        <v>-137</v>
      </c>
      <c r="I13">
        <v>-83</v>
      </c>
      <c r="J13">
        <v>-101</v>
      </c>
      <c r="K13">
        <v>-145</v>
      </c>
      <c r="L13">
        <v>-395</v>
      </c>
      <c r="M13">
        <v>-201</v>
      </c>
    </row>
    <row r="14" spans="2:13" x14ac:dyDescent="0.25">
      <c r="B14" t="s">
        <v>48</v>
      </c>
      <c r="C14">
        <v>-54</v>
      </c>
      <c r="D14">
        <v>-55</v>
      </c>
      <c r="E14">
        <v>-54</v>
      </c>
      <c r="F14">
        <v>-80</v>
      </c>
      <c r="G14">
        <v>-239</v>
      </c>
      <c r="H14">
        <v>-120</v>
      </c>
      <c r="I14">
        <v>-89</v>
      </c>
      <c r="J14">
        <v>-114</v>
      </c>
      <c r="K14">
        <v>-158</v>
      </c>
      <c r="L14">
        <v>-154</v>
      </c>
      <c r="M14">
        <v>-203</v>
      </c>
    </row>
    <row r="15" spans="2:13" x14ac:dyDescent="0.25">
      <c r="B15" t="s">
        <v>49</v>
      </c>
      <c r="C15">
        <v>1</v>
      </c>
      <c r="D15">
        <v>1</v>
      </c>
      <c r="E15">
        <v>1</v>
      </c>
      <c r="F15">
        <v>2</v>
      </c>
      <c r="G15">
        <v>9</v>
      </c>
      <c r="H15">
        <v>7</v>
      </c>
      <c r="I15">
        <v>4</v>
      </c>
      <c r="J15">
        <v>15</v>
      </c>
      <c r="K15">
        <v>6</v>
      </c>
      <c r="L15">
        <v>10</v>
      </c>
      <c r="M15">
        <v>2</v>
      </c>
    </row>
    <row r="16" spans="2:13" x14ac:dyDescent="0.25">
      <c r="B16" t="s">
        <v>50</v>
      </c>
      <c r="C16">
        <v>0</v>
      </c>
      <c r="D16">
        <v>-2</v>
      </c>
      <c r="E16">
        <v>0</v>
      </c>
      <c r="F16">
        <v>0</v>
      </c>
      <c r="G16">
        <v>0</v>
      </c>
      <c r="H16">
        <v>-22</v>
      </c>
      <c r="I16">
        <v>-1</v>
      </c>
      <c r="J16">
        <v>-1</v>
      </c>
      <c r="K16">
        <v>-1</v>
      </c>
      <c r="L16">
        <v>-1</v>
      </c>
      <c r="M16">
        <v>-8</v>
      </c>
    </row>
    <row r="17" spans="2:13" x14ac:dyDescent="0.25">
      <c r="B17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2:13" x14ac:dyDescent="0.25"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2:13" x14ac:dyDescent="0.25">
      <c r="B19" t="s">
        <v>53</v>
      </c>
      <c r="C19">
        <v>1</v>
      </c>
      <c r="D19">
        <v>1</v>
      </c>
      <c r="E19">
        <v>1</v>
      </c>
      <c r="F19">
        <v>1</v>
      </c>
      <c r="G19">
        <v>2</v>
      </c>
      <c r="H19">
        <v>4</v>
      </c>
      <c r="I19">
        <v>2</v>
      </c>
      <c r="J19">
        <v>1</v>
      </c>
      <c r="K19">
        <v>1</v>
      </c>
      <c r="L19">
        <v>1</v>
      </c>
      <c r="M19">
        <v>1</v>
      </c>
    </row>
    <row r="20" spans="2:13" x14ac:dyDescent="0.25"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2:13" x14ac:dyDescent="0.25">
      <c r="B2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-177</v>
      </c>
      <c r="M21">
        <v>0</v>
      </c>
    </row>
    <row r="22" spans="2:13" x14ac:dyDescent="0.25">
      <c r="B22" t="s">
        <v>56</v>
      </c>
      <c r="C22">
        <v>0</v>
      </c>
      <c r="D22">
        <v>0</v>
      </c>
      <c r="E22">
        <v>0</v>
      </c>
      <c r="F22">
        <v>-1</v>
      </c>
      <c r="G22">
        <v>-2</v>
      </c>
      <c r="H22">
        <v>0</v>
      </c>
      <c r="I22">
        <v>0</v>
      </c>
      <c r="J22">
        <v>0</v>
      </c>
      <c r="K22">
        <v>0</v>
      </c>
      <c r="L22">
        <v>-75</v>
      </c>
      <c r="M22">
        <v>0</v>
      </c>
    </row>
    <row r="23" spans="2:13" x14ac:dyDescent="0.25"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2:13" x14ac:dyDescent="0.25">
      <c r="B24" t="s">
        <v>58</v>
      </c>
      <c r="C24">
        <v>0</v>
      </c>
      <c r="D24">
        <v>0</v>
      </c>
      <c r="E24">
        <v>0</v>
      </c>
      <c r="F24">
        <v>-1</v>
      </c>
      <c r="G24">
        <v>-1</v>
      </c>
      <c r="H24">
        <v>-5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2:13" x14ac:dyDescent="0.25">
      <c r="B25" t="s">
        <v>59</v>
      </c>
      <c r="C25">
        <v>1</v>
      </c>
      <c r="D25">
        <v>-2</v>
      </c>
      <c r="E25">
        <v>-2</v>
      </c>
      <c r="F25">
        <v>-4</v>
      </c>
      <c r="G25">
        <v>-3</v>
      </c>
      <c r="H25">
        <v>0</v>
      </c>
      <c r="I25">
        <v>0</v>
      </c>
      <c r="J25">
        <v>-3</v>
      </c>
      <c r="K25">
        <v>7</v>
      </c>
      <c r="L25">
        <v>0</v>
      </c>
      <c r="M25">
        <v>6</v>
      </c>
    </row>
    <row r="26" spans="2:13" x14ac:dyDescent="0.25">
      <c r="B26" t="s">
        <v>125</v>
      </c>
      <c r="C26">
        <v>-45</v>
      </c>
      <c r="D26">
        <v>32</v>
      </c>
      <c r="E26">
        <v>-235</v>
      </c>
      <c r="F26">
        <v>-137</v>
      </c>
      <c r="G26">
        <v>160</v>
      </c>
      <c r="H26">
        <v>44</v>
      </c>
      <c r="I26">
        <v>-404</v>
      </c>
      <c r="J26">
        <v>-346</v>
      </c>
      <c r="K26">
        <v>-358</v>
      </c>
      <c r="L26">
        <v>136</v>
      </c>
      <c r="M26">
        <v>-538</v>
      </c>
    </row>
    <row r="27" spans="2:13" x14ac:dyDescent="0.25">
      <c r="B27" t="s">
        <v>60</v>
      </c>
      <c r="C27">
        <v>1</v>
      </c>
      <c r="D27">
        <v>1</v>
      </c>
      <c r="E27">
        <v>5</v>
      </c>
      <c r="F27">
        <v>0</v>
      </c>
      <c r="G27">
        <v>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2:13" x14ac:dyDescent="0.25">
      <c r="B28" t="s">
        <v>61</v>
      </c>
      <c r="C28">
        <v>128</v>
      </c>
      <c r="D28">
        <v>237</v>
      </c>
      <c r="E28">
        <v>2</v>
      </c>
      <c r="F28">
        <v>81</v>
      </c>
      <c r="G28">
        <v>130</v>
      </c>
      <c r="H28">
        <v>286</v>
      </c>
      <c r="I28">
        <v>36</v>
      </c>
      <c r="J28">
        <v>36</v>
      </c>
      <c r="K28">
        <v>6</v>
      </c>
      <c r="L28">
        <v>63</v>
      </c>
      <c r="M28">
        <v>0</v>
      </c>
    </row>
    <row r="29" spans="2:13" x14ac:dyDescent="0.25">
      <c r="B29" t="s">
        <v>62</v>
      </c>
      <c r="C29">
        <v>-59</v>
      </c>
      <c r="D29">
        <v>-53</v>
      </c>
      <c r="E29">
        <v>-95</v>
      </c>
      <c r="F29">
        <v>-70</v>
      </c>
      <c r="G29">
        <v>-201</v>
      </c>
      <c r="H29">
        <v>-138</v>
      </c>
      <c r="I29">
        <v>-264</v>
      </c>
      <c r="J29">
        <v>-226</v>
      </c>
      <c r="K29">
        <v>-240</v>
      </c>
      <c r="L29">
        <v>-175</v>
      </c>
      <c r="M29">
        <v>-374</v>
      </c>
    </row>
    <row r="30" spans="2:13" x14ac:dyDescent="0.25">
      <c r="B30" t="s">
        <v>63</v>
      </c>
      <c r="C30">
        <v>-108</v>
      </c>
      <c r="D30">
        <v>-146</v>
      </c>
      <c r="E30">
        <v>-141</v>
      </c>
      <c r="F30">
        <v>-144</v>
      </c>
      <c r="G30">
        <v>-146</v>
      </c>
      <c r="H30">
        <v>-138</v>
      </c>
      <c r="I30">
        <v>-131</v>
      </c>
      <c r="J30">
        <v>-89</v>
      </c>
      <c r="K30">
        <v>-47</v>
      </c>
      <c r="L30">
        <v>-73</v>
      </c>
      <c r="M30">
        <v>-72</v>
      </c>
    </row>
    <row r="31" spans="2:13" x14ac:dyDescent="0.25">
      <c r="B31" t="s">
        <v>64</v>
      </c>
      <c r="C31">
        <v>-5</v>
      </c>
      <c r="D31">
        <v>-6</v>
      </c>
      <c r="E31">
        <v>-5</v>
      </c>
      <c r="F31">
        <v>-5</v>
      </c>
      <c r="G31">
        <v>-5</v>
      </c>
      <c r="H31">
        <v>-6</v>
      </c>
      <c r="I31">
        <v>-25</v>
      </c>
      <c r="J31">
        <v>-32</v>
      </c>
      <c r="K31">
        <v>-32</v>
      </c>
      <c r="L31">
        <v>-16</v>
      </c>
      <c r="M31">
        <v>-35</v>
      </c>
    </row>
    <row r="32" spans="2:13" x14ac:dyDescent="0.25"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-20</v>
      </c>
      <c r="J32">
        <v>-35</v>
      </c>
      <c r="K32">
        <v>-43</v>
      </c>
      <c r="L32">
        <v>-45</v>
      </c>
      <c r="M32">
        <v>-57</v>
      </c>
    </row>
    <row r="33" spans="2:13" x14ac:dyDescent="0.25">
      <c r="B33" t="s">
        <v>66</v>
      </c>
      <c r="C33">
        <v>-1</v>
      </c>
      <c r="D33">
        <v>-1</v>
      </c>
      <c r="E33">
        <v>-1</v>
      </c>
      <c r="F33">
        <v>0</v>
      </c>
      <c r="G33">
        <v>0</v>
      </c>
      <c r="H33">
        <v>39</v>
      </c>
      <c r="I33">
        <v>0</v>
      </c>
      <c r="J33">
        <v>0</v>
      </c>
      <c r="K33">
        <v>0</v>
      </c>
      <c r="L33">
        <v>382</v>
      </c>
      <c r="M33">
        <v>0</v>
      </c>
    </row>
    <row r="34" spans="2:13" x14ac:dyDescent="0.25">
      <c r="B34" t="s">
        <v>67</v>
      </c>
      <c r="C34">
        <v>7</v>
      </c>
      <c r="D34">
        <v>-17</v>
      </c>
      <c r="E34">
        <v>8</v>
      </c>
      <c r="F34">
        <v>7</v>
      </c>
      <c r="G34">
        <v>-13</v>
      </c>
      <c r="H34">
        <v>10</v>
      </c>
      <c r="I34">
        <v>-10</v>
      </c>
      <c r="J34">
        <v>-2</v>
      </c>
      <c r="K34">
        <v>15</v>
      </c>
      <c r="L34">
        <v>0</v>
      </c>
      <c r="M34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4BF-66D0-4D03-8AF1-7013B18C6009}">
  <dimension ref="A1:E33"/>
  <sheetViews>
    <sheetView topLeftCell="B1" zoomScaleNormal="100" workbookViewId="0">
      <selection activeCell="G32" sqref="G32"/>
    </sheetView>
  </sheetViews>
  <sheetFormatPr defaultRowHeight="15" x14ac:dyDescent="0.25"/>
  <cols>
    <col min="2" max="2" width="27.140625" bestFit="1" customWidth="1"/>
    <col min="3" max="3" width="26.5703125" customWidth="1"/>
    <col min="4" max="4" width="18" bestFit="1" customWidth="1"/>
    <col min="5" max="5" width="21.5703125" bestFit="1" customWidth="1"/>
  </cols>
  <sheetData>
    <row r="1" spans="1:5" x14ac:dyDescent="0.25">
      <c r="A1" t="s">
        <v>100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25">
      <c r="A2" t="s">
        <v>126</v>
      </c>
      <c r="B2" t="s">
        <v>123</v>
      </c>
      <c r="C2" t="s">
        <v>123</v>
      </c>
      <c r="D2">
        <v>1</v>
      </c>
      <c r="E2">
        <v>1</v>
      </c>
    </row>
    <row r="3" spans="1:5" x14ac:dyDescent="0.25">
      <c r="A3" t="s">
        <v>126</v>
      </c>
      <c r="B3" t="s">
        <v>123</v>
      </c>
      <c r="C3" t="s">
        <v>39</v>
      </c>
      <c r="D3">
        <v>1</v>
      </c>
      <c r="E3">
        <v>2</v>
      </c>
    </row>
    <row r="4" spans="1:5" x14ac:dyDescent="0.25">
      <c r="A4" t="s">
        <v>126</v>
      </c>
      <c r="B4" t="s">
        <v>123</v>
      </c>
      <c r="C4" t="s">
        <v>40</v>
      </c>
      <c r="D4">
        <v>1</v>
      </c>
      <c r="E4">
        <v>3</v>
      </c>
    </row>
    <row r="5" spans="1:5" x14ac:dyDescent="0.25">
      <c r="A5" t="s">
        <v>126</v>
      </c>
      <c r="B5" t="s">
        <v>123</v>
      </c>
      <c r="C5" t="s">
        <v>41</v>
      </c>
      <c r="D5">
        <v>1</v>
      </c>
      <c r="E5">
        <v>4</v>
      </c>
    </row>
    <row r="6" spans="1:5" x14ac:dyDescent="0.25">
      <c r="A6" t="s">
        <v>126</v>
      </c>
      <c r="B6" t="s">
        <v>123</v>
      </c>
      <c r="C6" t="s">
        <v>42</v>
      </c>
      <c r="D6">
        <v>1</v>
      </c>
      <c r="E6">
        <v>5</v>
      </c>
    </row>
    <row r="7" spans="1:5" x14ac:dyDescent="0.25">
      <c r="A7" t="s">
        <v>126</v>
      </c>
      <c r="B7" t="s">
        <v>123</v>
      </c>
      <c r="C7" t="s">
        <v>43</v>
      </c>
      <c r="D7">
        <v>1</v>
      </c>
      <c r="E7">
        <v>6</v>
      </c>
    </row>
    <row r="8" spans="1:5" x14ac:dyDescent="0.25">
      <c r="A8" t="s">
        <v>126</v>
      </c>
      <c r="B8" t="s">
        <v>123</v>
      </c>
      <c r="C8" t="s">
        <v>44</v>
      </c>
      <c r="D8">
        <v>1</v>
      </c>
      <c r="E8">
        <v>7</v>
      </c>
    </row>
    <row r="9" spans="1:5" x14ac:dyDescent="0.25">
      <c r="A9" t="s">
        <v>126</v>
      </c>
      <c r="B9" t="s">
        <v>123</v>
      </c>
      <c r="C9" t="s">
        <v>45</v>
      </c>
      <c r="D9">
        <v>1</v>
      </c>
      <c r="E9">
        <v>8</v>
      </c>
    </row>
    <row r="10" spans="1:5" x14ac:dyDescent="0.25">
      <c r="A10" t="s">
        <v>126</v>
      </c>
      <c r="B10" t="s">
        <v>123</v>
      </c>
      <c r="C10" t="s">
        <v>46</v>
      </c>
      <c r="D10">
        <v>1</v>
      </c>
      <c r="E10">
        <v>9</v>
      </c>
    </row>
    <row r="11" spans="1:5" x14ac:dyDescent="0.25">
      <c r="A11" t="s">
        <v>126</v>
      </c>
      <c r="B11" t="s">
        <v>123</v>
      </c>
      <c r="C11" t="s">
        <v>47</v>
      </c>
      <c r="D11">
        <v>1</v>
      </c>
      <c r="E11">
        <v>10</v>
      </c>
    </row>
    <row r="12" spans="1:5" x14ac:dyDescent="0.25">
      <c r="A12" t="s">
        <v>126</v>
      </c>
      <c r="B12" t="s">
        <v>124</v>
      </c>
      <c r="C12" t="s">
        <v>124</v>
      </c>
      <c r="D12">
        <v>2</v>
      </c>
      <c r="E12">
        <v>11</v>
      </c>
    </row>
    <row r="13" spans="1:5" x14ac:dyDescent="0.25">
      <c r="A13" t="s">
        <v>126</v>
      </c>
      <c r="B13" t="s">
        <v>124</v>
      </c>
      <c r="C13" t="s">
        <v>48</v>
      </c>
      <c r="D13">
        <v>2</v>
      </c>
      <c r="E13">
        <v>12</v>
      </c>
    </row>
    <row r="14" spans="1:5" x14ac:dyDescent="0.25">
      <c r="A14" t="s">
        <v>126</v>
      </c>
      <c r="B14" t="s">
        <v>124</v>
      </c>
      <c r="C14" t="s">
        <v>49</v>
      </c>
      <c r="D14">
        <v>2</v>
      </c>
      <c r="E14">
        <v>13</v>
      </c>
    </row>
    <row r="15" spans="1:5" x14ac:dyDescent="0.25">
      <c r="A15" t="s">
        <v>126</v>
      </c>
      <c r="B15" t="s">
        <v>124</v>
      </c>
      <c r="C15" t="s">
        <v>50</v>
      </c>
      <c r="D15">
        <v>2</v>
      </c>
      <c r="E15">
        <v>14</v>
      </c>
    </row>
    <row r="16" spans="1:5" x14ac:dyDescent="0.25">
      <c r="A16" t="s">
        <v>126</v>
      </c>
      <c r="B16" t="s">
        <v>124</v>
      </c>
      <c r="C16" t="s">
        <v>51</v>
      </c>
      <c r="D16">
        <v>2</v>
      </c>
      <c r="E16">
        <v>15</v>
      </c>
    </row>
    <row r="17" spans="1:5" x14ac:dyDescent="0.25">
      <c r="A17" t="s">
        <v>126</v>
      </c>
      <c r="B17" t="s">
        <v>124</v>
      </c>
      <c r="C17" t="s">
        <v>52</v>
      </c>
      <c r="D17">
        <v>2</v>
      </c>
      <c r="E17">
        <v>16</v>
      </c>
    </row>
    <row r="18" spans="1:5" x14ac:dyDescent="0.25">
      <c r="A18" t="s">
        <v>126</v>
      </c>
      <c r="B18" t="s">
        <v>124</v>
      </c>
      <c r="C18" t="s">
        <v>53</v>
      </c>
      <c r="D18">
        <v>2</v>
      </c>
      <c r="E18">
        <v>17</v>
      </c>
    </row>
    <row r="19" spans="1:5" x14ac:dyDescent="0.25">
      <c r="A19" t="s">
        <v>126</v>
      </c>
      <c r="B19" t="s">
        <v>124</v>
      </c>
      <c r="C19" t="s">
        <v>54</v>
      </c>
      <c r="D19">
        <v>2</v>
      </c>
      <c r="E19">
        <v>18</v>
      </c>
    </row>
    <row r="20" spans="1:5" x14ac:dyDescent="0.25">
      <c r="A20" t="s">
        <v>126</v>
      </c>
      <c r="B20" t="s">
        <v>124</v>
      </c>
      <c r="C20" t="s">
        <v>55</v>
      </c>
      <c r="D20">
        <v>2</v>
      </c>
      <c r="E20">
        <v>19</v>
      </c>
    </row>
    <row r="21" spans="1:5" x14ac:dyDescent="0.25">
      <c r="A21" t="s">
        <v>126</v>
      </c>
      <c r="B21" t="s">
        <v>124</v>
      </c>
      <c r="C21" t="s">
        <v>56</v>
      </c>
      <c r="D21">
        <v>2</v>
      </c>
      <c r="E21">
        <v>20</v>
      </c>
    </row>
    <row r="22" spans="1:5" x14ac:dyDescent="0.25">
      <c r="A22" t="s">
        <v>126</v>
      </c>
      <c r="B22" t="s">
        <v>124</v>
      </c>
      <c r="C22" t="s">
        <v>57</v>
      </c>
      <c r="D22">
        <v>2</v>
      </c>
      <c r="E22">
        <v>21</v>
      </c>
    </row>
    <row r="23" spans="1:5" x14ac:dyDescent="0.25">
      <c r="A23" t="s">
        <v>126</v>
      </c>
      <c r="B23" t="s">
        <v>124</v>
      </c>
      <c r="C23" t="s">
        <v>58</v>
      </c>
      <c r="D23">
        <v>2</v>
      </c>
      <c r="E23">
        <v>22</v>
      </c>
    </row>
    <row r="24" spans="1:5" x14ac:dyDescent="0.25">
      <c r="A24" t="s">
        <v>126</v>
      </c>
      <c r="B24" t="s">
        <v>124</v>
      </c>
      <c r="C24" t="s">
        <v>59</v>
      </c>
      <c r="D24">
        <v>2</v>
      </c>
      <c r="E24">
        <v>23</v>
      </c>
    </row>
    <row r="25" spans="1:5" x14ac:dyDescent="0.25">
      <c r="A25" t="s">
        <v>126</v>
      </c>
      <c r="B25" t="s">
        <v>125</v>
      </c>
      <c r="C25" t="s">
        <v>125</v>
      </c>
      <c r="D25">
        <v>2</v>
      </c>
      <c r="E25">
        <v>24</v>
      </c>
    </row>
    <row r="26" spans="1:5" x14ac:dyDescent="0.25">
      <c r="A26" t="s">
        <v>126</v>
      </c>
      <c r="B26" t="s">
        <v>125</v>
      </c>
      <c r="C26" t="s">
        <v>60</v>
      </c>
      <c r="D26">
        <v>2</v>
      </c>
      <c r="E26">
        <v>25</v>
      </c>
    </row>
    <row r="27" spans="1:5" x14ac:dyDescent="0.25">
      <c r="A27" t="s">
        <v>126</v>
      </c>
      <c r="B27" t="s">
        <v>125</v>
      </c>
      <c r="C27" t="s">
        <v>61</v>
      </c>
      <c r="D27">
        <v>2</v>
      </c>
      <c r="E27">
        <v>26</v>
      </c>
    </row>
    <row r="28" spans="1:5" x14ac:dyDescent="0.25">
      <c r="A28" t="s">
        <v>126</v>
      </c>
      <c r="B28" t="s">
        <v>125</v>
      </c>
      <c r="C28" t="s">
        <v>62</v>
      </c>
      <c r="D28">
        <v>2</v>
      </c>
      <c r="E28">
        <v>27</v>
      </c>
    </row>
    <row r="29" spans="1:5" x14ac:dyDescent="0.25">
      <c r="A29" t="s">
        <v>126</v>
      </c>
      <c r="B29" t="s">
        <v>125</v>
      </c>
      <c r="C29" t="s">
        <v>63</v>
      </c>
      <c r="D29">
        <v>2</v>
      </c>
      <c r="E29">
        <v>28</v>
      </c>
    </row>
    <row r="30" spans="1:5" x14ac:dyDescent="0.25">
      <c r="A30" t="s">
        <v>126</v>
      </c>
      <c r="B30" t="s">
        <v>125</v>
      </c>
      <c r="C30" t="s">
        <v>64</v>
      </c>
      <c r="D30">
        <v>2</v>
      </c>
      <c r="E30">
        <v>29</v>
      </c>
    </row>
    <row r="31" spans="1:5" x14ac:dyDescent="0.25">
      <c r="A31" t="s">
        <v>126</v>
      </c>
      <c r="B31" t="s">
        <v>125</v>
      </c>
      <c r="C31" t="s">
        <v>65</v>
      </c>
      <c r="D31">
        <v>2</v>
      </c>
      <c r="E31">
        <v>30</v>
      </c>
    </row>
    <row r="32" spans="1:5" x14ac:dyDescent="0.25">
      <c r="A32" t="s">
        <v>126</v>
      </c>
      <c r="B32" t="s">
        <v>125</v>
      </c>
      <c r="C32" t="s">
        <v>66</v>
      </c>
      <c r="D32">
        <v>2</v>
      </c>
      <c r="E32">
        <v>31</v>
      </c>
    </row>
    <row r="33" spans="1:5" x14ac:dyDescent="0.25">
      <c r="A33" t="s">
        <v>126</v>
      </c>
      <c r="B33" t="s">
        <v>125</v>
      </c>
      <c r="C33" t="s">
        <v>67</v>
      </c>
      <c r="D33">
        <v>2</v>
      </c>
      <c r="E33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CCCA-2DB4-4D12-B175-6081A5471BEB}">
  <dimension ref="A1:F353"/>
  <sheetViews>
    <sheetView zoomScaleNormal="100" workbookViewId="0">
      <selection activeCell="J6" sqref="J6"/>
    </sheetView>
  </sheetViews>
  <sheetFormatPr defaultRowHeight="15" x14ac:dyDescent="0.25"/>
  <cols>
    <col min="2" max="3" width="27.140625" bestFit="1" customWidth="1"/>
  </cols>
  <sheetData>
    <row r="1" spans="1:6" x14ac:dyDescent="0.25">
      <c r="A1" t="s">
        <v>100</v>
      </c>
      <c r="B1" t="s">
        <v>127</v>
      </c>
      <c r="C1" t="s">
        <v>128</v>
      </c>
      <c r="D1" t="s">
        <v>99</v>
      </c>
      <c r="E1" t="s">
        <v>131</v>
      </c>
      <c r="F1" t="s">
        <v>132</v>
      </c>
    </row>
    <row r="2" spans="1:6" x14ac:dyDescent="0.25">
      <c r="A2" t="s">
        <v>133</v>
      </c>
      <c r="B2" t="s">
        <v>123</v>
      </c>
      <c r="C2" t="s">
        <v>123</v>
      </c>
      <c r="D2">
        <v>104</v>
      </c>
      <c r="E2">
        <v>1</v>
      </c>
      <c r="F2">
        <v>1</v>
      </c>
    </row>
    <row r="3" spans="1:6" x14ac:dyDescent="0.25">
      <c r="A3" t="s">
        <v>133</v>
      </c>
      <c r="B3" t="s">
        <v>123</v>
      </c>
      <c r="C3" t="s">
        <v>123</v>
      </c>
      <c r="D3">
        <v>9</v>
      </c>
      <c r="E3">
        <v>1</v>
      </c>
      <c r="F3">
        <v>2</v>
      </c>
    </row>
    <row r="4" spans="1:6" x14ac:dyDescent="0.25">
      <c r="A4" t="s">
        <v>133</v>
      </c>
      <c r="B4" t="s">
        <v>123</v>
      </c>
      <c r="C4" t="s">
        <v>123</v>
      </c>
      <c r="D4">
        <v>297</v>
      </c>
      <c r="E4">
        <v>1</v>
      </c>
      <c r="F4">
        <v>3</v>
      </c>
    </row>
    <row r="5" spans="1:6" x14ac:dyDescent="0.25">
      <c r="A5" t="s">
        <v>133</v>
      </c>
      <c r="B5" t="s">
        <v>123</v>
      </c>
      <c r="C5" t="s">
        <v>123</v>
      </c>
      <c r="D5">
        <v>227</v>
      </c>
      <c r="E5">
        <v>1</v>
      </c>
      <c r="F5">
        <v>4</v>
      </c>
    </row>
    <row r="6" spans="1:6" x14ac:dyDescent="0.25">
      <c r="A6" t="s">
        <v>133</v>
      </c>
      <c r="B6" t="s">
        <v>123</v>
      </c>
      <c r="C6" t="s">
        <v>123</v>
      </c>
      <c r="D6">
        <v>60</v>
      </c>
      <c r="E6">
        <v>1</v>
      </c>
      <c r="F6">
        <v>5</v>
      </c>
    </row>
    <row r="7" spans="1:6" x14ac:dyDescent="0.25">
      <c r="A7" t="s">
        <v>133</v>
      </c>
      <c r="B7" t="s">
        <v>123</v>
      </c>
      <c r="C7" t="s">
        <v>123</v>
      </c>
      <c r="D7">
        <v>103</v>
      </c>
      <c r="E7">
        <v>1</v>
      </c>
      <c r="F7">
        <v>6</v>
      </c>
    </row>
    <row r="8" spans="1:6" x14ac:dyDescent="0.25">
      <c r="A8" t="s">
        <v>133</v>
      </c>
      <c r="B8" t="s">
        <v>123</v>
      </c>
      <c r="C8" t="s">
        <v>123</v>
      </c>
      <c r="D8">
        <v>477</v>
      </c>
      <c r="E8">
        <v>1</v>
      </c>
      <c r="F8">
        <v>7</v>
      </c>
    </row>
    <row r="9" spans="1:6" x14ac:dyDescent="0.25">
      <c r="A9" t="s">
        <v>133</v>
      </c>
      <c r="B9" t="s">
        <v>123</v>
      </c>
      <c r="C9" t="s">
        <v>123</v>
      </c>
      <c r="D9">
        <v>445</v>
      </c>
      <c r="E9">
        <v>1</v>
      </c>
      <c r="F9">
        <v>8</v>
      </c>
    </row>
    <row r="10" spans="1:6" x14ac:dyDescent="0.25">
      <c r="A10" t="s">
        <v>133</v>
      </c>
      <c r="B10" t="s">
        <v>123</v>
      </c>
      <c r="C10" t="s">
        <v>123</v>
      </c>
      <c r="D10">
        <v>517</v>
      </c>
      <c r="E10">
        <v>1</v>
      </c>
      <c r="F10">
        <v>9</v>
      </c>
    </row>
    <row r="11" spans="1:6" x14ac:dyDescent="0.25">
      <c r="A11" t="s">
        <v>133</v>
      </c>
      <c r="B11" t="s">
        <v>123</v>
      </c>
      <c r="C11" t="s">
        <v>123</v>
      </c>
      <c r="D11">
        <v>258</v>
      </c>
      <c r="E11">
        <v>1</v>
      </c>
      <c r="F11">
        <v>10</v>
      </c>
    </row>
    <row r="12" spans="1:6" x14ac:dyDescent="0.25">
      <c r="A12" t="s">
        <v>133</v>
      </c>
      <c r="B12" t="s">
        <v>123</v>
      </c>
      <c r="C12" t="s">
        <v>123</v>
      </c>
      <c r="D12">
        <v>757</v>
      </c>
      <c r="E12">
        <v>1</v>
      </c>
      <c r="F12">
        <v>11</v>
      </c>
    </row>
    <row r="13" spans="1:6" x14ac:dyDescent="0.25">
      <c r="A13" t="s">
        <v>133</v>
      </c>
      <c r="B13" t="s">
        <v>123</v>
      </c>
      <c r="C13" t="s">
        <v>39</v>
      </c>
      <c r="D13">
        <v>296</v>
      </c>
      <c r="E13">
        <v>2</v>
      </c>
      <c r="F13">
        <v>1</v>
      </c>
    </row>
    <row r="14" spans="1:6" x14ac:dyDescent="0.25">
      <c r="A14" t="s">
        <v>133</v>
      </c>
      <c r="B14" t="s">
        <v>123</v>
      </c>
      <c r="C14" t="s">
        <v>39</v>
      </c>
      <c r="D14">
        <v>304</v>
      </c>
      <c r="E14">
        <v>2</v>
      </c>
      <c r="F14">
        <v>2</v>
      </c>
    </row>
    <row r="15" spans="1:6" x14ac:dyDescent="0.25">
      <c r="A15" t="s">
        <v>133</v>
      </c>
      <c r="B15" t="s">
        <v>123</v>
      </c>
      <c r="C15" t="s">
        <v>39</v>
      </c>
      <c r="D15">
        <v>400</v>
      </c>
      <c r="E15">
        <v>2</v>
      </c>
      <c r="F15">
        <v>3</v>
      </c>
    </row>
    <row r="16" spans="1:6" x14ac:dyDescent="0.25">
      <c r="A16" t="s">
        <v>133</v>
      </c>
      <c r="B16" t="s">
        <v>123</v>
      </c>
      <c r="C16" t="s">
        <v>39</v>
      </c>
      <c r="D16">
        <v>388</v>
      </c>
      <c r="E16">
        <v>2</v>
      </c>
      <c r="F16">
        <v>4</v>
      </c>
    </row>
    <row r="17" spans="1:6" x14ac:dyDescent="0.25">
      <c r="A17" t="s">
        <v>133</v>
      </c>
      <c r="B17" t="s">
        <v>123</v>
      </c>
      <c r="C17" t="s">
        <v>39</v>
      </c>
      <c r="D17">
        <v>419</v>
      </c>
      <c r="E17">
        <v>2</v>
      </c>
      <c r="F17">
        <v>5</v>
      </c>
    </row>
    <row r="18" spans="1:6" x14ac:dyDescent="0.25">
      <c r="A18" t="s">
        <v>133</v>
      </c>
      <c r="B18" t="s">
        <v>123</v>
      </c>
      <c r="C18" t="s">
        <v>39</v>
      </c>
      <c r="D18">
        <v>423</v>
      </c>
      <c r="E18">
        <v>2</v>
      </c>
      <c r="F18">
        <v>6</v>
      </c>
    </row>
    <row r="19" spans="1:6" x14ac:dyDescent="0.25">
      <c r="A19" t="s">
        <v>133</v>
      </c>
      <c r="B19" t="s">
        <v>123</v>
      </c>
      <c r="C19" t="s">
        <v>39</v>
      </c>
      <c r="D19">
        <v>523</v>
      </c>
      <c r="E19">
        <v>2</v>
      </c>
      <c r="F19">
        <v>7</v>
      </c>
    </row>
    <row r="20" spans="1:6" x14ac:dyDescent="0.25">
      <c r="A20" t="s">
        <v>133</v>
      </c>
      <c r="B20" t="s">
        <v>123</v>
      </c>
      <c r="C20" t="s">
        <v>39</v>
      </c>
      <c r="D20">
        <v>612</v>
      </c>
      <c r="E20">
        <v>2</v>
      </c>
      <c r="F20">
        <v>8</v>
      </c>
    </row>
    <row r="21" spans="1:6" x14ac:dyDescent="0.25">
      <c r="A21" t="s">
        <v>133</v>
      </c>
      <c r="B21" t="s">
        <v>123</v>
      </c>
      <c r="C21" t="s">
        <v>39</v>
      </c>
      <c r="D21">
        <v>626</v>
      </c>
      <c r="E21">
        <v>2</v>
      </c>
      <c r="F21">
        <v>9</v>
      </c>
    </row>
    <row r="22" spans="1:6" x14ac:dyDescent="0.25">
      <c r="A22" t="s">
        <v>133</v>
      </c>
      <c r="B22" t="s">
        <v>123</v>
      </c>
      <c r="C22" t="s">
        <v>39</v>
      </c>
      <c r="D22">
        <v>727</v>
      </c>
      <c r="E22">
        <v>2</v>
      </c>
      <c r="F22">
        <v>10</v>
      </c>
    </row>
    <row r="23" spans="1:6" x14ac:dyDescent="0.25">
      <c r="A23" t="s">
        <v>133</v>
      </c>
      <c r="B23" t="s">
        <v>123</v>
      </c>
      <c r="C23" t="s">
        <v>39</v>
      </c>
      <c r="D23">
        <v>990</v>
      </c>
      <c r="E23">
        <v>2</v>
      </c>
      <c r="F23">
        <v>11</v>
      </c>
    </row>
    <row r="24" spans="1:6" x14ac:dyDescent="0.25">
      <c r="A24" t="s">
        <v>133</v>
      </c>
      <c r="B24" t="s">
        <v>123</v>
      </c>
      <c r="C24" t="s">
        <v>40</v>
      </c>
      <c r="D24">
        <v>49</v>
      </c>
      <c r="E24">
        <v>3</v>
      </c>
      <c r="F24">
        <v>1</v>
      </c>
    </row>
    <row r="25" spans="1:6" x14ac:dyDescent="0.25">
      <c r="A25" t="s">
        <v>133</v>
      </c>
      <c r="B25" t="s">
        <v>123</v>
      </c>
      <c r="C25" t="s">
        <v>40</v>
      </c>
      <c r="D25">
        <v>8</v>
      </c>
      <c r="E25">
        <v>3</v>
      </c>
      <c r="F25">
        <v>2</v>
      </c>
    </row>
    <row r="26" spans="1:6" x14ac:dyDescent="0.25">
      <c r="A26" t="s">
        <v>133</v>
      </c>
      <c r="B26" t="s">
        <v>123</v>
      </c>
      <c r="C26" t="s">
        <v>40</v>
      </c>
      <c r="D26">
        <v>-64</v>
      </c>
      <c r="E26">
        <v>3</v>
      </c>
      <c r="F26">
        <v>3</v>
      </c>
    </row>
    <row r="27" spans="1:6" x14ac:dyDescent="0.25">
      <c r="A27" t="s">
        <v>133</v>
      </c>
      <c r="B27" t="s">
        <v>123</v>
      </c>
      <c r="C27" t="s">
        <v>40</v>
      </c>
      <c r="D27">
        <v>-89</v>
      </c>
      <c r="E27">
        <v>3</v>
      </c>
      <c r="F27">
        <v>4</v>
      </c>
    </row>
    <row r="28" spans="1:6" x14ac:dyDescent="0.25">
      <c r="A28" t="s">
        <v>133</v>
      </c>
      <c r="B28" t="s">
        <v>123</v>
      </c>
      <c r="C28" t="s">
        <v>40</v>
      </c>
      <c r="D28">
        <v>-11</v>
      </c>
      <c r="E28">
        <v>3</v>
      </c>
      <c r="F28">
        <v>5</v>
      </c>
    </row>
    <row r="29" spans="1:6" x14ac:dyDescent="0.25">
      <c r="A29" t="s">
        <v>133</v>
      </c>
      <c r="B29" t="s">
        <v>123</v>
      </c>
      <c r="C29" t="s">
        <v>40</v>
      </c>
      <c r="D29">
        <v>-72</v>
      </c>
      <c r="E29">
        <v>3</v>
      </c>
      <c r="F29">
        <v>6</v>
      </c>
    </row>
    <row r="30" spans="1:6" x14ac:dyDescent="0.25">
      <c r="A30" t="s">
        <v>133</v>
      </c>
      <c r="B30" t="s">
        <v>123</v>
      </c>
      <c r="C30" t="s">
        <v>40</v>
      </c>
      <c r="D30">
        <v>-106</v>
      </c>
      <c r="E30">
        <v>3</v>
      </c>
      <c r="F30">
        <v>7</v>
      </c>
    </row>
    <row r="31" spans="1:6" x14ac:dyDescent="0.25">
      <c r="A31" t="s">
        <v>133</v>
      </c>
      <c r="B31" t="s">
        <v>123</v>
      </c>
      <c r="C31" t="s">
        <v>40</v>
      </c>
      <c r="D31">
        <v>126</v>
      </c>
      <c r="E31">
        <v>3</v>
      </c>
      <c r="F31">
        <v>8</v>
      </c>
    </row>
    <row r="32" spans="1:6" x14ac:dyDescent="0.25">
      <c r="A32" t="s">
        <v>133</v>
      </c>
      <c r="B32" t="s">
        <v>123</v>
      </c>
      <c r="C32" t="s">
        <v>40</v>
      </c>
      <c r="D32">
        <v>-126</v>
      </c>
      <c r="E32">
        <v>3</v>
      </c>
      <c r="F32">
        <v>9</v>
      </c>
    </row>
    <row r="33" spans="1:6" x14ac:dyDescent="0.25">
      <c r="A33" t="s">
        <v>133</v>
      </c>
      <c r="B33" t="s">
        <v>123</v>
      </c>
      <c r="C33" t="s">
        <v>40</v>
      </c>
      <c r="D33">
        <v>-61</v>
      </c>
      <c r="E33">
        <v>3</v>
      </c>
      <c r="F33">
        <v>10</v>
      </c>
    </row>
    <row r="34" spans="1:6" x14ac:dyDescent="0.25">
      <c r="A34" t="s">
        <v>133</v>
      </c>
      <c r="B34" t="s">
        <v>123</v>
      </c>
      <c r="C34" t="s">
        <v>40</v>
      </c>
      <c r="D34">
        <v>-5</v>
      </c>
      <c r="E34">
        <v>3</v>
      </c>
      <c r="F34">
        <v>11</v>
      </c>
    </row>
    <row r="35" spans="1:6" x14ac:dyDescent="0.25">
      <c r="A35" t="s">
        <v>133</v>
      </c>
      <c r="B35" t="s">
        <v>123</v>
      </c>
      <c r="C35" t="s">
        <v>41</v>
      </c>
      <c r="D35">
        <v>-278</v>
      </c>
      <c r="E35">
        <v>4</v>
      </c>
      <c r="F35">
        <v>1</v>
      </c>
    </row>
    <row r="36" spans="1:6" x14ac:dyDescent="0.25">
      <c r="A36" t="s">
        <v>133</v>
      </c>
      <c r="B36" t="s">
        <v>123</v>
      </c>
      <c r="C36" t="s">
        <v>41</v>
      </c>
      <c r="D36">
        <v>-10</v>
      </c>
      <c r="E36">
        <v>4</v>
      </c>
      <c r="F36">
        <v>2</v>
      </c>
    </row>
    <row r="37" spans="1:6" x14ac:dyDescent="0.25">
      <c r="A37" t="s">
        <v>133</v>
      </c>
      <c r="B37" t="s">
        <v>123</v>
      </c>
      <c r="C37" t="s">
        <v>41</v>
      </c>
      <c r="D37">
        <v>62</v>
      </c>
      <c r="E37">
        <v>4</v>
      </c>
      <c r="F37">
        <v>3</v>
      </c>
    </row>
    <row r="38" spans="1:6" x14ac:dyDescent="0.25">
      <c r="A38" t="s">
        <v>133</v>
      </c>
      <c r="B38" t="s">
        <v>123</v>
      </c>
      <c r="C38" t="s">
        <v>41</v>
      </c>
      <c r="D38">
        <v>-145</v>
      </c>
      <c r="E38">
        <v>4</v>
      </c>
      <c r="F38">
        <v>4</v>
      </c>
    </row>
    <row r="39" spans="1:6" x14ac:dyDescent="0.25">
      <c r="A39" t="s">
        <v>133</v>
      </c>
      <c r="B39" t="s">
        <v>123</v>
      </c>
      <c r="C39" t="s">
        <v>41</v>
      </c>
      <c r="D39">
        <v>-275</v>
      </c>
      <c r="E39">
        <v>4</v>
      </c>
      <c r="F39">
        <v>5</v>
      </c>
    </row>
    <row r="40" spans="1:6" x14ac:dyDescent="0.25">
      <c r="A40" t="s">
        <v>133</v>
      </c>
      <c r="B40" t="s">
        <v>123</v>
      </c>
      <c r="C40" t="s">
        <v>41</v>
      </c>
      <c r="D40">
        <v>-163</v>
      </c>
      <c r="E40">
        <v>4</v>
      </c>
      <c r="F40">
        <v>6</v>
      </c>
    </row>
    <row r="41" spans="1:6" x14ac:dyDescent="0.25">
      <c r="A41" t="s">
        <v>133</v>
      </c>
      <c r="B41" t="s">
        <v>123</v>
      </c>
      <c r="C41" t="s">
        <v>41</v>
      </c>
      <c r="D41">
        <v>141</v>
      </c>
      <c r="E41">
        <v>4</v>
      </c>
      <c r="F41">
        <v>7</v>
      </c>
    </row>
    <row r="42" spans="1:6" x14ac:dyDescent="0.25">
      <c r="A42" t="s">
        <v>133</v>
      </c>
      <c r="B42" t="s">
        <v>123</v>
      </c>
      <c r="C42" t="s">
        <v>41</v>
      </c>
      <c r="D42">
        <v>-473</v>
      </c>
      <c r="E42">
        <v>4</v>
      </c>
      <c r="F42">
        <v>8</v>
      </c>
    </row>
    <row r="43" spans="1:6" x14ac:dyDescent="0.25">
      <c r="A43" t="s">
        <v>133</v>
      </c>
      <c r="B43" t="s">
        <v>123</v>
      </c>
      <c r="C43" t="s">
        <v>41</v>
      </c>
      <c r="D43">
        <v>-129</v>
      </c>
      <c r="E43">
        <v>4</v>
      </c>
      <c r="F43">
        <v>9</v>
      </c>
    </row>
    <row r="44" spans="1:6" x14ac:dyDescent="0.25">
      <c r="A44" t="s">
        <v>133</v>
      </c>
      <c r="B44" t="s">
        <v>123</v>
      </c>
      <c r="C44" t="s">
        <v>41</v>
      </c>
      <c r="D44">
        <v>-721</v>
      </c>
      <c r="E44">
        <v>4</v>
      </c>
      <c r="F44">
        <v>10</v>
      </c>
    </row>
    <row r="45" spans="1:6" x14ac:dyDescent="0.25">
      <c r="A45" t="s">
        <v>133</v>
      </c>
      <c r="B45" t="s">
        <v>123</v>
      </c>
      <c r="C45" t="s">
        <v>41</v>
      </c>
      <c r="D45">
        <v>-426</v>
      </c>
      <c r="E45">
        <v>4</v>
      </c>
      <c r="F45">
        <v>11</v>
      </c>
    </row>
    <row r="46" spans="1:6" x14ac:dyDescent="0.25">
      <c r="A46" t="s">
        <v>133</v>
      </c>
      <c r="B46" t="s">
        <v>123</v>
      </c>
      <c r="C46" t="s">
        <v>42</v>
      </c>
      <c r="D46">
        <v>-17</v>
      </c>
      <c r="E46">
        <v>5</v>
      </c>
      <c r="F46">
        <v>1</v>
      </c>
    </row>
    <row r="47" spans="1:6" x14ac:dyDescent="0.25">
      <c r="A47" t="s">
        <v>133</v>
      </c>
      <c r="B47" t="s">
        <v>123</v>
      </c>
      <c r="C47" t="s">
        <v>42</v>
      </c>
      <c r="D47">
        <v>-48</v>
      </c>
      <c r="E47">
        <v>5</v>
      </c>
      <c r="F47">
        <v>2</v>
      </c>
    </row>
    <row r="48" spans="1:6" x14ac:dyDescent="0.25">
      <c r="A48" t="s">
        <v>133</v>
      </c>
      <c r="B48" t="s">
        <v>123</v>
      </c>
      <c r="C48" t="s">
        <v>42</v>
      </c>
      <c r="D48">
        <v>53</v>
      </c>
      <c r="E48">
        <v>5</v>
      </c>
      <c r="F48">
        <v>3</v>
      </c>
    </row>
    <row r="49" spans="1:6" x14ac:dyDescent="0.25">
      <c r="A49" t="s">
        <v>133</v>
      </c>
      <c r="B49" t="s">
        <v>123</v>
      </c>
      <c r="C49" t="s">
        <v>42</v>
      </c>
      <c r="D49">
        <v>86</v>
      </c>
      <c r="E49">
        <v>5</v>
      </c>
      <c r="F49">
        <v>4</v>
      </c>
    </row>
    <row r="50" spans="1:6" x14ac:dyDescent="0.25">
      <c r="A50" t="s">
        <v>133</v>
      </c>
      <c r="B50" t="s">
        <v>123</v>
      </c>
      <c r="C50" t="s">
        <v>42</v>
      </c>
      <c r="D50">
        <v>124</v>
      </c>
      <c r="E50">
        <v>5</v>
      </c>
      <c r="F50">
        <v>5</v>
      </c>
    </row>
    <row r="51" spans="1:6" x14ac:dyDescent="0.25">
      <c r="A51" t="s">
        <v>133</v>
      </c>
      <c r="B51" t="s">
        <v>123</v>
      </c>
      <c r="C51" t="s">
        <v>42</v>
      </c>
      <c r="D51">
        <v>-54</v>
      </c>
      <c r="E51">
        <v>5</v>
      </c>
      <c r="F51">
        <v>6</v>
      </c>
    </row>
    <row r="52" spans="1:6" x14ac:dyDescent="0.25">
      <c r="A52" t="s">
        <v>133</v>
      </c>
      <c r="B52" t="s">
        <v>123</v>
      </c>
      <c r="C52" t="s">
        <v>42</v>
      </c>
      <c r="D52">
        <v>-23</v>
      </c>
      <c r="E52">
        <v>5</v>
      </c>
      <c r="F52">
        <v>7</v>
      </c>
    </row>
    <row r="53" spans="1:6" x14ac:dyDescent="0.25">
      <c r="A53" t="s">
        <v>133</v>
      </c>
      <c r="B53" t="s">
        <v>123</v>
      </c>
      <c r="C53" t="s">
        <v>42</v>
      </c>
      <c r="D53">
        <v>243</v>
      </c>
      <c r="E53">
        <v>5</v>
      </c>
      <c r="F53">
        <v>8</v>
      </c>
    </row>
    <row r="54" spans="1:6" x14ac:dyDescent="0.25">
      <c r="A54" t="s">
        <v>133</v>
      </c>
      <c r="B54" t="s">
        <v>123</v>
      </c>
      <c r="C54" t="s">
        <v>42</v>
      </c>
      <c r="D54">
        <v>199</v>
      </c>
      <c r="E54">
        <v>5</v>
      </c>
      <c r="F54">
        <v>9</v>
      </c>
    </row>
    <row r="55" spans="1:6" x14ac:dyDescent="0.25">
      <c r="A55" t="s">
        <v>133</v>
      </c>
      <c r="B55" t="s">
        <v>123</v>
      </c>
      <c r="C55" t="s">
        <v>42</v>
      </c>
      <c r="D55">
        <v>390</v>
      </c>
      <c r="E55">
        <v>5</v>
      </c>
      <c r="F55">
        <v>10</v>
      </c>
    </row>
    <row r="56" spans="1:6" x14ac:dyDescent="0.25">
      <c r="A56" t="s">
        <v>133</v>
      </c>
      <c r="B56" t="s">
        <v>123</v>
      </c>
      <c r="C56" t="s">
        <v>42</v>
      </c>
      <c r="D56">
        <v>138</v>
      </c>
      <c r="E56">
        <v>5</v>
      </c>
      <c r="F56">
        <v>11</v>
      </c>
    </row>
    <row r="57" spans="1:6" x14ac:dyDescent="0.25">
      <c r="A57" t="s">
        <v>133</v>
      </c>
      <c r="B57" t="s">
        <v>123</v>
      </c>
      <c r="C57" t="s">
        <v>43</v>
      </c>
      <c r="D57">
        <v>47</v>
      </c>
      <c r="E57">
        <v>6</v>
      </c>
      <c r="F57">
        <v>1</v>
      </c>
    </row>
    <row r="58" spans="1:6" x14ac:dyDescent="0.25">
      <c r="A58" t="s">
        <v>133</v>
      </c>
      <c r="B58" t="s">
        <v>123</v>
      </c>
      <c r="C58" t="s">
        <v>43</v>
      </c>
      <c r="D58">
        <v>-247</v>
      </c>
      <c r="E58">
        <v>6</v>
      </c>
      <c r="F58">
        <v>2</v>
      </c>
    </row>
    <row r="59" spans="1:6" x14ac:dyDescent="0.25">
      <c r="A59" t="s">
        <v>133</v>
      </c>
      <c r="B59" t="s">
        <v>123</v>
      </c>
      <c r="C59" t="s">
        <v>43</v>
      </c>
      <c r="D59">
        <v>-94</v>
      </c>
      <c r="E59">
        <v>6</v>
      </c>
      <c r="F59">
        <v>3</v>
      </c>
    </row>
    <row r="60" spans="1:6" x14ac:dyDescent="0.25">
      <c r="A60" t="s">
        <v>133</v>
      </c>
      <c r="B60" t="s">
        <v>123</v>
      </c>
      <c r="C60" t="s">
        <v>43</v>
      </c>
      <c r="D60">
        <v>-2</v>
      </c>
      <c r="E60">
        <v>6</v>
      </c>
      <c r="F60">
        <v>4</v>
      </c>
    </row>
    <row r="61" spans="1:6" x14ac:dyDescent="0.25">
      <c r="A61" t="s">
        <v>133</v>
      </c>
      <c r="B61" t="s">
        <v>123</v>
      </c>
      <c r="C61" t="s">
        <v>43</v>
      </c>
      <c r="D61">
        <v>-11</v>
      </c>
      <c r="E61">
        <v>6</v>
      </c>
      <c r="F61">
        <v>5</v>
      </c>
    </row>
    <row r="62" spans="1:6" x14ac:dyDescent="0.25">
      <c r="A62" t="s">
        <v>133</v>
      </c>
      <c r="B62" t="s">
        <v>123</v>
      </c>
      <c r="C62" t="s">
        <v>43</v>
      </c>
      <c r="D62">
        <v>4</v>
      </c>
      <c r="E62">
        <v>6</v>
      </c>
      <c r="F62">
        <v>6</v>
      </c>
    </row>
    <row r="63" spans="1:6" x14ac:dyDescent="0.25">
      <c r="A63" t="s">
        <v>133</v>
      </c>
      <c r="B63" t="s">
        <v>123</v>
      </c>
      <c r="C63" t="s">
        <v>43</v>
      </c>
      <c r="D63">
        <v>0</v>
      </c>
      <c r="E63">
        <v>6</v>
      </c>
      <c r="F63">
        <v>7</v>
      </c>
    </row>
    <row r="64" spans="1:6" x14ac:dyDescent="0.25">
      <c r="A64" t="s">
        <v>133</v>
      </c>
      <c r="B64" t="s">
        <v>123</v>
      </c>
      <c r="C64" t="s">
        <v>43</v>
      </c>
      <c r="D64">
        <v>-2</v>
      </c>
      <c r="E64">
        <v>6</v>
      </c>
      <c r="F64">
        <v>8</v>
      </c>
    </row>
    <row r="65" spans="1:6" x14ac:dyDescent="0.25">
      <c r="A65" t="s">
        <v>133</v>
      </c>
      <c r="B65" t="s">
        <v>123</v>
      </c>
      <c r="C65" t="s">
        <v>43</v>
      </c>
      <c r="D65">
        <v>1</v>
      </c>
      <c r="E65">
        <v>6</v>
      </c>
      <c r="F65">
        <v>9</v>
      </c>
    </row>
    <row r="66" spans="1:6" x14ac:dyDescent="0.25">
      <c r="A66" t="s">
        <v>133</v>
      </c>
      <c r="B66" t="s">
        <v>123</v>
      </c>
      <c r="C66" t="s">
        <v>43</v>
      </c>
      <c r="D66">
        <v>1</v>
      </c>
      <c r="E66">
        <v>6</v>
      </c>
      <c r="F66">
        <v>10</v>
      </c>
    </row>
    <row r="67" spans="1:6" x14ac:dyDescent="0.25">
      <c r="A67" t="s">
        <v>133</v>
      </c>
      <c r="B67" t="s">
        <v>123</v>
      </c>
      <c r="C67" t="s">
        <v>43</v>
      </c>
      <c r="D67">
        <v>-11</v>
      </c>
      <c r="E67">
        <v>6</v>
      </c>
      <c r="F67">
        <v>11</v>
      </c>
    </row>
    <row r="68" spans="1:6" x14ac:dyDescent="0.25">
      <c r="A68" t="s">
        <v>133</v>
      </c>
      <c r="B68" t="s">
        <v>123</v>
      </c>
      <c r="C68" t="s">
        <v>44</v>
      </c>
      <c r="D68">
        <v>10</v>
      </c>
      <c r="E68">
        <v>7</v>
      </c>
      <c r="F68">
        <v>1</v>
      </c>
    </row>
    <row r="69" spans="1:6" x14ac:dyDescent="0.25">
      <c r="A69" t="s">
        <v>133</v>
      </c>
      <c r="B69" t="s">
        <v>123</v>
      </c>
      <c r="C69" t="s">
        <v>44</v>
      </c>
      <c r="D69">
        <v>0</v>
      </c>
      <c r="E69">
        <v>7</v>
      </c>
      <c r="F69">
        <v>2</v>
      </c>
    </row>
    <row r="70" spans="1:6" x14ac:dyDescent="0.25">
      <c r="A70" t="s">
        <v>133</v>
      </c>
      <c r="B70" t="s">
        <v>123</v>
      </c>
      <c r="C70" t="s">
        <v>44</v>
      </c>
      <c r="D70">
        <v>0</v>
      </c>
      <c r="E70">
        <v>7</v>
      </c>
      <c r="F70">
        <v>3</v>
      </c>
    </row>
    <row r="71" spans="1:6" x14ac:dyDescent="0.25">
      <c r="A71" t="s">
        <v>133</v>
      </c>
      <c r="B71" t="s">
        <v>123</v>
      </c>
      <c r="C71" t="s">
        <v>44</v>
      </c>
      <c r="D71">
        <v>0</v>
      </c>
      <c r="E71">
        <v>7</v>
      </c>
      <c r="F71">
        <v>4</v>
      </c>
    </row>
    <row r="72" spans="1:6" x14ac:dyDescent="0.25">
      <c r="A72" t="s">
        <v>133</v>
      </c>
      <c r="B72" t="s">
        <v>123</v>
      </c>
      <c r="C72" t="s">
        <v>44</v>
      </c>
      <c r="D72">
        <v>0</v>
      </c>
      <c r="E72">
        <v>7</v>
      </c>
      <c r="F72">
        <v>5</v>
      </c>
    </row>
    <row r="73" spans="1:6" x14ac:dyDescent="0.25">
      <c r="A73" t="s">
        <v>133</v>
      </c>
      <c r="B73" t="s">
        <v>123</v>
      </c>
      <c r="C73" t="s">
        <v>44</v>
      </c>
      <c r="D73">
        <v>0</v>
      </c>
      <c r="E73">
        <v>7</v>
      </c>
      <c r="F73">
        <v>6</v>
      </c>
    </row>
    <row r="74" spans="1:6" x14ac:dyDescent="0.25">
      <c r="A74" t="s">
        <v>133</v>
      </c>
      <c r="B74" t="s">
        <v>123</v>
      </c>
      <c r="C74" t="s">
        <v>44</v>
      </c>
      <c r="D74">
        <v>0</v>
      </c>
      <c r="E74">
        <v>7</v>
      </c>
      <c r="F74">
        <v>7</v>
      </c>
    </row>
    <row r="75" spans="1:6" x14ac:dyDescent="0.25">
      <c r="A75" t="s">
        <v>133</v>
      </c>
      <c r="B75" t="s">
        <v>123</v>
      </c>
      <c r="C75" t="s">
        <v>44</v>
      </c>
      <c r="D75">
        <v>0</v>
      </c>
      <c r="E75">
        <v>7</v>
      </c>
      <c r="F75">
        <v>8</v>
      </c>
    </row>
    <row r="76" spans="1:6" x14ac:dyDescent="0.25">
      <c r="A76" t="s">
        <v>133</v>
      </c>
      <c r="B76" t="s">
        <v>123</v>
      </c>
      <c r="C76" t="s">
        <v>44</v>
      </c>
      <c r="D76">
        <v>0</v>
      </c>
      <c r="E76">
        <v>7</v>
      </c>
      <c r="F76">
        <v>9</v>
      </c>
    </row>
    <row r="77" spans="1:6" x14ac:dyDescent="0.25">
      <c r="A77" t="s">
        <v>133</v>
      </c>
      <c r="B77" t="s">
        <v>123</v>
      </c>
      <c r="C77" t="s">
        <v>44</v>
      </c>
      <c r="D77">
        <v>0</v>
      </c>
      <c r="E77">
        <v>7</v>
      </c>
      <c r="F77">
        <v>10</v>
      </c>
    </row>
    <row r="78" spans="1:6" x14ac:dyDescent="0.25">
      <c r="A78" t="s">
        <v>133</v>
      </c>
      <c r="B78" t="s">
        <v>123</v>
      </c>
      <c r="C78" t="s">
        <v>44</v>
      </c>
      <c r="D78">
        <v>0</v>
      </c>
      <c r="E78">
        <v>7</v>
      </c>
      <c r="F78">
        <v>11</v>
      </c>
    </row>
    <row r="79" spans="1:6" x14ac:dyDescent="0.25">
      <c r="A79" t="s">
        <v>133</v>
      </c>
      <c r="B79" t="s">
        <v>123</v>
      </c>
      <c r="C79" t="s">
        <v>45</v>
      </c>
      <c r="D79">
        <v>20</v>
      </c>
      <c r="E79">
        <v>8</v>
      </c>
      <c r="F79">
        <v>1</v>
      </c>
    </row>
    <row r="80" spans="1:6" x14ac:dyDescent="0.25">
      <c r="A80" t="s">
        <v>133</v>
      </c>
      <c r="B80" t="s">
        <v>123</v>
      </c>
      <c r="C80" t="s">
        <v>45</v>
      </c>
      <c r="D80">
        <v>52</v>
      </c>
      <c r="E80">
        <v>8</v>
      </c>
      <c r="F80">
        <v>2</v>
      </c>
    </row>
    <row r="81" spans="1:6" x14ac:dyDescent="0.25">
      <c r="A81" t="s">
        <v>133</v>
      </c>
      <c r="B81" t="s">
        <v>123</v>
      </c>
      <c r="C81" t="s">
        <v>45</v>
      </c>
      <c r="D81">
        <v>-27</v>
      </c>
      <c r="E81">
        <v>8</v>
      </c>
      <c r="F81">
        <v>3</v>
      </c>
    </row>
    <row r="82" spans="1:6" x14ac:dyDescent="0.25">
      <c r="A82" t="s">
        <v>133</v>
      </c>
      <c r="B82" t="s">
        <v>123</v>
      </c>
      <c r="C82" t="s">
        <v>45</v>
      </c>
      <c r="D82">
        <v>39</v>
      </c>
      <c r="E82">
        <v>8</v>
      </c>
      <c r="F82">
        <v>4</v>
      </c>
    </row>
    <row r="83" spans="1:6" x14ac:dyDescent="0.25">
      <c r="A83" t="s">
        <v>133</v>
      </c>
      <c r="B83" t="s">
        <v>123</v>
      </c>
      <c r="C83" t="s">
        <v>45</v>
      </c>
      <c r="D83">
        <v>-82</v>
      </c>
      <c r="E83">
        <v>8</v>
      </c>
      <c r="F83">
        <v>5</v>
      </c>
    </row>
    <row r="84" spans="1:6" x14ac:dyDescent="0.25">
      <c r="A84" t="s">
        <v>133</v>
      </c>
      <c r="B84" t="s">
        <v>123</v>
      </c>
      <c r="C84" t="s">
        <v>45</v>
      </c>
      <c r="D84">
        <v>68</v>
      </c>
      <c r="E84">
        <v>8</v>
      </c>
      <c r="F84">
        <v>6</v>
      </c>
    </row>
    <row r="85" spans="1:6" x14ac:dyDescent="0.25">
      <c r="A85" t="s">
        <v>133</v>
      </c>
      <c r="B85" t="s">
        <v>123</v>
      </c>
      <c r="C85" t="s">
        <v>45</v>
      </c>
      <c r="D85">
        <v>21</v>
      </c>
      <c r="E85">
        <v>8</v>
      </c>
      <c r="F85">
        <v>7</v>
      </c>
    </row>
    <row r="86" spans="1:6" x14ac:dyDescent="0.25">
      <c r="A86" t="s">
        <v>133</v>
      </c>
      <c r="B86" t="s">
        <v>123</v>
      </c>
      <c r="C86" t="s">
        <v>45</v>
      </c>
      <c r="D86">
        <v>52</v>
      </c>
      <c r="E86">
        <v>8</v>
      </c>
      <c r="F86">
        <v>8</v>
      </c>
    </row>
    <row r="87" spans="1:6" x14ac:dyDescent="0.25">
      <c r="A87" t="s">
        <v>133</v>
      </c>
      <c r="B87" t="s">
        <v>123</v>
      </c>
      <c r="C87" t="s">
        <v>45</v>
      </c>
      <c r="D87">
        <v>53</v>
      </c>
      <c r="E87">
        <v>8</v>
      </c>
      <c r="F87">
        <v>9</v>
      </c>
    </row>
    <row r="88" spans="1:6" x14ac:dyDescent="0.25">
      <c r="A88" t="s">
        <v>133</v>
      </c>
      <c r="B88" t="s">
        <v>123</v>
      </c>
      <c r="C88" t="s">
        <v>45</v>
      </c>
      <c r="D88">
        <v>52</v>
      </c>
      <c r="E88">
        <v>8</v>
      </c>
      <c r="F88">
        <v>10</v>
      </c>
    </row>
    <row r="89" spans="1:6" x14ac:dyDescent="0.25">
      <c r="A89" t="s">
        <v>133</v>
      </c>
      <c r="B89" t="s">
        <v>123</v>
      </c>
      <c r="C89" t="s">
        <v>45</v>
      </c>
      <c r="D89">
        <v>223</v>
      </c>
      <c r="E89">
        <v>8</v>
      </c>
      <c r="F89">
        <v>11</v>
      </c>
    </row>
    <row r="90" spans="1:6" x14ac:dyDescent="0.25">
      <c r="A90" t="s">
        <v>133</v>
      </c>
      <c r="B90" t="s">
        <v>123</v>
      </c>
      <c r="C90" t="s">
        <v>46</v>
      </c>
      <c r="D90">
        <v>-169</v>
      </c>
      <c r="E90">
        <f>IF(C90="Working capital changes",9)</f>
        <v>9</v>
      </c>
      <c r="F90">
        <v>1</v>
      </c>
    </row>
    <row r="91" spans="1:6" x14ac:dyDescent="0.25">
      <c r="A91" t="s">
        <v>133</v>
      </c>
      <c r="B91" t="s">
        <v>123</v>
      </c>
      <c r="C91" t="s">
        <v>46</v>
      </c>
      <c r="D91">
        <v>-245</v>
      </c>
      <c r="E91">
        <f t="shared" ref="E91:E100" si="0">IF(C91="Working capital changes",9)</f>
        <v>9</v>
      </c>
      <c r="F91">
        <v>2</v>
      </c>
    </row>
    <row r="92" spans="1:6" x14ac:dyDescent="0.25">
      <c r="A92" t="s">
        <v>133</v>
      </c>
      <c r="B92" t="s">
        <v>123</v>
      </c>
      <c r="C92" t="s">
        <v>46</v>
      </c>
      <c r="D92">
        <v>-69</v>
      </c>
      <c r="E92">
        <f t="shared" si="0"/>
        <v>9</v>
      </c>
      <c r="F92">
        <v>3</v>
      </c>
    </row>
    <row r="93" spans="1:6" x14ac:dyDescent="0.25">
      <c r="A93" t="s">
        <v>133</v>
      </c>
      <c r="B93" t="s">
        <v>123</v>
      </c>
      <c r="C93" t="s">
        <v>46</v>
      </c>
      <c r="D93">
        <v>-111</v>
      </c>
      <c r="E93">
        <f t="shared" si="0"/>
        <v>9</v>
      </c>
      <c r="F93">
        <v>4</v>
      </c>
    </row>
    <row r="94" spans="1:6" x14ac:dyDescent="0.25">
      <c r="A94" t="s">
        <v>133</v>
      </c>
      <c r="B94" t="s">
        <v>123</v>
      </c>
      <c r="C94" t="s">
        <v>46</v>
      </c>
      <c r="D94">
        <v>-255</v>
      </c>
      <c r="E94">
        <f t="shared" si="0"/>
        <v>9</v>
      </c>
      <c r="F94">
        <v>5</v>
      </c>
    </row>
    <row r="95" spans="1:6" x14ac:dyDescent="0.25">
      <c r="A95" t="s">
        <v>133</v>
      </c>
      <c r="B95" t="s">
        <v>123</v>
      </c>
      <c r="C95" t="s">
        <v>46</v>
      </c>
      <c r="D95">
        <v>-216</v>
      </c>
      <c r="E95">
        <f t="shared" si="0"/>
        <v>9</v>
      </c>
      <c r="F95">
        <v>6</v>
      </c>
    </row>
    <row r="96" spans="1:6" x14ac:dyDescent="0.25">
      <c r="A96" t="s">
        <v>133</v>
      </c>
      <c r="B96" t="s">
        <v>123</v>
      </c>
      <c r="C96" t="s">
        <v>46</v>
      </c>
      <c r="D96">
        <v>33</v>
      </c>
      <c r="E96">
        <f t="shared" si="0"/>
        <v>9</v>
      </c>
      <c r="F96">
        <v>7</v>
      </c>
    </row>
    <row r="97" spans="1:6" x14ac:dyDescent="0.25">
      <c r="A97" t="s">
        <v>133</v>
      </c>
      <c r="B97" t="s">
        <v>123</v>
      </c>
      <c r="C97" t="s">
        <v>46</v>
      </c>
      <c r="D97">
        <v>-54</v>
      </c>
      <c r="E97">
        <f t="shared" si="0"/>
        <v>9</v>
      </c>
      <c r="F97">
        <v>8</v>
      </c>
    </row>
    <row r="98" spans="1:6" x14ac:dyDescent="0.25">
      <c r="A98" t="s">
        <v>133</v>
      </c>
      <c r="B98" t="s">
        <v>123</v>
      </c>
      <c r="C98" t="s">
        <v>46</v>
      </c>
      <c r="D98">
        <v>-1</v>
      </c>
      <c r="E98">
        <f t="shared" si="0"/>
        <v>9</v>
      </c>
      <c r="F98">
        <v>9</v>
      </c>
    </row>
    <row r="99" spans="1:6" x14ac:dyDescent="0.25">
      <c r="A99" t="s">
        <v>133</v>
      </c>
      <c r="B99" t="s">
        <v>123</v>
      </c>
      <c r="C99" t="s">
        <v>46</v>
      </c>
      <c r="D99">
        <v>-339</v>
      </c>
      <c r="E99">
        <f t="shared" si="0"/>
        <v>9</v>
      </c>
      <c r="F99">
        <v>10</v>
      </c>
    </row>
    <row r="100" spans="1:6" x14ac:dyDescent="0.25">
      <c r="A100" t="s">
        <v>133</v>
      </c>
      <c r="B100" t="s">
        <v>123</v>
      </c>
      <c r="C100" t="s">
        <v>46</v>
      </c>
      <c r="D100">
        <v>-80</v>
      </c>
      <c r="E100">
        <f t="shared" si="0"/>
        <v>9</v>
      </c>
      <c r="F100">
        <v>11</v>
      </c>
    </row>
    <row r="101" spans="1:6" x14ac:dyDescent="0.25">
      <c r="A101" t="s">
        <v>133</v>
      </c>
      <c r="B101" t="s">
        <v>123</v>
      </c>
      <c r="C101" t="s">
        <v>47</v>
      </c>
      <c r="D101">
        <v>-23</v>
      </c>
      <c r="E101">
        <f>IF(C101="Direct taxes",10)</f>
        <v>10</v>
      </c>
      <c r="F101">
        <v>1</v>
      </c>
    </row>
    <row r="102" spans="1:6" x14ac:dyDescent="0.25">
      <c r="A102" t="s">
        <v>133</v>
      </c>
      <c r="B102" t="s">
        <v>123</v>
      </c>
      <c r="C102" t="s">
        <v>47</v>
      </c>
      <c r="D102">
        <v>-50</v>
      </c>
      <c r="E102">
        <f t="shared" ref="E102:E111" si="1">IF(C102="Direct taxes",10)</f>
        <v>10</v>
      </c>
      <c r="F102">
        <v>2</v>
      </c>
    </row>
    <row r="103" spans="1:6" x14ac:dyDescent="0.25">
      <c r="A103" t="s">
        <v>133</v>
      </c>
      <c r="B103" t="s">
        <v>123</v>
      </c>
      <c r="C103" t="s">
        <v>47</v>
      </c>
      <c r="D103">
        <v>-34</v>
      </c>
      <c r="E103">
        <f t="shared" si="1"/>
        <v>10</v>
      </c>
      <c r="F103">
        <v>3</v>
      </c>
    </row>
    <row r="104" spans="1:6" x14ac:dyDescent="0.25">
      <c r="A104" t="s">
        <v>133</v>
      </c>
      <c r="B104" t="s">
        <v>123</v>
      </c>
      <c r="C104" t="s">
        <v>47</v>
      </c>
      <c r="D104">
        <v>-51</v>
      </c>
      <c r="E104">
        <f t="shared" si="1"/>
        <v>10</v>
      </c>
      <c r="F104">
        <v>4</v>
      </c>
    </row>
    <row r="105" spans="1:6" x14ac:dyDescent="0.25">
      <c r="A105" t="s">
        <v>133</v>
      </c>
      <c r="B105" t="s">
        <v>123</v>
      </c>
      <c r="C105" t="s">
        <v>47</v>
      </c>
      <c r="D105">
        <v>-103</v>
      </c>
      <c r="E105">
        <f t="shared" si="1"/>
        <v>10</v>
      </c>
      <c r="F105">
        <v>5</v>
      </c>
    </row>
    <row r="106" spans="1:6" x14ac:dyDescent="0.25">
      <c r="A106" t="s">
        <v>133</v>
      </c>
      <c r="B106" t="s">
        <v>123</v>
      </c>
      <c r="C106" t="s">
        <v>47</v>
      </c>
      <c r="D106">
        <v>-104</v>
      </c>
      <c r="E106">
        <f t="shared" si="1"/>
        <v>10</v>
      </c>
      <c r="F106">
        <v>6</v>
      </c>
    </row>
    <row r="107" spans="1:6" x14ac:dyDescent="0.25">
      <c r="A107" t="s">
        <v>133</v>
      </c>
      <c r="B107" t="s">
        <v>123</v>
      </c>
      <c r="C107" t="s">
        <v>47</v>
      </c>
      <c r="D107">
        <v>-79</v>
      </c>
      <c r="E107">
        <f t="shared" si="1"/>
        <v>10</v>
      </c>
      <c r="F107">
        <v>7</v>
      </c>
    </row>
    <row r="108" spans="1:6" x14ac:dyDescent="0.25">
      <c r="A108" t="s">
        <v>133</v>
      </c>
      <c r="B108" t="s">
        <v>123</v>
      </c>
      <c r="C108" t="s">
        <v>47</v>
      </c>
      <c r="D108">
        <v>-113</v>
      </c>
      <c r="E108">
        <f t="shared" si="1"/>
        <v>10</v>
      </c>
      <c r="F108">
        <v>8</v>
      </c>
    </row>
    <row r="109" spans="1:6" x14ac:dyDescent="0.25">
      <c r="A109" t="s">
        <v>133</v>
      </c>
      <c r="B109" t="s">
        <v>123</v>
      </c>
      <c r="C109" t="s">
        <v>47</v>
      </c>
      <c r="D109">
        <v>-107</v>
      </c>
      <c r="E109">
        <f t="shared" si="1"/>
        <v>10</v>
      </c>
      <c r="F109">
        <v>9</v>
      </c>
    </row>
    <row r="110" spans="1:6" x14ac:dyDescent="0.25">
      <c r="A110" t="s">
        <v>133</v>
      </c>
      <c r="B110" t="s">
        <v>123</v>
      </c>
      <c r="C110" t="s">
        <v>47</v>
      </c>
      <c r="D110">
        <v>-129</v>
      </c>
      <c r="E110">
        <f t="shared" si="1"/>
        <v>10</v>
      </c>
      <c r="F110">
        <v>10</v>
      </c>
    </row>
    <row r="111" spans="1:6" x14ac:dyDescent="0.25">
      <c r="A111" t="s">
        <v>133</v>
      </c>
      <c r="B111" t="s">
        <v>123</v>
      </c>
      <c r="C111" t="s">
        <v>47</v>
      </c>
      <c r="D111">
        <v>-152</v>
      </c>
      <c r="E111">
        <f t="shared" si="1"/>
        <v>10</v>
      </c>
      <c r="F111">
        <v>11</v>
      </c>
    </row>
    <row r="112" spans="1:6" x14ac:dyDescent="0.25">
      <c r="A112" t="s">
        <v>133</v>
      </c>
      <c r="B112" t="s">
        <v>124</v>
      </c>
      <c r="C112" t="s">
        <v>124</v>
      </c>
      <c r="D112">
        <v>-52</v>
      </c>
      <c r="E112">
        <f>IF(C112="Cash from Investing Activity  ",11)</f>
        <v>11</v>
      </c>
      <c r="F112">
        <v>1</v>
      </c>
    </row>
    <row r="113" spans="1:6" x14ac:dyDescent="0.25">
      <c r="A113" t="s">
        <v>133</v>
      </c>
      <c r="B113" t="s">
        <v>124</v>
      </c>
      <c r="C113" t="s">
        <v>124</v>
      </c>
      <c r="D113">
        <v>-58</v>
      </c>
      <c r="E113">
        <f t="shared" ref="E113:E122" si="2">IF(C113="Cash from Investing Activity  ",11)</f>
        <v>11</v>
      </c>
      <c r="F113">
        <v>2</v>
      </c>
    </row>
    <row r="114" spans="1:6" x14ac:dyDescent="0.25">
      <c r="A114" t="s">
        <v>133</v>
      </c>
      <c r="B114" t="s">
        <v>124</v>
      </c>
      <c r="C114" t="s">
        <v>124</v>
      </c>
      <c r="D114">
        <v>-54</v>
      </c>
      <c r="E114">
        <f t="shared" si="2"/>
        <v>11</v>
      </c>
      <c r="F114">
        <v>3</v>
      </c>
    </row>
    <row r="115" spans="1:6" x14ac:dyDescent="0.25">
      <c r="A115" t="s">
        <v>133</v>
      </c>
      <c r="B115" t="s">
        <v>124</v>
      </c>
      <c r="C115" t="s">
        <v>124</v>
      </c>
      <c r="D115">
        <v>-83</v>
      </c>
      <c r="E115">
        <f t="shared" si="2"/>
        <v>11</v>
      </c>
      <c r="F115">
        <v>4</v>
      </c>
    </row>
    <row r="116" spans="1:6" x14ac:dyDescent="0.25">
      <c r="A116" t="s">
        <v>133</v>
      </c>
      <c r="B116" t="s">
        <v>124</v>
      </c>
      <c r="C116" t="s">
        <v>124</v>
      </c>
      <c r="D116">
        <v>-233</v>
      </c>
      <c r="E116">
        <f t="shared" si="2"/>
        <v>11</v>
      </c>
      <c r="F116">
        <v>5</v>
      </c>
    </row>
    <row r="117" spans="1:6" x14ac:dyDescent="0.25">
      <c r="A117" t="s">
        <v>133</v>
      </c>
      <c r="B117" t="s">
        <v>124</v>
      </c>
      <c r="C117" t="s">
        <v>124</v>
      </c>
      <c r="D117">
        <v>-137</v>
      </c>
      <c r="E117">
        <f t="shared" si="2"/>
        <v>11</v>
      </c>
      <c r="F117">
        <v>6</v>
      </c>
    </row>
    <row r="118" spans="1:6" x14ac:dyDescent="0.25">
      <c r="A118" t="s">
        <v>133</v>
      </c>
      <c r="B118" t="s">
        <v>124</v>
      </c>
      <c r="C118" t="s">
        <v>124</v>
      </c>
      <c r="D118">
        <v>-83</v>
      </c>
      <c r="E118">
        <f t="shared" si="2"/>
        <v>11</v>
      </c>
      <c r="F118">
        <v>7</v>
      </c>
    </row>
    <row r="119" spans="1:6" x14ac:dyDescent="0.25">
      <c r="A119" t="s">
        <v>133</v>
      </c>
      <c r="B119" t="s">
        <v>124</v>
      </c>
      <c r="C119" t="s">
        <v>124</v>
      </c>
      <c r="D119">
        <v>-101</v>
      </c>
      <c r="E119">
        <f t="shared" si="2"/>
        <v>11</v>
      </c>
      <c r="F119">
        <v>8</v>
      </c>
    </row>
    <row r="120" spans="1:6" x14ac:dyDescent="0.25">
      <c r="A120" t="s">
        <v>133</v>
      </c>
      <c r="B120" t="s">
        <v>124</v>
      </c>
      <c r="C120" t="s">
        <v>124</v>
      </c>
      <c r="D120">
        <v>-145</v>
      </c>
      <c r="E120">
        <f t="shared" si="2"/>
        <v>11</v>
      </c>
      <c r="F120">
        <v>9</v>
      </c>
    </row>
    <row r="121" spans="1:6" x14ac:dyDescent="0.25">
      <c r="A121" t="s">
        <v>133</v>
      </c>
      <c r="B121" t="s">
        <v>124</v>
      </c>
      <c r="C121" t="s">
        <v>124</v>
      </c>
      <c r="D121">
        <v>-395</v>
      </c>
      <c r="E121">
        <f t="shared" si="2"/>
        <v>11</v>
      </c>
      <c r="F121">
        <v>10</v>
      </c>
    </row>
    <row r="122" spans="1:6" x14ac:dyDescent="0.25">
      <c r="A122" t="s">
        <v>133</v>
      </c>
      <c r="B122" t="s">
        <v>124</v>
      </c>
      <c r="C122" t="s">
        <v>124</v>
      </c>
      <c r="D122">
        <v>-201</v>
      </c>
      <c r="E122">
        <f t="shared" si="2"/>
        <v>11</v>
      </c>
      <c r="F122">
        <v>11</v>
      </c>
    </row>
    <row r="123" spans="1:6" x14ac:dyDescent="0.25">
      <c r="A123" t="s">
        <v>133</v>
      </c>
      <c r="B123" t="s">
        <v>124</v>
      </c>
      <c r="C123" t="s">
        <v>48</v>
      </c>
      <c r="D123">
        <v>-54</v>
      </c>
      <c r="E123">
        <f>IF(C123="Fixed assets purchased",12)</f>
        <v>12</v>
      </c>
      <c r="F123">
        <v>1</v>
      </c>
    </row>
    <row r="124" spans="1:6" x14ac:dyDescent="0.25">
      <c r="A124" t="s">
        <v>133</v>
      </c>
      <c r="B124" t="s">
        <v>124</v>
      </c>
      <c r="C124" t="s">
        <v>48</v>
      </c>
      <c r="D124">
        <v>-55</v>
      </c>
      <c r="E124">
        <f t="shared" ref="E124:E133" si="3">IF(C124="Fixed assets purchased",12)</f>
        <v>12</v>
      </c>
      <c r="F124">
        <v>2</v>
      </c>
    </row>
    <row r="125" spans="1:6" x14ac:dyDescent="0.25">
      <c r="A125" t="s">
        <v>133</v>
      </c>
      <c r="B125" t="s">
        <v>124</v>
      </c>
      <c r="C125" t="s">
        <v>48</v>
      </c>
      <c r="D125">
        <v>-54</v>
      </c>
      <c r="E125">
        <f t="shared" si="3"/>
        <v>12</v>
      </c>
      <c r="F125">
        <v>3</v>
      </c>
    </row>
    <row r="126" spans="1:6" x14ac:dyDescent="0.25">
      <c r="A126" t="s">
        <v>133</v>
      </c>
      <c r="B126" t="s">
        <v>124</v>
      </c>
      <c r="C126" t="s">
        <v>48</v>
      </c>
      <c r="D126">
        <v>-80</v>
      </c>
      <c r="E126">
        <f t="shared" si="3"/>
        <v>12</v>
      </c>
      <c r="F126">
        <v>4</v>
      </c>
    </row>
    <row r="127" spans="1:6" x14ac:dyDescent="0.25">
      <c r="A127" t="s">
        <v>133</v>
      </c>
      <c r="B127" t="s">
        <v>124</v>
      </c>
      <c r="C127" t="s">
        <v>48</v>
      </c>
      <c r="D127">
        <v>-239</v>
      </c>
      <c r="E127">
        <f t="shared" si="3"/>
        <v>12</v>
      </c>
      <c r="F127">
        <v>5</v>
      </c>
    </row>
    <row r="128" spans="1:6" x14ac:dyDescent="0.25">
      <c r="A128" t="s">
        <v>133</v>
      </c>
      <c r="B128" t="s">
        <v>124</v>
      </c>
      <c r="C128" t="s">
        <v>48</v>
      </c>
      <c r="D128">
        <v>-120</v>
      </c>
      <c r="E128">
        <f t="shared" si="3"/>
        <v>12</v>
      </c>
      <c r="F128">
        <v>6</v>
      </c>
    </row>
    <row r="129" spans="1:6" x14ac:dyDescent="0.25">
      <c r="A129" t="s">
        <v>133</v>
      </c>
      <c r="B129" t="s">
        <v>124</v>
      </c>
      <c r="C129" t="s">
        <v>48</v>
      </c>
      <c r="D129">
        <v>-89</v>
      </c>
      <c r="E129">
        <f t="shared" si="3"/>
        <v>12</v>
      </c>
      <c r="F129">
        <v>7</v>
      </c>
    </row>
    <row r="130" spans="1:6" x14ac:dyDescent="0.25">
      <c r="A130" t="s">
        <v>133</v>
      </c>
      <c r="B130" t="s">
        <v>124</v>
      </c>
      <c r="C130" t="s">
        <v>48</v>
      </c>
      <c r="D130">
        <v>-114</v>
      </c>
      <c r="E130">
        <f t="shared" si="3"/>
        <v>12</v>
      </c>
      <c r="F130">
        <v>8</v>
      </c>
    </row>
    <row r="131" spans="1:6" x14ac:dyDescent="0.25">
      <c r="A131" t="s">
        <v>133</v>
      </c>
      <c r="B131" t="s">
        <v>124</v>
      </c>
      <c r="C131" t="s">
        <v>48</v>
      </c>
      <c r="D131">
        <v>-158</v>
      </c>
      <c r="E131">
        <f t="shared" si="3"/>
        <v>12</v>
      </c>
      <c r="F131">
        <v>9</v>
      </c>
    </row>
    <row r="132" spans="1:6" x14ac:dyDescent="0.25">
      <c r="A132" t="s">
        <v>133</v>
      </c>
      <c r="B132" t="s">
        <v>124</v>
      </c>
      <c r="C132" t="s">
        <v>48</v>
      </c>
      <c r="D132">
        <v>-154</v>
      </c>
      <c r="E132">
        <f t="shared" si="3"/>
        <v>12</v>
      </c>
      <c r="F132">
        <v>10</v>
      </c>
    </row>
    <row r="133" spans="1:6" x14ac:dyDescent="0.25">
      <c r="A133" t="s">
        <v>133</v>
      </c>
      <c r="B133" t="s">
        <v>124</v>
      </c>
      <c r="C133" t="s">
        <v>48</v>
      </c>
      <c r="D133">
        <v>-203</v>
      </c>
      <c r="E133">
        <f t="shared" si="3"/>
        <v>12</v>
      </c>
      <c r="F133">
        <v>11</v>
      </c>
    </row>
    <row r="134" spans="1:6" x14ac:dyDescent="0.25">
      <c r="A134" t="s">
        <v>133</v>
      </c>
      <c r="B134" t="s">
        <v>124</v>
      </c>
      <c r="C134" t="s">
        <v>49</v>
      </c>
      <c r="D134">
        <v>1</v>
      </c>
      <c r="E134">
        <f>IF(C134="Fixed assets sold",13)</f>
        <v>13</v>
      </c>
      <c r="F134">
        <v>1</v>
      </c>
    </row>
    <row r="135" spans="1:6" x14ac:dyDescent="0.25">
      <c r="A135" t="s">
        <v>133</v>
      </c>
      <c r="B135" t="s">
        <v>124</v>
      </c>
      <c r="C135" t="s">
        <v>49</v>
      </c>
      <c r="D135">
        <v>1</v>
      </c>
      <c r="E135">
        <f t="shared" ref="E135:E144" si="4">IF(C135="Fixed assets sold",13)</f>
        <v>13</v>
      </c>
      <c r="F135">
        <v>2</v>
      </c>
    </row>
    <row r="136" spans="1:6" x14ac:dyDescent="0.25">
      <c r="A136" t="s">
        <v>133</v>
      </c>
      <c r="B136" t="s">
        <v>124</v>
      </c>
      <c r="C136" t="s">
        <v>49</v>
      </c>
      <c r="D136">
        <v>1</v>
      </c>
      <c r="E136">
        <f t="shared" si="4"/>
        <v>13</v>
      </c>
      <c r="F136">
        <v>3</v>
      </c>
    </row>
    <row r="137" spans="1:6" x14ac:dyDescent="0.25">
      <c r="A137" t="s">
        <v>133</v>
      </c>
      <c r="B137" t="s">
        <v>124</v>
      </c>
      <c r="C137" t="s">
        <v>49</v>
      </c>
      <c r="D137">
        <v>2</v>
      </c>
      <c r="E137">
        <f t="shared" si="4"/>
        <v>13</v>
      </c>
      <c r="F137">
        <v>4</v>
      </c>
    </row>
    <row r="138" spans="1:6" x14ac:dyDescent="0.25">
      <c r="A138" t="s">
        <v>133</v>
      </c>
      <c r="B138" t="s">
        <v>124</v>
      </c>
      <c r="C138" t="s">
        <v>49</v>
      </c>
      <c r="D138">
        <v>9</v>
      </c>
      <c r="E138">
        <f t="shared" si="4"/>
        <v>13</v>
      </c>
      <c r="F138">
        <v>5</v>
      </c>
    </row>
    <row r="139" spans="1:6" x14ac:dyDescent="0.25">
      <c r="A139" t="s">
        <v>133</v>
      </c>
      <c r="B139" t="s">
        <v>124</v>
      </c>
      <c r="C139" t="s">
        <v>49</v>
      </c>
      <c r="D139">
        <v>7</v>
      </c>
      <c r="E139">
        <f t="shared" si="4"/>
        <v>13</v>
      </c>
      <c r="F139">
        <v>6</v>
      </c>
    </row>
    <row r="140" spans="1:6" x14ac:dyDescent="0.25">
      <c r="A140" t="s">
        <v>133</v>
      </c>
      <c r="B140" t="s">
        <v>124</v>
      </c>
      <c r="C140" t="s">
        <v>49</v>
      </c>
      <c r="D140">
        <v>4</v>
      </c>
      <c r="E140">
        <f t="shared" si="4"/>
        <v>13</v>
      </c>
      <c r="F140">
        <v>7</v>
      </c>
    </row>
    <row r="141" spans="1:6" x14ac:dyDescent="0.25">
      <c r="A141" t="s">
        <v>133</v>
      </c>
      <c r="B141" t="s">
        <v>124</v>
      </c>
      <c r="C141" t="s">
        <v>49</v>
      </c>
      <c r="D141">
        <v>15</v>
      </c>
      <c r="E141">
        <f t="shared" si="4"/>
        <v>13</v>
      </c>
      <c r="F141">
        <v>8</v>
      </c>
    </row>
    <row r="142" spans="1:6" x14ac:dyDescent="0.25">
      <c r="A142" t="s">
        <v>133</v>
      </c>
      <c r="B142" t="s">
        <v>124</v>
      </c>
      <c r="C142" t="s">
        <v>49</v>
      </c>
      <c r="D142">
        <v>6</v>
      </c>
      <c r="E142">
        <f t="shared" si="4"/>
        <v>13</v>
      </c>
      <c r="F142">
        <v>9</v>
      </c>
    </row>
    <row r="143" spans="1:6" x14ac:dyDescent="0.25">
      <c r="A143" t="s">
        <v>133</v>
      </c>
      <c r="B143" t="s">
        <v>124</v>
      </c>
      <c r="C143" t="s">
        <v>49</v>
      </c>
      <c r="D143">
        <v>10</v>
      </c>
      <c r="E143">
        <f t="shared" si="4"/>
        <v>13</v>
      </c>
      <c r="F143">
        <v>10</v>
      </c>
    </row>
    <row r="144" spans="1:6" x14ac:dyDescent="0.25">
      <c r="A144" t="s">
        <v>133</v>
      </c>
      <c r="B144" t="s">
        <v>124</v>
      </c>
      <c r="C144" t="s">
        <v>49</v>
      </c>
      <c r="D144">
        <v>2</v>
      </c>
      <c r="E144">
        <f t="shared" si="4"/>
        <v>13</v>
      </c>
      <c r="F144">
        <v>11</v>
      </c>
    </row>
    <row r="145" spans="1:6" x14ac:dyDescent="0.25">
      <c r="A145" t="s">
        <v>133</v>
      </c>
      <c r="B145" t="s">
        <v>124</v>
      </c>
      <c r="C145" t="s">
        <v>50</v>
      </c>
      <c r="D145">
        <v>0</v>
      </c>
      <c r="E145">
        <f>IF(C145="Investments purchased",14)</f>
        <v>14</v>
      </c>
      <c r="F145">
        <v>1</v>
      </c>
    </row>
    <row r="146" spans="1:6" x14ac:dyDescent="0.25">
      <c r="A146" t="s">
        <v>133</v>
      </c>
      <c r="B146" t="s">
        <v>124</v>
      </c>
      <c r="C146" t="s">
        <v>50</v>
      </c>
      <c r="D146">
        <v>-2</v>
      </c>
      <c r="E146">
        <f t="shared" ref="E146:E155" si="5">IF(C146="Investments purchased",14)</f>
        <v>14</v>
      </c>
      <c r="F146">
        <v>2</v>
      </c>
    </row>
    <row r="147" spans="1:6" x14ac:dyDescent="0.25">
      <c r="A147" t="s">
        <v>133</v>
      </c>
      <c r="B147" t="s">
        <v>124</v>
      </c>
      <c r="C147" t="s">
        <v>50</v>
      </c>
      <c r="D147">
        <v>0</v>
      </c>
      <c r="E147">
        <f t="shared" si="5"/>
        <v>14</v>
      </c>
      <c r="F147">
        <v>3</v>
      </c>
    </row>
    <row r="148" spans="1:6" x14ac:dyDescent="0.25">
      <c r="A148" t="s">
        <v>133</v>
      </c>
      <c r="B148" t="s">
        <v>124</v>
      </c>
      <c r="C148" t="s">
        <v>50</v>
      </c>
      <c r="D148">
        <v>0</v>
      </c>
      <c r="E148">
        <f t="shared" si="5"/>
        <v>14</v>
      </c>
      <c r="F148">
        <v>4</v>
      </c>
    </row>
    <row r="149" spans="1:6" x14ac:dyDescent="0.25">
      <c r="A149" t="s">
        <v>133</v>
      </c>
      <c r="B149" t="s">
        <v>124</v>
      </c>
      <c r="C149" t="s">
        <v>50</v>
      </c>
      <c r="D149">
        <v>0</v>
      </c>
      <c r="E149">
        <f t="shared" si="5"/>
        <v>14</v>
      </c>
      <c r="F149">
        <v>5</v>
      </c>
    </row>
    <row r="150" spans="1:6" x14ac:dyDescent="0.25">
      <c r="A150" t="s">
        <v>133</v>
      </c>
      <c r="B150" t="s">
        <v>124</v>
      </c>
      <c r="C150" t="s">
        <v>50</v>
      </c>
      <c r="D150">
        <v>-22</v>
      </c>
      <c r="E150">
        <f t="shared" si="5"/>
        <v>14</v>
      </c>
      <c r="F150">
        <v>6</v>
      </c>
    </row>
    <row r="151" spans="1:6" x14ac:dyDescent="0.25">
      <c r="A151" t="s">
        <v>133</v>
      </c>
      <c r="B151" t="s">
        <v>124</v>
      </c>
      <c r="C151" t="s">
        <v>50</v>
      </c>
      <c r="D151">
        <v>-1</v>
      </c>
      <c r="E151">
        <f t="shared" si="5"/>
        <v>14</v>
      </c>
      <c r="F151">
        <v>7</v>
      </c>
    </row>
    <row r="152" spans="1:6" x14ac:dyDescent="0.25">
      <c r="A152" t="s">
        <v>133</v>
      </c>
      <c r="B152" t="s">
        <v>124</v>
      </c>
      <c r="C152" t="s">
        <v>50</v>
      </c>
      <c r="D152">
        <v>-1</v>
      </c>
      <c r="E152">
        <f t="shared" si="5"/>
        <v>14</v>
      </c>
      <c r="F152">
        <v>8</v>
      </c>
    </row>
    <row r="153" spans="1:6" x14ac:dyDescent="0.25">
      <c r="A153" t="s">
        <v>133</v>
      </c>
      <c r="B153" t="s">
        <v>124</v>
      </c>
      <c r="C153" t="s">
        <v>50</v>
      </c>
      <c r="D153">
        <v>-1</v>
      </c>
      <c r="E153">
        <f t="shared" si="5"/>
        <v>14</v>
      </c>
      <c r="F153">
        <v>9</v>
      </c>
    </row>
    <row r="154" spans="1:6" x14ac:dyDescent="0.25">
      <c r="A154" t="s">
        <v>133</v>
      </c>
      <c r="B154" t="s">
        <v>124</v>
      </c>
      <c r="C154" t="s">
        <v>50</v>
      </c>
      <c r="D154">
        <v>-1</v>
      </c>
      <c r="E154">
        <f t="shared" si="5"/>
        <v>14</v>
      </c>
      <c r="F154">
        <v>10</v>
      </c>
    </row>
    <row r="155" spans="1:6" x14ac:dyDescent="0.25">
      <c r="A155" t="s">
        <v>133</v>
      </c>
      <c r="B155" t="s">
        <v>124</v>
      </c>
      <c r="C155" t="s">
        <v>50</v>
      </c>
      <c r="D155">
        <v>-8</v>
      </c>
      <c r="E155">
        <f t="shared" si="5"/>
        <v>14</v>
      </c>
      <c r="F155">
        <v>11</v>
      </c>
    </row>
    <row r="156" spans="1:6" x14ac:dyDescent="0.25">
      <c r="A156" t="s">
        <v>133</v>
      </c>
      <c r="B156" t="s">
        <v>124</v>
      </c>
      <c r="C156" t="s">
        <v>51</v>
      </c>
      <c r="D156">
        <v>0</v>
      </c>
      <c r="E156">
        <f>IF(C156="Investments sold",15)</f>
        <v>15</v>
      </c>
      <c r="F156">
        <v>1</v>
      </c>
    </row>
    <row r="157" spans="1:6" x14ac:dyDescent="0.25">
      <c r="A157" t="s">
        <v>133</v>
      </c>
      <c r="B157" t="s">
        <v>124</v>
      </c>
      <c r="C157" t="s">
        <v>51</v>
      </c>
      <c r="D157">
        <v>0</v>
      </c>
      <c r="E157">
        <f t="shared" ref="E157:E166" si="6">IF(C157="Investments sold",15)</f>
        <v>15</v>
      </c>
      <c r="F157">
        <v>2</v>
      </c>
    </row>
    <row r="158" spans="1:6" x14ac:dyDescent="0.25">
      <c r="A158" t="s">
        <v>133</v>
      </c>
      <c r="B158" t="s">
        <v>124</v>
      </c>
      <c r="C158" t="s">
        <v>51</v>
      </c>
      <c r="D158">
        <v>0</v>
      </c>
      <c r="E158">
        <f t="shared" si="6"/>
        <v>15</v>
      </c>
      <c r="F158">
        <v>3</v>
      </c>
    </row>
    <row r="159" spans="1:6" x14ac:dyDescent="0.25">
      <c r="A159" t="s">
        <v>133</v>
      </c>
      <c r="B159" t="s">
        <v>124</v>
      </c>
      <c r="C159" t="s">
        <v>51</v>
      </c>
      <c r="D159">
        <v>0</v>
      </c>
      <c r="E159">
        <f t="shared" si="6"/>
        <v>15</v>
      </c>
      <c r="F159">
        <v>4</v>
      </c>
    </row>
    <row r="160" spans="1:6" x14ac:dyDescent="0.25">
      <c r="A160" t="s">
        <v>133</v>
      </c>
      <c r="B160" t="s">
        <v>124</v>
      </c>
      <c r="C160" t="s">
        <v>51</v>
      </c>
      <c r="D160">
        <v>0</v>
      </c>
      <c r="E160">
        <f t="shared" si="6"/>
        <v>15</v>
      </c>
      <c r="F160">
        <v>5</v>
      </c>
    </row>
    <row r="161" spans="1:6" x14ac:dyDescent="0.25">
      <c r="A161" t="s">
        <v>133</v>
      </c>
      <c r="B161" t="s">
        <v>124</v>
      </c>
      <c r="C161" t="s">
        <v>51</v>
      </c>
      <c r="D161">
        <v>0</v>
      </c>
      <c r="E161">
        <f t="shared" si="6"/>
        <v>15</v>
      </c>
      <c r="F161">
        <v>6</v>
      </c>
    </row>
    <row r="162" spans="1:6" x14ac:dyDescent="0.25">
      <c r="A162" t="s">
        <v>133</v>
      </c>
      <c r="B162" t="s">
        <v>124</v>
      </c>
      <c r="C162" t="s">
        <v>51</v>
      </c>
      <c r="D162">
        <v>0</v>
      </c>
      <c r="E162">
        <f t="shared" si="6"/>
        <v>15</v>
      </c>
      <c r="F162">
        <v>7</v>
      </c>
    </row>
    <row r="163" spans="1:6" x14ac:dyDescent="0.25">
      <c r="A163" t="s">
        <v>133</v>
      </c>
      <c r="B163" t="s">
        <v>124</v>
      </c>
      <c r="C163" t="s">
        <v>51</v>
      </c>
      <c r="D163">
        <v>0</v>
      </c>
      <c r="E163">
        <f t="shared" si="6"/>
        <v>15</v>
      </c>
      <c r="F163">
        <v>8</v>
      </c>
    </row>
    <row r="164" spans="1:6" x14ac:dyDescent="0.25">
      <c r="A164" t="s">
        <v>133</v>
      </c>
      <c r="B164" t="s">
        <v>124</v>
      </c>
      <c r="C164" t="s">
        <v>51</v>
      </c>
      <c r="D164">
        <v>0</v>
      </c>
      <c r="E164">
        <f t="shared" si="6"/>
        <v>15</v>
      </c>
      <c r="F164">
        <v>9</v>
      </c>
    </row>
    <row r="165" spans="1:6" x14ac:dyDescent="0.25">
      <c r="A165" t="s">
        <v>133</v>
      </c>
      <c r="B165" t="s">
        <v>124</v>
      </c>
      <c r="C165" t="s">
        <v>51</v>
      </c>
      <c r="D165">
        <v>2</v>
      </c>
      <c r="E165">
        <f t="shared" si="6"/>
        <v>15</v>
      </c>
      <c r="F165">
        <v>10</v>
      </c>
    </row>
    <row r="166" spans="1:6" x14ac:dyDescent="0.25">
      <c r="A166" t="s">
        <v>133</v>
      </c>
      <c r="B166" t="s">
        <v>124</v>
      </c>
      <c r="C166" t="s">
        <v>51</v>
      </c>
      <c r="D166">
        <v>0</v>
      </c>
      <c r="E166">
        <f t="shared" si="6"/>
        <v>15</v>
      </c>
      <c r="F166">
        <v>11</v>
      </c>
    </row>
    <row r="167" spans="1:6" x14ac:dyDescent="0.25">
      <c r="A167" t="s">
        <v>133</v>
      </c>
      <c r="B167" t="s">
        <v>124</v>
      </c>
      <c r="C167" t="s">
        <v>52</v>
      </c>
      <c r="D167">
        <v>0</v>
      </c>
      <c r="E167">
        <f>IF(C167="Subsidy received",16)</f>
        <v>16</v>
      </c>
      <c r="F167">
        <v>1</v>
      </c>
    </row>
    <row r="168" spans="1:6" x14ac:dyDescent="0.25">
      <c r="A168" t="s">
        <v>133</v>
      </c>
      <c r="B168" t="s">
        <v>124</v>
      </c>
      <c r="C168" t="s">
        <v>52</v>
      </c>
      <c r="D168">
        <v>0</v>
      </c>
      <c r="E168">
        <f t="shared" ref="E168:E177" si="7">IF(C168="Subsidy received",16)</f>
        <v>16</v>
      </c>
      <c r="F168">
        <v>2</v>
      </c>
    </row>
    <row r="169" spans="1:6" x14ac:dyDescent="0.25">
      <c r="A169" t="s">
        <v>133</v>
      </c>
      <c r="B169" t="s">
        <v>124</v>
      </c>
      <c r="C169" t="s">
        <v>52</v>
      </c>
      <c r="D169">
        <v>0</v>
      </c>
      <c r="E169">
        <f t="shared" si="7"/>
        <v>16</v>
      </c>
      <c r="F169">
        <v>3</v>
      </c>
    </row>
    <row r="170" spans="1:6" x14ac:dyDescent="0.25">
      <c r="A170" t="s">
        <v>133</v>
      </c>
      <c r="B170" t="s">
        <v>124</v>
      </c>
      <c r="C170" t="s">
        <v>52</v>
      </c>
      <c r="D170">
        <v>0</v>
      </c>
      <c r="E170">
        <f t="shared" si="7"/>
        <v>16</v>
      </c>
      <c r="F170">
        <v>4</v>
      </c>
    </row>
    <row r="171" spans="1:6" x14ac:dyDescent="0.25">
      <c r="A171" t="s">
        <v>133</v>
      </c>
      <c r="B171" t="s">
        <v>124</v>
      </c>
      <c r="C171" t="s">
        <v>52</v>
      </c>
      <c r="D171">
        <v>0</v>
      </c>
      <c r="E171">
        <f t="shared" si="7"/>
        <v>16</v>
      </c>
      <c r="F171">
        <v>5</v>
      </c>
    </row>
    <row r="172" spans="1:6" x14ac:dyDescent="0.25">
      <c r="A172" t="s">
        <v>133</v>
      </c>
      <c r="B172" t="s">
        <v>124</v>
      </c>
      <c r="C172" t="s">
        <v>52</v>
      </c>
      <c r="D172">
        <v>0</v>
      </c>
      <c r="E172">
        <f t="shared" si="7"/>
        <v>16</v>
      </c>
      <c r="F172">
        <v>6</v>
      </c>
    </row>
    <row r="173" spans="1:6" x14ac:dyDescent="0.25">
      <c r="A173" t="s">
        <v>133</v>
      </c>
      <c r="B173" t="s">
        <v>124</v>
      </c>
      <c r="C173" t="s">
        <v>52</v>
      </c>
      <c r="D173">
        <v>0</v>
      </c>
      <c r="E173">
        <f t="shared" si="7"/>
        <v>16</v>
      </c>
      <c r="F173">
        <v>7</v>
      </c>
    </row>
    <row r="174" spans="1:6" x14ac:dyDescent="0.25">
      <c r="A174" t="s">
        <v>133</v>
      </c>
      <c r="B174" t="s">
        <v>124</v>
      </c>
      <c r="C174" t="s">
        <v>52</v>
      </c>
      <c r="D174">
        <v>0</v>
      </c>
      <c r="E174">
        <f t="shared" si="7"/>
        <v>16</v>
      </c>
      <c r="F174">
        <v>8</v>
      </c>
    </row>
    <row r="175" spans="1:6" x14ac:dyDescent="0.25">
      <c r="A175" t="s">
        <v>133</v>
      </c>
      <c r="B175" t="s">
        <v>124</v>
      </c>
      <c r="C175" t="s">
        <v>52</v>
      </c>
      <c r="D175">
        <v>0</v>
      </c>
      <c r="E175">
        <f t="shared" si="7"/>
        <v>16</v>
      </c>
      <c r="F175">
        <v>9</v>
      </c>
    </row>
    <row r="176" spans="1:6" x14ac:dyDescent="0.25">
      <c r="A176" t="s">
        <v>133</v>
      </c>
      <c r="B176" t="s">
        <v>124</v>
      </c>
      <c r="C176" t="s">
        <v>52</v>
      </c>
      <c r="D176">
        <v>0</v>
      </c>
      <c r="E176">
        <f t="shared" si="7"/>
        <v>16</v>
      </c>
      <c r="F176">
        <v>10</v>
      </c>
    </row>
    <row r="177" spans="1:6" x14ac:dyDescent="0.25">
      <c r="A177" t="s">
        <v>133</v>
      </c>
      <c r="B177" t="s">
        <v>124</v>
      </c>
      <c r="C177" t="s">
        <v>52</v>
      </c>
      <c r="D177">
        <v>0</v>
      </c>
      <c r="E177">
        <f t="shared" si="7"/>
        <v>16</v>
      </c>
      <c r="F177">
        <v>11</v>
      </c>
    </row>
    <row r="178" spans="1:6" x14ac:dyDescent="0.25">
      <c r="A178" t="s">
        <v>133</v>
      </c>
      <c r="B178" t="s">
        <v>124</v>
      </c>
      <c r="C178" t="s">
        <v>53</v>
      </c>
      <c r="D178">
        <v>1</v>
      </c>
      <c r="E178">
        <f>IF(C178="Interest received",17)</f>
        <v>17</v>
      </c>
      <c r="F178">
        <v>1</v>
      </c>
    </row>
    <row r="179" spans="1:6" x14ac:dyDescent="0.25">
      <c r="A179" t="s">
        <v>133</v>
      </c>
      <c r="B179" t="s">
        <v>124</v>
      </c>
      <c r="C179" t="s">
        <v>53</v>
      </c>
      <c r="D179">
        <v>1</v>
      </c>
      <c r="E179">
        <f t="shared" ref="E179:E188" si="8">IF(C179="Interest received",17)</f>
        <v>17</v>
      </c>
      <c r="F179">
        <v>2</v>
      </c>
    </row>
    <row r="180" spans="1:6" x14ac:dyDescent="0.25">
      <c r="A180" t="s">
        <v>133</v>
      </c>
      <c r="B180" t="s">
        <v>124</v>
      </c>
      <c r="C180" t="s">
        <v>53</v>
      </c>
      <c r="D180">
        <v>1</v>
      </c>
      <c r="E180">
        <f t="shared" si="8"/>
        <v>17</v>
      </c>
      <c r="F180">
        <v>3</v>
      </c>
    </row>
    <row r="181" spans="1:6" x14ac:dyDescent="0.25">
      <c r="A181" t="s">
        <v>133</v>
      </c>
      <c r="B181" t="s">
        <v>124</v>
      </c>
      <c r="C181" t="s">
        <v>53</v>
      </c>
      <c r="D181">
        <v>1</v>
      </c>
      <c r="E181">
        <f t="shared" si="8"/>
        <v>17</v>
      </c>
      <c r="F181">
        <v>4</v>
      </c>
    </row>
    <row r="182" spans="1:6" x14ac:dyDescent="0.25">
      <c r="A182" t="s">
        <v>133</v>
      </c>
      <c r="B182" t="s">
        <v>124</v>
      </c>
      <c r="C182" t="s">
        <v>53</v>
      </c>
      <c r="D182">
        <v>2</v>
      </c>
      <c r="E182">
        <f t="shared" si="8"/>
        <v>17</v>
      </c>
      <c r="F182">
        <v>5</v>
      </c>
    </row>
    <row r="183" spans="1:6" x14ac:dyDescent="0.25">
      <c r="A183" t="s">
        <v>133</v>
      </c>
      <c r="B183" t="s">
        <v>124</v>
      </c>
      <c r="C183" t="s">
        <v>53</v>
      </c>
      <c r="D183">
        <v>4</v>
      </c>
      <c r="E183">
        <f t="shared" si="8"/>
        <v>17</v>
      </c>
      <c r="F183">
        <v>6</v>
      </c>
    </row>
    <row r="184" spans="1:6" x14ac:dyDescent="0.25">
      <c r="A184" t="s">
        <v>133</v>
      </c>
      <c r="B184" t="s">
        <v>124</v>
      </c>
      <c r="C184" t="s">
        <v>53</v>
      </c>
      <c r="D184">
        <v>2</v>
      </c>
      <c r="E184">
        <f t="shared" si="8"/>
        <v>17</v>
      </c>
      <c r="F184">
        <v>7</v>
      </c>
    </row>
    <row r="185" spans="1:6" x14ac:dyDescent="0.25">
      <c r="A185" t="s">
        <v>133</v>
      </c>
      <c r="B185" t="s">
        <v>124</v>
      </c>
      <c r="C185" t="s">
        <v>53</v>
      </c>
      <c r="D185">
        <v>1</v>
      </c>
      <c r="E185">
        <f t="shared" si="8"/>
        <v>17</v>
      </c>
      <c r="F185">
        <v>8</v>
      </c>
    </row>
    <row r="186" spans="1:6" x14ac:dyDescent="0.25">
      <c r="A186" t="s">
        <v>133</v>
      </c>
      <c r="B186" t="s">
        <v>124</v>
      </c>
      <c r="C186" t="s">
        <v>53</v>
      </c>
      <c r="D186">
        <v>1</v>
      </c>
      <c r="E186">
        <f t="shared" si="8"/>
        <v>17</v>
      </c>
      <c r="F186">
        <v>9</v>
      </c>
    </row>
    <row r="187" spans="1:6" x14ac:dyDescent="0.25">
      <c r="A187" t="s">
        <v>133</v>
      </c>
      <c r="B187" t="s">
        <v>124</v>
      </c>
      <c r="C187" t="s">
        <v>53</v>
      </c>
      <c r="D187">
        <v>1</v>
      </c>
      <c r="E187">
        <f t="shared" si="8"/>
        <v>17</v>
      </c>
      <c r="F187">
        <v>10</v>
      </c>
    </row>
    <row r="188" spans="1:6" x14ac:dyDescent="0.25">
      <c r="A188" t="s">
        <v>133</v>
      </c>
      <c r="B188" t="s">
        <v>124</v>
      </c>
      <c r="C188" t="s">
        <v>53</v>
      </c>
      <c r="D188">
        <v>1</v>
      </c>
      <c r="E188">
        <f t="shared" si="8"/>
        <v>17</v>
      </c>
      <c r="F188">
        <v>11</v>
      </c>
    </row>
    <row r="189" spans="1:6" x14ac:dyDescent="0.25">
      <c r="A189" t="s">
        <v>133</v>
      </c>
      <c r="B189" t="s">
        <v>124</v>
      </c>
      <c r="C189" t="s">
        <v>54</v>
      </c>
      <c r="D189">
        <v>0</v>
      </c>
      <c r="E189">
        <f>IF(C189="Dividends received",18)</f>
        <v>18</v>
      </c>
      <c r="F189">
        <v>1</v>
      </c>
    </row>
    <row r="190" spans="1:6" x14ac:dyDescent="0.25">
      <c r="A190" t="s">
        <v>133</v>
      </c>
      <c r="B190" t="s">
        <v>124</v>
      </c>
      <c r="C190" t="s">
        <v>54</v>
      </c>
      <c r="D190">
        <v>0</v>
      </c>
      <c r="E190">
        <f t="shared" ref="E190:E199" si="9">IF(C190="Dividends received",18)</f>
        <v>18</v>
      </c>
      <c r="F190">
        <v>2</v>
      </c>
    </row>
    <row r="191" spans="1:6" x14ac:dyDescent="0.25">
      <c r="A191" t="s">
        <v>133</v>
      </c>
      <c r="B191" t="s">
        <v>124</v>
      </c>
      <c r="C191" t="s">
        <v>54</v>
      </c>
      <c r="D191">
        <v>0</v>
      </c>
      <c r="E191">
        <f t="shared" si="9"/>
        <v>18</v>
      </c>
      <c r="F191">
        <v>3</v>
      </c>
    </row>
    <row r="192" spans="1:6" x14ac:dyDescent="0.25">
      <c r="A192" t="s">
        <v>133</v>
      </c>
      <c r="B192" t="s">
        <v>124</v>
      </c>
      <c r="C192" t="s">
        <v>54</v>
      </c>
      <c r="D192">
        <v>0</v>
      </c>
      <c r="E192">
        <f t="shared" si="9"/>
        <v>18</v>
      </c>
      <c r="F192">
        <v>4</v>
      </c>
    </row>
    <row r="193" spans="1:6" x14ac:dyDescent="0.25">
      <c r="A193" t="s">
        <v>133</v>
      </c>
      <c r="B193" t="s">
        <v>124</v>
      </c>
      <c r="C193" t="s">
        <v>54</v>
      </c>
      <c r="D193">
        <v>0</v>
      </c>
      <c r="E193">
        <f t="shared" si="9"/>
        <v>18</v>
      </c>
      <c r="F193">
        <v>5</v>
      </c>
    </row>
    <row r="194" spans="1:6" x14ac:dyDescent="0.25">
      <c r="A194" t="s">
        <v>133</v>
      </c>
      <c r="B194" t="s">
        <v>124</v>
      </c>
      <c r="C194" t="s">
        <v>54</v>
      </c>
      <c r="D194">
        <v>0</v>
      </c>
      <c r="E194">
        <f t="shared" si="9"/>
        <v>18</v>
      </c>
      <c r="F194">
        <v>6</v>
      </c>
    </row>
    <row r="195" spans="1:6" x14ac:dyDescent="0.25">
      <c r="A195" t="s">
        <v>133</v>
      </c>
      <c r="B195" t="s">
        <v>124</v>
      </c>
      <c r="C195" t="s">
        <v>54</v>
      </c>
      <c r="D195">
        <v>0</v>
      </c>
      <c r="E195">
        <f t="shared" si="9"/>
        <v>18</v>
      </c>
      <c r="F195">
        <v>7</v>
      </c>
    </row>
    <row r="196" spans="1:6" x14ac:dyDescent="0.25">
      <c r="A196" t="s">
        <v>133</v>
      </c>
      <c r="B196" t="s">
        <v>124</v>
      </c>
      <c r="C196" t="s">
        <v>54</v>
      </c>
      <c r="D196">
        <v>0</v>
      </c>
      <c r="E196">
        <f t="shared" si="9"/>
        <v>18</v>
      </c>
      <c r="F196">
        <v>8</v>
      </c>
    </row>
    <row r="197" spans="1:6" x14ac:dyDescent="0.25">
      <c r="A197" t="s">
        <v>133</v>
      </c>
      <c r="B197" t="s">
        <v>124</v>
      </c>
      <c r="C197" t="s">
        <v>54</v>
      </c>
      <c r="D197">
        <v>0</v>
      </c>
      <c r="E197">
        <f t="shared" si="9"/>
        <v>18</v>
      </c>
      <c r="F197">
        <v>9</v>
      </c>
    </row>
    <row r="198" spans="1:6" x14ac:dyDescent="0.25">
      <c r="A198" t="s">
        <v>133</v>
      </c>
      <c r="B198" t="s">
        <v>124</v>
      </c>
      <c r="C198" t="s">
        <v>54</v>
      </c>
      <c r="D198">
        <v>0</v>
      </c>
      <c r="E198">
        <f t="shared" si="9"/>
        <v>18</v>
      </c>
      <c r="F198">
        <v>10</v>
      </c>
    </row>
    <row r="199" spans="1:6" x14ac:dyDescent="0.25">
      <c r="A199" t="s">
        <v>133</v>
      </c>
      <c r="B199" t="s">
        <v>124</v>
      </c>
      <c r="C199" t="s">
        <v>54</v>
      </c>
      <c r="D199">
        <v>1</v>
      </c>
      <c r="E199">
        <f t="shared" si="9"/>
        <v>18</v>
      </c>
      <c r="F199">
        <v>11</v>
      </c>
    </row>
    <row r="200" spans="1:6" x14ac:dyDescent="0.25">
      <c r="A200" t="s">
        <v>133</v>
      </c>
      <c r="B200" t="s">
        <v>124</v>
      </c>
      <c r="C200" t="s">
        <v>55</v>
      </c>
      <c r="D200">
        <v>0</v>
      </c>
      <c r="E200">
        <f>IF(C200="Invest in subsidiaries",19)</f>
        <v>19</v>
      </c>
      <c r="F200">
        <v>1</v>
      </c>
    </row>
    <row r="201" spans="1:6" x14ac:dyDescent="0.25">
      <c r="A201" t="s">
        <v>133</v>
      </c>
      <c r="B201" t="s">
        <v>124</v>
      </c>
      <c r="C201" t="s">
        <v>55</v>
      </c>
      <c r="D201">
        <v>0</v>
      </c>
      <c r="E201">
        <f t="shared" ref="E201:E210" si="10">IF(C201="Invest in subsidiaries",19)</f>
        <v>19</v>
      </c>
      <c r="F201">
        <v>2</v>
      </c>
    </row>
    <row r="202" spans="1:6" x14ac:dyDescent="0.25">
      <c r="A202" t="s">
        <v>133</v>
      </c>
      <c r="B202" t="s">
        <v>124</v>
      </c>
      <c r="C202" t="s">
        <v>55</v>
      </c>
      <c r="D202">
        <v>0</v>
      </c>
      <c r="E202">
        <f t="shared" si="10"/>
        <v>19</v>
      </c>
      <c r="F202">
        <v>3</v>
      </c>
    </row>
    <row r="203" spans="1:6" x14ac:dyDescent="0.25">
      <c r="A203" t="s">
        <v>133</v>
      </c>
      <c r="B203" t="s">
        <v>124</v>
      </c>
      <c r="C203" t="s">
        <v>55</v>
      </c>
      <c r="D203">
        <v>0</v>
      </c>
      <c r="E203">
        <f t="shared" si="10"/>
        <v>19</v>
      </c>
      <c r="F203">
        <v>4</v>
      </c>
    </row>
    <row r="204" spans="1:6" x14ac:dyDescent="0.25">
      <c r="A204" t="s">
        <v>133</v>
      </c>
      <c r="B204" t="s">
        <v>124</v>
      </c>
      <c r="C204" t="s">
        <v>55</v>
      </c>
      <c r="D204">
        <v>0</v>
      </c>
      <c r="E204">
        <f t="shared" si="10"/>
        <v>19</v>
      </c>
      <c r="F204">
        <v>5</v>
      </c>
    </row>
    <row r="205" spans="1:6" x14ac:dyDescent="0.25">
      <c r="A205" t="s">
        <v>133</v>
      </c>
      <c r="B205" t="s">
        <v>124</v>
      </c>
      <c r="C205" t="s">
        <v>55</v>
      </c>
      <c r="D205">
        <v>0</v>
      </c>
      <c r="E205">
        <f t="shared" si="10"/>
        <v>19</v>
      </c>
      <c r="F205">
        <v>6</v>
      </c>
    </row>
    <row r="206" spans="1:6" x14ac:dyDescent="0.25">
      <c r="A206" t="s">
        <v>133</v>
      </c>
      <c r="B206" t="s">
        <v>124</v>
      </c>
      <c r="C206" t="s">
        <v>55</v>
      </c>
      <c r="D206">
        <v>0</v>
      </c>
      <c r="E206">
        <f t="shared" si="10"/>
        <v>19</v>
      </c>
      <c r="F206">
        <v>7</v>
      </c>
    </row>
    <row r="207" spans="1:6" x14ac:dyDescent="0.25">
      <c r="A207" t="s">
        <v>133</v>
      </c>
      <c r="B207" t="s">
        <v>124</v>
      </c>
      <c r="C207" t="s">
        <v>55</v>
      </c>
      <c r="D207">
        <v>0</v>
      </c>
      <c r="E207">
        <f t="shared" si="10"/>
        <v>19</v>
      </c>
      <c r="F207">
        <v>8</v>
      </c>
    </row>
    <row r="208" spans="1:6" x14ac:dyDescent="0.25">
      <c r="A208" t="s">
        <v>133</v>
      </c>
      <c r="B208" t="s">
        <v>124</v>
      </c>
      <c r="C208" t="s">
        <v>55</v>
      </c>
      <c r="D208">
        <v>0</v>
      </c>
      <c r="E208">
        <f t="shared" si="10"/>
        <v>19</v>
      </c>
      <c r="F208">
        <v>9</v>
      </c>
    </row>
    <row r="209" spans="1:6" x14ac:dyDescent="0.25">
      <c r="A209" t="s">
        <v>133</v>
      </c>
      <c r="B209" t="s">
        <v>124</v>
      </c>
      <c r="C209" t="s">
        <v>55</v>
      </c>
      <c r="D209">
        <v>-177</v>
      </c>
      <c r="E209">
        <f t="shared" si="10"/>
        <v>19</v>
      </c>
      <c r="F209">
        <v>10</v>
      </c>
    </row>
    <row r="210" spans="1:6" x14ac:dyDescent="0.25">
      <c r="A210" t="s">
        <v>133</v>
      </c>
      <c r="B210" t="s">
        <v>124</v>
      </c>
      <c r="C210" t="s">
        <v>55</v>
      </c>
      <c r="D210">
        <v>0</v>
      </c>
      <c r="E210">
        <f t="shared" si="10"/>
        <v>19</v>
      </c>
      <c r="F210">
        <v>11</v>
      </c>
    </row>
    <row r="211" spans="1:6" x14ac:dyDescent="0.25">
      <c r="A211" t="s">
        <v>133</v>
      </c>
      <c r="B211" t="s">
        <v>124</v>
      </c>
      <c r="C211" t="s">
        <v>56</v>
      </c>
      <c r="D211">
        <v>0</v>
      </c>
      <c r="E211">
        <f>IF(C211="Investment in group cos",20)</f>
        <v>20</v>
      </c>
      <c r="F211">
        <v>1</v>
      </c>
    </row>
    <row r="212" spans="1:6" x14ac:dyDescent="0.25">
      <c r="A212" t="s">
        <v>133</v>
      </c>
      <c r="B212" t="s">
        <v>124</v>
      </c>
      <c r="C212" t="s">
        <v>56</v>
      </c>
      <c r="D212">
        <v>0</v>
      </c>
      <c r="E212">
        <f t="shared" ref="E212:E221" si="11">IF(C212="Investment in group cos",20)</f>
        <v>20</v>
      </c>
      <c r="F212">
        <v>2</v>
      </c>
    </row>
    <row r="213" spans="1:6" x14ac:dyDescent="0.25">
      <c r="A213" t="s">
        <v>133</v>
      </c>
      <c r="B213" t="s">
        <v>124</v>
      </c>
      <c r="C213" t="s">
        <v>56</v>
      </c>
      <c r="D213">
        <v>0</v>
      </c>
      <c r="E213">
        <f t="shared" si="11"/>
        <v>20</v>
      </c>
      <c r="F213">
        <v>3</v>
      </c>
    </row>
    <row r="214" spans="1:6" x14ac:dyDescent="0.25">
      <c r="A214" t="s">
        <v>133</v>
      </c>
      <c r="B214" t="s">
        <v>124</v>
      </c>
      <c r="C214" t="s">
        <v>56</v>
      </c>
      <c r="D214">
        <v>-1</v>
      </c>
      <c r="E214">
        <f t="shared" si="11"/>
        <v>20</v>
      </c>
      <c r="F214">
        <v>4</v>
      </c>
    </row>
    <row r="215" spans="1:6" x14ac:dyDescent="0.25">
      <c r="A215" t="s">
        <v>133</v>
      </c>
      <c r="B215" t="s">
        <v>124</v>
      </c>
      <c r="C215" t="s">
        <v>56</v>
      </c>
      <c r="D215">
        <v>-2</v>
      </c>
      <c r="E215">
        <f t="shared" si="11"/>
        <v>20</v>
      </c>
      <c r="F215">
        <v>5</v>
      </c>
    </row>
    <row r="216" spans="1:6" x14ac:dyDescent="0.25">
      <c r="A216" t="s">
        <v>133</v>
      </c>
      <c r="B216" t="s">
        <v>124</v>
      </c>
      <c r="C216" t="s">
        <v>56</v>
      </c>
      <c r="D216">
        <v>0</v>
      </c>
      <c r="E216">
        <f t="shared" si="11"/>
        <v>20</v>
      </c>
      <c r="F216">
        <v>6</v>
      </c>
    </row>
    <row r="217" spans="1:6" x14ac:dyDescent="0.25">
      <c r="A217" t="s">
        <v>133</v>
      </c>
      <c r="B217" t="s">
        <v>124</v>
      </c>
      <c r="C217" t="s">
        <v>56</v>
      </c>
      <c r="D217">
        <v>0</v>
      </c>
      <c r="E217">
        <f t="shared" si="11"/>
        <v>20</v>
      </c>
      <c r="F217">
        <v>7</v>
      </c>
    </row>
    <row r="218" spans="1:6" x14ac:dyDescent="0.25">
      <c r="A218" t="s">
        <v>133</v>
      </c>
      <c r="B218" t="s">
        <v>124</v>
      </c>
      <c r="C218" t="s">
        <v>56</v>
      </c>
      <c r="D218">
        <v>0</v>
      </c>
      <c r="E218">
        <f t="shared" si="11"/>
        <v>20</v>
      </c>
      <c r="F218">
        <v>8</v>
      </c>
    </row>
    <row r="219" spans="1:6" x14ac:dyDescent="0.25">
      <c r="A219" t="s">
        <v>133</v>
      </c>
      <c r="B219" t="s">
        <v>124</v>
      </c>
      <c r="C219" t="s">
        <v>56</v>
      </c>
      <c r="D219">
        <v>0</v>
      </c>
      <c r="E219">
        <f t="shared" si="11"/>
        <v>20</v>
      </c>
      <c r="F219">
        <v>9</v>
      </c>
    </row>
    <row r="220" spans="1:6" x14ac:dyDescent="0.25">
      <c r="A220" t="s">
        <v>133</v>
      </c>
      <c r="B220" t="s">
        <v>124</v>
      </c>
      <c r="C220" t="s">
        <v>56</v>
      </c>
      <c r="D220">
        <v>-75</v>
      </c>
      <c r="E220">
        <f t="shared" si="11"/>
        <v>20</v>
      </c>
      <c r="F220">
        <v>10</v>
      </c>
    </row>
    <row r="221" spans="1:6" x14ac:dyDescent="0.25">
      <c r="A221" t="s">
        <v>133</v>
      </c>
      <c r="B221" t="s">
        <v>124</v>
      </c>
      <c r="C221" t="s">
        <v>56</v>
      </c>
      <c r="D221">
        <v>0</v>
      </c>
      <c r="E221">
        <f t="shared" si="11"/>
        <v>20</v>
      </c>
      <c r="F221">
        <v>11</v>
      </c>
    </row>
    <row r="222" spans="1:6" x14ac:dyDescent="0.25">
      <c r="A222" t="s">
        <v>133</v>
      </c>
      <c r="B222" t="s">
        <v>124</v>
      </c>
      <c r="C222" t="s">
        <v>57</v>
      </c>
      <c r="D222">
        <v>0</v>
      </c>
      <c r="E222">
        <f>IF(C222="Redemp n Canc of Shares",21)</f>
        <v>21</v>
      </c>
      <c r="F222">
        <v>1</v>
      </c>
    </row>
    <row r="223" spans="1:6" x14ac:dyDescent="0.25">
      <c r="A223" t="s">
        <v>133</v>
      </c>
      <c r="B223" t="s">
        <v>124</v>
      </c>
      <c r="C223" t="s">
        <v>57</v>
      </c>
      <c r="D223">
        <v>0</v>
      </c>
      <c r="E223">
        <f t="shared" ref="E223:E232" si="12">IF(C223="Redemp n Canc of Shares",21)</f>
        <v>21</v>
      </c>
      <c r="F223">
        <v>2</v>
      </c>
    </row>
    <row r="224" spans="1:6" x14ac:dyDescent="0.25">
      <c r="A224" t="s">
        <v>133</v>
      </c>
      <c r="B224" t="s">
        <v>124</v>
      </c>
      <c r="C224" t="s">
        <v>57</v>
      </c>
      <c r="D224">
        <v>0</v>
      </c>
      <c r="E224">
        <f t="shared" si="12"/>
        <v>21</v>
      </c>
      <c r="F224">
        <v>3</v>
      </c>
    </row>
    <row r="225" spans="1:6" x14ac:dyDescent="0.25">
      <c r="A225" t="s">
        <v>133</v>
      </c>
      <c r="B225" t="s">
        <v>124</v>
      </c>
      <c r="C225" t="s">
        <v>57</v>
      </c>
      <c r="D225">
        <v>0</v>
      </c>
      <c r="E225">
        <f t="shared" si="12"/>
        <v>21</v>
      </c>
      <c r="F225">
        <v>4</v>
      </c>
    </row>
    <row r="226" spans="1:6" x14ac:dyDescent="0.25">
      <c r="A226" t="s">
        <v>133</v>
      </c>
      <c r="B226" t="s">
        <v>124</v>
      </c>
      <c r="C226" t="s">
        <v>57</v>
      </c>
      <c r="D226">
        <v>0</v>
      </c>
      <c r="E226">
        <f t="shared" si="12"/>
        <v>21</v>
      </c>
      <c r="F226">
        <v>5</v>
      </c>
    </row>
    <row r="227" spans="1:6" x14ac:dyDescent="0.25">
      <c r="A227" t="s">
        <v>133</v>
      </c>
      <c r="B227" t="s">
        <v>124</v>
      </c>
      <c r="C227" t="s">
        <v>57</v>
      </c>
      <c r="D227">
        <v>0</v>
      </c>
      <c r="E227">
        <f t="shared" si="12"/>
        <v>21</v>
      </c>
      <c r="F227">
        <v>6</v>
      </c>
    </row>
    <row r="228" spans="1:6" x14ac:dyDescent="0.25">
      <c r="A228" t="s">
        <v>133</v>
      </c>
      <c r="B228" t="s">
        <v>124</v>
      </c>
      <c r="C228" t="s">
        <v>57</v>
      </c>
      <c r="D228">
        <v>0</v>
      </c>
      <c r="E228">
        <f t="shared" si="12"/>
        <v>21</v>
      </c>
      <c r="F228">
        <v>7</v>
      </c>
    </row>
    <row r="229" spans="1:6" x14ac:dyDescent="0.25">
      <c r="A229" t="s">
        <v>133</v>
      </c>
      <c r="B229" t="s">
        <v>124</v>
      </c>
      <c r="C229" t="s">
        <v>57</v>
      </c>
      <c r="D229">
        <v>0</v>
      </c>
      <c r="E229">
        <f t="shared" si="12"/>
        <v>21</v>
      </c>
      <c r="F229">
        <v>8</v>
      </c>
    </row>
    <row r="230" spans="1:6" x14ac:dyDescent="0.25">
      <c r="A230" t="s">
        <v>133</v>
      </c>
      <c r="B230" t="s">
        <v>124</v>
      </c>
      <c r="C230" t="s">
        <v>57</v>
      </c>
      <c r="D230">
        <v>0</v>
      </c>
      <c r="E230">
        <f t="shared" si="12"/>
        <v>21</v>
      </c>
      <c r="F230">
        <v>9</v>
      </c>
    </row>
    <row r="231" spans="1:6" x14ac:dyDescent="0.25">
      <c r="A231" t="s">
        <v>133</v>
      </c>
      <c r="B231" t="s">
        <v>124</v>
      </c>
      <c r="C231" t="s">
        <v>57</v>
      </c>
      <c r="D231">
        <v>0</v>
      </c>
      <c r="E231">
        <f t="shared" si="12"/>
        <v>21</v>
      </c>
      <c r="F231">
        <v>10</v>
      </c>
    </row>
    <row r="232" spans="1:6" x14ac:dyDescent="0.25">
      <c r="A232" t="s">
        <v>133</v>
      </c>
      <c r="B232" t="s">
        <v>124</v>
      </c>
      <c r="C232" t="s">
        <v>57</v>
      </c>
      <c r="D232">
        <v>0</v>
      </c>
      <c r="E232">
        <f t="shared" si="12"/>
        <v>21</v>
      </c>
      <c r="F232">
        <v>11</v>
      </c>
    </row>
    <row r="233" spans="1:6" x14ac:dyDescent="0.25">
      <c r="A233" t="s">
        <v>133</v>
      </c>
      <c r="B233" t="s">
        <v>124</v>
      </c>
      <c r="C233" t="s">
        <v>58</v>
      </c>
      <c r="D233">
        <v>0</v>
      </c>
      <c r="E233">
        <f>IF(C233="Inter corporate deposits",22)</f>
        <v>22</v>
      </c>
      <c r="F233">
        <v>1</v>
      </c>
    </row>
    <row r="234" spans="1:6" x14ac:dyDescent="0.25">
      <c r="A234" t="s">
        <v>133</v>
      </c>
      <c r="B234" t="s">
        <v>124</v>
      </c>
      <c r="C234" t="s">
        <v>58</v>
      </c>
      <c r="D234">
        <v>0</v>
      </c>
      <c r="E234">
        <f t="shared" ref="E234:E243" si="13">IF(C234="Inter corporate deposits",22)</f>
        <v>22</v>
      </c>
      <c r="F234">
        <v>2</v>
      </c>
    </row>
    <row r="235" spans="1:6" x14ac:dyDescent="0.25">
      <c r="A235" t="s">
        <v>133</v>
      </c>
      <c r="B235" t="s">
        <v>124</v>
      </c>
      <c r="C235" t="s">
        <v>58</v>
      </c>
      <c r="D235">
        <v>0</v>
      </c>
      <c r="E235">
        <f t="shared" si="13"/>
        <v>22</v>
      </c>
      <c r="F235">
        <v>3</v>
      </c>
    </row>
    <row r="236" spans="1:6" x14ac:dyDescent="0.25">
      <c r="A236" t="s">
        <v>133</v>
      </c>
      <c r="B236" t="s">
        <v>124</v>
      </c>
      <c r="C236" t="s">
        <v>58</v>
      </c>
      <c r="D236">
        <v>-1</v>
      </c>
      <c r="E236">
        <f t="shared" si="13"/>
        <v>22</v>
      </c>
      <c r="F236">
        <v>4</v>
      </c>
    </row>
    <row r="237" spans="1:6" x14ac:dyDescent="0.25">
      <c r="A237" t="s">
        <v>133</v>
      </c>
      <c r="B237" t="s">
        <v>124</v>
      </c>
      <c r="C237" t="s">
        <v>58</v>
      </c>
      <c r="D237">
        <v>-1</v>
      </c>
      <c r="E237">
        <f t="shared" si="13"/>
        <v>22</v>
      </c>
      <c r="F237">
        <v>5</v>
      </c>
    </row>
    <row r="238" spans="1:6" x14ac:dyDescent="0.25">
      <c r="A238" t="s">
        <v>133</v>
      </c>
      <c r="B238" t="s">
        <v>124</v>
      </c>
      <c r="C238" t="s">
        <v>58</v>
      </c>
      <c r="D238">
        <v>-5</v>
      </c>
      <c r="E238">
        <f t="shared" si="13"/>
        <v>22</v>
      </c>
      <c r="F238">
        <v>6</v>
      </c>
    </row>
    <row r="239" spans="1:6" x14ac:dyDescent="0.25">
      <c r="A239" t="s">
        <v>133</v>
      </c>
      <c r="B239" t="s">
        <v>124</v>
      </c>
      <c r="C239" t="s">
        <v>58</v>
      </c>
      <c r="D239">
        <v>0</v>
      </c>
      <c r="E239">
        <f t="shared" si="13"/>
        <v>22</v>
      </c>
      <c r="F239">
        <v>7</v>
      </c>
    </row>
    <row r="240" spans="1:6" x14ac:dyDescent="0.25">
      <c r="A240" t="s">
        <v>133</v>
      </c>
      <c r="B240" t="s">
        <v>124</v>
      </c>
      <c r="C240" t="s">
        <v>58</v>
      </c>
      <c r="D240">
        <v>0</v>
      </c>
      <c r="E240">
        <f t="shared" si="13"/>
        <v>22</v>
      </c>
      <c r="F240">
        <v>8</v>
      </c>
    </row>
    <row r="241" spans="1:6" x14ac:dyDescent="0.25">
      <c r="A241" t="s">
        <v>133</v>
      </c>
      <c r="B241" t="s">
        <v>124</v>
      </c>
      <c r="C241" t="s">
        <v>58</v>
      </c>
      <c r="D241">
        <v>0</v>
      </c>
      <c r="E241">
        <f t="shared" si="13"/>
        <v>22</v>
      </c>
      <c r="F241">
        <v>9</v>
      </c>
    </row>
    <row r="242" spans="1:6" x14ac:dyDescent="0.25">
      <c r="A242" t="s">
        <v>133</v>
      </c>
      <c r="B242" t="s">
        <v>124</v>
      </c>
      <c r="C242" t="s">
        <v>58</v>
      </c>
      <c r="D242">
        <v>0</v>
      </c>
      <c r="E242">
        <f t="shared" si="13"/>
        <v>22</v>
      </c>
      <c r="F242">
        <v>10</v>
      </c>
    </row>
    <row r="243" spans="1:6" x14ac:dyDescent="0.25">
      <c r="A243" t="s">
        <v>133</v>
      </c>
      <c r="B243" t="s">
        <v>124</v>
      </c>
      <c r="C243" t="s">
        <v>58</v>
      </c>
      <c r="D243">
        <v>0</v>
      </c>
      <c r="E243">
        <f t="shared" si="13"/>
        <v>22</v>
      </c>
      <c r="F243">
        <v>11</v>
      </c>
    </row>
    <row r="244" spans="1:6" x14ac:dyDescent="0.25">
      <c r="A244" t="s">
        <v>133</v>
      </c>
      <c r="B244" t="s">
        <v>124</v>
      </c>
      <c r="C244" t="s">
        <v>59</v>
      </c>
      <c r="D244">
        <v>1</v>
      </c>
      <c r="E244">
        <f>IF(C244="Other investing items",23)</f>
        <v>23</v>
      </c>
      <c r="F244">
        <v>1</v>
      </c>
    </row>
    <row r="245" spans="1:6" x14ac:dyDescent="0.25">
      <c r="A245" t="s">
        <v>133</v>
      </c>
      <c r="B245" t="s">
        <v>124</v>
      </c>
      <c r="C245" t="s">
        <v>59</v>
      </c>
      <c r="D245">
        <v>-2</v>
      </c>
      <c r="E245">
        <f t="shared" ref="E245:E254" si="14">IF(C245="Other investing items",23)</f>
        <v>23</v>
      </c>
      <c r="F245">
        <v>2</v>
      </c>
    </row>
    <row r="246" spans="1:6" x14ac:dyDescent="0.25">
      <c r="A246" t="s">
        <v>133</v>
      </c>
      <c r="B246" t="s">
        <v>124</v>
      </c>
      <c r="C246" t="s">
        <v>59</v>
      </c>
      <c r="D246">
        <v>-2</v>
      </c>
      <c r="E246">
        <f t="shared" si="14"/>
        <v>23</v>
      </c>
      <c r="F246">
        <v>3</v>
      </c>
    </row>
    <row r="247" spans="1:6" x14ac:dyDescent="0.25">
      <c r="A247" t="s">
        <v>133</v>
      </c>
      <c r="B247" t="s">
        <v>124</v>
      </c>
      <c r="C247" t="s">
        <v>59</v>
      </c>
      <c r="D247">
        <v>-4</v>
      </c>
      <c r="E247">
        <f t="shared" si="14"/>
        <v>23</v>
      </c>
      <c r="F247">
        <v>4</v>
      </c>
    </row>
    <row r="248" spans="1:6" x14ac:dyDescent="0.25">
      <c r="A248" t="s">
        <v>133</v>
      </c>
      <c r="B248" t="s">
        <v>124</v>
      </c>
      <c r="C248" t="s">
        <v>59</v>
      </c>
      <c r="D248">
        <v>-3</v>
      </c>
      <c r="E248">
        <f t="shared" si="14"/>
        <v>23</v>
      </c>
      <c r="F248">
        <v>5</v>
      </c>
    </row>
    <row r="249" spans="1:6" x14ac:dyDescent="0.25">
      <c r="A249" t="s">
        <v>133</v>
      </c>
      <c r="B249" t="s">
        <v>124</v>
      </c>
      <c r="C249" t="s">
        <v>59</v>
      </c>
      <c r="D249">
        <v>0</v>
      </c>
      <c r="E249">
        <f t="shared" si="14"/>
        <v>23</v>
      </c>
      <c r="F249">
        <v>6</v>
      </c>
    </row>
    <row r="250" spans="1:6" x14ac:dyDescent="0.25">
      <c r="A250" t="s">
        <v>133</v>
      </c>
      <c r="B250" t="s">
        <v>124</v>
      </c>
      <c r="C250" t="s">
        <v>59</v>
      </c>
      <c r="D250">
        <v>0</v>
      </c>
      <c r="E250">
        <f t="shared" si="14"/>
        <v>23</v>
      </c>
      <c r="F250">
        <v>7</v>
      </c>
    </row>
    <row r="251" spans="1:6" x14ac:dyDescent="0.25">
      <c r="A251" t="s">
        <v>133</v>
      </c>
      <c r="B251" t="s">
        <v>124</v>
      </c>
      <c r="C251" t="s">
        <v>59</v>
      </c>
      <c r="D251">
        <v>-3</v>
      </c>
      <c r="E251">
        <f t="shared" si="14"/>
        <v>23</v>
      </c>
      <c r="F251">
        <v>8</v>
      </c>
    </row>
    <row r="252" spans="1:6" x14ac:dyDescent="0.25">
      <c r="A252" t="s">
        <v>133</v>
      </c>
      <c r="B252" t="s">
        <v>124</v>
      </c>
      <c r="C252" t="s">
        <v>59</v>
      </c>
      <c r="D252">
        <v>7</v>
      </c>
      <c r="E252">
        <f t="shared" si="14"/>
        <v>23</v>
      </c>
      <c r="F252">
        <v>9</v>
      </c>
    </row>
    <row r="253" spans="1:6" x14ac:dyDescent="0.25">
      <c r="A253" t="s">
        <v>133</v>
      </c>
      <c r="B253" t="s">
        <v>124</v>
      </c>
      <c r="C253" t="s">
        <v>59</v>
      </c>
      <c r="D253">
        <v>0</v>
      </c>
      <c r="E253">
        <f t="shared" si="14"/>
        <v>23</v>
      </c>
      <c r="F253">
        <v>10</v>
      </c>
    </row>
    <row r="254" spans="1:6" x14ac:dyDescent="0.25">
      <c r="A254" t="s">
        <v>133</v>
      </c>
      <c r="B254" t="s">
        <v>124</v>
      </c>
      <c r="C254" t="s">
        <v>59</v>
      </c>
      <c r="D254">
        <v>6</v>
      </c>
      <c r="E254">
        <f t="shared" si="14"/>
        <v>23</v>
      </c>
      <c r="F254">
        <v>11</v>
      </c>
    </row>
    <row r="255" spans="1:6" x14ac:dyDescent="0.25">
      <c r="A255" t="s">
        <v>133</v>
      </c>
      <c r="B255" t="s">
        <v>125</v>
      </c>
      <c r="C255" t="s">
        <v>125</v>
      </c>
      <c r="D255">
        <v>-45</v>
      </c>
      <c r="E255">
        <f>IF(C255="Cash from Financing Activity ",24)</f>
        <v>24</v>
      </c>
      <c r="F255">
        <v>1</v>
      </c>
    </row>
    <row r="256" spans="1:6" x14ac:dyDescent="0.25">
      <c r="A256" t="s">
        <v>133</v>
      </c>
      <c r="B256" t="s">
        <v>125</v>
      </c>
      <c r="C256" t="s">
        <v>125</v>
      </c>
      <c r="D256">
        <v>32</v>
      </c>
      <c r="E256">
        <f t="shared" ref="E256:E265" si="15">IF(C256="Cash from Financing Activity ",24)</f>
        <v>24</v>
      </c>
      <c r="F256">
        <v>2</v>
      </c>
    </row>
    <row r="257" spans="1:6" x14ac:dyDescent="0.25">
      <c r="A257" t="s">
        <v>133</v>
      </c>
      <c r="B257" t="s">
        <v>125</v>
      </c>
      <c r="C257" t="s">
        <v>125</v>
      </c>
      <c r="D257">
        <v>-235</v>
      </c>
      <c r="E257">
        <f t="shared" si="15"/>
        <v>24</v>
      </c>
      <c r="F257">
        <v>3</v>
      </c>
    </row>
    <row r="258" spans="1:6" x14ac:dyDescent="0.25">
      <c r="A258" t="s">
        <v>133</v>
      </c>
      <c r="B258" t="s">
        <v>125</v>
      </c>
      <c r="C258" t="s">
        <v>125</v>
      </c>
      <c r="D258">
        <v>-137</v>
      </c>
      <c r="E258">
        <f t="shared" si="15"/>
        <v>24</v>
      </c>
      <c r="F258">
        <v>4</v>
      </c>
    </row>
    <row r="259" spans="1:6" x14ac:dyDescent="0.25">
      <c r="A259" t="s">
        <v>133</v>
      </c>
      <c r="B259" t="s">
        <v>125</v>
      </c>
      <c r="C259" t="s">
        <v>125</v>
      </c>
      <c r="D259">
        <v>160</v>
      </c>
      <c r="E259">
        <f t="shared" si="15"/>
        <v>24</v>
      </c>
      <c r="F259">
        <v>5</v>
      </c>
    </row>
    <row r="260" spans="1:6" x14ac:dyDescent="0.25">
      <c r="A260" t="s">
        <v>133</v>
      </c>
      <c r="B260" t="s">
        <v>125</v>
      </c>
      <c r="C260" t="s">
        <v>125</v>
      </c>
      <c r="D260">
        <v>44</v>
      </c>
      <c r="E260">
        <f t="shared" si="15"/>
        <v>24</v>
      </c>
      <c r="F260">
        <v>6</v>
      </c>
    </row>
    <row r="261" spans="1:6" x14ac:dyDescent="0.25">
      <c r="A261" t="s">
        <v>133</v>
      </c>
      <c r="B261" t="s">
        <v>125</v>
      </c>
      <c r="C261" t="s">
        <v>125</v>
      </c>
      <c r="D261">
        <v>-404</v>
      </c>
      <c r="E261">
        <f t="shared" si="15"/>
        <v>24</v>
      </c>
      <c r="F261">
        <v>7</v>
      </c>
    </row>
    <row r="262" spans="1:6" x14ac:dyDescent="0.25">
      <c r="A262" t="s">
        <v>133</v>
      </c>
      <c r="B262" t="s">
        <v>125</v>
      </c>
      <c r="C262" t="s">
        <v>125</v>
      </c>
      <c r="D262">
        <v>-346</v>
      </c>
      <c r="E262">
        <f t="shared" si="15"/>
        <v>24</v>
      </c>
      <c r="F262">
        <v>8</v>
      </c>
    </row>
    <row r="263" spans="1:6" x14ac:dyDescent="0.25">
      <c r="A263" t="s">
        <v>133</v>
      </c>
      <c r="B263" t="s">
        <v>125</v>
      </c>
      <c r="C263" t="s">
        <v>125</v>
      </c>
      <c r="D263">
        <v>-358</v>
      </c>
      <c r="E263">
        <f t="shared" si="15"/>
        <v>24</v>
      </c>
      <c r="F263">
        <v>9</v>
      </c>
    </row>
    <row r="264" spans="1:6" x14ac:dyDescent="0.25">
      <c r="A264" t="s">
        <v>133</v>
      </c>
      <c r="B264" t="s">
        <v>125</v>
      </c>
      <c r="C264" t="s">
        <v>125</v>
      </c>
      <c r="D264">
        <v>136</v>
      </c>
      <c r="E264">
        <f t="shared" si="15"/>
        <v>24</v>
      </c>
      <c r="F264">
        <v>10</v>
      </c>
    </row>
    <row r="265" spans="1:6" x14ac:dyDescent="0.25">
      <c r="A265" t="s">
        <v>133</v>
      </c>
      <c r="B265" t="s">
        <v>125</v>
      </c>
      <c r="C265" t="s">
        <v>125</v>
      </c>
      <c r="D265">
        <v>-538</v>
      </c>
      <c r="E265">
        <f t="shared" si="15"/>
        <v>24</v>
      </c>
      <c r="F265">
        <v>11</v>
      </c>
    </row>
    <row r="266" spans="1:6" x14ac:dyDescent="0.25">
      <c r="A266" t="s">
        <v>133</v>
      </c>
      <c r="B266" t="s">
        <v>125</v>
      </c>
      <c r="C266" t="s">
        <v>60</v>
      </c>
      <c r="D266">
        <v>1</v>
      </c>
      <c r="E266">
        <f>IF(C266="Proceeds from shares",25)</f>
        <v>25</v>
      </c>
      <c r="F266">
        <v>1</v>
      </c>
    </row>
    <row r="267" spans="1:6" x14ac:dyDescent="0.25">
      <c r="A267" t="s">
        <v>133</v>
      </c>
      <c r="B267" t="s">
        <v>125</v>
      </c>
      <c r="C267" t="s">
        <v>60</v>
      </c>
      <c r="D267">
        <v>1</v>
      </c>
      <c r="E267">
        <f t="shared" ref="E267:E276" si="16">IF(C267="Proceeds from shares",25)</f>
        <v>25</v>
      </c>
      <c r="F267">
        <v>2</v>
      </c>
    </row>
    <row r="268" spans="1:6" x14ac:dyDescent="0.25">
      <c r="A268" t="s">
        <v>133</v>
      </c>
      <c r="B268" t="s">
        <v>125</v>
      </c>
      <c r="C268" t="s">
        <v>60</v>
      </c>
      <c r="D268">
        <v>5</v>
      </c>
      <c r="E268">
        <f t="shared" si="16"/>
        <v>25</v>
      </c>
      <c r="F268">
        <v>3</v>
      </c>
    </row>
    <row r="269" spans="1:6" x14ac:dyDescent="0.25">
      <c r="A269" t="s">
        <v>133</v>
      </c>
      <c r="B269" t="s">
        <v>125</v>
      </c>
      <c r="C269" t="s">
        <v>60</v>
      </c>
      <c r="D269">
        <v>0</v>
      </c>
      <c r="E269">
        <f t="shared" si="16"/>
        <v>25</v>
      </c>
      <c r="F269">
        <v>4</v>
      </c>
    </row>
    <row r="270" spans="1:6" x14ac:dyDescent="0.25">
      <c r="A270" t="s">
        <v>133</v>
      </c>
      <c r="B270" t="s">
        <v>125</v>
      </c>
      <c r="C270" t="s">
        <v>60</v>
      </c>
      <c r="D270">
        <v>381</v>
      </c>
      <c r="E270">
        <f t="shared" si="16"/>
        <v>25</v>
      </c>
      <c r="F270">
        <v>5</v>
      </c>
    </row>
    <row r="271" spans="1:6" x14ac:dyDescent="0.25">
      <c r="A271" t="s">
        <v>133</v>
      </c>
      <c r="B271" t="s">
        <v>125</v>
      </c>
      <c r="C271" t="s">
        <v>60</v>
      </c>
      <c r="D271">
        <v>0</v>
      </c>
      <c r="E271">
        <f t="shared" si="16"/>
        <v>25</v>
      </c>
      <c r="F271">
        <v>6</v>
      </c>
    </row>
    <row r="272" spans="1:6" x14ac:dyDescent="0.25">
      <c r="A272" t="s">
        <v>133</v>
      </c>
      <c r="B272" t="s">
        <v>125</v>
      </c>
      <c r="C272" t="s">
        <v>60</v>
      </c>
      <c r="D272">
        <v>0</v>
      </c>
      <c r="E272">
        <f t="shared" si="16"/>
        <v>25</v>
      </c>
      <c r="F272">
        <v>7</v>
      </c>
    </row>
    <row r="273" spans="1:6" x14ac:dyDescent="0.25">
      <c r="A273" t="s">
        <v>133</v>
      </c>
      <c r="B273" t="s">
        <v>125</v>
      </c>
      <c r="C273" t="s">
        <v>60</v>
      </c>
      <c r="D273">
        <v>0</v>
      </c>
      <c r="E273">
        <f t="shared" si="16"/>
        <v>25</v>
      </c>
      <c r="F273">
        <v>8</v>
      </c>
    </row>
    <row r="274" spans="1:6" x14ac:dyDescent="0.25">
      <c r="A274" t="s">
        <v>133</v>
      </c>
      <c r="B274" t="s">
        <v>125</v>
      </c>
      <c r="C274" t="s">
        <v>60</v>
      </c>
      <c r="D274">
        <v>0</v>
      </c>
      <c r="E274">
        <f t="shared" si="16"/>
        <v>25</v>
      </c>
      <c r="F274">
        <v>9</v>
      </c>
    </row>
    <row r="275" spans="1:6" x14ac:dyDescent="0.25">
      <c r="A275" t="s">
        <v>133</v>
      </c>
      <c r="B275" t="s">
        <v>125</v>
      </c>
      <c r="C275" t="s">
        <v>60</v>
      </c>
      <c r="D275">
        <v>0</v>
      </c>
      <c r="E275">
        <f t="shared" si="16"/>
        <v>25</v>
      </c>
      <c r="F275">
        <v>10</v>
      </c>
    </row>
    <row r="276" spans="1:6" x14ac:dyDescent="0.25">
      <c r="A276" t="s">
        <v>133</v>
      </c>
      <c r="B276" t="s">
        <v>125</v>
      </c>
      <c r="C276" t="s">
        <v>60</v>
      </c>
      <c r="D276">
        <v>0</v>
      </c>
      <c r="E276">
        <f t="shared" si="16"/>
        <v>25</v>
      </c>
      <c r="F276">
        <v>11</v>
      </c>
    </row>
    <row r="277" spans="1:6" x14ac:dyDescent="0.25">
      <c r="A277" t="s">
        <v>133</v>
      </c>
      <c r="B277" t="s">
        <v>125</v>
      </c>
      <c r="C277" t="s">
        <v>61</v>
      </c>
      <c r="D277">
        <v>128</v>
      </c>
      <c r="E277">
        <f>IF(C277="Proceeds from borrowings",26)</f>
        <v>26</v>
      </c>
      <c r="F277">
        <v>1</v>
      </c>
    </row>
    <row r="278" spans="1:6" x14ac:dyDescent="0.25">
      <c r="A278" t="s">
        <v>133</v>
      </c>
      <c r="B278" t="s">
        <v>125</v>
      </c>
      <c r="C278" t="s">
        <v>61</v>
      </c>
      <c r="D278">
        <v>237</v>
      </c>
      <c r="E278">
        <f t="shared" ref="E278:E287" si="17">IF(C278="Proceeds from borrowings",26)</f>
        <v>26</v>
      </c>
      <c r="F278">
        <v>2</v>
      </c>
    </row>
    <row r="279" spans="1:6" x14ac:dyDescent="0.25">
      <c r="A279" t="s">
        <v>133</v>
      </c>
      <c r="B279" t="s">
        <v>125</v>
      </c>
      <c r="C279" t="s">
        <v>61</v>
      </c>
      <c r="D279">
        <v>2</v>
      </c>
      <c r="E279">
        <f t="shared" si="17"/>
        <v>26</v>
      </c>
      <c r="F279">
        <v>3</v>
      </c>
    </row>
    <row r="280" spans="1:6" x14ac:dyDescent="0.25">
      <c r="A280" t="s">
        <v>133</v>
      </c>
      <c r="B280" t="s">
        <v>125</v>
      </c>
      <c r="C280" t="s">
        <v>61</v>
      </c>
      <c r="D280">
        <v>81</v>
      </c>
      <c r="E280">
        <f t="shared" si="17"/>
        <v>26</v>
      </c>
      <c r="F280">
        <v>4</v>
      </c>
    </row>
    <row r="281" spans="1:6" x14ac:dyDescent="0.25">
      <c r="A281" t="s">
        <v>133</v>
      </c>
      <c r="B281" t="s">
        <v>125</v>
      </c>
      <c r="C281" t="s">
        <v>61</v>
      </c>
      <c r="D281">
        <v>130</v>
      </c>
      <c r="E281">
        <f t="shared" si="17"/>
        <v>26</v>
      </c>
      <c r="F281">
        <v>5</v>
      </c>
    </row>
    <row r="282" spans="1:6" x14ac:dyDescent="0.25">
      <c r="A282" t="s">
        <v>133</v>
      </c>
      <c r="B282" t="s">
        <v>125</v>
      </c>
      <c r="C282" t="s">
        <v>61</v>
      </c>
      <c r="D282">
        <v>286</v>
      </c>
      <c r="E282">
        <f t="shared" si="17"/>
        <v>26</v>
      </c>
      <c r="F282">
        <v>6</v>
      </c>
    </row>
    <row r="283" spans="1:6" x14ac:dyDescent="0.25">
      <c r="A283" t="s">
        <v>133</v>
      </c>
      <c r="B283" t="s">
        <v>125</v>
      </c>
      <c r="C283" t="s">
        <v>61</v>
      </c>
      <c r="D283">
        <v>36</v>
      </c>
      <c r="E283">
        <f t="shared" si="17"/>
        <v>26</v>
      </c>
      <c r="F283">
        <v>7</v>
      </c>
    </row>
    <row r="284" spans="1:6" x14ac:dyDescent="0.25">
      <c r="A284" t="s">
        <v>133</v>
      </c>
      <c r="B284" t="s">
        <v>125</v>
      </c>
      <c r="C284" t="s">
        <v>61</v>
      </c>
      <c r="D284">
        <v>36</v>
      </c>
      <c r="E284">
        <f t="shared" si="17"/>
        <v>26</v>
      </c>
      <c r="F284">
        <v>8</v>
      </c>
    </row>
    <row r="285" spans="1:6" x14ac:dyDescent="0.25">
      <c r="A285" t="s">
        <v>133</v>
      </c>
      <c r="B285" t="s">
        <v>125</v>
      </c>
      <c r="C285" t="s">
        <v>61</v>
      </c>
      <c r="D285">
        <v>6</v>
      </c>
      <c r="E285">
        <f t="shared" si="17"/>
        <v>26</v>
      </c>
      <c r="F285">
        <v>9</v>
      </c>
    </row>
    <row r="286" spans="1:6" x14ac:dyDescent="0.25">
      <c r="A286" t="s">
        <v>133</v>
      </c>
      <c r="B286" t="s">
        <v>125</v>
      </c>
      <c r="C286" t="s">
        <v>61</v>
      </c>
      <c r="D286">
        <v>63</v>
      </c>
      <c r="E286">
        <f t="shared" si="17"/>
        <v>26</v>
      </c>
      <c r="F286">
        <v>10</v>
      </c>
    </row>
    <row r="287" spans="1:6" x14ac:dyDescent="0.25">
      <c r="A287" t="s">
        <v>133</v>
      </c>
      <c r="B287" t="s">
        <v>125</v>
      </c>
      <c r="C287" t="s">
        <v>61</v>
      </c>
      <c r="D287">
        <v>0</v>
      </c>
      <c r="E287">
        <f t="shared" si="17"/>
        <v>26</v>
      </c>
      <c r="F287">
        <v>11</v>
      </c>
    </row>
    <row r="288" spans="1:6" x14ac:dyDescent="0.25">
      <c r="A288" t="s">
        <v>133</v>
      </c>
      <c r="B288" t="s">
        <v>125</v>
      </c>
      <c r="C288" t="s">
        <v>62</v>
      </c>
      <c r="D288">
        <v>-59</v>
      </c>
      <c r="E288">
        <f>IF(C288="Repayment of borrowings",27)</f>
        <v>27</v>
      </c>
      <c r="F288">
        <v>1</v>
      </c>
    </row>
    <row r="289" spans="1:6" x14ac:dyDescent="0.25">
      <c r="A289" t="s">
        <v>133</v>
      </c>
      <c r="B289" t="s">
        <v>125</v>
      </c>
      <c r="C289" t="s">
        <v>62</v>
      </c>
      <c r="D289">
        <v>-53</v>
      </c>
      <c r="E289">
        <f t="shared" ref="E289:E298" si="18">IF(C289="Repayment of borrowings",27)</f>
        <v>27</v>
      </c>
      <c r="F289">
        <v>2</v>
      </c>
    </row>
    <row r="290" spans="1:6" x14ac:dyDescent="0.25">
      <c r="A290" t="s">
        <v>133</v>
      </c>
      <c r="B290" t="s">
        <v>125</v>
      </c>
      <c r="C290" t="s">
        <v>62</v>
      </c>
      <c r="D290">
        <v>-95</v>
      </c>
      <c r="E290">
        <f t="shared" si="18"/>
        <v>27</v>
      </c>
      <c r="F290">
        <v>3</v>
      </c>
    </row>
    <row r="291" spans="1:6" x14ac:dyDescent="0.25">
      <c r="A291" t="s">
        <v>133</v>
      </c>
      <c r="B291" t="s">
        <v>125</v>
      </c>
      <c r="C291" t="s">
        <v>62</v>
      </c>
      <c r="D291">
        <v>-70</v>
      </c>
      <c r="E291">
        <f t="shared" si="18"/>
        <v>27</v>
      </c>
      <c r="F291">
        <v>4</v>
      </c>
    </row>
    <row r="292" spans="1:6" x14ac:dyDescent="0.25">
      <c r="A292" t="s">
        <v>133</v>
      </c>
      <c r="B292" t="s">
        <v>125</v>
      </c>
      <c r="C292" t="s">
        <v>62</v>
      </c>
      <c r="D292">
        <v>-201</v>
      </c>
      <c r="E292">
        <f t="shared" si="18"/>
        <v>27</v>
      </c>
      <c r="F292">
        <v>5</v>
      </c>
    </row>
    <row r="293" spans="1:6" x14ac:dyDescent="0.25">
      <c r="A293" t="s">
        <v>133</v>
      </c>
      <c r="B293" t="s">
        <v>125</v>
      </c>
      <c r="C293" t="s">
        <v>62</v>
      </c>
      <c r="D293">
        <v>-138</v>
      </c>
      <c r="E293">
        <f t="shared" si="18"/>
        <v>27</v>
      </c>
      <c r="F293">
        <v>6</v>
      </c>
    </row>
    <row r="294" spans="1:6" x14ac:dyDescent="0.25">
      <c r="A294" t="s">
        <v>133</v>
      </c>
      <c r="B294" t="s">
        <v>125</v>
      </c>
      <c r="C294" t="s">
        <v>62</v>
      </c>
      <c r="D294">
        <v>-264</v>
      </c>
      <c r="E294">
        <f t="shared" si="18"/>
        <v>27</v>
      </c>
      <c r="F294">
        <v>7</v>
      </c>
    </row>
    <row r="295" spans="1:6" x14ac:dyDescent="0.25">
      <c r="A295" t="s">
        <v>133</v>
      </c>
      <c r="B295" t="s">
        <v>125</v>
      </c>
      <c r="C295" t="s">
        <v>62</v>
      </c>
      <c r="D295">
        <v>-226</v>
      </c>
      <c r="E295">
        <f t="shared" si="18"/>
        <v>27</v>
      </c>
      <c r="F295">
        <v>8</v>
      </c>
    </row>
    <row r="296" spans="1:6" x14ac:dyDescent="0.25">
      <c r="A296" t="s">
        <v>133</v>
      </c>
      <c r="B296" t="s">
        <v>125</v>
      </c>
      <c r="C296" t="s">
        <v>62</v>
      </c>
      <c r="D296">
        <v>-240</v>
      </c>
      <c r="E296">
        <f t="shared" si="18"/>
        <v>27</v>
      </c>
      <c r="F296">
        <v>9</v>
      </c>
    </row>
    <row r="297" spans="1:6" x14ac:dyDescent="0.25">
      <c r="A297" t="s">
        <v>133</v>
      </c>
      <c r="B297" t="s">
        <v>125</v>
      </c>
      <c r="C297" t="s">
        <v>62</v>
      </c>
      <c r="D297">
        <v>-175</v>
      </c>
      <c r="E297">
        <f t="shared" si="18"/>
        <v>27</v>
      </c>
      <c r="F297">
        <v>10</v>
      </c>
    </row>
    <row r="298" spans="1:6" x14ac:dyDescent="0.25">
      <c r="A298" t="s">
        <v>133</v>
      </c>
      <c r="B298" t="s">
        <v>125</v>
      </c>
      <c r="C298" t="s">
        <v>62</v>
      </c>
      <c r="D298">
        <v>-374</v>
      </c>
      <c r="E298">
        <f t="shared" si="18"/>
        <v>27</v>
      </c>
      <c r="F298">
        <v>11</v>
      </c>
    </row>
    <row r="299" spans="1:6" x14ac:dyDescent="0.25">
      <c r="A299" t="s">
        <v>133</v>
      </c>
      <c r="B299" t="s">
        <v>125</v>
      </c>
      <c r="C299" t="s">
        <v>63</v>
      </c>
      <c r="D299">
        <v>-108</v>
      </c>
      <c r="E299">
        <f>IF(C299="Interest paid fin",28)</f>
        <v>28</v>
      </c>
      <c r="F299">
        <v>1</v>
      </c>
    </row>
    <row r="300" spans="1:6" x14ac:dyDescent="0.25">
      <c r="A300" t="s">
        <v>133</v>
      </c>
      <c r="B300" t="s">
        <v>125</v>
      </c>
      <c r="C300" t="s">
        <v>63</v>
      </c>
      <c r="D300">
        <v>-146</v>
      </c>
      <c r="E300">
        <f t="shared" ref="E300:E309" si="19">IF(C300="Interest paid fin",28)</f>
        <v>28</v>
      </c>
      <c r="F300">
        <v>2</v>
      </c>
    </row>
    <row r="301" spans="1:6" x14ac:dyDescent="0.25">
      <c r="A301" t="s">
        <v>133</v>
      </c>
      <c r="B301" t="s">
        <v>125</v>
      </c>
      <c r="C301" t="s">
        <v>63</v>
      </c>
      <c r="D301">
        <v>-141</v>
      </c>
      <c r="E301">
        <f t="shared" si="19"/>
        <v>28</v>
      </c>
      <c r="F301">
        <v>3</v>
      </c>
    </row>
    <row r="302" spans="1:6" x14ac:dyDescent="0.25">
      <c r="A302" t="s">
        <v>133</v>
      </c>
      <c r="B302" t="s">
        <v>125</v>
      </c>
      <c r="C302" t="s">
        <v>63</v>
      </c>
      <c r="D302">
        <v>-144</v>
      </c>
      <c r="E302">
        <f t="shared" si="19"/>
        <v>28</v>
      </c>
      <c r="F302">
        <v>4</v>
      </c>
    </row>
    <row r="303" spans="1:6" x14ac:dyDescent="0.25">
      <c r="A303" t="s">
        <v>133</v>
      </c>
      <c r="B303" t="s">
        <v>125</v>
      </c>
      <c r="C303" t="s">
        <v>63</v>
      </c>
      <c r="D303">
        <v>-146</v>
      </c>
      <c r="E303">
        <f t="shared" si="19"/>
        <v>28</v>
      </c>
      <c r="F303">
        <v>5</v>
      </c>
    </row>
    <row r="304" spans="1:6" x14ac:dyDescent="0.25">
      <c r="A304" t="s">
        <v>133</v>
      </c>
      <c r="B304" t="s">
        <v>125</v>
      </c>
      <c r="C304" t="s">
        <v>63</v>
      </c>
      <c r="D304">
        <v>-138</v>
      </c>
      <c r="E304">
        <f t="shared" si="19"/>
        <v>28</v>
      </c>
      <c r="F304">
        <v>6</v>
      </c>
    </row>
    <row r="305" spans="1:6" x14ac:dyDescent="0.25">
      <c r="A305" t="s">
        <v>133</v>
      </c>
      <c r="B305" t="s">
        <v>125</v>
      </c>
      <c r="C305" t="s">
        <v>63</v>
      </c>
      <c r="D305">
        <v>-131</v>
      </c>
      <c r="E305">
        <f t="shared" si="19"/>
        <v>28</v>
      </c>
      <c r="F305">
        <v>7</v>
      </c>
    </row>
    <row r="306" spans="1:6" x14ac:dyDescent="0.25">
      <c r="A306" t="s">
        <v>133</v>
      </c>
      <c r="B306" t="s">
        <v>125</v>
      </c>
      <c r="C306" t="s">
        <v>63</v>
      </c>
      <c r="D306">
        <v>-89</v>
      </c>
      <c r="E306">
        <f t="shared" si="19"/>
        <v>28</v>
      </c>
      <c r="F306">
        <v>8</v>
      </c>
    </row>
    <row r="307" spans="1:6" x14ac:dyDescent="0.25">
      <c r="A307" t="s">
        <v>133</v>
      </c>
      <c r="B307" t="s">
        <v>125</v>
      </c>
      <c r="C307" t="s">
        <v>63</v>
      </c>
      <c r="D307">
        <v>-47</v>
      </c>
      <c r="E307">
        <f t="shared" si="19"/>
        <v>28</v>
      </c>
      <c r="F307">
        <v>9</v>
      </c>
    </row>
    <row r="308" spans="1:6" x14ac:dyDescent="0.25">
      <c r="A308" t="s">
        <v>133</v>
      </c>
      <c r="B308" t="s">
        <v>125</v>
      </c>
      <c r="C308" t="s">
        <v>63</v>
      </c>
      <c r="D308">
        <v>-73</v>
      </c>
      <c r="E308">
        <f t="shared" si="19"/>
        <v>28</v>
      </c>
      <c r="F308">
        <v>10</v>
      </c>
    </row>
    <row r="309" spans="1:6" x14ac:dyDescent="0.25">
      <c r="A309" t="s">
        <v>133</v>
      </c>
      <c r="B309" t="s">
        <v>125</v>
      </c>
      <c r="C309" t="s">
        <v>63</v>
      </c>
      <c r="D309">
        <v>-72</v>
      </c>
      <c r="E309">
        <f t="shared" si="19"/>
        <v>28</v>
      </c>
      <c r="F309">
        <v>11</v>
      </c>
    </row>
    <row r="310" spans="1:6" x14ac:dyDescent="0.25">
      <c r="A310" t="s">
        <v>133</v>
      </c>
      <c r="B310" t="s">
        <v>125</v>
      </c>
      <c r="C310" t="s">
        <v>64</v>
      </c>
      <c r="D310">
        <v>-5</v>
      </c>
      <c r="E310">
        <f>IF(C310="Dividends paid",29)</f>
        <v>29</v>
      </c>
      <c r="F310">
        <v>1</v>
      </c>
    </row>
    <row r="311" spans="1:6" x14ac:dyDescent="0.25">
      <c r="A311" t="s">
        <v>133</v>
      </c>
      <c r="B311" t="s">
        <v>125</v>
      </c>
      <c r="C311" t="s">
        <v>64</v>
      </c>
      <c r="D311">
        <v>-6</v>
      </c>
      <c r="E311">
        <f t="shared" ref="E311:E320" si="20">IF(C311="Dividends paid",29)</f>
        <v>29</v>
      </c>
      <c r="F311">
        <v>2</v>
      </c>
    </row>
    <row r="312" spans="1:6" x14ac:dyDescent="0.25">
      <c r="A312" t="s">
        <v>133</v>
      </c>
      <c r="B312" t="s">
        <v>125</v>
      </c>
      <c r="C312" t="s">
        <v>64</v>
      </c>
      <c r="D312">
        <v>-5</v>
      </c>
      <c r="E312">
        <f t="shared" si="20"/>
        <v>29</v>
      </c>
      <c r="F312">
        <v>3</v>
      </c>
    </row>
    <row r="313" spans="1:6" x14ac:dyDescent="0.25">
      <c r="A313" t="s">
        <v>133</v>
      </c>
      <c r="B313" t="s">
        <v>125</v>
      </c>
      <c r="C313" t="s">
        <v>64</v>
      </c>
      <c r="D313">
        <v>-5</v>
      </c>
      <c r="E313">
        <f t="shared" si="20"/>
        <v>29</v>
      </c>
      <c r="F313">
        <v>4</v>
      </c>
    </row>
    <row r="314" spans="1:6" x14ac:dyDescent="0.25">
      <c r="A314" t="s">
        <v>133</v>
      </c>
      <c r="B314" t="s">
        <v>125</v>
      </c>
      <c r="C314" t="s">
        <v>64</v>
      </c>
      <c r="D314">
        <v>-5</v>
      </c>
      <c r="E314">
        <f t="shared" si="20"/>
        <v>29</v>
      </c>
      <c r="F314">
        <v>5</v>
      </c>
    </row>
    <row r="315" spans="1:6" x14ac:dyDescent="0.25">
      <c r="A315" t="s">
        <v>133</v>
      </c>
      <c r="B315" t="s">
        <v>125</v>
      </c>
      <c r="C315" t="s">
        <v>64</v>
      </c>
      <c r="D315">
        <v>-6</v>
      </c>
      <c r="E315">
        <f t="shared" si="20"/>
        <v>29</v>
      </c>
      <c r="F315">
        <v>6</v>
      </c>
    </row>
    <row r="316" spans="1:6" x14ac:dyDescent="0.25">
      <c r="A316" t="s">
        <v>133</v>
      </c>
      <c r="B316" t="s">
        <v>125</v>
      </c>
      <c r="C316" t="s">
        <v>64</v>
      </c>
      <c r="D316">
        <v>-25</v>
      </c>
      <c r="E316">
        <f t="shared" si="20"/>
        <v>29</v>
      </c>
      <c r="F316">
        <v>7</v>
      </c>
    </row>
    <row r="317" spans="1:6" x14ac:dyDescent="0.25">
      <c r="A317" t="s">
        <v>133</v>
      </c>
      <c r="B317" t="s">
        <v>125</v>
      </c>
      <c r="C317" t="s">
        <v>64</v>
      </c>
      <c r="D317">
        <v>-32</v>
      </c>
      <c r="E317">
        <f t="shared" si="20"/>
        <v>29</v>
      </c>
      <c r="F317">
        <v>8</v>
      </c>
    </row>
    <row r="318" spans="1:6" x14ac:dyDescent="0.25">
      <c r="A318" t="s">
        <v>133</v>
      </c>
      <c r="B318" t="s">
        <v>125</v>
      </c>
      <c r="C318" t="s">
        <v>64</v>
      </c>
      <c r="D318">
        <v>-32</v>
      </c>
      <c r="E318">
        <f t="shared" si="20"/>
        <v>29</v>
      </c>
      <c r="F318">
        <v>9</v>
      </c>
    </row>
    <row r="319" spans="1:6" x14ac:dyDescent="0.25">
      <c r="A319" t="s">
        <v>133</v>
      </c>
      <c r="B319" t="s">
        <v>125</v>
      </c>
      <c r="C319" t="s">
        <v>64</v>
      </c>
      <c r="D319">
        <v>-16</v>
      </c>
      <c r="E319">
        <f t="shared" si="20"/>
        <v>29</v>
      </c>
      <c r="F319">
        <v>10</v>
      </c>
    </row>
    <row r="320" spans="1:6" x14ac:dyDescent="0.25">
      <c r="A320" t="s">
        <v>133</v>
      </c>
      <c r="B320" t="s">
        <v>125</v>
      </c>
      <c r="C320" t="s">
        <v>64</v>
      </c>
      <c r="D320">
        <v>-35</v>
      </c>
      <c r="E320">
        <f t="shared" si="20"/>
        <v>29</v>
      </c>
      <c r="F320">
        <v>11</v>
      </c>
    </row>
    <row r="321" spans="1:6" x14ac:dyDescent="0.25">
      <c r="A321" t="s">
        <v>133</v>
      </c>
      <c r="B321" t="s">
        <v>125</v>
      </c>
      <c r="C321" t="s">
        <v>65</v>
      </c>
      <c r="D321">
        <v>0</v>
      </c>
      <c r="E321">
        <f>IF(C321="Financial liabilities",30)</f>
        <v>30</v>
      </c>
      <c r="F321">
        <v>1</v>
      </c>
    </row>
    <row r="322" spans="1:6" x14ac:dyDescent="0.25">
      <c r="A322" t="s">
        <v>133</v>
      </c>
      <c r="B322" t="s">
        <v>125</v>
      </c>
      <c r="C322" t="s">
        <v>65</v>
      </c>
      <c r="D322">
        <v>0</v>
      </c>
      <c r="E322">
        <f t="shared" ref="E322:E331" si="21">IF(C322="Financial liabilities",30)</f>
        <v>30</v>
      </c>
      <c r="F322">
        <v>2</v>
      </c>
    </row>
    <row r="323" spans="1:6" x14ac:dyDescent="0.25">
      <c r="A323" t="s">
        <v>133</v>
      </c>
      <c r="B323" t="s">
        <v>125</v>
      </c>
      <c r="C323" t="s">
        <v>65</v>
      </c>
      <c r="D323">
        <v>0</v>
      </c>
      <c r="E323">
        <f t="shared" si="21"/>
        <v>30</v>
      </c>
      <c r="F323">
        <v>3</v>
      </c>
    </row>
    <row r="324" spans="1:6" x14ac:dyDescent="0.25">
      <c r="A324" t="s">
        <v>133</v>
      </c>
      <c r="B324" t="s">
        <v>125</v>
      </c>
      <c r="C324" t="s">
        <v>65</v>
      </c>
      <c r="D324">
        <v>0</v>
      </c>
      <c r="E324">
        <f t="shared" si="21"/>
        <v>30</v>
      </c>
      <c r="F324">
        <v>4</v>
      </c>
    </row>
    <row r="325" spans="1:6" x14ac:dyDescent="0.25">
      <c r="A325" t="s">
        <v>133</v>
      </c>
      <c r="B325" t="s">
        <v>125</v>
      </c>
      <c r="C325" t="s">
        <v>65</v>
      </c>
      <c r="D325">
        <v>0</v>
      </c>
      <c r="E325">
        <f t="shared" si="21"/>
        <v>30</v>
      </c>
      <c r="F325">
        <v>5</v>
      </c>
    </row>
    <row r="326" spans="1:6" x14ac:dyDescent="0.25">
      <c r="A326" t="s">
        <v>133</v>
      </c>
      <c r="B326" t="s">
        <v>125</v>
      </c>
      <c r="C326" t="s">
        <v>65</v>
      </c>
      <c r="D326">
        <v>0</v>
      </c>
      <c r="E326">
        <f t="shared" si="21"/>
        <v>30</v>
      </c>
      <c r="F326">
        <v>6</v>
      </c>
    </row>
    <row r="327" spans="1:6" x14ac:dyDescent="0.25">
      <c r="A327" t="s">
        <v>133</v>
      </c>
      <c r="B327" t="s">
        <v>125</v>
      </c>
      <c r="C327" t="s">
        <v>65</v>
      </c>
      <c r="D327">
        <v>-20</v>
      </c>
      <c r="E327">
        <f t="shared" si="21"/>
        <v>30</v>
      </c>
      <c r="F327">
        <v>7</v>
      </c>
    </row>
    <row r="328" spans="1:6" x14ac:dyDescent="0.25">
      <c r="A328" t="s">
        <v>133</v>
      </c>
      <c r="B328" t="s">
        <v>125</v>
      </c>
      <c r="C328" t="s">
        <v>65</v>
      </c>
      <c r="D328">
        <v>-35</v>
      </c>
      <c r="E328">
        <f t="shared" si="21"/>
        <v>30</v>
      </c>
      <c r="F328">
        <v>8</v>
      </c>
    </row>
    <row r="329" spans="1:6" x14ac:dyDescent="0.25">
      <c r="A329" t="s">
        <v>133</v>
      </c>
      <c r="B329" t="s">
        <v>125</v>
      </c>
      <c r="C329" t="s">
        <v>65</v>
      </c>
      <c r="D329">
        <v>-43</v>
      </c>
      <c r="E329">
        <f t="shared" si="21"/>
        <v>30</v>
      </c>
      <c r="F329">
        <v>9</v>
      </c>
    </row>
    <row r="330" spans="1:6" x14ac:dyDescent="0.25">
      <c r="A330" t="s">
        <v>133</v>
      </c>
      <c r="B330" t="s">
        <v>125</v>
      </c>
      <c r="C330" t="s">
        <v>65</v>
      </c>
      <c r="D330">
        <v>-45</v>
      </c>
      <c r="E330">
        <f t="shared" si="21"/>
        <v>30</v>
      </c>
      <c r="F330">
        <v>10</v>
      </c>
    </row>
    <row r="331" spans="1:6" x14ac:dyDescent="0.25">
      <c r="A331" t="s">
        <v>133</v>
      </c>
      <c r="B331" t="s">
        <v>125</v>
      </c>
      <c r="C331" t="s">
        <v>65</v>
      </c>
      <c r="D331">
        <v>-57</v>
      </c>
      <c r="E331">
        <f t="shared" si="21"/>
        <v>30</v>
      </c>
      <c r="F331">
        <v>11</v>
      </c>
    </row>
    <row r="332" spans="1:6" x14ac:dyDescent="0.25">
      <c r="A332" t="s">
        <v>133</v>
      </c>
      <c r="B332" t="s">
        <v>125</v>
      </c>
      <c r="C332" t="s">
        <v>66</v>
      </c>
      <c r="D332">
        <v>-1</v>
      </c>
      <c r="E332">
        <f>IF(C332="Other financing items",31)</f>
        <v>31</v>
      </c>
      <c r="F332">
        <v>1</v>
      </c>
    </row>
    <row r="333" spans="1:6" x14ac:dyDescent="0.25">
      <c r="A333" t="s">
        <v>133</v>
      </c>
      <c r="B333" t="s">
        <v>125</v>
      </c>
      <c r="C333" t="s">
        <v>66</v>
      </c>
      <c r="D333">
        <v>-1</v>
      </c>
      <c r="E333">
        <f t="shared" ref="E333:E342" si="22">IF(C333="Other financing items",31)</f>
        <v>31</v>
      </c>
      <c r="F333">
        <v>2</v>
      </c>
    </row>
    <row r="334" spans="1:6" x14ac:dyDescent="0.25">
      <c r="A334" t="s">
        <v>133</v>
      </c>
      <c r="B334" t="s">
        <v>125</v>
      </c>
      <c r="C334" t="s">
        <v>66</v>
      </c>
      <c r="D334">
        <v>-1</v>
      </c>
      <c r="E334">
        <f t="shared" si="22"/>
        <v>31</v>
      </c>
      <c r="F334">
        <v>3</v>
      </c>
    </row>
    <row r="335" spans="1:6" x14ac:dyDescent="0.25">
      <c r="A335" t="s">
        <v>133</v>
      </c>
      <c r="B335" t="s">
        <v>125</v>
      </c>
      <c r="C335" t="s">
        <v>66</v>
      </c>
      <c r="D335">
        <v>0</v>
      </c>
      <c r="E335">
        <f t="shared" si="22"/>
        <v>31</v>
      </c>
      <c r="F335">
        <v>4</v>
      </c>
    </row>
    <row r="336" spans="1:6" x14ac:dyDescent="0.25">
      <c r="A336" t="s">
        <v>133</v>
      </c>
      <c r="B336" t="s">
        <v>125</v>
      </c>
      <c r="C336" t="s">
        <v>66</v>
      </c>
      <c r="D336">
        <v>0</v>
      </c>
      <c r="E336">
        <f t="shared" si="22"/>
        <v>31</v>
      </c>
      <c r="F336">
        <v>5</v>
      </c>
    </row>
    <row r="337" spans="1:6" x14ac:dyDescent="0.25">
      <c r="A337" t="s">
        <v>133</v>
      </c>
      <c r="B337" t="s">
        <v>125</v>
      </c>
      <c r="C337" t="s">
        <v>66</v>
      </c>
      <c r="D337">
        <v>39</v>
      </c>
      <c r="E337">
        <f t="shared" si="22"/>
        <v>31</v>
      </c>
      <c r="F337">
        <v>6</v>
      </c>
    </row>
    <row r="338" spans="1:6" x14ac:dyDescent="0.25">
      <c r="A338" t="s">
        <v>133</v>
      </c>
      <c r="B338" t="s">
        <v>125</v>
      </c>
      <c r="C338" t="s">
        <v>66</v>
      </c>
      <c r="D338">
        <v>0</v>
      </c>
      <c r="E338">
        <f t="shared" si="22"/>
        <v>31</v>
      </c>
      <c r="F338">
        <v>7</v>
      </c>
    </row>
    <row r="339" spans="1:6" x14ac:dyDescent="0.25">
      <c r="A339" t="s">
        <v>133</v>
      </c>
      <c r="B339" t="s">
        <v>125</v>
      </c>
      <c r="C339" t="s">
        <v>66</v>
      </c>
      <c r="D339">
        <v>0</v>
      </c>
      <c r="E339">
        <f t="shared" si="22"/>
        <v>31</v>
      </c>
      <c r="F339">
        <v>8</v>
      </c>
    </row>
    <row r="340" spans="1:6" x14ac:dyDescent="0.25">
      <c r="A340" t="s">
        <v>133</v>
      </c>
      <c r="B340" t="s">
        <v>125</v>
      </c>
      <c r="C340" t="s">
        <v>66</v>
      </c>
      <c r="D340">
        <v>0</v>
      </c>
      <c r="E340">
        <f t="shared" si="22"/>
        <v>31</v>
      </c>
      <c r="F340">
        <v>9</v>
      </c>
    </row>
    <row r="341" spans="1:6" x14ac:dyDescent="0.25">
      <c r="A341" t="s">
        <v>133</v>
      </c>
      <c r="B341" t="s">
        <v>125</v>
      </c>
      <c r="C341" t="s">
        <v>66</v>
      </c>
      <c r="D341">
        <v>382</v>
      </c>
      <c r="E341">
        <f t="shared" si="22"/>
        <v>31</v>
      </c>
      <c r="F341">
        <v>10</v>
      </c>
    </row>
    <row r="342" spans="1:6" x14ac:dyDescent="0.25">
      <c r="A342" t="s">
        <v>133</v>
      </c>
      <c r="B342" t="s">
        <v>125</v>
      </c>
      <c r="C342" t="s">
        <v>66</v>
      </c>
      <c r="D342">
        <v>0</v>
      </c>
      <c r="E342">
        <f t="shared" si="22"/>
        <v>31</v>
      </c>
      <c r="F342">
        <v>11</v>
      </c>
    </row>
    <row r="343" spans="1:6" x14ac:dyDescent="0.25">
      <c r="A343" t="s">
        <v>133</v>
      </c>
      <c r="B343" t="s">
        <v>125</v>
      </c>
      <c r="C343" t="s">
        <v>67</v>
      </c>
      <c r="D343">
        <v>7</v>
      </c>
      <c r="E343">
        <f>IF(C343="Net Cash Flow",32)</f>
        <v>32</v>
      </c>
      <c r="F343">
        <v>1</v>
      </c>
    </row>
    <row r="344" spans="1:6" x14ac:dyDescent="0.25">
      <c r="A344" t="s">
        <v>133</v>
      </c>
      <c r="B344" t="s">
        <v>125</v>
      </c>
      <c r="C344" t="s">
        <v>67</v>
      </c>
      <c r="D344">
        <v>-17</v>
      </c>
      <c r="E344">
        <f t="shared" ref="E344:E353" si="23">IF(C344="Net Cash Flow",32)</f>
        <v>32</v>
      </c>
      <c r="F344">
        <v>2</v>
      </c>
    </row>
    <row r="345" spans="1:6" x14ac:dyDescent="0.25">
      <c r="A345" t="s">
        <v>133</v>
      </c>
      <c r="B345" t="s">
        <v>125</v>
      </c>
      <c r="C345" t="s">
        <v>67</v>
      </c>
      <c r="D345">
        <v>8</v>
      </c>
      <c r="E345">
        <f t="shared" si="23"/>
        <v>32</v>
      </c>
      <c r="F345">
        <v>3</v>
      </c>
    </row>
    <row r="346" spans="1:6" x14ac:dyDescent="0.25">
      <c r="A346" t="s">
        <v>133</v>
      </c>
      <c r="B346" t="s">
        <v>125</v>
      </c>
      <c r="C346" t="s">
        <v>67</v>
      </c>
      <c r="D346">
        <v>7</v>
      </c>
      <c r="E346">
        <f t="shared" si="23"/>
        <v>32</v>
      </c>
      <c r="F346">
        <v>4</v>
      </c>
    </row>
    <row r="347" spans="1:6" x14ac:dyDescent="0.25">
      <c r="A347" t="s">
        <v>133</v>
      </c>
      <c r="B347" t="s">
        <v>125</v>
      </c>
      <c r="C347" t="s">
        <v>67</v>
      </c>
      <c r="D347">
        <v>-13</v>
      </c>
      <c r="E347">
        <f t="shared" si="23"/>
        <v>32</v>
      </c>
      <c r="F347">
        <v>5</v>
      </c>
    </row>
    <row r="348" spans="1:6" x14ac:dyDescent="0.25">
      <c r="A348" t="s">
        <v>133</v>
      </c>
      <c r="B348" t="s">
        <v>125</v>
      </c>
      <c r="C348" t="s">
        <v>67</v>
      </c>
      <c r="D348">
        <v>10</v>
      </c>
      <c r="E348">
        <f t="shared" si="23"/>
        <v>32</v>
      </c>
      <c r="F348">
        <v>6</v>
      </c>
    </row>
    <row r="349" spans="1:6" x14ac:dyDescent="0.25">
      <c r="A349" t="s">
        <v>133</v>
      </c>
      <c r="B349" t="s">
        <v>125</v>
      </c>
      <c r="C349" t="s">
        <v>67</v>
      </c>
      <c r="D349">
        <v>-10</v>
      </c>
      <c r="E349">
        <f t="shared" si="23"/>
        <v>32</v>
      </c>
      <c r="F349">
        <v>7</v>
      </c>
    </row>
    <row r="350" spans="1:6" x14ac:dyDescent="0.25">
      <c r="A350" t="s">
        <v>133</v>
      </c>
      <c r="B350" t="s">
        <v>125</v>
      </c>
      <c r="C350" t="s">
        <v>67</v>
      </c>
      <c r="D350">
        <v>-2</v>
      </c>
      <c r="E350">
        <f t="shared" si="23"/>
        <v>32</v>
      </c>
      <c r="F350">
        <v>8</v>
      </c>
    </row>
    <row r="351" spans="1:6" x14ac:dyDescent="0.25">
      <c r="A351" t="s">
        <v>133</v>
      </c>
      <c r="B351" t="s">
        <v>125</v>
      </c>
      <c r="C351" t="s">
        <v>67</v>
      </c>
      <c r="D351">
        <v>15</v>
      </c>
      <c r="E351">
        <f t="shared" si="23"/>
        <v>32</v>
      </c>
      <c r="F351">
        <v>9</v>
      </c>
    </row>
    <row r="352" spans="1:6" x14ac:dyDescent="0.25">
      <c r="A352" t="s">
        <v>133</v>
      </c>
      <c r="B352" t="s">
        <v>125</v>
      </c>
      <c r="C352" t="s">
        <v>67</v>
      </c>
      <c r="D352">
        <v>0</v>
      </c>
      <c r="E352">
        <f t="shared" si="23"/>
        <v>32</v>
      </c>
      <c r="F352">
        <v>10</v>
      </c>
    </row>
    <row r="353" spans="1:6" x14ac:dyDescent="0.25">
      <c r="A353" t="s">
        <v>133</v>
      </c>
      <c r="B353" t="s">
        <v>125</v>
      </c>
      <c r="C353" t="s">
        <v>67</v>
      </c>
      <c r="D353">
        <v>17</v>
      </c>
      <c r="E353">
        <f t="shared" si="23"/>
        <v>32</v>
      </c>
      <c r="F353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CAC3-DC2A-49A6-B564-66F4AF9EB2D1}">
  <dimension ref="A1:B4"/>
  <sheetViews>
    <sheetView workbookViewId="0">
      <selection activeCell="C20" sqref="C20"/>
    </sheetView>
  </sheetViews>
  <sheetFormatPr defaultRowHeight="15" x14ac:dyDescent="0.25"/>
  <cols>
    <col min="1" max="1" width="12.85546875" bestFit="1" customWidth="1"/>
    <col min="2" max="2" width="14.7109375" bestFit="1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136</v>
      </c>
      <c r="B2">
        <v>6761</v>
      </c>
    </row>
    <row r="3" spans="1:2" x14ac:dyDescent="0.25">
      <c r="A3" t="s">
        <v>137</v>
      </c>
      <c r="B3">
        <v>777.2</v>
      </c>
    </row>
    <row r="4" spans="1:2" x14ac:dyDescent="0.25">
      <c r="A4" t="s">
        <v>138</v>
      </c>
      <c r="B4">
        <v>23.315999999999999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3383-01D2-4464-8730-C0A8A9F1BF3E}">
  <dimension ref="A1:B5"/>
  <sheetViews>
    <sheetView workbookViewId="0">
      <selection activeCell="D3" sqref="D3"/>
    </sheetView>
  </sheetViews>
  <sheetFormatPr defaultRowHeight="15" x14ac:dyDescent="0.25"/>
  <cols>
    <col min="1" max="1" width="15.5703125" bestFit="1" customWidth="1"/>
    <col min="2" max="2" width="14.7109375" bestFit="1" customWidth="1"/>
  </cols>
  <sheetData>
    <row r="1" spans="1:2" x14ac:dyDescent="0.25">
      <c r="A1" t="s">
        <v>139</v>
      </c>
      <c r="B1" t="s">
        <v>135</v>
      </c>
    </row>
    <row r="2" spans="1:2" x14ac:dyDescent="0.25">
      <c r="A2" t="s">
        <v>140</v>
      </c>
      <c r="B2">
        <v>3031.08</v>
      </c>
    </row>
    <row r="3" spans="1:2" x14ac:dyDescent="0.25">
      <c r="A3" t="s">
        <v>141</v>
      </c>
      <c r="B3">
        <v>2409.3200000000002</v>
      </c>
    </row>
    <row r="4" spans="1:2" x14ac:dyDescent="0.25">
      <c r="A4" t="s">
        <v>142</v>
      </c>
      <c r="B4">
        <v>1321.24</v>
      </c>
    </row>
    <row r="5" spans="1:2" x14ac:dyDescent="0.25">
      <c r="A5" t="s">
        <v>143</v>
      </c>
      <c r="B5">
        <v>1010.36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profit &amp; loss</vt:lpstr>
      <vt:lpstr>P&amp;L Dim</vt:lpstr>
      <vt:lpstr>Date_Dim</vt:lpstr>
      <vt:lpstr>P&amp;L Fact</vt:lpstr>
      <vt:lpstr>balance_sheet</vt:lpstr>
      <vt:lpstr>BS_MAIN_HEAD</vt:lpstr>
      <vt:lpstr>BS_Fact</vt:lpstr>
      <vt:lpstr>Cash_Flow</vt:lpstr>
      <vt:lpstr>Dim_Cash_Flow</vt:lpstr>
      <vt:lpstr>CS_FACT</vt:lpstr>
      <vt:lpstr>SEGEMENT CONTRIBUTION</vt:lpstr>
      <vt:lpstr>GEOGRAPHY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Rajvansh Tyagi</dc:creator>
  <cp:lastModifiedBy>Rajvansh Tyagi</cp:lastModifiedBy>
  <dcterms:created xsi:type="dcterms:W3CDTF">2024-10-05T06:10:25Z</dcterms:created>
  <dcterms:modified xsi:type="dcterms:W3CDTF">2024-10-10T10:40:28Z</dcterms:modified>
</cp:coreProperties>
</file>