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Project\MCU_MODULE\5_BOM\"/>
    </mc:Choice>
  </mc:AlternateContent>
  <xr:revisionPtr revIDLastSave="0" documentId="13_ncr:40009_{1EDC8FED-B990-4B67-9F8E-081D3039D034}" xr6:coauthVersionLast="47" xr6:coauthVersionMax="47" xr10:uidLastSave="{00000000-0000-0000-0000-000000000000}"/>
  <bookViews>
    <workbookView xWindow="28680" yWindow="-120" windowWidth="29040" windowHeight="15840"/>
  </bookViews>
  <sheets>
    <sheet name="L_TITRATOR_MCU_MODULE(V01)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1" l="1"/>
  <c r="F4" i="1"/>
  <c r="J4" i="1" s="1"/>
  <c r="F5" i="1"/>
  <c r="J5" i="1" s="1"/>
  <c r="F6" i="1"/>
  <c r="J6" i="1" s="1"/>
  <c r="F7" i="1"/>
  <c r="J7" i="1" s="1"/>
  <c r="F8" i="1"/>
  <c r="J8" i="1" s="1"/>
  <c r="F38" i="1"/>
  <c r="F9" i="1"/>
  <c r="J9" i="1" s="1"/>
  <c r="F10" i="1"/>
  <c r="J10" i="1" s="1"/>
  <c r="F11" i="1"/>
  <c r="J11" i="1" s="1"/>
  <c r="F12" i="1"/>
  <c r="J12" i="1" s="1"/>
  <c r="F41" i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20" i="1"/>
  <c r="J20" i="1" s="1"/>
  <c r="F21" i="1"/>
  <c r="J21" i="1" s="1"/>
  <c r="F39" i="1"/>
  <c r="F22" i="1"/>
  <c r="J22" i="1" s="1"/>
  <c r="F23" i="1"/>
  <c r="J23" i="1" s="1"/>
  <c r="F24" i="1"/>
  <c r="J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F31" i="1"/>
  <c r="J31" i="1" s="1"/>
  <c r="F32" i="1"/>
  <c r="J32" i="1" s="1"/>
  <c r="F40" i="1"/>
  <c r="F33" i="1"/>
  <c r="J33" i="1" s="1"/>
  <c r="F34" i="1"/>
  <c r="J34" i="1" s="1"/>
  <c r="F35" i="1"/>
  <c r="J35" i="1" s="1"/>
  <c r="F3" i="1"/>
  <c r="J3" i="1" s="1"/>
</calcChain>
</file>

<file path=xl/sharedStrings.xml><?xml version="1.0" encoding="utf-8"?>
<sst xmlns="http://schemas.openxmlformats.org/spreadsheetml/2006/main" count="156" uniqueCount="131">
  <si>
    <t>Item</t>
  </si>
  <si>
    <t>Reference</t>
  </si>
  <si>
    <t>Part</t>
  </si>
  <si>
    <t>Size</t>
  </si>
  <si>
    <t>Description</t>
  </si>
  <si>
    <t>Quantity</t>
  </si>
  <si>
    <t>Manufacture</t>
  </si>
  <si>
    <t>Remark</t>
  </si>
  <si>
    <t>CN1,CN2</t>
  </si>
  <si>
    <t>HD127S-S2-60</t>
  </si>
  <si>
    <t>2X30 SMD</t>
  </si>
  <si>
    <t>SMD</t>
  </si>
  <si>
    <t>NW3</t>
  </si>
  <si>
    <t>C1,C5,C6,C12,C13,C14,C15,C16,C17,C18,C19,C20,C21,C22,C23,C24,C25,C30,C31,C32,C33,C34,C35,C37,C38,C39,C40,C41,C42</t>
  </si>
  <si>
    <t>100nF</t>
  </si>
  <si>
    <t>c1608</t>
  </si>
  <si>
    <t>C2</t>
  </si>
  <si>
    <t>10pF</t>
  </si>
  <si>
    <t>C3,C4</t>
  </si>
  <si>
    <t>6.8pF NPO</t>
  </si>
  <si>
    <t>C7</t>
  </si>
  <si>
    <t>2.2uF</t>
  </si>
  <si>
    <t>C8,C9</t>
  </si>
  <si>
    <t>LMK107BJ225MAHT</t>
  </si>
  <si>
    <t>2.2uF ESR &lt; 2ohm</t>
  </si>
  <si>
    <t>Taiyo Yuden</t>
  </si>
  <si>
    <t>C10</t>
  </si>
  <si>
    <t>NA_100nF</t>
  </si>
  <si>
    <t>C11</t>
  </si>
  <si>
    <t>4.7u/16V</t>
  </si>
  <si>
    <t>tan_3216a_c</t>
  </si>
  <si>
    <t>C26,C28</t>
  </si>
  <si>
    <t>1uF</t>
  </si>
  <si>
    <t>C27,C29</t>
  </si>
  <si>
    <t>10nF</t>
  </si>
  <si>
    <t>C36</t>
  </si>
  <si>
    <t>10uF/16V</t>
  </si>
  <si>
    <t>J1,J2</t>
  </si>
  <si>
    <t>NA_PIN HEADER 2x5</t>
  </si>
  <si>
    <t>PIN HEADER 2x5</t>
  </si>
  <si>
    <t>2.54mm pitch 2x5 Header pin</t>
  </si>
  <si>
    <t>ANY</t>
  </si>
  <si>
    <t>J3</t>
  </si>
  <si>
    <t>J0011D21BNL</t>
  </si>
  <si>
    <t>1 Port RJ45Through Hole 10/100 Base-TX, AutoMDIX</t>
  </si>
  <si>
    <t>Pulse Electronics Network</t>
  </si>
  <si>
    <t>LED1</t>
  </si>
  <si>
    <t>LTST-C193KSKT-5A</t>
  </si>
  <si>
    <t>led1608</t>
  </si>
  <si>
    <t>LED YELLOW CLEAR CHIP SMD</t>
  </si>
  <si>
    <t>Lite-On</t>
  </si>
  <si>
    <t>LED2</t>
  </si>
  <si>
    <t>LTST-C193KGKT-5A</t>
  </si>
  <si>
    <t>LED GREEN CLEAR CHIP SMD</t>
  </si>
  <si>
    <t>LED3</t>
  </si>
  <si>
    <t>LTST-C193KRKT-5A</t>
  </si>
  <si>
    <t>LED RED CLEAR CHIP SMD</t>
  </si>
  <si>
    <t>L1</t>
  </si>
  <si>
    <t>MPZ1608S601ATA00</t>
  </si>
  <si>
    <t>b1608</t>
  </si>
  <si>
    <t>FERRITE BEAD 600 OHM</t>
  </si>
  <si>
    <t>TDK</t>
  </si>
  <si>
    <t>R1,R10,R13,R14,R15,R16,R17</t>
  </si>
  <si>
    <t>10K</t>
  </si>
  <si>
    <t>r1608</t>
  </si>
  <si>
    <t>R2,R4,R5,R8,R60</t>
  </si>
  <si>
    <t>0R</t>
  </si>
  <si>
    <t>R3,R23,R24</t>
  </si>
  <si>
    <t>1K</t>
  </si>
  <si>
    <t>R6,R7,R9,R18,R19,R20,R21,R22</t>
  </si>
  <si>
    <t>47R</t>
  </si>
  <si>
    <t>R11,R12</t>
  </si>
  <si>
    <t>NA_10K</t>
  </si>
  <si>
    <t>R25</t>
  </si>
  <si>
    <t>2K</t>
  </si>
  <si>
    <t>R26,R27,R28,R30</t>
  </si>
  <si>
    <t>100K</t>
  </si>
  <si>
    <t>R29</t>
  </si>
  <si>
    <t>10R</t>
  </si>
  <si>
    <t>R31,R32,R33,R34,R38,R39,R40,R41,R42,R43,R44,R45,R46,R47,R48,R49,R50,R51,R52,R54,R57,R61</t>
  </si>
  <si>
    <t>51R</t>
  </si>
  <si>
    <t>R35,R36</t>
  </si>
  <si>
    <t>240R</t>
  </si>
  <si>
    <t>R37</t>
  </si>
  <si>
    <t>1.5K</t>
  </si>
  <si>
    <t>R53,R55,R56,R58,R59</t>
  </si>
  <si>
    <t>2.2K</t>
  </si>
  <si>
    <t>R62</t>
  </si>
  <si>
    <t>4.87K</t>
  </si>
  <si>
    <t>SW1</t>
  </si>
  <si>
    <t>ITS-1105</t>
  </si>
  <si>
    <t>SMD_6x6</t>
  </si>
  <si>
    <t>KNOB 4.3mm</t>
  </si>
  <si>
    <t>SW2</t>
  </si>
  <si>
    <t>JS102011JCQN</t>
  </si>
  <si>
    <t>SWITCH SLIDE SPDT 300MA 6V</t>
  </si>
  <si>
    <t>C&amp;K</t>
  </si>
  <si>
    <t>U1</t>
  </si>
  <si>
    <t>STM32F407IGH6</t>
  </si>
  <si>
    <t>BGA_176</t>
  </si>
  <si>
    <t>ARM® Cortex®-M4 series Microcontroller IC 32-Bit 168MHz 1MB (1M x 8) FLASH 176+25UFBGA (10x10)</t>
  </si>
  <si>
    <t>STMicroelectronics</t>
  </si>
  <si>
    <t>U2</t>
  </si>
  <si>
    <t>NA_AT24CM01</t>
  </si>
  <si>
    <t>tssop_8p_b</t>
  </si>
  <si>
    <t>IC EEPROM 1MBIT I2C 1MHZ</t>
  </si>
  <si>
    <t>Microchip</t>
  </si>
  <si>
    <t>U3</t>
  </si>
  <si>
    <t>DP83848CVV</t>
  </si>
  <si>
    <t>lqfp_48p</t>
  </si>
  <si>
    <t>1/1 Transceiver - Ethernet 48-LQFP (7x7)</t>
  </si>
  <si>
    <t>Texas Instruments</t>
  </si>
  <si>
    <t>Y1</t>
  </si>
  <si>
    <t>NX3215SA-32.768K</t>
  </si>
  <si>
    <t>CRYSTAL 32.7680KHZ 12.5PF SMD</t>
  </si>
  <si>
    <t>NDK</t>
  </si>
  <si>
    <t>Y2</t>
  </si>
  <si>
    <t>ASEM1-25</t>
  </si>
  <si>
    <t>MEMS OSC XO 25.0000MHZ CMOS SMD</t>
  </si>
  <si>
    <t>Abracon</t>
  </si>
  <si>
    <t>Unit(KRW)</t>
  </si>
  <si>
    <t>Total(KRW)</t>
  </si>
  <si>
    <t>MCU Module  Rev0.1</t>
    <phoneticPr fontId="18" type="noConversion"/>
  </si>
  <si>
    <t>작성일 : 2021.12.01  작성자: 최기용책임</t>
    <phoneticPr fontId="18" type="noConversion"/>
  </si>
  <si>
    <t>&lt; N.A part &gt;</t>
    <phoneticPr fontId="18" type="noConversion"/>
  </si>
  <si>
    <t>사급</t>
    <phoneticPr fontId="18" type="noConversion"/>
  </si>
  <si>
    <t>14p</t>
    <phoneticPr fontId="18" type="noConversion"/>
  </si>
  <si>
    <t>SMD_TYPE(8.5x3.5)</t>
    <phoneticPr fontId="18" type="noConversion"/>
  </si>
  <si>
    <t>nx3215sa_2p</t>
    <phoneticPr fontId="18" type="noConversion"/>
  </si>
  <si>
    <t>3225_4p</t>
    <phoneticPr fontId="18" type="noConversion"/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</si>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</sst>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&quot;₩&quot;#,##0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22" fillId="0" borderId="10" xfId="0" applyNumberFormat="1" applyFont="1" applyBorder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14" xfId="0" applyFont="1" applyBorder="1">
      <alignment vertical="center"/>
    </xf>
    <xf numFmtId="0" fontId="23" fillId="33" borderId="11" xfId="0" applyFont="1" applyFill="1" applyBorder="1" applyAlignment="1">
      <alignment horizontal="center" vertical="center" wrapText="1"/>
    </xf>
    <xf numFmtId="0" fontId="19" fillId="0" borderId="13" xfId="0" applyFont="1" applyBorder="1">
      <alignment vertical="center"/>
    </xf>
    <xf numFmtId="0" fontId="22" fillId="34" borderId="10" xfId="0" applyFont="1" applyFill="1" applyBorder="1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10" xfId="0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>
      <alignment vertical="center"/>
    </xf>
    <xf numFmtId="0" fontId="21" fillId="0" borderId="10" xfId="0" applyFont="1" applyBorder="1" applyAlignment="1">
      <alignment horizontal="right"/>
    </xf>
    <xf numFmtId="180" fontId="0" fillId="0" borderId="0" xfId="0" applyNumberFormat="1">
      <alignment vertical="center"/>
    </xf>
    <xf numFmtId="180" fontId="20" fillId="0" borderId="12" xfId="0" applyNumberFormat="1" applyFont="1" applyBorder="1">
      <alignment vertical="center"/>
    </xf>
    <xf numFmtId="0" fontId="21" fillId="0" borderId="10" xfId="0" applyFont="1" applyBorder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A13" workbookViewId="0">
      <selection activeCell="I5" sqref="I5"/>
    </sheetView>
  </sheetViews>
  <sheetFormatPr defaultRowHeight="17.399999999999999" x14ac:dyDescent="0.4"/>
  <cols>
    <col min="1" max="1" width="5.19921875" style="19" bestFit="1" customWidth="1"/>
    <col min="2" max="2" width="45.796875" style="2" customWidth="1"/>
    <col min="3" max="3" width="18.09765625" style="1" bestFit="1" customWidth="1"/>
    <col min="4" max="4" width="20.09765625" style="1" bestFit="1" customWidth="1"/>
    <col min="5" max="5" width="42.19921875" style="2" customWidth="1"/>
    <col min="6" max="6" width="8.8984375" style="1" bestFit="1" customWidth="1"/>
    <col min="7" max="7" width="24.8984375" style="1" bestFit="1" customWidth="1"/>
    <col min="8" max="8" width="15.19921875" style="19" customWidth="1"/>
    <col min="9" max="9" width="10.3984375" bestFit="1" customWidth="1"/>
    <col min="10" max="10" width="11.59765625" customWidth="1"/>
  </cols>
  <sheetData>
    <row r="1" spans="1:10" ht="25.2" x14ac:dyDescent="0.25">
      <c r="A1" s="20"/>
      <c r="B1" s="14" t="s">
        <v>122</v>
      </c>
      <c r="C1" s="12"/>
      <c r="D1" s="5"/>
      <c r="E1" s="11"/>
      <c r="F1" s="5"/>
      <c r="G1" s="24" t="s">
        <v>123</v>
      </c>
      <c r="H1" s="20"/>
      <c r="I1" s="27" t="s">
        <v>130</v>
      </c>
      <c r="J1" s="17"/>
    </row>
    <row r="2" spans="1:10" s="9" customFormat="1" ht="18" thickBot="1" x14ac:dyDescent="0.45">
      <c r="A2" s="8" t="s">
        <v>0</v>
      </c>
      <c r="B2" s="8" t="s">
        <v>1</v>
      </c>
      <c r="C2" s="8" t="s">
        <v>2</v>
      </c>
      <c r="D2" s="8" t="s">
        <v>3</v>
      </c>
      <c r="E2" s="13" t="s">
        <v>4</v>
      </c>
      <c r="F2" s="8" t="s">
        <v>5</v>
      </c>
      <c r="G2" s="8" t="s">
        <v>6</v>
      </c>
      <c r="H2" s="8" t="s">
        <v>7</v>
      </c>
      <c r="I2" s="8" t="s">
        <v>120</v>
      </c>
      <c r="J2" s="8" t="s">
        <v>121</v>
      </c>
    </row>
    <row r="3" spans="1:10" ht="18" thickTop="1" x14ac:dyDescent="0.4">
      <c r="A3" s="22">
        <v>1</v>
      </c>
      <c r="B3" s="6" t="s">
        <v>8</v>
      </c>
      <c r="C3" s="7" t="s">
        <v>9</v>
      </c>
      <c r="D3" s="7" t="s">
        <v>10</v>
      </c>
      <c r="E3" s="16" t="s">
        <v>11</v>
      </c>
      <c r="F3" s="7">
        <f>IF(B3="","",LEN(B3)-LEN(SUBSTITUTE(B3,",",""))+1)</f>
        <v>2</v>
      </c>
      <c r="G3" s="7" t="s">
        <v>12</v>
      </c>
      <c r="H3" s="22"/>
      <c r="I3" s="23">
        <v>520</v>
      </c>
      <c r="J3" s="26">
        <f>F3*I3</f>
        <v>1040</v>
      </c>
    </row>
    <row r="4" spans="1:10" ht="46.8" x14ac:dyDescent="0.4">
      <c r="A4" s="20">
        <v>2</v>
      </c>
      <c r="B4" s="4" t="s">
        <v>13</v>
      </c>
      <c r="C4" s="5" t="s">
        <v>14</v>
      </c>
      <c r="D4" s="5" t="s">
        <v>15</v>
      </c>
      <c r="E4" s="11"/>
      <c r="F4" s="7">
        <f>IF(B4="","",LEN(B4)-LEN(SUBSTITUTE(B4,",",""))+1)</f>
        <v>29</v>
      </c>
      <c r="G4" s="5"/>
      <c r="H4" s="20"/>
      <c r="I4" s="17">
        <v>15</v>
      </c>
      <c r="J4" s="26">
        <f t="shared" ref="J4:J35" si="0">F4*I4</f>
        <v>435</v>
      </c>
    </row>
    <row r="5" spans="1:10" x14ac:dyDescent="0.4">
      <c r="A5" s="20">
        <v>3</v>
      </c>
      <c r="B5" s="4" t="s">
        <v>16</v>
      </c>
      <c r="C5" s="5" t="s">
        <v>17</v>
      </c>
      <c r="D5" s="5" t="s">
        <v>15</v>
      </c>
      <c r="E5" s="11"/>
      <c r="F5" s="7">
        <f>IF(B5="","",LEN(B5)-LEN(SUBSTITUTE(B5,",",""))+1)</f>
        <v>1</v>
      </c>
      <c r="G5" s="5"/>
      <c r="H5" s="20"/>
      <c r="I5" s="17">
        <v>15</v>
      </c>
      <c r="J5" s="26">
        <f t="shared" si="0"/>
        <v>15</v>
      </c>
    </row>
    <row r="6" spans="1:10" x14ac:dyDescent="0.4">
      <c r="A6" s="20">
        <v>4</v>
      </c>
      <c r="B6" s="4" t="s">
        <v>18</v>
      </c>
      <c r="C6" s="5" t="s">
        <v>19</v>
      </c>
      <c r="D6" s="5" t="s">
        <v>15</v>
      </c>
      <c r="E6" s="11"/>
      <c r="F6" s="7">
        <f>IF(B6="","",LEN(B6)-LEN(SUBSTITUTE(B6,",",""))+1)</f>
        <v>2</v>
      </c>
      <c r="G6" s="5"/>
      <c r="H6" s="20"/>
      <c r="I6" s="17">
        <v>300</v>
      </c>
      <c r="J6" s="26">
        <f t="shared" si="0"/>
        <v>600</v>
      </c>
    </row>
    <row r="7" spans="1:10" x14ac:dyDescent="0.4">
      <c r="A7" s="20">
        <v>5</v>
      </c>
      <c r="B7" s="4" t="s">
        <v>20</v>
      </c>
      <c r="C7" s="5" t="s">
        <v>21</v>
      </c>
      <c r="D7" s="5" t="s">
        <v>15</v>
      </c>
      <c r="E7" s="11"/>
      <c r="F7" s="7">
        <f>IF(B7="","",LEN(B7)-LEN(SUBSTITUTE(B7,",",""))+1)</f>
        <v>1</v>
      </c>
      <c r="G7" s="5"/>
      <c r="H7" s="20"/>
      <c r="I7" s="17">
        <v>15</v>
      </c>
      <c r="J7" s="26">
        <f t="shared" si="0"/>
        <v>15</v>
      </c>
    </row>
    <row r="8" spans="1:10" x14ac:dyDescent="0.4">
      <c r="A8" s="20">
        <v>6</v>
      </c>
      <c r="B8" s="4" t="s">
        <v>22</v>
      </c>
      <c r="C8" s="5" t="s">
        <v>23</v>
      </c>
      <c r="D8" s="5" t="s">
        <v>15</v>
      </c>
      <c r="E8" s="11" t="s">
        <v>24</v>
      </c>
      <c r="F8" s="7">
        <f>IF(B8="","",LEN(B8)-LEN(SUBSTITUTE(B8,",",""))+1)</f>
        <v>2</v>
      </c>
      <c r="G8" s="5" t="s">
        <v>25</v>
      </c>
      <c r="H8" s="20"/>
      <c r="I8" s="17">
        <v>230</v>
      </c>
      <c r="J8" s="26">
        <f t="shared" si="0"/>
        <v>460</v>
      </c>
    </row>
    <row r="9" spans="1:10" x14ac:dyDescent="0.4">
      <c r="A9" s="20">
        <v>7</v>
      </c>
      <c r="B9" s="4" t="s">
        <v>28</v>
      </c>
      <c r="C9" s="5" t="s">
        <v>29</v>
      </c>
      <c r="D9" s="5" t="s">
        <v>30</v>
      </c>
      <c r="E9" s="11"/>
      <c r="F9" s="7">
        <f>IF(B9="","",LEN(B9)-LEN(SUBSTITUTE(B9,",",""))+1)</f>
        <v>1</v>
      </c>
      <c r="G9" s="5"/>
      <c r="H9" s="20"/>
      <c r="I9" s="17">
        <v>138</v>
      </c>
      <c r="J9" s="26">
        <f t="shared" si="0"/>
        <v>138</v>
      </c>
    </row>
    <row r="10" spans="1:10" x14ac:dyDescent="0.4">
      <c r="A10" s="20">
        <v>8</v>
      </c>
      <c r="B10" s="4" t="s">
        <v>31</v>
      </c>
      <c r="C10" s="5" t="s">
        <v>32</v>
      </c>
      <c r="D10" s="5" t="s">
        <v>15</v>
      </c>
      <c r="E10" s="11"/>
      <c r="F10" s="7">
        <f>IF(B10="","",LEN(B10)-LEN(SUBSTITUTE(B10,",",""))+1)</f>
        <v>2</v>
      </c>
      <c r="G10" s="5"/>
      <c r="H10" s="20"/>
      <c r="I10" s="17">
        <v>15</v>
      </c>
      <c r="J10" s="26">
        <f t="shared" si="0"/>
        <v>30</v>
      </c>
    </row>
    <row r="11" spans="1:10" x14ac:dyDescent="0.4">
      <c r="A11" s="20">
        <v>9</v>
      </c>
      <c r="B11" s="4" t="s">
        <v>33</v>
      </c>
      <c r="C11" s="5" t="s">
        <v>34</v>
      </c>
      <c r="D11" s="5" t="s">
        <v>15</v>
      </c>
      <c r="E11" s="11"/>
      <c r="F11" s="7">
        <f>IF(B11="","",LEN(B11)-LEN(SUBSTITUTE(B11,",",""))+1)</f>
        <v>2</v>
      </c>
      <c r="G11" s="5"/>
      <c r="H11" s="20"/>
      <c r="I11" s="17">
        <v>15</v>
      </c>
      <c r="J11" s="26">
        <f t="shared" si="0"/>
        <v>30</v>
      </c>
    </row>
    <row r="12" spans="1:10" x14ac:dyDescent="0.4">
      <c r="A12" s="20">
        <v>10</v>
      </c>
      <c r="B12" s="4" t="s">
        <v>35</v>
      </c>
      <c r="C12" s="5" t="s">
        <v>36</v>
      </c>
      <c r="D12" s="5" t="s">
        <v>30</v>
      </c>
      <c r="E12" s="11"/>
      <c r="F12" s="7">
        <f>IF(B12="","",LEN(B12)-LEN(SUBSTITUTE(B12,",",""))+1)</f>
        <v>1</v>
      </c>
      <c r="G12" s="5"/>
      <c r="H12" s="20"/>
      <c r="I12" s="17">
        <v>138</v>
      </c>
      <c r="J12" s="26">
        <f t="shared" si="0"/>
        <v>138</v>
      </c>
    </row>
    <row r="13" spans="1:10" x14ac:dyDescent="0.4">
      <c r="A13" s="20">
        <v>11</v>
      </c>
      <c r="B13" s="4" t="s">
        <v>42</v>
      </c>
      <c r="C13" s="5" t="s">
        <v>43</v>
      </c>
      <c r="D13" s="5" t="s">
        <v>126</v>
      </c>
      <c r="E13" s="11" t="s">
        <v>44</v>
      </c>
      <c r="F13" s="7">
        <f>IF(B13="","",LEN(B13)-LEN(SUBSTITUTE(B13,",",""))+1)</f>
        <v>1</v>
      </c>
      <c r="G13" s="5" t="s">
        <v>45</v>
      </c>
      <c r="H13" s="20"/>
      <c r="I13" s="3">
        <v>11186</v>
      </c>
      <c r="J13" s="26">
        <f t="shared" si="0"/>
        <v>11186</v>
      </c>
    </row>
    <row r="14" spans="1:10" x14ac:dyDescent="0.4">
      <c r="A14" s="20">
        <v>12</v>
      </c>
      <c r="B14" s="4" t="s">
        <v>46</v>
      </c>
      <c r="C14" s="5" t="s">
        <v>47</v>
      </c>
      <c r="D14" s="5" t="s">
        <v>48</v>
      </c>
      <c r="E14" s="11" t="s">
        <v>49</v>
      </c>
      <c r="F14" s="7">
        <f>IF(B14="","",LEN(B14)-LEN(SUBSTITUTE(B14,",",""))+1)</f>
        <v>1</v>
      </c>
      <c r="G14" s="5" t="s">
        <v>50</v>
      </c>
      <c r="H14" s="20"/>
      <c r="I14" s="17">
        <v>497</v>
      </c>
      <c r="J14" s="26">
        <f t="shared" si="0"/>
        <v>497</v>
      </c>
    </row>
    <row r="15" spans="1:10" x14ac:dyDescent="0.4">
      <c r="A15" s="20">
        <v>13</v>
      </c>
      <c r="B15" s="4" t="s">
        <v>51</v>
      </c>
      <c r="C15" s="5" t="s">
        <v>52</v>
      </c>
      <c r="D15" s="5" t="s">
        <v>48</v>
      </c>
      <c r="E15" s="11" t="s">
        <v>53</v>
      </c>
      <c r="F15" s="7">
        <f>IF(B15="","",LEN(B15)-LEN(SUBSTITUTE(B15,",",""))+1)</f>
        <v>1</v>
      </c>
      <c r="G15" s="5" t="s">
        <v>50</v>
      </c>
      <c r="H15" s="20"/>
      <c r="I15" s="21">
        <v>497</v>
      </c>
      <c r="J15" s="26">
        <f t="shared" si="0"/>
        <v>497</v>
      </c>
    </row>
    <row r="16" spans="1:10" x14ac:dyDescent="0.4">
      <c r="A16" s="20">
        <v>14</v>
      </c>
      <c r="B16" s="4" t="s">
        <v>54</v>
      </c>
      <c r="C16" s="5" t="s">
        <v>55</v>
      </c>
      <c r="D16" s="5" t="s">
        <v>48</v>
      </c>
      <c r="E16" s="11" t="s">
        <v>56</v>
      </c>
      <c r="F16" s="7">
        <f>IF(B16="","",LEN(B16)-LEN(SUBSTITUTE(B16,",",""))+1)</f>
        <v>1</v>
      </c>
      <c r="G16" s="5" t="s">
        <v>50</v>
      </c>
      <c r="H16" s="20"/>
      <c r="I16" s="17">
        <v>497</v>
      </c>
      <c r="J16" s="26">
        <f t="shared" si="0"/>
        <v>497</v>
      </c>
    </row>
    <row r="17" spans="1:10" x14ac:dyDescent="0.4">
      <c r="A17" s="20">
        <v>15</v>
      </c>
      <c r="B17" s="4" t="s">
        <v>57</v>
      </c>
      <c r="C17" s="5" t="s">
        <v>58</v>
      </c>
      <c r="D17" s="5" t="s">
        <v>59</v>
      </c>
      <c r="E17" s="11" t="s">
        <v>60</v>
      </c>
      <c r="F17" s="7">
        <f>IF(B17="","",LEN(B17)-LEN(SUBSTITUTE(B17,",",""))+1)</f>
        <v>1</v>
      </c>
      <c r="G17" s="5" t="s">
        <v>61</v>
      </c>
      <c r="H17" s="20"/>
      <c r="I17" s="17">
        <v>128</v>
      </c>
      <c r="J17" s="26">
        <f t="shared" si="0"/>
        <v>128</v>
      </c>
    </row>
    <row r="18" spans="1:10" x14ac:dyDescent="0.4">
      <c r="A18" s="20">
        <v>16</v>
      </c>
      <c r="B18" s="4" t="s">
        <v>62</v>
      </c>
      <c r="C18" s="5" t="s">
        <v>63</v>
      </c>
      <c r="D18" s="5" t="s">
        <v>64</v>
      </c>
      <c r="E18" s="11"/>
      <c r="F18" s="7">
        <f>IF(B18="","",LEN(B18)-LEN(SUBSTITUTE(B18,",",""))+1)</f>
        <v>7</v>
      </c>
      <c r="G18" s="5"/>
      <c r="H18" s="20"/>
      <c r="I18" s="17">
        <v>5.75</v>
      </c>
      <c r="J18" s="26">
        <f t="shared" si="0"/>
        <v>40.25</v>
      </c>
    </row>
    <row r="19" spans="1:10" x14ac:dyDescent="0.4">
      <c r="A19" s="20">
        <v>17</v>
      </c>
      <c r="B19" s="4" t="s">
        <v>65</v>
      </c>
      <c r="C19" s="5" t="s">
        <v>66</v>
      </c>
      <c r="D19" s="5" t="s">
        <v>64</v>
      </c>
      <c r="E19" s="11"/>
      <c r="F19" s="7">
        <f>IF(B19="","",LEN(B19)-LEN(SUBSTITUTE(B19,",",""))+1)</f>
        <v>5</v>
      </c>
      <c r="G19" s="5"/>
      <c r="H19" s="20"/>
      <c r="I19" s="21">
        <v>5.75</v>
      </c>
      <c r="J19" s="26">
        <f t="shared" si="0"/>
        <v>28.75</v>
      </c>
    </row>
    <row r="20" spans="1:10" x14ac:dyDescent="0.4">
      <c r="A20" s="20">
        <v>18</v>
      </c>
      <c r="B20" s="4" t="s">
        <v>67</v>
      </c>
      <c r="C20" s="5" t="s">
        <v>68</v>
      </c>
      <c r="D20" s="5" t="s">
        <v>64</v>
      </c>
      <c r="E20" s="11"/>
      <c r="F20" s="7">
        <f>IF(B20="","",LEN(B20)-LEN(SUBSTITUTE(B20,",",""))+1)</f>
        <v>3</v>
      </c>
      <c r="G20" s="5"/>
      <c r="H20" s="20"/>
      <c r="I20" s="21">
        <v>5.75</v>
      </c>
      <c r="J20" s="26">
        <f t="shared" si="0"/>
        <v>17.25</v>
      </c>
    </row>
    <row r="21" spans="1:10" x14ac:dyDescent="0.4">
      <c r="A21" s="20">
        <v>19</v>
      </c>
      <c r="B21" s="4" t="s">
        <v>69</v>
      </c>
      <c r="C21" s="5" t="s">
        <v>70</v>
      </c>
      <c r="D21" s="5" t="s">
        <v>64</v>
      </c>
      <c r="E21" s="11"/>
      <c r="F21" s="7">
        <f>IF(B21="","",LEN(B21)-LEN(SUBSTITUTE(B21,",",""))+1)</f>
        <v>8</v>
      </c>
      <c r="G21" s="5"/>
      <c r="H21" s="20"/>
      <c r="I21" s="21">
        <v>5.75</v>
      </c>
      <c r="J21" s="26">
        <f t="shared" si="0"/>
        <v>46</v>
      </c>
    </row>
    <row r="22" spans="1:10" x14ac:dyDescent="0.4">
      <c r="A22" s="20">
        <v>20</v>
      </c>
      <c r="B22" s="4" t="s">
        <v>73</v>
      </c>
      <c r="C22" s="5" t="s">
        <v>74</v>
      </c>
      <c r="D22" s="5" t="s">
        <v>64</v>
      </c>
      <c r="E22" s="11"/>
      <c r="F22" s="7">
        <f>IF(B22="","",LEN(B22)-LEN(SUBSTITUTE(B22,",",""))+1)</f>
        <v>1</v>
      </c>
      <c r="G22" s="5"/>
      <c r="H22" s="20"/>
      <c r="I22" s="21">
        <v>5.75</v>
      </c>
      <c r="J22" s="26">
        <f t="shared" si="0"/>
        <v>5.75</v>
      </c>
    </row>
    <row r="23" spans="1:10" x14ac:dyDescent="0.4">
      <c r="A23" s="20">
        <v>21</v>
      </c>
      <c r="B23" s="4" t="s">
        <v>75</v>
      </c>
      <c r="C23" s="5" t="s">
        <v>76</v>
      </c>
      <c r="D23" s="5" t="s">
        <v>64</v>
      </c>
      <c r="E23" s="11"/>
      <c r="F23" s="7">
        <f>IF(B23="","",LEN(B23)-LEN(SUBSTITUTE(B23,",",""))+1)</f>
        <v>4</v>
      </c>
      <c r="G23" s="5"/>
      <c r="H23" s="20"/>
      <c r="I23" s="21">
        <v>5.75</v>
      </c>
      <c r="J23" s="26">
        <f t="shared" si="0"/>
        <v>23</v>
      </c>
    </row>
    <row r="24" spans="1:10" x14ac:dyDescent="0.4">
      <c r="A24" s="20">
        <v>22</v>
      </c>
      <c r="B24" s="4" t="s">
        <v>77</v>
      </c>
      <c r="C24" s="5" t="s">
        <v>78</v>
      </c>
      <c r="D24" s="5" t="s">
        <v>64</v>
      </c>
      <c r="E24" s="11"/>
      <c r="F24" s="7">
        <f>IF(B24="","",LEN(B24)-LEN(SUBSTITUTE(B24,",",""))+1)</f>
        <v>1</v>
      </c>
      <c r="G24" s="5"/>
      <c r="H24" s="20"/>
      <c r="I24" s="21">
        <v>5.75</v>
      </c>
      <c r="J24" s="26">
        <f t="shared" si="0"/>
        <v>5.75</v>
      </c>
    </row>
    <row r="25" spans="1:10" ht="46.8" x14ac:dyDescent="0.4">
      <c r="A25" s="20">
        <v>23</v>
      </c>
      <c r="B25" s="4" t="s">
        <v>79</v>
      </c>
      <c r="C25" s="5" t="s">
        <v>80</v>
      </c>
      <c r="D25" s="5" t="s">
        <v>64</v>
      </c>
      <c r="E25" s="11"/>
      <c r="F25" s="7">
        <f>IF(B25="","",LEN(B25)-LEN(SUBSTITUTE(B25,",",""))+1)</f>
        <v>22</v>
      </c>
      <c r="G25" s="5"/>
      <c r="H25" s="20"/>
      <c r="I25" s="21">
        <v>5.75</v>
      </c>
      <c r="J25" s="26">
        <f t="shared" si="0"/>
        <v>126.5</v>
      </c>
    </row>
    <row r="26" spans="1:10" x14ac:dyDescent="0.4">
      <c r="A26" s="20">
        <v>24</v>
      </c>
      <c r="B26" s="4" t="s">
        <v>81</v>
      </c>
      <c r="C26" s="5" t="s">
        <v>82</v>
      </c>
      <c r="D26" s="5" t="s">
        <v>64</v>
      </c>
      <c r="E26" s="11"/>
      <c r="F26" s="7">
        <f>IF(B26="","",LEN(B26)-LEN(SUBSTITUTE(B26,",",""))+1)</f>
        <v>2</v>
      </c>
      <c r="G26" s="5"/>
      <c r="H26" s="20"/>
      <c r="I26" s="21">
        <v>5.75</v>
      </c>
      <c r="J26" s="26">
        <f t="shared" si="0"/>
        <v>11.5</v>
      </c>
    </row>
    <row r="27" spans="1:10" x14ac:dyDescent="0.4">
      <c r="A27" s="20">
        <v>25</v>
      </c>
      <c r="B27" s="4" t="s">
        <v>83</v>
      </c>
      <c r="C27" s="5" t="s">
        <v>84</v>
      </c>
      <c r="D27" s="5" t="s">
        <v>64</v>
      </c>
      <c r="E27" s="11"/>
      <c r="F27" s="7">
        <f>IF(B27="","",LEN(B27)-LEN(SUBSTITUTE(B27,",",""))+1)</f>
        <v>1</v>
      </c>
      <c r="G27" s="5"/>
      <c r="H27" s="20"/>
      <c r="I27" s="21">
        <v>5.75</v>
      </c>
      <c r="J27" s="26">
        <f t="shared" si="0"/>
        <v>5.75</v>
      </c>
    </row>
    <row r="28" spans="1:10" x14ac:dyDescent="0.4">
      <c r="A28" s="20">
        <v>26</v>
      </c>
      <c r="B28" s="4" t="s">
        <v>85</v>
      </c>
      <c r="C28" s="5" t="s">
        <v>86</v>
      </c>
      <c r="D28" s="5" t="s">
        <v>64</v>
      </c>
      <c r="E28" s="11"/>
      <c r="F28" s="7">
        <f>IF(B28="","",LEN(B28)-LEN(SUBSTITUTE(B28,",",""))+1)</f>
        <v>5</v>
      </c>
      <c r="G28" s="5"/>
      <c r="H28" s="20"/>
      <c r="I28" s="21">
        <v>5.75</v>
      </c>
      <c r="J28" s="26">
        <f t="shared" si="0"/>
        <v>28.75</v>
      </c>
    </row>
    <row r="29" spans="1:10" x14ac:dyDescent="0.4">
      <c r="A29" s="20">
        <v>27</v>
      </c>
      <c r="B29" s="4" t="s">
        <v>87</v>
      </c>
      <c r="C29" s="5" t="s">
        <v>88</v>
      </c>
      <c r="D29" s="5" t="s">
        <v>64</v>
      </c>
      <c r="E29" s="11"/>
      <c r="F29" s="7">
        <f>IF(B29="","",LEN(B29)-LEN(SUBSTITUTE(B29,",",""))+1)</f>
        <v>1</v>
      </c>
      <c r="G29" s="5"/>
      <c r="H29" s="20"/>
      <c r="I29" s="21">
        <v>5.75</v>
      </c>
      <c r="J29" s="26">
        <f t="shared" si="0"/>
        <v>5.75</v>
      </c>
    </row>
    <row r="30" spans="1:10" x14ac:dyDescent="0.4">
      <c r="A30" s="20">
        <v>28</v>
      </c>
      <c r="B30" s="4" t="s">
        <v>89</v>
      </c>
      <c r="C30" s="5" t="s">
        <v>90</v>
      </c>
      <c r="D30" s="5" t="s">
        <v>91</v>
      </c>
      <c r="E30" s="11" t="s">
        <v>92</v>
      </c>
      <c r="F30" s="7">
        <f>IF(B30="","",LEN(B30)-LEN(SUBSTITUTE(B30,",",""))+1)</f>
        <v>1</v>
      </c>
      <c r="G30" s="5" t="s">
        <v>41</v>
      </c>
      <c r="H30" s="20"/>
      <c r="I30" s="17">
        <v>40</v>
      </c>
      <c r="J30" s="26">
        <f t="shared" si="0"/>
        <v>40</v>
      </c>
    </row>
    <row r="31" spans="1:10" x14ac:dyDescent="0.4">
      <c r="A31" s="20">
        <v>29</v>
      </c>
      <c r="B31" s="4" t="s">
        <v>93</v>
      </c>
      <c r="C31" s="5" t="s">
        <v>94</v>
      </c>
      <c r="D31" s="5" t="s">
        <v>127</v>
      </c>
      <c r="E31" s="11" t="s">
        <v>95</v>
      </c>
      <c r="F31" s="7">
        <f>IF(B31="","",LEN(B31)-LEN(SUBSTITUTE(B31,",",""))+1)</f>
        <v>1</v>
      </c>
      <c r="G31" s="5" t="s">
        <v>96</v>
      </c>
      <c r="H31" s="20"/>
      <c r="I31" s="17">
        <v>931</v>
      </c>
      <c r="J31" s="26">
        <f t="shared" si="0"/>
        <v>931</v>
      </c>
    </row>
    <row r="32" spans="1:10" ht="31.2" x14ac:dyDescent="0.4">
      <c r="A32" s="20">
        <v>30</v>
      </c>
      <c r="B32" s="4" t="s">
        <v>97</v>
      </c>
      <c r="C32" s="15" t="s">
        <v>98</v>
      </c>
      <c r="D32" s="5" t="s">
        <v>99</v>
      </c>
      <c r="E32" s="11" t="s">
        <v>100</v>
      </c>
      <c r="F32" s="7">
        <f>IF(B32="","",LEN(B32)-LEN(SUBSTITUTE(B32,",",""))+1)</f>
        <v>1</v>
      </c>
      <c r="G32" s="5" t="s">
        <v>101</v>
      </c>
      <c r="H32" s="20" t="s">
        <v>125</v>
      </c>
      <c r="I32" s="21"/>
      <c r="J32" s="26">
        <f t="shared" si="0"/>
        <v>0</v>
      </c>
    </row>
    <row r="33" spans="1:10" x14ac:dyDescent="0.4">
      <c r="A33" s="20">
        <v>31</v>
      </c>
      <c r="B33" s="4" t="s">
        <v>107</v>
      </c>
      <c r="C33" s="5" t="s">
        <v>108</v>
      </c>
      <c r="D33" s="5" t="s">
        <v>109</v>
      </c>
      <c r="E33" s="11" t="s">
        <v>110</v>
      </c>
      <c r="F33" s="7">
        <f>IF(B33="","",LEN(B33)-LEN(SUBSTITUTE(B33,",",""))+1)</f>
        <v>1</v>
      </c>
      <c r="G33" s="5" t="s">
        <v>111</v>
      </c>
      <c r="H33" s="20"/>
      <c r="I33" s="3">
        <v>8431</v>
      </c>
      <c r="J33" s="26">
        <f t="shared" si="0"/>
        <v>8431</v>
      </c>
    </row>
    <row r="34" spans="1:10" x14ac:dyDescent="0.4">
      <c r="A34" s="20">
        <v>32</v>
      </c>
      <c r="B34" s="4" t="s">
        <v>112</v>
      </c>
      <c r="C34" s="5" t="s">
        <v>113</v>
      </c>
      <c r="D34" s="5" t="s">
        <v>128</v>
      </c>
      <c r="E34" s="11" t="s">
        <v>114</v>
      </c>
      <c r="F34" s="7">
        <f>IF(B34="","",LEN(B34)-LEN(SUBSTITUTE(B34,",",""))+1)</f>
        <v>1</v>
      </c>
      <c r="G34" s="5" t="s">
        <v>115</v>
      </c>
      <c r="H34" s="20"/>
      <c r="I34" s="3">
        <v>1008</v>
      </c>
      <c r="J34" s="26">
        <f t="shared" si="0"/>
        <v>1008</v>
      </c>
    </row>
    <row r="35" spans="1:10" x14ac:dyDescent="0.4">
      <c r="A35" s="20">
        <v>33</v>
      </c>
      <c r="B35" s="4" t="s">
        <v>116</v>
      </c>
      <c r="C35" s="5" t="s">
        <v>117</v>
      </c>
      <c r="D35" s="5" t="s">
        <v>129</v>
      </c>
      <c r="E35" s="11" t="s">
        <v>118</v>
      </c>
      <c r="F35" s="7">
        <f>IF(B35="","",LEN(B35)-LEN(SUBSTITUTE(B35,",",""))+1)</f>
        <v>1</v>
      </c>
      <c r="G35" s="5" t="s">
        <v>119</v>
      </c>
      <c r="H35" s="20"/>
      <c r="I35" s="3">
        <v>2130</v>
      </c>
      <c r="J35" s="26">
        <f t="shared" si="0"/>
        <v>2130</v>
      </c>
    </row>
    <row r="36" spans="1:10" x14ac:dyDescent="0.4">
      <c r="J36" s="25">
        <f>SUM(J3:J35)</f>
        <v>28591</v>
      </c>
    </row>
    <row r="37" spans="1:10" s="18" customFormat="1" x14ac:dyDescent="0.4">
      <c r="A37" s="19"/>
      <c r="B37" s="10" t="s">
        <v>124</v>
      </c>
      <c r="C37" s="19"/>
      <c r="D37" s="19"/>
      <c r="E37" s="2"/>
      <c r="F37" s="19"/>
      <c r="G37" s="19"/>
      <c r="H37" s="19"/>
    </row>
    <row r="38" spans="1:10" x14ac:dyDescent="0.4">
      <c r="A38" s="20">
        <v>1</v>
      </c>
      <c r="B38" s="4" t="s">
        <v>26</v>
      </c>
      <c r="C38" s="5" t="s">
        <v>27</v>
      </c>
      <c r="D38" s="5" t="s">
        <v>15</v>
      </c>
      <c r="E38" s="11"/>
      <c r="F38" s="5">
        <f>IF(B38="","",LEN(B38)-LEN(SUBSTITUTE(B38,",",""))+1)</f>
        <v>1</v>
      </c>
      <c r="G38" s="5"/>
      <c r="H38" s="20"/>
      <c r="I38" s="17"/>
      <c r="J38" s="17"/>
    </row>
    <row r="39" spans="1:10" x14ac:dyDescent="0.4">
      <c r="A39" s="20">
        <v>2</v>
      </c>
      <c r="B39" s="4" t="s">
        <v>71</v>
      </c>
      <c r="C39" s="5" t="s">
        <v>72</v>
      </c>
      <c r="D39" s="5" t="s">
        <v>64</v>
      </c>
      <c r="E39" s="11"/>
      <c r="F39" s="7">
        <f>IF(B39="","",LEN(B39)-LEN(SUBSTITUTE(B39,",",""))+1)</f>
        <v>2</v>
      </c>
      <c r="G39" s="5"/>
      <c r="H39" s="20"/>
      <c r="I39" s="17"/>
      <c r="J39" s="17"/>
    </row>
    <row r="40" spans="1:10" x14ac:dyDescent="0.4">
      <c r="A40" s="20">
        <v>3</v>
      </c>
      <c r="B40" s="4" t="s">
        <v>102</v>
      </c>
      <c r="C40" s="5" t="s">
        <v>103</v>
      </c>
      <c r="D40" s="5" t="s">
        <v>104</v>
      </c>
      <c r="E40" s="11" t="s">
        <v>105</v>
      </c>
      <c r="F40" s="7">
        <f>IF(B40="","",LEN(B40)-LEN(SUBSTITUTE(B40,",",""))+1)</f>
        <v>1</v>
      </c>
      <c r="G40" s="5" t="s">
        <v>106</v>
      </c>
      <c r="H40" s="20"/>
      <c r="I40" s="17"/>
      <c r="J40" s="17"/>
    </row>
    <row r="41" spans="1:10" x14ac:dyDescent="0.4">
      <c r="A41" s="20">
        <v>4</v>
      </c>
      <c r="B41" s="4" t="s">
        <v>37</v>
      </c>
      <c r="C41" s="5" t="s">
        <v>38</v>
      </c>
      <c r="D41" s="5" t="s">
        <v>39</v>
      </c>
      <c r="E41" s="11" t="s">
        <v>40</v>
      </c>
      <c r="F41" s="7">
        <f>IF(B41="","",LEN(B41)-LEN(SUBSTITUTE(B41,",",""))+1)</f>
        <v>2</v>
      </c>
      <c r="G41" s="5" t="s">
        <v>41</v>
      </c>
      <c r="H41" s="20"/>
      <c r="I41" s="17"/>
      <c r="J41" s="17"/>
    </row>
  </sheetData>
  <sortState xmlns:xlrd2="http://schemas.microsoft.com/office/spreadsheetml/2017/richdata2" ref="A3:J35">
    <sortCondition ref="A3:A35"/>
  </sortState>
  <mergeCells count="1">
    <mergeCell ref="B1:C1"/>
  </mergeCells>
  <phoneticPr fontId="18" type="noConversion"/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L_TITRATOR_MCU_MODULE(V01)_2021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cp:lastPrinted>2021-12-01T01:28:00Z</cp:lastPrinted>
  <dcterms:created xsi:type="dcterms:W3CDTF">2021-12-01T01:49:09Z</dcterms:created>
  <dcterms:modified xsi:type="dcterms:W3CDTF">2021-12-01T08:29:10Z</dcterms:modified>
</cp:coreProperties>
</file>