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Sigma-4000\FW\"/>
    </mc:Choice>
  </mc:AlternateContent>
  <xr:revisionPtr revIDLastSave="0" documentId="13_ncr:1_{CC5A8104-F787-4847-B4BD-552DD889B062}" xr6:coauthVersionLast="47" xr6:coauthVersionMax="47" xr10:uidLastSave="{00000000-0000-0000-0000-000000000000}"/>
  <bookViews>
    <workbookView xWindow="-120" yWindow="-120" windowWidth="29040" windowHeight="15990" tabRatio="850" activeTab="1" xr2:uid="{00000000-000D-0000-FFFF-FFFF00000000}"/>
  </bookViews>
  <sheets>
    <sheet name="98)V0.1보드시험현황" sheetId="44" r:id="rId1"/>
    <sheet name="99)HW추가수정사항" sheetId="31" r:id="rId2"/>
    <sheet name="00) Sigma-4000_spec" sheetId="9" r:id="rId3"/>
    <sheet name="01) SW작업방법" sheetId="25" r:id="rId4"/>
    <sheet name="01-1) IAP" sheetId="10" r:id="rId5"/>
    <sheet name="02) GPIO" sheetId="1" r:id="rId6"/>
    <sheet name="02-1) Timer" sheetId="11" r:id="rId7"/>
    <sheet name="02-2) SW scheduling" sheetId="37" r:id="rId8"/>
    <sheet name="03) Parm" sheetId="28" r:id="rId9"/>
    <sheet name="03-1) Calibration" sheetId="29" r:id="rId10"/>
    <sheet name="04) SPI" sheetId="34" r:id="rId11"/>
    <sheet name="05) UART" sheetId="32" r:id="rId12"/>
    <sheet name="05-1) SW IO Protocol" sheetId="47" r:id="rId13"/>
    <sheet name="05-2) APM200i Protocol" sheetId="48" r:id="rId14"/>
    <sheet name="06) Digital IO" sheetId="42" r:id="rId15"/>
    <sheet name="07)Power" sheetId="4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5" l="1"/>
  <c r="E5" i="45" l="1"/>
  <c r="F4" i="45"/>
  <c r="H10" i="45"/>
  <c r="E18" i="45"/>
  <c r="C15" i="45"/>
  <c r="D14" i="45"/>
  <c r="E14" i="45" s="1"/>
  <c r="F14" i="45" s="1"/>
  <c r="J105" i="29" l="1"/>
  <c r="K105" i="29"/>
  <c r="L105" i="29"/>
  <c r="M105" i="29"/>
  <c r="N105" i="29"/>
  <c r="O105" i="29"/>
  <c r="P105" i="29"/>
  <c r="I105" i="29"/>
  <c r="E10" i="45"/>
  <c r="D10" i="45" s="1"/>
  <c r="C10" i="45" s="1"/>
  <c r="D5" i="45"/>
  <c r="C5" i="45" s="1"/>
  <c r="D6" i="45"/>
  <c r="D9" i="45"/>
  <c r="E9" i="45" s="1"/>
  <c r="D8" i="45"/>
  <c r="E8" i="45" s="1"/>
  <c r="D4" i="45"/>
  <c r="E4" i="45" s="1"/>
  <c r="F16" i="11" l="1"/>
  <c r="F17" i="11"/>
  <c r="F18" i="11"/>
  <c r="F19" i="11"/>
  <c r="F21" i="11"/>
  <c r="F22" i="11"/>
  <c r="F23" i="11"/>
  <c r="F24" i="11"/>
  <c r="F25" i="11"/>
  <c r="F26" i="11"/>
  <c r="F27" i="11"/>
  <c r="F28" i="11"/>
  <c r="F29" i="11"/>
  <c r="F2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3CF8B-BCCB-49C4-96AA-29794DA60671}" keepAlive="1" name="쿼리 - excel_test" description="통합 문서의 'excel_test' 쿼리에 대한 연결입니다." type="5" refreshedVersion="0" background="1">
    <dbPr connection="Provider=Microsoft.Mashup.OleDb.1;Data Source=$Workbook$;Location=excel_test;Extended Properties=&quot;&quot;" command="SELECT * FROM [excel_test]"/>
  </connection>
  <connection id="2" xr16:uid="{5A6ED454-5DAA-4BDE-82AF-85C1F1C9075D}" keepAlive="1" name="쿼리 - excel_test (2)" description="통합 문서의 'excel_test (2)' 쿼리에 대한 연결입니다." type="5" refreshedVersion="0" background="1">
    <dbPr connection="Provider=Microsoft.Mashup.OleDb.1;Data Source=$Workbook$;Location=&quot;excel_test (2)&quot;;Extended Properties=&quot;&quot;" command="SELECT * FROM [excel_test (2)]"/>
  </connection>
  <connection id="3" xr16:uid="{AE0E27EC-9EFE-4D21-8F42-EB68DFD1D593}" keepAlive="1" name="쿼리 - excel_test (3)" description="통합 문서의 'excel_test (3)' 쿼리에 대한 연결입니다." type="5" refreshedVersion="0" background="1">
    <dbPr connection="Provider=Microsoft.Mashup.OleDb.1;Data Source=$Workbook$;Location=&quot;excel_test (3)&quot;;Extended Properties=&quot;&quot;" command="SELECT * FROM [excel_test (3)]"/>
  </connection>
  <connection id="4" xr16:uid="{A524C98B-8407-461F-A2A5-B77F4F9E2067}" keepAlive="1" name="쿼리 - excel_test (4)" description="통합 문서의 'excel_test (4)' 쿼리에 대한 연결입니다." type="5" refreshedVersion="0" background="1">
    <dbPr connection="Provider=Microsoft.Mashup.OleDb.1;Data Source=$Workbook$;Location=&quot;excel_test (4)&quot;;Extended Properties=&quot;&quot;" command="SELECT * FROM [excel_test (4)]"/>
  </connection>
  <connection id="5" xr16:uid="{ED9F3CFD-002F-45CC-8085-DD38BF777984}" keepAlive="1" name="쿼리 - excel_test (5)" description="통합 문서의 'excel_test (5)' 쿼리에 대한 연결입니다." type="5" refreshedVersion="7" background="1" saveData="1">
    <dbPr connection="Provider=Microsoft.Mashup.OleDb.1;Data Source=$Workbook$;Location=&quot;excel_test (5)&quot;;Extended Properties=&quot;&quot;" command="SELECT * FROM [excel_test (5)]"/>
  </connection>
  <connection id="6" xr16:uid="{96E0334E-B319-4ECB-B615-57C3FFD21CA3}" keepAlive="1" name="쿼리 - 편집2" description="통합 문서의 '편집2' 쿼리에 대한 연결입니다." type="5" refreshedVersion="0" background="1">
    <dbPr connection="Provider=Microsoft.Mashup.OleDb.1;Data Source=$Workbook$;Location=편집2;Extended Properties=&quot;&quot;" command="SELECT * FROM [편집2]"/>
  </connection>
  <connection id="7" xr16:uid="{C7322192-4DB3-4371-98AA-8B1F5FB5E167}" keepAlive="1" name="쿼리 - 편집2 (2)" description="통합 문서의 '편집2 (2)' 쿼리에 대한 연결입니다." type="5" refreshedVersion="0" background="1">
    <dbPr connection="Provider=Microsoft.Mashup.OleDb.1;Data Source=$Workbook$;Location=&quot;편집2 (2)&quot;;Extended Properties=&quot;&quot;" command="SELECT * FROM [편집2 (2)]"/>
  </connection>
  <connection id="8" xr16:uid="{87EBAA81-48B6-4219-8E00-E3F9D192567E}" keepAlive="1" name="쿼리 - 편집3" description="통합 문서의 '편집3' 쿼리에 대한 연결입니다." type="5" refreshedVersion="0" background="1">
    <dbPr connection="Provider=Microsoft.Mashup.OleDb.1;Data Source=$Workbook$;Location=편집3;Extended Properties=&quot;&quot;" command="SELECT * FROM [편집3]"/>
  </connection>
</connections>
</file>

<file path=xl/sharedStrings.xml><?xml version="1.0" encoding="utf-8"?>
<sst xmlns="http://schemas.openxmlformats.org/spreadsheetml/2006/main" count="1905" uniqueCount="1169">
  <si>
    <t>GPIO_A</t>
    <phoneticPr fontId="1" type="noConversion"/>
  </si>
  <si>
    <t>Function</t>
    <phoneticPr fontId="1" type="noConversion"/>
  </si>
  <si>
    <t>GPIO_B</t>
    <phoneticPr fontId="1" type="noConversion"/>
  </si>
  <si>
    <t>GPIO_C</t>
    <phoneticPr fontId="1" type="noConversion"/>
  </si>
  <si>
    <t>GPIO_D</t>
    <phoneticPr fontId="1" type="noConversion"/>
  </si>
  <si>
    <t>GPIO_E</t>
    <phoneticPr fontId="1" type="noConversion"/>
  </si>
  <si>
    <t>GPIO_F</t>
    <phoneticPr fontId="1" type="noConversion"/>
  </si>
  <si>
    <t>GPIO_H</t>
    <phoneticPr fontId="1" type="noConversion"/>
  </si>
  <si>
    <t>GPIO_I</t>
    <phoneticPr fontId="1" type="noConversion"/>
  </si>
  <si>
    <t>---</t>
    <phoneticPr fontId="1" type="noConversion"/>
  </si>
  <si>
    <t>UART</t>
    <phoneticPr fontId="1" type="noConversion"/>
  </si>
  <si>
    <t>I2C</t>
    <phoneticPr fontId="1" type="noConversion"/>
  </si>
  <si>
    <t>GPIO_G</t>
    <phoneticPr fontId="1" type="noConversion"/>
  </si>
  <si>
    <t>OSC_IN</t>
    <phoneticPr fontId="1" type="noConversion"/>
  </si>
  <si>
    <t>25MHz clock input</t>
    <phoneticPr fontId="1" type="noConversion"/>
  </si>
  <si>
    <t>Function
Block</t>
    <phoneticPr fontId="1" type="noConversion"/>
  </si>
  <si>
    <t>Signal
Name</t>
    <phoneticPr fontId="1" type="noConversion"/>
  </si>
  <si>
    <t>Direction</t>
    <phoneticPr fontId="1" type="noConversion"/>
  </si>
  <si>
    <t>IN</t>
    <phoneticPr fontId="1" type="noConversion"/>
  </si>
  <si>
    <t>OUT</t>
    <phoneticPr fontId="1" type="noConversion"/>
  </si>
  <si>
    <t>GPIO</t>
    <phoneticPr fontId="1" type="noConversion"/>
  </si>
  <si>
    <t>SDA</t>
    <phoneticPr fontId="1" type="noConversion"/>
  </si>
  <si>
    <t>SCL</t>
    <phoneticPr fontId="1" type="noConversion"/>
  </si>
  <si>
    <t>ADC</t>
    <phoneticPr fontId="1" type="noConversion"/>
  </si>
  <si>
    <t>DAC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</si>
  <si>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</si>
  <si>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</si>
  <si>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</si>
  <si>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</si>
  <si>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</si>
  <si>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Remark</t>
    <phoneticPr fontId="1" type="noConversion"/>
  </si>
  <si>
    <t>A</t>
    <phoneticPr fontId="1" type="noConversion"/>
  </si>
  <si>
    <t>x</t>
    <phoneticPr fontId="1" type="noConversion"/>
  </si>
  <si>
    <t>-</t>
    <phoneticPr fontId="1" type="noConversion"/>
  </si>
  <si>
    <t>I</t>
    <phoneticPr fontId="1" type="noConversion"/>
  </si>
  <si>
    <t>K</t>
    <phoneticPr fontId="1" type="noConversion"/>
  </si>
  <si>
    <t>N</t>
    <phoneticPr fontId="1" type="noConversion"/>
  </si>
  <si>
    <t>T</t>
    <phoneticPr fontId="1" type="noConversion"/>
  </si>
  <si>
    <t>V</t>
    <phoneticPr fontId="1" type="noConversion"/>
  </si>
  <si>
    <t>1. IAP (In-circuit Application Programming) 관련</t>
    <phoneticPr fontId="1" type="noConversion"/>
  </si>
  <si>
    <t>800_0000</t>
    <phoneticPr fontId="1" type="noConversion"/>
  </si>
  <si>
    <t>80F_FFFF</t>
    <phoneticPr fontId="1" type="noConversion"/>
  </si>
  <si>
    <t>16 K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</si>
  <si>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</si>
  <si>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</si>
  <si>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</si>
  <si>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64 K</t>
    <phoneticPr fontId="1" type="noConversion"/>
  </si>
  <si>
    <t>128 K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</si>
  <si>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</si>
  <si>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</si>
  <si>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</si>
  <si>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</si>
  <si>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</si>
  <si>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</si>
  <si>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800_4000</t>
    <phoneticPr fontId="1" type="noConversion"/>
  </si>
  <si>
    <t>800_8000</t>
    <phoneticPr fontId="1" type="noConversion"/>
  </si>
  <si>
    <t>800_C000</t>
    <phoneticPr fontId="1" type="noConversion"/>
  </si>
  <si>
    <t>801_0000</t>
    <phoneticPr fontId="1" type="noConversion"/>
  </si>
  <si>
    <t>802_0000</t>
    <phoneticPr fontId="1" type="noConversion"/>
  </si>
  <si>
    <t>804_0000</t>
    <phoneticPr fontId="1" type="noConversion"/>
  </si>
  <si>
    <t>806_0000</t>
    <phoneticPr fontId="1" type="noConversion"/>
  </si>
  <si>
    <t>808_0000</t>
    <phoneticPr fontId="1" type="noConversion"/>
  </si>
  <si>
    <t>80A_0000</t>
    <phoneticPr fontId="1" type="noConversion"/>
  </si>
  <si>
    <t>80C_0000</t>
    <phoneticPr fontId="1" type="noConversion"/>
  </si>
  <si>
    <t>80E_0000</t>
    <phoneticPr fontId="1" type="noConversion"/>
  </si>
  <si>
    <t>IAP program start from 0x800_0000
and jump to user app SW at 0x801_0000</t>
    <phoneticPr fontId="1" type="noConversion"/>
  </si>
  <si>
    <t>Reserved area for environment configure #1</t>
    <phoneticPr fontId="1" type="noConversion"/>
  </si>
  <si>
    <t>Reserved area for environment configure #2</t>
  </si>
  <si>
    <t>Reserved area for environment configure #3</t>
  </si>
  <si>
    <t>Sector 0</t>
    <phoneticPr fontId="1" type="noConversion"/>
  </si>
  <si>
    <t>Sector 1</t>
    <phoneticPr fontId="1" type="noConversion"/>
  </si>
  <si>
    <t>Sector 11</t>
  </si>
  <si>
    <t>Sector 10</t>
  </si>
  <si>
    <t>Sector 9</t>
  </si>
  <si>
    <t>Sector 8</t>
  </si>
  <si>
    <t>Sector 7</t>
  </si>
  <si>
    <t>Sector 6</t>
  </si>
  <si>
    <t>Sector 5</t>
  </si>
  <si>
    <t>Sector 4</t>
  </si>
  <si>
    <t>Sector 3</t>
  </si>
  <si>
    <t>Sector 2</t>
  </si>
  <si>
    <t>Environment data</t>
    <phoneticPr fontId="1" type="noConversion"/>
  </si>
  <si>
    <t>F</t>
    <phoneticPr fontId="1" type="noConversion"/>
  </si>
  <si>
    <t>_</t>
    <phoneticPr fontId="1" type="noConversion"/>
  </si>
  <si>
    <t>.</t>
    <phoneticPr fontId="1" type="noConversion"/>
  </si>
  <si>
    <t>저장 횟수 : 126</t>
    <phoneticPr fontId="1" type="noConversion"/>
  </si>
  <si>
    <t>sector #3</t>
    <phoneticPr fontId="1" type="noConversion"/>
  </si>
  <si>
    <t>usage bit flag : 0(used), 1(not used)</t>
    <phoneticPr fontId="1" type="noConversion"/>
  </si>
  <si>
    <t>Timer 1</t>
    <phoneticPr fontId="1" type="noConversion"/>
  </si>
  <si>
    <t>Timer 2</t>
  </si>
  <si>
    <t>Timer 3</t>
  </si>
  <si>
    <t>Timer 4</t>
  </si>
  <si>
    <t>Timer 5</t>
  </si>
  <si>
    <t>Timer 6</t>
  </si>
  <si>
    <t>Timer 7</t>
  </si>
  <si>
    <t>Timer 8</t>
  </si>
  <si>
    <t>Timer 9</t>
  </si>
  <si>
    <t>Timer 10</t>
  </si>
  <si>
    <t>Timer 11</t>
  </si>
  <si>
    <t>Timer 12</t>
  </si>
  <si>
    <t>Timer 13</t>
  </si>
  <si>
    <t>Timer 14</t>
  </si>
  <si>
    <t>16-bit</t>
    <phoneticPr fontId="1" type="noConversion"/>
  </si>
  <si>
    <t>Type</t>
    <phoneticPr fontId="1" type="noConversion"/>
  </si>
  <si>
    <t>Advanced</t>
    <phoneticPr fontId="1" type="noConversion"/>
  </si>
  <si>
    <t>32-bit</t>
    <phoneticPr fontId="1" type="noConversion"/>
  </si>
  <si>
    <t>General</t>
    <phoneticPr fontId="1" type="noConversion"/>
  </si>
  <si>
    <t>Basic</t>
    <phoneticPr fontId="1" type="noConversion"/>
  </si>
  <si>
    <t>base_address = 0x0800_C000</t>
    <phoneticPr fontId="1" type="noConversion"/>
  </si>
  <si>
    <t>0..
7</t>
    <phoneticPr fontId="1" type="noConversion"/>
  </si>
  <si>
    <t>8..
15</t>
    <phoneticPr fontId="1" type="noConversion"/>
  </si>
  <si>
    <t>16..
23</t>
    <phoneticPr fontId="1" type="noConversion"/>
  </si>
  <si>
    <t>24..
31</t>
    <phoneticPr fontId="1" type="noConversion"/>
  </si>
  <si>
    <t>D8</t>
  </si>
  <si>
    <t>D7</t>
  </si>
  <si>
    <t>D6</t>
  </si>
  <si>
    <t>D5</t>
  </si>
  <si>
    <t>D4</t>
  </si>
  <si>
    <t>D3</t>
  </si>
  <si>
    <t>D2</t>
  </si>
  <si>
    <t>1. 개발 환경 set-up</t>
  </si>
  <si>
    <t>STM32F407IG</t>
    <phoneticPr fontId="1" type="noConversion"/>
  </si>
  <si>
    <t>Tx</t>
    <phoneticPr fontId="1" type="noConversion"/>
  </si>
  <si>
    <t>Rx</t>
    <phoneticPr fontId="1" type="noConversion"/>
  </si>
  <si>
    <t>UART2</t>
    <phoneticPr fontId="1" type="noConversion"/>
  </si>
  <si>
    <t>DAC1</t>
    <phoneticPr fontId="1" type="noConversion"/>
  </si>
  <si>
    <t>DAC2</t>
    <phoneticPr fontId="1" type="noConversion"/>
  </si>
  <si>
    <t>AOUT</t>
    <phoneticPr fontId="1" type="noConversion"/>
  </si>
  <si>
    <t xml:space="preserve"> PLC_DAC1 (4~20mA)</t>
    <phoneticPr fontId="1" type="noConversion"/>
  </si>
  <si>
    <t xml:space="preserve"> PLC_DAC2 (4~20mA)</t>
    <phoneticPr fontId="1" type="noConversion"/>
  </si>
  <si>
    <t>ADC1</t>
    <phoneticPr fontId="1" type="noConversion"/>
  </si>
  <si>
    <t>ADC1_IN6</t>
    <phoneticPr fontId="1" type="noConversion"/>
  </si>
  <si>
    <t>AIN</t>
    <phoneticPr fontId="1" type="noConversion"/>
  </si>
  <si>
    <t>I2C2</t>
    <phoneticPr fontId="1" type="noConversion"/>
  </si>
  <si>
    <t>UART1</t>
    <phoneticPr fontId="1" type="noConversion"/>
  </si>
  <si>
    <t>JTAG</t>
    <phoneticPr fontId="1" type="noConversion"/>
  </si>
  <si>
    <t>SWDIO</t>
    <phoneticPr fontId="1" type="noConversion"/>
  </si>
  <si>
    <t>SWCLK</t>
    <phoneticPr fontId="1" type="noConversion"/>
  </si>
  <si>
    <t>JTDI</t>
    <phoneticPr fontId="1" type="noConversion"/>
  </si>
  <si>
    <t xml:space="preserve"> JTAG</t>
    <phoneticPr fontId="1" type="noConversion"/>
  </si>
  <si>
    <t>BOOT</t>
    <phoneticPr fontId="1" type="noConversion"/>
  </si>
  <si>
    <t>BOOT1</t>
    <phoneticPr fontId="1" type="noConversion"/>
  </si>
  <si>
    <t>SWO</t>
    <phoneticPr fontId="1" type="noConversion"/>
  </si>
  <si>
    <t>NJTRST</t>
    <phoneticPr fontId="1" type="noConversion"/>
  </si>
  <si>
    <t>UART3</t>
    <phoneticPr fontId="1" type="noConversion"/>
  </si>
  <si>
    <t>SDIO</t>
    <phoneticPr fontId="1" type="noConversion"/>
  </si>
  <si>
    <t>CLK</t>
    <phoneticPr fontId="1" type="noConversion"/>
  </si>
  <si>
    <t>SD_DET</t>
    <phoneticPr fontId="1" type="noConversion"/>
  </si>
  <si>
    <t>OSC32</t>
    <phoneticPr fontId="1" type="noConversion"/>
  </si>
  <si>
    <t>CMD</t>
    <phoneticPr fontId="1" type="noConversion"/>
  </si>
  <si>
    <t>UART6</t>
    <phoneticPr fontId="1" type="noConversion"/>
  </si>
  <si>
    <t>SPI2</t>
    <phoneticPr fontId="1" type="noConversion"/>
  </si>
  <si>
    <t>MISO</t>
    <phoneticPr fontId="1" type="noConversion"/>
  </si>
  <si>
    <t>MOSI</t>
    <phoneticPr fontId="1" type="noConversion"/>
  </si>
  <si>
    <t>unused</t>
    <phoneticPr fontId="1" type="noConversion"/>
  </si>
  <si>
    <t>SPI</t>
    <phoneticPr fontId="1" type="noConversion"/>
  </si>
  <si>
    <t>Independent
watchdog</t>
    <phoneticPr fontId="1" type="noConversion"/>
  </si>
  <si>
    <t>Window
watchdog</t>
    <phoneticPr fontId="1" type="noConversion"/>
  </si>
  <si>
    <t>32 KHz
internal RC clk</t>
    <phoneticPr fontId="1" type="noConversion"/>
  </si>
  <si>
    <t>prescaler : 8-bit
12-bit down counter</t>
    <phoneticPr fontId="1" type="noConversion"/>
  </si>
  <si>
    <t>7-bit down 
counter</t>
    <phoneticPr fontId="1" type="noConversion"/>
  </si>
  <si>
    <t>from main clk</t>
    <phoneticPr fontId="1" type="noConversion"/>
  </si>
  <si>
    <t>Boot 1</t>
    <phoneticPr fontId="1" type="noConversion"/>
  </si>
  <si>
    <t>Boot 0</t>
    <phoneticPr fontId="1" type="noConversion"/>
  </si>
  <si>
    <t>Boot Operation</t>
    <phoneticPr fontId="1" type="noConversion"/>
  </si>
  <si>
    <t xml:space="preserve"> unused</t>
    <phoneticPr fontId="1" type="noConversion"/>
  </si>
  <si>
    <t xml:space="preserve"> Main Flash memory</t>
    <phoneticPr fontId="1" type="noConversion"/>
  </si>
  <si>
    <t xml:space="preserve"> System memory</t>
    <phoneticPr fontId="1" type="noConversion"/>
  </si>
  <si>
    <t xml:space="preserve"> Embedded SRAM</t>
    <phoneticPr fontId="1" type="noConversion"/>
  </si>
  <si>
    <t xml:space="preserve"> - 최초에 IAP 를 program 하기위해 한 번 사용함.
 - embedded bootloader 가 내장되어 Flash memory 를 
   reprogram 하는 용도로 사용됨.
 - UART1/UART3/USB 를 사용함</t>
    <phoneticPr fontId="1" type="noConversion"/>
  </si>
  <si>
    <t xml:space="preserve"> - IAP 설치되어 살아날때 약 2초간 S/W upgrade 경우인지
   판단하여 S/W upgrade 를 하거나 그냥 살아나거나를 판단.
 - IAP program 이 address 0x800_0000 ~ 0x800_FFFF  를
   사용하므로 Application program 은 address 
   0x801_0000 ~ 0x80F_FFFF  를 사용하여야 한다.</t>
    <phoneticPr fontId="1" type="noConversion"/>
  </si>
  <si>
    <t>Nu-2000 Main controller S/W</t>
    <phoneticPr fontId="1" type="noConversion"/>
  </si>
  <si>
    <t>Address</t>
    <phoneticPr fontId="1" type="noConversion"/>
  </si>
  <si>
    <t>Size</t>
    <phoneticPr fontId="1" type="noConversion"/>
  </si>
  <si>
    <t>Flash Sector</t>
    <phoneticPr fontId="1" type="noConversion"/>
  </si>
  <si>
    <t>User App program SW starts from here
address : 0x801_0000</t>
    <phoneticPr fontId="1" type="noConversion"/>
  </si>
  <si>
    <t xml:space="preserve">  1) STM32F407 Boot Configuration 관련</t>
    <phoneticPr fontId="1" type="noConversion"/>
  </si>
  <si>
    <t xml:space="preserve">     a) STM32F407 은 Boot pin 2ea 의 설정상태에 따라 Booting 동작을 선택할 수 있다.</t>
    <phoneticPr fontId="1" type="noConversion"/>
  </si>
  <si>
    <t xml:space="preserve">     b) 보드가 최초 조립된 이후 DIP switch 를 System memory boot 로 설정한후 System memory boot 기능을 이용하여 미리 작성해둔 IAP 이미지를 Main Flash memory 에 program 한다.</t>
    <phoneticPr fontId="1" type="noConversion"/>
  </si>
  <si>
    <t xml:space="preserve">     c) 이후 DIP switch 는 Main Flash memory boot 상태로 설정하며 DIP switch 설정을 다시 변경할 경우는 없다.</t>
    <phoneticPr fontId="1" type="noConversion"/>
  </si>
  <si>
    <t xml:space="preserve">     d) IAP 가 program 된 후에는 Application S/W upgrade 는 serial port #1 을 이용하여 수행한다.</t>
    <phoneticPr fontId="1" type="noConversion"/>
  </si>
  <si>
    <t xml:space="preserve">         - serial port 설정 : 115200 baud, 1 stop bit, no parity</t>
    <phoneticPr fontId="1" type="noConversion"/>
  </si>
  <si>
    <t xml:space="preserve">         - 필요한 application S/W format : binary</t>
    <phoneticPr fontId="1" type="noConversion"/>
  </si>
  <si>
    <t xml:space="preserve">         - IAP 를 이용한 upgrade mode 상태로 진입하는 방법 : 보드 reset 후 1.5초 이내에 시리얼 통신 프로그램에서 ESC 버튼을 3회 이상 입력</t>
    <phoneticPr fontId="1" type="noConversion"/>
  </si>
  <si>
    <t xml:space="preserve">         - 필요한 시리얼 통신 프로그램 : YMODEM 으로 파일 upload 가 가능해야 함. (ex. ExtraPutty 등)</t>
    <phoneticPr fontId="1" type="noConversion"/>
  </si>
  <si>
    <t xml:space="preserve">  2) IAP 제작</t>
    <phoneticPr fontId="1" type="noConversion"/>
  </si>
  <si>
    <t xml:space="preserve">        - new project 생성</t>
    <phoneticPr fontId="1" type="noConversion"/>
  </si>
  <si>
    <t xml:space="preserve">        - pin 설정 : external clock(bypass mode), USART1 pin 번호 설정, </t>
    <phoneticPr fontId="1" type="noConversion"/>
  </si>
  <si>
    <t xml:space="preserve">        - clock configuration(HSE, use PLL, 168MHz) 설정</t>
    <phoneticPr fontId="1" type="noConversion"/>
  </si>
  <si>
    <t xml:space="preserve">     a) Github 에 있는 STM32F4 의 IAP source 를 참조하여 제작함</t>
    <phoneticPr fontId="1" type="noConversion"/>
  </si>
  <si>
    <t xml:space="preserve">         - https://github.com/eziya/STM32F4_HAL_IAP_UART 에서 source downloiad 함</t>
    <phoneticPr fontId="1" type="noConversion"/>
  </si>
  <si>
    <t xml:space="preserve">     b) CubeIDE tool 에서 new project 생성함</t>
    <phoneticPr fontId="1" type="noConversion"/>
  </si>
  <si>
    <t xml:space="preserve">        - source generation 함</t>
    <phoneticPr fontId="1" type="noConversion"/>
  </si>
  <si>
    <t xml:space="preserve">         - source 수정 내용은 https://blog.naver.com/eziya76/221552811740 의 설명 참조 함</t>
    <phoneticPr fontId="1" type="noConversion"/>
  </si>
  <si>
    <t xml:space="preserve">     c) 생성한 new project 에 download 한 파일들 추가 및 변경 내용들 비교하여 반영 한다.</t>
    <phoneticPr fontId="1" type="noConversion"/>
  </si>
  <si>
    <t xml:space="preserve">       - 제일 중요한 내용 : STM32F407 의 MSP 는 0x20020000 이기 때문에, 원래 코드대로 0x2FFE0000 와 AND 연산하면 0x20020000 이 되기 때문에</t>
    <phoneticPr fontId="1" type="noConversion"/>
  </si>
  <si>
    <t xml:space="preserve">         정상적으로 Application 으로 Jump 를 하지 못하므로  0x2FFD0000 으로 변경한 부분</t>
    <phoneticPr fontId="1" type="noConversion"/>
  </si>
  <si>
    <t>2. IAP 를 통한 upgrade 를 위해 Application 에서 반드시 수정해야 하는 부분</t>
    <phoneticPr fontId="1" type="noConversion"/>
  </si>
  <si>
    <t xml:space="preserve">  2) STM32F407IGHX.ld : 아래와 같이 수정해야 함</t>
    <phoneticPr fontId="1" type="noConversion"/>
  </si>
  <si>
    <t xml:space="preserve">  1) system_stm32f4xx.c : 아래와 같이 변경할 것</t>
    <phoneticPr fontId="1" type="noConversion"/>
  </si>
  <si>
    <t xml:space="preserve">     - application 의 시작 번지를 0x0801_0000 으로 변경하는 내용</t>
    <phoneticPr fontId="1" type="noConversion"/>
  </si>
  <si>
    <t>3. Flash Memory Map</t>
    <phoneticPr fontId="1" type="noConversion"/>
  </si>
  <si>
    <t xml:space="preserve">    1) IAP : sector 0 에 위치하며 sector 4 ~ 11 이 user application SW 저장 됨</t>
    <phoneticPr fontId="1" type="noConversion"/>
  </si>
  <si>
    <t xml:space="preserve">               sector 1, 2, 3 은 environment config 저장을 위해 reserve 함, 일단 sector 3 을 config 저장 위치로 사용 함</t>
    <phoneticPr fontId="1" type="noConversion"/>
  </si>
  <si>
    <t xml:space="preserve">               Flash memory 의 특정 sector 를 환경 변수 저장 공간으로 사용함으로 보드상에 있는 EEPROM 은 사용하지 않음</t>
    <phoneticPr fontId="1" type="noConversion"/>
  </si>
  <si>
    <t>parm 0</t>
    <phoneticPr fontId="1" type="noConversion"/>
  </si>
  <si>
    <t>parm 1</t>
  </si>
  <si>
    <t>parm 2</t>
  </si>
  <si>
    <t>parm 3</t>
  </si>
  <si>
    <t>parm 4</t>
    <phoneticPr fontId="1" type="noConversion"/>
  </si>
  <si>
    <t>parm 5</t>
  </si>
  <si>
    <t>parm 6</t>
  </si>
  <si>
    <t>parm 7</t>
  </si>
  <si>
    <t>0x3FF0</t>
    <phoneticPr fontId="1" type="noConversion"/>
  </si>
  <si>
    <t>Env version</t>
    <phoneticPr fontId="1" type="noConversion"/>
  </si>
  <si>
    <t>parm  group 0</t>
    <phoneticPr fontId="1" type="noConversion"/>
  </si>
  <si>
    <t>parm  group 1</t>
    <phoneticPr fontId="1" type="noConversion"/>
  </si>
  <si>
    <t xml:space="preserve"> - 1 parm = 4 byte 로 구성</t>
    <phoneticPr fontId="1" type="noConversion"/>
  </si>
  <si>
    <t xml:space="preserve"> - 실제 valid 한 group 은 1개만 존재함</t>
    <phoneticPr fontId="1" type="noConversion"/>
  </si>
  <si>
    <t xml:space="preserve"> - 이러한 형태로 구성하는 이유는 Flash erase 횟수를 최소화하기 위함 (Flash erase 가능 횟수 : 10,000 회로 통상적인 Flash memory 의 erase 가능 횟수 100,000 회에 비해 작기 때문)</t>
    <phoneticPr fontId="1" type="noConversion"/>
  </si>
  <si>
    <t xml:space="preserve"> - 첫번째 group 은 env table 의 version 및 env_parm group 중 valid 한것이 어느것인지 판단하는 용도로 사용</t>
    <phoneticPr fontId="1" type="noConversion"/>
  </si>
  <si>
    <t xml:space="preserve"> - Flash memory 의 특성상 erase 시 모든 bit 가 1 이 되며 1 --&gt; 0  으로 write 는 항상 가능한 특성을 이용함</t>
    <phoneticPr fontId="1" type="noConversion"/>
  </si>
  <si>
    <t>1) STM32CubeIDE download 및 설치 한다</t>
    <phoneticPr fontId="1" type="noConversion"/>
  </si>
  <si>
    <t xml:space="preserve">  - STM32CubeIDE 프로그램은 STM32F407IG MCU 사용시 pin 설정, clock 설정, peripheral 설정 등을 수행한 후 기본 초기화 된 C source 를 generation 해주는 utility 이다.</t>
    <phoneticPr fontId="1" type="noConversion"/>
  </si>
  <si>
    <t xml:space="preserve">  - 또한 통합 개발 환경을 제공하여, compile, link 등을 수행하여 최종 image 까지 만들어 준다</t>
    <phoneticPr fontId="1" type="noConversion"/>
  </si>
  <si>
    <t xml:space="preserve">  - www.st.com 에서 STM32CubeIDE S/W download 후 압축 풀고 설치</t>
    <phoneticPr fontId="1" type="noConversion"/>
  </si>
  <si>
    <t>2) STM32CubeProgrammer download 및 설치 한다</t>
    <phoneticPr fontId="1" type="noConversion"/>
  </si>
  <si>
    <t>2. 개발 source 관리</t>
    <phoneticPr fontId="1" type="noConversion"/>
  </si>
  <si>
    <t>1) 개발 source 는 svn 에 저장하고 version 관리 한다</t>
    <phoneticPr fontId="1" type="noConversion"/>
  </si>
  <si>
    <t>2) IAP source 저장 위치</t>
    <phoneticPr fontId="1" type="noConversion"/>
  </si>
  <si>
    <t xml:space="preserve">    https://yjyoo/svn/iap_fw/trunk</t>
    <phoneticPr fontId="1" type="noConversion"/>
  </si>
  <si>
    <t>3) Nu-2000 main board source 저장 위치</t>
    <phoneticPr fontId="1" type="noConversion"/>
  </si>
  <si>
    <t xml:space="preserve">    https://yjyoo/svn/oas_dsp/oas_dsp_fw/trunk</t>
    <phoneticPr fontId="1" type="noConversion"/>
  </si>
  <si>
    <t>No.</t>
    <phoneticPr fontId="1" type="noConversion"/>
  </si>
  <si>
    <t>Description</t>
    <phoneticPr fontId="1" type="noConversion"/>
  </si>
  <si>
    <t>Name</t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</si>
  <si>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</si>
  <si>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</si>
  <si>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mass flow upper error limit</t>
    <phoneticPr fontId="1" type="noConversion"/>
  </si>
  <si>
    <t>mass flow upper warning limit</t>
    <phoneticPr fontId="1" type="noConversion"/>
  </si>
  <si>
    <t>mass flow lower warning limit</t>
    <phoneticPr fontId="1" type="noConversion"/>
  </si>
  <si>
    <t>mass flow lower error limit</t>
    <phoneticPr fontId="1" type="noConversion"/>
  </si>
  <si>
    <t>Calibration 필요한 항목</t>
    <phoneticPr fontId="1" type="noConversion"/>
  </si>
  <si>
    <t>Calibration Items</t>
    <phoneticPr fontId="1" type="noConversion"/>
  </si>
  <si>
    <t>4 - 20 mA output</t>
    <phoneticPr fontId="1" type="noConversion"/>
  </si>
  <si>
    <t>4 - 20 mA 출력 4 port 에 대해 DAC 및 XTR111 주변 부품 오차를</t>
    <phoneticPr fontId="1" type="noConversion"/>
  </si>
  <si>
    <t>측정/저장하여 실제 4 - 20 mA 출력이 이루어질 수 있게 한다.</t>
    <phoneticPr fontId="1" type="noConversion"/>
  </si>
  <si>
    <t xml:space="preserve"> - DAC 제어값을 변경하면서 정밀한 전류계를 사용하여 측정하여</t>
    <phoneticPr fontId="1" type="noConversion"/>
  </si>
  <si>
    <t xml:space="preserve">   정확한 4mA 와 20mA 가 이루어지는 DAC 제어값을 찾는다.</t>
    <phoneticPr fontId="1" type="noConversion"/>
  </si>
  <si>
    <t>4 - 20 mA input</t>
    <phoneticPr fontId="1" type="noConversion"/>
  </si>
  <si>
    <t>4 - 20 mA 입력 1 port 에 대해 internal ADC 및 OP-AMP 주변 부품 오차를</t>
    <phoneticPr fontId="1" type="noConversion"/>
  </si>
  <si>
    <t>측정/저장하여 실제 4 - 20 mA 입력이 이루어질 수 있게 한다.</t>
    <phoneticPr fontId="1" type="noConversion"/>
  </si>
  <si>
    <t xml:space="preserve"> - 정밀한 전류계를 사용하여 측정한 값과 ADC 측정값 사이의 차이를 비교하여</t>
    <phoneticPr fontId="1" type="noConversion"/>
  </si>
  <si>
    <t xml:space="preserve">   정확한 4mA 와 20mA 가 측정되는 ADC 값을 찾는다.</t>
    <phoneticPr fontId="1" type="noConversion"/>
  </si>
  <si>
    <t>Current 4-20 mA output #1, calibrated 4mA DAC value</t>
    <phoneticPr fontId="1" type="noConversion"/>
  </si>
  <si>
    <t>Current 4-20 mA output #1, calibrated 20mA DAC value</t>
    <phoneticPr fontId="1" type="noConversion"/>
  </si>
  <si>
    <t>Current 4-20 mA output #2, calibrated 4mA DAC value</t>
    <phoneticPr fontId="1" type="noConversion"/>
  </si>
  <si>
    <t>Current 4-20 mA output #2, calibrated 20mA DAC value</t>
    <phoneticPr fontId="1" type="noConversion"/>
  </si>
  <si>
    <t>Current 4-20 mA output #3, calibrated 4mA DAC value</t>
    <phoneticPr fontId="1" type="noConversion"/>
  </si>
  <si>
    <t>Current 4-20 mA output #3, calibrated 20mA DAC value</t>
    <phoneticPr fontId="1" type="noConversion"/>
  </si>
  <si>
    <t xml:space="preserve"> - Flash sector 3 은 512 byte 씩 32 개의 env_parm group 으로 구성 된다.</t>
    <phoneticPr fontId="1" type="noConversion"/>
  </si>
  <si>
    <t xml:space="preserve">    즉, 1회 erase 후 31 번을 write 할 수 있음으로 마치 310,000 회를 write 하는 효과를 볼 수 있음</t>
    <phoneticPr fontId="1" type="noConversion"/>
  </si>
  <si>
    <t xml:space="preserve"> - 1 group = 128 개의 parm 으로 구성</t>
    <phoneticPr fontId="1" type="noConversion"/>
  </si>
  <si>
    <t xml:space="preserve"> - env parm group 30 까지 쓴 다음에 Flash sector erase 수행하고 다시 env group 0 번 부터 write 함</t>
    <phoneticPr fontId="1" type="noConversion"/>
  </si>
  <si>
    <t>. . .</t>
    <phoneticPr fontId="1" type="noConversion"/>
  </si>
  <si>
    <t>0x0000</t>
    <phoneticPr fontId="1" type="noConversion"/>
  </si>
  <si>
    <t>0x0010</t>
    <phoneticPr fontId="1" type="noConversion"/>
  </si>
  <si>
    <t>0x0020</t>
    <phoneticPr fontId="1" type="noConversion"/>
  </si>
  <si>
    <t>0x01F0</t>
    <phoneticPr fontId="1" type="noConversion"/>
  </si>
  <si>
    <t>0x0200</t>
    <phoneticPr fontId="1" type="noConversion"/>
  </si>
  <si>
    <t>0x0210</t>
    <phoneticPr fontId="1" type="noConversion"/>
  </si>
  <si>
    <t>0x03F0</t>
    <phoneticPr fontId="1" type="noConversion"/>
  </si>
  <si>
    <t>parm 127</t>
    <phoneticPr fontId="1" type="noConversion"/>
  </si>
  <si>
    <t>parm 126</t>
    <phoneticPr fontId="1" type="noConversion"/>
  </si>
  <si>
    <t>parm 125</t>
    <phoneticPr fontId="1" type="noConversion"/>
  </si>
  <si>
    <t>parm 124</t>
    <phoneticPr fontId="1" type="noConversion"/>
  </si>
  <si>
    <t>0x0400</t>
    <phoneticPr fontId="1" type="noConversion"/>
  </si>
  <si>
    <t>0x05F0</t>
    <phoneticPr fontId="1" type="noConversion"/>
  </si>
  <si>
    <t>0x0600</t>
    <phoneticPr fontId="1" type="noConversion"/>
  </si>
  <si>
    <t>0x07F0</t>
    <phoneticPr fontId="1" type="noConversion"/>
  </si>
  <si>
    <t>parm  group 2</t>
    <phoneticPr fontId="1" type="noConversion"/>
  </si>
  <si>
    <t>parm  group 30</t>
    <phoneticPr fontId="1" type="noConversion"/>
  </si>
  <si>
    <t>mass flow speed (to MFC)</t>
    <phoneticPr fontId="1" type="noConversion"/>
  </si>
  <si>
    <t>modbus_parity</t>
    <phoneticPr fontId="1" type="noConversion"/>
  </si>
  <si>
    <r>
      <t>ASCII MODBUS parity (</t>
    </r>
    <r>
      <rPr>
        <sz val="10"/>
        <color rgb="FFFF0000"/>
        <rFont val="맑은 고딕"/>
        <family val="3"/>
        <charset val="129"/>
        <scheme val="minor"/>
      </rPr>
      <t>even</t>
    </r>
    <r>
      <rPr>
        <sz val="10"/>
        <color theme="1"/>
        <rFont val="맑은 고딕"/>
        <family val="2"/>
        <charset val="129"/>
        <scheme val="minor"/>
      </rPr>
      <t>/odd/no parity)</t>
    </r>
    <phoneticPr fontId="1" type="noConversion"/>
  </si>
  <si>
    <t>modbus_timeout</t>
    <phoneticPr fontId="1" type="noConversion"/>
  </si>
  <si>
    <t>ASCII MODBUS message timeout (msec)</t>
    <phoneticPr fontId="1" type="noConversion"/>
  </si>
  <si>
    <t>통상 1000</t>
    <phoneticPr fontId="1" type="noConversion"/>
  </si>
  <si>
    <t>range : 1..247,  default = 1</t>
    <phoneticPr fontId="1" type="noConversion"/>
  </si>
  <si>
    <t>HW 추가 수정 필요한 사항</t>
    <phoneticPr fontId="1" type="noConversion"/>
  </si>
  <si>
    <t>UV LED</t>
    <phoneticPr fontId="1" type="noConversion"/>
  </si>
  <si>
    <t>IR LED</t>
    <phoneticPr fontId="1" type="noConversion"/>
  </si>
  <si>
    <t>UV PD</t>
    <phoneticPr fontId="1" type="noConversion"/>
  </si>
  <si>
    <t>IR PD</t>
    <phoneticPr fontId="1" type="noConversion"/>
  </si>
  <si>
    <t/>
  </si>
  <si>
    <t xml:space="preserve"> Boot1 : always 0</t>
    <phoneticPr fontId="1" type="noConversion"/>
  </si>
  <si>
    <t xml:space="preserve"> unused (internal pull-up)</t>
    <phoneticPr fontId="1" type="noConversion"/>
  </si>
  <si>
    <t>SD_D0</t>
    <phoneticPr fontId="1" type="noConversion"/>
  </si>
  <si>
    <t>SD_D1</t>
    <phoneticPr fontId="1" type="noConversion"/>
  </si>
  <si>
    <t>SD_D2</t>
    <phoneticPr fontId="1" type="noConversion"/>
  </si>
  <si>
    <t>SD_D3</t>
    <phoneticPr fontId="1" type="noConversion"/>
  </si>
  <si>
    <t>SD_CLK</t>
    <phoneticPr fontId="1" type="noConversion"/>
  </si>
  <si>
    <t>IN/OUT</t>
    <phoneticPr fontId="1" type="noConversion"/>
  </si>
  <si>
    <t xml:space="preserve"> micro SD card interface</t>
  </si>
  <si>
    <t xml:space="preserve"> SD card detect
 - avoid chattering min. 400 msec
 - 0 : SD card extracted,  1 : SD card inserted
 - internal pull-up required</t>
    <phoneticPr fontId="1" type="noConversion"/>
  </si>
  <si>
    <t xml:space="preserve"> external 32.768KHz clock for RTC</t>
    <phoneticPr fontId="1" type="noConversion"/>
  </si>
  <si>
    <t>LED_YL</t>
    <phoneticPr fontId="1" type="noConversion"/>
  </si>
  <si>
    <t>LED_GR</t>
    <phoneticPr fontId="1" type="noConversion"/>
  </si>
  <si>
    <t>LED_RED</t>
    <phoneticPr fontId="1" type="noConversion"/>
  </si>
  <si>
    <t xml:space="preserve"> user LED yellow : 1(on), 0(off)</t>
    <phoneticPr fontId="1" type="noConversion"/>
  </si>
  <si>
    <t xml:space="preserve"> user LED green  : 1(on), 0(off)</t>
    <phoneticPr fontId="1" type="noConversion"/>
  </si>
  <si>
    <t xml:space="preserve"> user LED red     : 1(on), 0(off)</t>
    <phoneticPr fontId="1" type="noConversion"/>
  </si>
  <si>
    <t>3. Source 개발 순서</t>
    <phoneticPr fontId="1" type="noConversion"/>
  </si>
  <si>
    <t>1) CubeIDE 실행 --&gt; project 생성</t>
    <phoneticPr fontId="1" type="noConversion"/>
  </si>
  <si>
    <t>2) MCU resource assign (GPIO, I2C, SPI, timer etc)</t>
    <phoneticPr fontId="1" type="noConversion"/>
  </si>
  <si>
    <t>3) MCU clock assign</t>
    <phoneticPr fontId="1" type="noConversion"/>
  </si>
  <si>
    <t>Group</t>
    <phoneticPr fontId="1" type="noConversion"/>
  </si>
  <si>
    <t xml:space="preserve">    - 이 parameter 들은 Flash memory 의 environment 영역에 저장 됨</t>
    <phoneticPr fontId="1" type="noConversion"/>
  </si>
  <si>
    <t xml:space="preserve">    - board booting 시 여기에서 저장된 parameter 들을 읽어서 사용해야 함</t>
    <phoneticPr fontId="1" type="noConversion"/>
  </si>
  <si>
    <t>RTD #1(16-bit) calibration value on    0 °C</t>
    <phoneticPr fontId="1" type="noConversion"/>
  </si>
  <si>
    <t>RTD #1(16-bit) calibration value on 100 °C</t>
    <phoneticPr fontId="1" type="noConversion"/>
  </si>
  <si>
    <t>RTD #1(16-bit) calibration value on 200 °C</t>
    <phoneticPr fontId="1" type="noConversion"/>
  </si>
  <si>
    <t>RTD(PT100) sensor
calibration data</t>
    <phoneticPr fontId="1" type="noConversion"/>
  </si>
  <si>
    <t>RTD #1 temperature upper error limit</t>
    <phoneticPr fontId="1" type="noConversion"/>
  </si>
  <si>
    <t>RTD #1 temperature upper warning limit</t>
    <phoneticPr fontId="1" type="noConversion"/>
  </si>
  <si>
    <t>RTD #1 temperature lower warning limit</t>
    <phoneticPr fontId="1" type="noConversion"/>
  </si>
  <si>
    <t>RTD #1 temperature lower error limit</t>
    <phoneticPr fontId="1" type="noConversion"/>
  </si>
  <si>
    <t>RTD #2 temperature upper error limit</t>
    <phoneticPr fontId="1" type="noConversion"/>
  </si>
  <si>
    <t>RTD #2 temperature upper warning limit</t>
    <phoneticPr fontId="1" type="noConversion"/>
  </si>
  <si>
    <t>RTD #2 temperature lower warning limit</t>
    <phoneticPr fontId="1" type="noConversion"/>
  </si>
  <si>
    <t>RTD #2 temperature lower error limit</t>
    <phoneticPr fontId="1" type="noConversion"/>
  </si>
  <si>
    <t>RTD(PT100) sensor
temperature limit</t>
    <phoneticPr fontId="1" type="noConversion"/>
  </si>
  <si>
    <t>4. 다른 project 를 copy 하여 새로운 project 를 만드는 경우</t>
    <phoneticPr fontId="1" type="noConversion"/>
  </si>
  <si>
    <t>1) CubeMX 를 먼저 실행하여 pjt 이름을 확인하고 디렉토리 이름을 이것으로 변경한다.</t>
    <phoneticPr fontId="1" type="noConversion"/>
  </si>
  <si>
    <t>2) CubeIDE 실행한다. 이때 workspace 는 project 가 있는 상위 디렉토리를 선택해야 한다.</t>
    <phoneticPr fontId="1" type="noConversion"/>
  </si>
  <si>
    <t>3) compile error 발생시 흔히 include path 가 빠진것이므로 이를 추가해 준다</t>
    <phoneticPr fontId="1" type="noConversion"/>
  </si>
  <si>
    <t>4) 각 pin assign 및 MCU resource 할당 (UART, I2C, SPI 등)</t>
    <phoneticPr fontId="1" type="noConversion"/>
  </si>
  <si>
    <t>5) clock assign</t>
    <phoneticPr fontId="1" type="noConversion"/>
  </si>
  <si>
    <t xml:space="preserve"> - 16-bit prescaler
 - 16-bit auto reload upcounter
 - timer overflow interrupt</t>
    <phoneticPr fontId="1" type="noConversion"/>
  </si>
  <si>
    <t>Max clock</t>
    <phoneticPr fontId="1" type="noConversion"/>
  </si>
  <si>
    <t>freq. (MHz)</t>
    <phoneticPr fontId="1" type="noConversion"/>
  </si>
  <si>
    <t>period (nsec)</t>
    <phoneticPr fontId="1" type="noConversion"/>
  </si>
  <si>
    <t>Prescaler</t>
    <phoneticPr fontId="1" type="noConversion"/>
  </si>
  <si>
    <t>range</t>
    <phoneticPr fontId="1" type="noConversion"/>
  </si>
  <si>
    <t>setting
value</t>
    <phoneticPr fontId="1" type="noConversion"/>
  </si>
  <si>
    <t>freq.</t>
    <phoneticPr fontId="1" type="noConversion"/>
  </si>
  <si>
    <t>1 .. 65536</t>
    <phoneticPr fontId="1" type="noConversion"/>
  </si>
  <si>
    <t>84
(84 - 1)</t>
    <phoneticPr fontId="1" type="noConversion"/>
  </si>
  <si>
    <t>1 MHz
(1 usec)</t>
    <phoneticPr fontId="1" type="noConversion"/>
  </si>
  <si>
    <t xml:space="preserve">Auto Reload </t>
    <phoneticPr fontId="1" type="noConversion"/>
  </si>
  <si>
    <t>EEPROM I2C I/F (128 Kbyte) --&gt; unused
 - GPIO input with pull-up</t>
    <phoneticPr fontId="1" type="noConversion"/>
  </si>
  <si>
    <r>
      <t xml:space="preserve"> micro SD card interface
 </t>
    </r>
    <r>
      <rPr>
        <sz val="10"/>
        <color rgb="FFFF0000"/>
        <rFont val="맑은 고딕"/>
        <family val="3"/>
        <charset val="129"/>
        <scheme val="minor"/>
      </rPr>
      <t>use DMA2</t>
    </r>
    <phoneticPr fontId="1" type="noConversion"/>
  </si>
  <si>
    <r>
      <t xml:space="preserve">     - application 의 시작 번지를 0x0801_0000 으로 변경하는 내용, </t>
    </r>
    <r>
      <rPr>
        <sz val="10"/>
        <color rgb="FFFF0000"/>
        <rFont val="맑은 고딕"/>
        <family val="3"/>
        <charset val="129"/>
        <scheme val="minor"/>
      </rPr>
      <t>CubeIDE 설치 버전에 따라 아래와 같이 수정이 다를수 있음</t>
    </r>
    <phoneticPr fontId="1" type="noConversion"/>
  </si>
  <si>
    <t>이후는 아래 case 와 동일함</t>
    <phoneticPr fontId="1" type="noConversion"/>
  </si>
  <si>
    <t>6) source coding &amp; debuggingh</t>
    <phoneticPr fontId="1" type="noConversion"/>
  </si>
  <si>
    <t xml:space="preserve">  - STM32CubeProgrammer 프로그램은 STM32F407IG MCU 사용시 최초 보드 제작후 System boot 기능을 이용하여 IAP 를 program 하기 위한 tool 이다</t>
    <phoneticPr fontId="1" type="noConversion"/>
  </si>
  <si>
    <t>5. 주의 사항</t>
    <phoneticPr fontId="1" type="noConversion"/>
  </si>
  <si>
    <t xml:space="preserve"> - 반드시 compiler option 의 optimization 을 off 하고 사용할 것</t>
    <phoneticPr fontId="1" type="noConversion"/>
  </si>
  <si>
    <t>UART No.</t>
    <phoneticPr fontId="1" type="noConversion"/>
  </si>
  <si>
    <t xml:space="preserve"> isolated RS-232</t>
    <phoneticPr fontId="1" type="noConversion"/>
  </si>
  <si>
    <t xml:space="preserve"> non-isolated RS-232</t>
    <phoneticPr fontId="1" type="noConversion"/>
  </si>
  <si>
    <t>UART 1</t>
    <phoneticPr fontId="1" type="noConversion"/>
  </si>
  <si>
    <t>UART 2</t>
    <phoneticPr fontId="1" type="noConversion"/>
  </si>
  <si>
    <t>UART 3</t>
    <phoneticPr fontId="1" type="noConversion"/>
  </si>
  <si>
    <t>UART 6</t>
    <phoneticPr fontId="1" type="noConversion"/>
  </si>
  <si>
    <t>setting 관련</t>
    <phoneticPr fontId="1" type="noConversion"/>
  </si>
  <si>
    <t xml:space="preserve"> - interrupt driven</t>
    <phoneticPr fontId="1" type="noConversion"/>
  </si>
  <si>
    <t>1000
(1000 - 1)</t>
    <phoneticPr fontId="1" type="noConversion"/>
  </si>
  <si>
    <t>1 msec main timer</t>
    <phoneticPr fontId="1" type="noConversion"/>
  </si>
  <si>
    <t>MCU SPI : SPI #2 shares 5 board resources</t>
    <phoneticPr fontId="1" type="noConversion"/>
  </si>
  <si>
    <t>1. SPI #2 shared resources</t>
    <phoneticPr fontId="1" type="noConversion"/>
  </si>
  <si>
    <t>Issued by</t>
    <phoneticPr fontId="1" type="noConversion"/>
  </si>
  <si>
    <t>수정 필요 항목</t>
    <phoneticPr fontId="1" type="noConversion"/>
  </si>
  <si>
    <t>반영 여부</t>
    <phoneticPr fontId="1" type="noConversion"/>
  </si>
  <si>
    <t>CNV</t>
    <phoneticPr fontId="1" type="noConversion"/>
  </si>
  <si>
    <t xml:space="preserve">  1) AD7682 setting &amp; timing</t>
    <phoneticPr fontId="1" type="noConversion"/>
  </si>
  <si>
    <t xml:space="preserve">     - 4 ch single ended configuration : 현재 회로 그대로 사용</t>
    <phoneticPr fontId="1" type="noConversion"/>
  </si>
  <si>
    <t>Consider internal 4.096V voltage reference by checking ADC variation</t>
    <phoneticPr fontId="1" type="noConversion"/>
  </si>
  <si>
    <t>if possible, we can eliminate AD8605 for ADC power regulation</t>
    <phoneticPr fontId="1" type="noConversion"/>
  </si>
  <si>
    <t>AD7682</t>
    <phoneticPr fontId="1" type="noConversion"/>
  </si>
  <si>
    <t>MCU</t>
    <phoneticPr fontId="1" type="noConversion"/>
  </si>
  <si>
    <t>DIN</t>
    <phoneticPr fontId="1" type="noConversion"/>
  </si>
  <si>
    <t>SDO</t>
    <phoneticPr fontId="1" type="noConversion"/>
  </si>
  <si>
    <t>SPI_CLK</t>
    <phoneticPr fontId="1" type="noConversion"/>
  </si>
  <si>
    <t xml:space="preserve">     - 4 ch unipolar differencial configuration : 여러 개의 external PD 가 있으며 각각의 출력이 differencial 이므로 사용 불가능 함</t>
    <phoneticPr fontId="1" type="noConversion"/>
  </si>
  <si>
    <t xml:space="preserve">     - low pass filter : full bandwidth or 1/4 bandwidth</t>
    <phoneticPr fontId="1" type="noConversion"/>
  </si>
  <si>
    <t xml:space="preserve">  2) AD7682 CFG register</t>
    <phoneticPr fontId="1" type="noConversion"/>
  </si>
  <si>
    <t>bit</t>
    <phoneticPr fontId="1" type="noConversion"/>
  </si>
  <si>
    <t>CFG</t>
    <phoneticPr fontId="1" type="noConversion"/>
  </si>
  <si>
    <t>INCC</t>
    <phoneticPr fontId="1" type="noConversion"/>
  </si>
  <si>
    <t>Inx</t>
    <phoneticPr fontId="1" type="noConversion"/>
  </si>
  <si>
    <t>BW</t>
    <phoneticPr fontId="1" type="noConversion"/>
  </si>
  <si>
    <t>REF</t>
    <phoneticPr fontId="1" type="noConversion"/>
  </si>
  <si>
    <t>SEQ</t>
    <phoneticPr fontId="1" type="noConversion"/>
  </si>
  <si>
    <t>RB</t>
    <phoneticPr fontId="1" type="noConversion"/>
  </si>
  <si>
    <t>CFG
upd</t>
    <phoneticPr fontId="1" type="noConversion"/>
  </si>
  <si>
    <t>ch configuration
(unipolar, GND ref)</t>
    <phoneticPr fontId="1" type="noConversion"/>
  </si>
  <si>
    <t>ch selection
0 0 0 : ch 0
0 0 1 : ch 1
0 1 0 : ch 2
0 1 1 : ch 3</t>
    <phoneticPr fontId="1" type="noConversion"/>
  </si>
  <si>
    <t>full 
BW</t>
    <phoneticPr fontId="1" type="noConversion"/>
  </si>
  <si>
    <t>sequencer
0 0 : disable</t>
    <phoneticPr fontId="1" type="noConversion"/>
  </si>
  <si>
    <t>CFG
do not read</t>
    <phoneticPr fontId="1" type="noConversion"/>
  </si>
  <si>
    <t xml:space="preserve">  3) MCU SPI settings</t>
    <phoneticPr fontId="1" type="noConversion"/>
  </si>
  <si>
    <t xml:space="preserve">    - CPOL = CPHA = 0, --&gt; SCK idle state is 0</t>
    <phoneticPr fontId="1" type="noConversion"/>
  </si>
  <si>
    <t xml:space="preserve">  4) Timing</t>
    <phoneticPr fontId="1" type="noConversion"/>
  </si>
  <si>
    <t xml:space="preserve">    - MCU SPI block clock freq. = 42 MHz,  prescaler = 2 --&gt; SPI_CLK = 21 MHz</t>
    <phoneticPr fontId="1" type="noConversion"/>
  </si>
  <si>
    <t>x</t>
    <phoneticPr fontId="1" type="noConversion"/>
  </si>
  <si>
    <t>CFG13</t>
    <phoneticPr fontId="1" type="noConversion"/>
  </si>
  <si>
    <t>CFG12</t>
    <phoneticPr fontId="1" type="noConversion"/>
  </si>
  <si>
    <t>CFG11</t>
  </si>
  <si>
    <t>CFG10</t>
  </si>
  <si>
    <t>CFG9</t>
  </si>
  <si>
    <t>CFG8</t>
  </si>
  <si>
    <t>CFG7</t>
  </si>
  <si>
    <t>CFG6</t>
  </si>
  <si>
    <t>CFG5</t>
  </si>
  <si>
    <t>CFG4</t>
  </si>
  <si>
    <t>CFG3</t>
  </si>
  <si>
    <t>CFG2</t>
  </si>
  <si>
    <t>CFG1</t>
  </si>
  <si>
    <t>CFG0</t>
  </si>
  <si>
    <t>MCU timers</t>
    <phoneticPr fontId="1" type="noConversion"/>
  </si>
  <si>
    <t>1. Cautions on using timer</t>
    <phoneticPr fontId="1" type="noConversion"/>
  </si>
  <si>
    <t>2. Timer usage table</t>
    <phoneticPr fontId="1" type="noConversion"/>
  </si>
  <si>
    <t xml:space="preserve">   - timer start 이전에 반드시 counter/status register 를 clear 하여야 함.</t>
    <phoneticPr fontId="1" type="noConversion"/>
  </si>
  <si>
    <t xml:space="preserve">   - clear 안하면 timer start 시에 fake overflow interrupt 발생함.</t>
    <phoneticPr fontId="1" type="noConversion"/>
  </si>
  <si>
    <t xml:space="preserve">   - timer 를 one-shot 형태로 start/stop 을 반복하는 형태로 사용하는 경우에는 매번 fake interrupt 에</t>
    <phoneticPr fontId="1" type="noConversion"/>
  </si>
  <si>
    <t xml:space="preserve">     의해 timer 가 정상 동작하지 않음</t>
    <phoneticPr fontId="1" type="noConversion"/>
  </si>
  <si>
    <t xml:space="preserve">   - free running timer 형태로 사용하는 경우, 처음 한번 fake overflow interrupt 발생이 큰 문제 야기하지 않음</t>
    <phoneticPr fontId="1" type="noConversion"/>
  </si>
  <si>
    <t>AD15</t>
    <phoneticPr fontId="1" type="noConversion"/>
  </si>
  <si>
    <t>AD14</t>
    <phoneticPr fontId="1" type="noConversion"/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</si>
  <si>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</si>
  <si>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</si>
  <si>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</si>
  <si>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</si>
  <si>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</si>
  <si>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</si>
  <si>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</si>
  <si>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</si>
  <si>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</si>
  <si>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</si>
  <si>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</si>
  <si>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</si>
  <si>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</si>
  <si>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</si>
  <si>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 xml:space="preserve">     - Note 1 : CFG word must be shifted left 2 bits, that means SPI_data[15:2] = CFG[13:0], SPI_data[1:0] = 0</t>
    <phoneticPr fontId="1" type="noConversion"/>
  </si>
  <si>
    <t xml:space="preserve">     - Note 2 : At power-up, the CFG register is undefined and two dummy conversions are required to update the register</t>
    <phoneticPr fontId="1" type="noConversion"/>
  </si>
  <si>
    <t>ADC ch0
read #1</t>
    <phoneticPr fontId="1" type="noConversion"/>
  </si>
  <si>
    <t>ADC ch0
read #2</t>
    <phoneticPr fontId="1" type="noConversion"/>
  </si>
  <si>
    <t xml:space="preserve"> - ch = 0</t>
    <phoneticPr fontId="1" type="noConversion"/>
  </si>
  <si>
    <t xml:space="preserve"> - data = ch0(-1)</t>
    <phoneticPr fontId="1" type="noConversion"/>
  </si>
  <si>
    <t xml:space="preserve"> - data = ch3</t>
    <phoneticPr fontId="1" type="noConversion"/>
  </si>
  <si>
    <t>ADC ch0
read #0</t>
    <phoneticPr fontId="1" type="noConversion"/>
  </si>
  <si>
    <t>ADC ch0
read #3</t>
    <phoneticPr fontId="1" type="noConversion"/>
  </si>
  <si>
    <t>ADC ch0
read #4</t>
    <phoneticPr fontId="1" type="noConversion"/>
  </si>
  <si>
    <t>ADC ch0
read #11</t>
    <phoneticPr fontId="1" type="noConversion"/>
  </si>
  <si>
    <t xml:space="preserve"> - data = ch0(0)</t>
    <phoneticPr fontId="1" type="noConversion"/>
  </si>
  <si>
    <t xml:space="preserve"> - data = ch0(1)</t>
    <phoneticPr fontId="1" type="noConversion"/>
  </si>
  <si>
    <t xml:space="preserve"> - data = ch0(2)</t>
    <phoneticPr fontId="1" type="noConversion"/>
  </si>
  <si>
    <t xml:space="preserve"> - data = ch0(9)</t>
    <phoneticPr fontId="1" type="noConversion"/>
  </si>
  <si>
    <t>channel #0 ADC read</t>
    <phoneticPr fontId="1" type="noConversion"/>
  </si>
  <si>
    <t>channel #1 ADC read</t>
    <phoneticPr fontId="1" type="noConversion"/>
  </si>
  <si>
    <t>ADC ch1
read #0</t>
    <phoneticPr fontId="1" type="noConversion"/>
  </si>
  <si>
    <t>ADC ch1
read #1</t>
    <phoneticPr fontId="1" type="noConversion"/>
  </si>
  <si>
    <t xml:space="preserve"> - ch = 1</t>
    <phoneticPr fontId="1" type="noConversion"/>
  </si>
  <si>
    <t xml:space="preserve"> - data = ch0</t>
    <phoneticPr fontId="1" type="noConversion"/>
  </si>
  <si>
    <t xml:space="preserve"> - data = ch1(-1)</t>
    <phoneticPr fontId="1" type="noConversion"/>
  </si>
  <si>
    <t xml:space="preserve">    - to get 10 valid ADC sampled data, MCU must access ADC 12 times, because it takes time for proper CFG takes place.</t>
    <phoneticPr fontId="1" type="noConversion"/>
  </si>
  <si>
    <t>ADC ch0
read 12 times</t>
    <phoneticPr fontId="1" type="noConversion"/>
  </si>
  <si>
    <t>ADC ch1
read 12 times</t>
    <phoneticPr fontId="1" type="noConversion"/>
  </si>
  <si>
    <t>ADC ch2
read 12 times</t>
    <phoneticPr fontId="1" type="noConversion"/>
  </si>
  <si>
    <t>ADC ch3
read 12 times</t>
    <phoneticPr fontId="1" type="noConversion"/>
  </si>
  <si>
    <t xml:space="preserve">      first and second 2 ADC values must be ignored because they are garbage data caused by channel changing</t>
    <phoneticPr fontId="1" type="noConversion"/>
  </si>
  <si>
    <t xml:space="preserve">    - minimum 4 usec time is required between each AD conversion.</t>
    <phoneticPr fontId="1" type="noConversion"/>
  </si>
  <si>
    <t>greater than 4usec</t>
    <phoneticPr fontId="1" type="noConversion"/>
  </si>
  <si>
    <t>2. AD7682 SPI timing format</t>
    <phoneticPr fontId="1" type="noConversion"/>
  </si>
  <si>
    <t>300 usec</t>
    <phoneticPr fontId="1" type="noConversion"/>
  </si>
  <si>
    <t>CSB/LD</t>
    <phoneticPr fontId="1" type="noConversion"/>
  </si>
  <si>
    <t>SCK</t>
    <phoneticPr fontId="1" type="noConversion"/>
  </si>
  <si>
    <t>SDI</t>
    <phoneticPr fontId="1" type="noConversion"/>
  </si>
  <si>
    <t>C3</t>
    <phoneticPr fontId="1" type="noConversion"/>
  </si>
  <si>
    <t>C2</t>
    <phoneticPr fontId="1" type="noConversion"/>
  </si>
  <si>
    <t>C1</t>
  </si>
  <si>
    <t>C0</t>
  </si>
  <si>
    <t>D9</t>
  </si>
  <si>
    <t>D1</t>
  </si>
  <si>
    <t>D0</t>
  </si>
  <si>
    <t>DAC data</t>
    <phoneticPr fontId="1" type="noConversion"/>
  </si>
  <si>
    <t>Write to Input Register</t>
  </si>
  <si>
    <t>Update (Power up) DAC Register</t>
  </si>
  <si>
    <t>Write to and Update (Power up) DAC Register</t>
  </si>
  <si>
    <t>Power down</t>
  </si>
  <si>
    <t xml:space="preserve">   - output volage range : </t>
    <phoneticPr fontId="1" type="noConversion"/>
  </si>
  <si>
    <t>1) 0 ~ 4.096 V (chip internal reference 4.096V)</t>
    <phoneticPr fontId="1" type="noConversion"/>
  </si>
  <si>
    <t>2) 0 ~ 2.500 V (chip internal reference 2.500V)</t>
    <phoneticPr fontId="1" type="noConversion"/>
  </si>
  <si>
    <t>3) 0 ~ 5.000 V (external Vcc reference)</t>
    <phoneticPr fontId="1" type="noConversion"/>
  </si>
  <si>
    <t>Use this command to change DAC output voltage</t>
    <phoneticPr fontId="1" type="noConversion"/>
  </si>
  <si>
    <t xml:space="preserve">     - initial stage : </t>
    <phoneticPr fontId="1" type="noConversion"/>
  </si>
  <si>
    <t xml:space="preserve">     - normal operation : </t>
    <phoneticPr fontId="1" type="noConversion"/>
  </si>
  <si>
    <t xml:space="preserve">  2) LTC2630 timing</t>
    <phoneticPr fontId="1" type="noConversion"/>
  </si>
  <si>
    <t>ext. DAC
ch0 write</t>
    <phoneticPr fontId="1" type="noConversion"/>
  </si>
  <si>
    <t>ext. DAC
ch1 write</t>
    <phoneticPr fontId="1" type="noConversion"/>
  </si>
  <si>
    <t>ext. DAC
ch2 write</t>
    <phoneticPr fontId="1" type="noConversion"/>
  </si>
  <si>
    <t>ext. DAC
ch3 write</t>
    <phoneticPr fontId="1" type="noConversion"/>
  </si>
  <si>
    <t>ext. DAC
write</t>
    <phoneticPr fontId="1" type="noConversion"/>
  </si>
  <si>
    <t>100 msec</t>
    <phoneticPr fontId="1" type="noConversion"/>
  </si>
  <si>
    <t>RTD #0(16-bit) calibration value on    0 °C</t>
    <phoneticPr fontId="1" type="noConversion"/>
  </si>
  <si>
    <t>RTD #0(16-bit) calibration value on 100 °C</t>
    <phoneticPr fontId="1" type="noConversion"/>
  </si>
  <si>
    <t>RTD #0(16-bit) calibration value on 200 °C</t>
    <phoneticPr fontId="1" type="noConversion"/>
  </si>
  <si>
    <t>RTD #0 temperature upper error limit</t>
    <phoneticPr fontId="1" type="noConversion"/>
  </si>
  <si>
    <t>RTD #0 temperature upper warning limit</t>
    <phoneticPr fontId="1" type="noConversion"/>
  </si>
  <si>
    <t>RTD #0 temperature lower warning limit</t>
    <phoneticPr fontId="1" type="noConversion"/>
  </si>
  <si>
    <t>RTD #0 temperature lower error limit</t>
    <phoneticPr fontId="1" type="noConversion"/>
  </si>
  <si>
    <t>RTD #3 temperature upper error limit</t>
    <phoneticPr fontId="1" type="noConversion"/>
  </si>
  <si>
    <t>RTD #3 temperature upper warning limit</t>
    <phoneticPr fontId="1" type="noConversion"/>
  </si>
  <si>
    <t>RTD #3 temperature lower warning limit</t>
    <phoneticPr fontId="1" type="noConversion"/>
  </si>
  <si>
    <t>RTD #3 temperature lower error limit</t>
    <phoneticPr fontId="1" type="noConversion"/>
  </si>
  <si>
    <t>uv_led_op_mode</t>
    <phoneticPr fontId="1" type="noConversion"/>
  </si>
  <si>
    <t xml:space="preserve">UV LED operation mode : 0..3 </t>
    <phoneticPr fontId="1" type="noConversion"/>
  </si>
  <si>
    <t>uv_led_var_cur</t>
    <phoneticPr fontId="1" type="noConversion"/>
  </si>
  <si>
    <t>uv_led_on_dur</t>
    <phoneticPr fontId="1" type="noConversion"/>
  </si>
  <si>
    <t>UV LED on duration (usec)</t>
    <phoneticPr fontId="1" type="noConversion"/>
  </si>
  <si>
    <t>ir_led_op_mode</t>
    <phoneticPr fontId="1" type="noConversion"/>
  </si>
  <si>
    <t>ir_led_var_cur</t>
    <phoneticPr fontId="1" type="noConversion"/>
  </si>
  <si>
    <t>ir_led_on_dur</t>
    <phoneticPr fontId="1" type="noConversion"/>
  </si>
  <si>
    <t xml:space="preserve">IR LED operation mode : 0..3 </t>
    <phoneticPr fontId="1" type="noConversion"/>
  </si>
  <si>
    <t>IR LED on duration (usec)</t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</si>
  <si>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</si>
  <si>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</si>
  <si>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reference PD</t>
    <phoneticPr fontId="1" type="noConversion"/>
  </si>
  <si>
    <t>measure PD</t>
    <phoneticPr fontId="1" type="noConversion"/>
  </si>
  <si>
    <t>IR PD1 valid range low limit</t>
    <phoneticPr fontId="1" type="noConversion"/>
  </si>
  <si>
    <t>IR PD1 valid range high limit</t>
    <phoneticPr fontId="1" type="noConversion"/>
  </si>
  <si>
    <t>IR PD0 valid range low limit</t>
    <phoneticPr fontId="1" type="noConversion"/>
  </si>
  <si>
    <t>IR PD0 valid range high limit</t>
    <phoneticPr fontId="1" type="noConversion"/>
  </si>
  <si>
    <t>uv_pd0_limit_LL</t>
    <phoneticPr fontId="1" type="noConversion"/>
  </si>
  <si>
    <t>uv_pd0_limit_HH</t>
    <phoneticPr fontId="1" type="noConversion"/>
  </si>
  <si>
    <t>uv_pd1_limit_HH</t>
    <phoneticPr fontId="1" type="noConversion"/>
  </si>
  <si>
    <t>uv_pd1_limit_LL</t>
    <phoneticPr fontId="1" type="noConversion"/>
  </si>
  <si>
    <t>ir_pd0_limit_HH</t>
    <phoneticPr fontId="1" type="noConversion"/>
  </si>
  <si>
    <t>ir_pd1_limit_HH</t>
    <phoneticPr fontId="1" type="noConversion"/>
  </si>
  <si>
    <t>ir_pd0_limit_LL</t>
    <phoneticPr fontId="1" type="noConversion"/>
  </si>
  <si>
    <t>ir_pd1_limit_LL</t>
    <phoneticPr fontId="1" type="noConversion"/>
  </si>
  <si>
    <t>0x3E00</t>
    <phoneticPr fontId="1" type="noConversion"/>
  </si>
  <si>
    <t>Note : Flash erase/program 관련 변동사항 있음 (IDE 버전에서 변경된것으로 추정됨)</t>
    <phoneticPr fontId="1" type="noConversion"/>
  </si>
  <si>
    <t xml:space="preserve">          erase/program 시 반드시 HAL_FLASH_Unlock();  과  HAL_FLASH_Lock(); 을 추가해야 함</t>
    <phoneticPr fontId="1" type="noConversion"/>
  </si>
  <si>
    <t xml:space="preserve">          program 시에는 매번 write 하기 전에 __HAL_FLASH_CLEAR_FLAG(FLASH_FLAG_EOP | FLASH_FLAG_OPERR | FLASH_FLAG_WRPERR | FLASH_FLAG_PGAERR | FLASH_FLAG_PGSERR ); 가 추가되어야 함</t>
    <phoneticPr fontId="1" type="noConversion"/>
  </si>
  <si>
    <t>mon_interval</t>
    <phoneticPr fontId="1" type="noConversion"/>
  </si>
  <si>
    <t>monitoring interval based on 1 sec</t>
    <phoneticPr fontId="1" type="noConversion"/>
  </si>
  <si>
    <t>default : 1 (monitor on)</t>
    <phoneticPr fontId="1" type="noConversion"/>
  </si>
  <si>
    <t>mon_onoff</t>
    <phoneticPr fontId="1" type="noConversion"/>
  </si>
  <si>
    <t>System monitor trace onoff control</t>
    <phoneticPr fontId="1" type="noConversion"/>
  </si>
  <si>
    <t>mon_flag</t>
    <phoneticPr fontId="1" type="noConversion"/>
  </si>
  <si>
    <t>default : 0x0001</t>
    <phoneticPr fontId="1" type="noConversion"/>
  </si>
  <si>
    <t>Parm
No.</t>
    <phoneticPr fontId="1" type="noConversion"/>
  </si>
  <si>
    <t>#2</t>
  </si>
  <si>
    <t>#3</t>
  </si>
  <si>
    <t>#4</t>
  </si>
  <si>
    <t>#5</t>
  </si>
  <si>
    <t>#6</t>
  </si>
  <si>
    <r>
      <t xml:space="preserve">default : 1
0: variable current, </t>
    </r>
    <r>
      <rPr>
        <sz val="10"/>
        <color rgb="FFFF0000"/>
        <rFont val="맑은 고딕"/>
        <family val="3"/>
        <charset val="129"/>
        <scheme val="minor"/>
      </rPr>
      <t>1</t>
    </r>
    <r>
      <rPr>
        <sz val="10"/>
        <color theme="1"/>
        <rFont val="맑은 고딕"/>
        <family val="2"/>
        <charset val="129"/>
        <scheme val="minor"/>
      </rPr>
      <t>..3 : fixed current mode</t>
    </r>
    <phoneticPr fontId="1" type="noConversion"/>
  </si>
  <si>
    <t>C4_20 OUT0
calibration data</t>
    <phoneticPr fontId="1" type="noConversion"/>
  </si>
  <si>
    <t>C4_20 IN0
calibration data</t>
    <phoneticPr fontId="1" type="noConversion"/>
  </si>
  <si>
    <t>C4_20 OUT1
calibration data</t>
  </si>
  <si>
    <t>C4_20 OUT2
calibration data</t>
  </si>
  <si>
    <t>C4_20 OUT3
calibration data</t>
  </si>
  <si>
    <t>Current 4-20 mA input #0, calibrated 4mA ADC value</t>
    <phoneticPr fontId="1" type="noConversion"/>
  </si>
  <si>
    <t>Current 4-20 mA input #0, calibrated 20mA ADC value</t>
    <phoneticPr fontId="1" type="noConversion"/>
  </si>
  <si>
    <t>Current 4-20 mA output #0, calibrated 4mA DAC value</t>
    <phoneticPr fontId="1" type="noConversion"/>
  </si>
  <si>
    <t>Current 4-20 mA output #0, calibrated 20mA DAC value</t>
    <phoneticPr fontId="1" type="noConversion"/>
  </si>
  <si>
    <t>default : 3 sec (range 1..60)</t>
    <phoneticPr fontId="1" type="noConversion"/>
  </si>
  <si>
    <t>uv_pd_meas_point</t>
    <phoneticPr fontId="1" type="noConversion"/>
  </si>
  <si>
    <t>ir_pd_meas_point</t>
    <phoneticPr fontId="1" type="noConversion"/>
  </si>
  <si>
    <t>UV PD measure point before LED off (usec)</t>
    <phoneticPr fontId="1" type="noConversion"/>
  </si>
  <si>
    <t>default 300   range (1..65,000)</t>
    <phoneticPr fontId="1" type="noConversion"/>
  </si>
  <si>
    <t>IR PD measure point before LED off (usec)</t>
    <phoneticPr fontId="1" type="noConversion"/>
  </si>
  <si>
    <t>default 1,000   range (1..65,000)</t>
    <phoneticPr fontId="1" type="noConversion"/>
  </si>
  <si>
    <t>default : 15 (0x000f)</t>
    <phoneticPr fontId="1" type="noConversion"/>
  </si>
  <si>
    <t>OUT_420_TEST_FLAG</t>
    <phoneticPr fontId="1" type="noConversion"/>
  </si>
  <si>
    <t>4-20 mA current output port onoff control
 --&gt; data : 0(off),  1(on)
 - bit 0 : 4-20mA port #0 (to PLC #0)
 - bit 1 : 4-20mA port #1 (to PLC #1)
 - bit 2 : 4-20mA port #2 (to MFC)
 - bit 3 : 4-20mA port #3 (reserved)</t>
    <phoneticPr fontId="1" type="noConversion"/>
  </si>
  <si>
    <t>default : 0x0000</t>
    <phoneticPr fontId="1" type="noConversion"/>
  </si>
  <si>
    <t>TEST_OUT0_420_VAL</t>
    <phoneticPr fontId="1" type="noConversion"/>
  </si>
  <si>
    <t>TEST_OUT1_420_VAL</t>
    <phoneticPr fontId="1" type="noConversion"/>
  </si>
  <si>
    <t>TEST_OUT2_420_VAL</t>
    <phoneticPr fontId="1" type="noConversion"/>
  </si>
  <si>
    <t>TEST_OUT3_420_VAL</t>
    <phoneticPr fontId="1" type="noConversion"/>
  </si>
  <si>
    <t xml:space="preserve"> 4-20 mA out #0 current test value</t>
    <phoneticPr fontId="1" type="noConversion"/>
  </si>
  <si>
    <t xml:space="preserve"> 4-20 mA out #1 current test value</t>
  </si>
  <si>
    <t xml:space="preserve"> 4-20 mA out #2 current test value</t>
  </si>
  <si>
    <t xml:space="preserve"> 4-20 mA out #3 current test value</t>
  </si>
  <si>
    <t>4-20 mA current output test flag
 data : 0 - normal operation, (use calculated consentration)
         1 - test operation, (use parm 120 .. 123 value)
 - bit 0 : 4-20mA port #0 (to PLC #0)
 - bit 1 : 4-20mA port #1 (to PLC #1)
 - bit 2 : 4-20mA port #2 (to MFC)
 - bit 3 : 4-20mA port #3 (reserved)</t>
    <phoneticPr fontId="1" type="noConversion"/>
  </si>
  <si>
    <t>항목</t>
    <phoneticPr fontId="1" type="noConversion"/>
  </si>
  <si>
    <t>시료 #1</t>
    <phoneticPr fontId="1" type="noConversion"/>
  </si>
  <si>
    <t>시료 #2</t>
  </si>
  <si>
    <t>시료 #3</t>
  </si>
  <si>
    <t>시료 #4</t>
  </si>
  <si>
    <t>시료 #5</t>
  </si>
  <si>
    <t>IAP image upload</t>
    <phoneticPr fontId="1" type="noConversion"/>
  </si>
  <si>
    <t>Application image upload</t>
    <phoneticPr fontId="1" type="noConversion"/>
  </si>
  <si>
    <t>시료 #6</t>
  </si>
  <si>
    <t>1. Power</t>
    <phoneticPr fontId="1" type="noConversion"/>
  </si>
  <si>
    <t>12V output</t>
    <phoneticPr fontId="1" type="noConversion"/>
  </si>
  <si>
    <t xml:space="preserve">  12V ripple (mVpp)</t>
    <phoneticPr fontId="1" type="noConversion"/>
  </si>
  <si>
    <t>5V output</t>
    <phoneticPr fontId="1" type="noConversion"/>
  </si>
  <si>
    <t xml:space="preserve">  5V ripple (mVpp)</t>
    <phoneticPr fontId="1" type="noConversion"/>
  </si>
  <si>
    <t>3.3V output</t>
    <phoneticPr fontId="1" type="noConversion"/>
  </si>
  <si>
    <t xml:space="preserve">  3.3V ripple (mVpp)</t>
    <phoneticPr fontId="1" type="noConversion"/>
  </si>
  <si>
    <t>2. F/W upload</t>
    <phoneticPr fontId="1" type="noConversion"/>
  </si>
  <si>
    <t>O</t>
    <phoneticPr fontId="1" type="noConversion"/>
  </si>
  <si>
    <t>3. Board
   Rework</t>
    <phoneticPr fontId="1" type="noConversion"/>
  </si>
  <si>
    <t>5. Calibration</t>
    <phoneticPr fontId="1" type="noConversion"/>
  </si>
  <si>
    <t>default = 1000,   x100 value, 1000 = 10.0</t>
    <phoneticPr fontId="1" type="noConversion"/>
  </si>
  <si>
    <t>MASS_FLOW_LIMIT_HH</t>
    <phoneticPr fontId="1" type="noConversion"/>
  </si>
  <si>
    <t>MASS_FLOW_LIMIT_H</t>
    <phoneticPr fontId="1" type="noConversion"/>
  </si>
  <si>
    <t>MASS_FLOW_LIMIT_L</t>
    <phoneticPr fontId="1" type="noConversion"/>
  </si>
  <si>
    <t>MASS_FLOW_LIMIT_LL</t>
    <phoneticPr fontId="1" type="noConversion"/>
  </si>
  <si>
    <t>MASS_FLOW_SPEED</t>
    <phoneticPr fontId="1" type="noConversion"/>
  </si>
  <si>
    <t>CAL_420_IN0_4m</t>
    <phoneticPr fontId="1" type="noConversion"/>
  </si>
  <si>
    <t>CAL_420_IN0_20m</t>
    <phoneticPr fontId="1" type="noConversion"/>
  </si>
  <si>
    <t>CAL_420_OUT0_4m</t>
  </si>
  <si>
    <t>CAL_420_OUT0_20m</t>
    <phoneticPr fontId="1" type="noConversion"/>
  </si>
  <si>
    <t>CAL_420_OUT1_4m</t>
    <phoneticPr fontId="1" type="noConversion"/>
  </si>
  <si>
    <t>CAL_420_OUT1_20m</t>
    <phoneticPr fontId="1" type="noConversion"/>
  </si>
  <si>
    <t>CAL_420_OUT2_4m</t>
    <phoneticPr fontId="1" type="noConversion"/>
  </si>
  <si>
    <t>CAL_420_OUT2_20m</t>
    <phoneticPr fontId="1" type="noConversion"/>
  </si>
  <si>
    <t>CAL_RTD0_000</t>
    <phoneticPr fontId="1" type="noConversion"/>
  </si>
  <si>
    <t>CAL_RTD0_100</t>
    <phoneticPr fontId="1" type="noConversion"/>
  </si>
  <si>
    <t>CAL_RTD0_200</t>
    <phoneticPr fontId="1" type="noConversion"/>
  </si>
  <si>
    <t>CAL_RTD1_000</t>
    <phoneticPr fontId="1" type="noConversion"/>
  </si>
  <si>
    <t>CAL_RTD1_100</t>
    <phoneticPr fontId="1" type="noConversion"/>
  </si>
  <si>
    <t>CAL_RTD1_200</t>
    <phoneticPr fontId="1" type="noConversion"/>
  </si>
  <si>
    <t>UV LED variable current level : 0..100 mA</t>
    <phoneticPr fontId="1" type="noConversion"/>
  </si>
  <si>
    <t>IR LED variable current level : 0..200 mA</t>
    <phoneticPr fontId="1" type="noConversion"/>
  </si>
  <si>
    <t>0x00F0</t>
    <phoneticPr fontId="1" type="noConversion"/>
  </si>
  <si>
    <t>0x0100</t>
    <phoneticPr fontId="1" type="noConversion"/>
  </si>
  <si>
    <t>0x0110</t>
    <phoneticPr fontId="1" type="noConversion"/>
  </si>
  <si>
    <t>0x0120</t>
    <phoneticPr fontId="1" type="noConversion"/>
  </si>
  <si>
    <t>0x0030</t>
    <phoneticPr fontId="1" type="noConversion"/>
  </si>
  <si>
    <t>0x0040</t>
  </si>
  <si>
    <t>0x0050</t>
  </si>
  <si>
    <t>0x0060</t>
  </si>
  <si>
    <t>0x0070</t>
  </si>
  <si>
    <t>0x0080</t>
  </si>
  <si>
    <t>0x0090</t>
  </si>
  <si>
    <t>0x00A0</t>
    <phoneticPr fontId="1" type="noConversion"/>
  </si>
  <si>
    <t>0x00B0</t>
    <phoneticPr fontId="1" type="noConversion"/>
  </si>
  <si>
    <t>0x00C0</t>
    <phoneticPr fontId="1" type="noConversion"/>
  </si>
  <si>
    <t>0x00D0</t>
    <phoneticPr fontId="1" type="noConversion"/>
  </si>
  <si>
    <t>0x00E0</t>
    <phoneticPr fontId="1" type="noConversion"/>
  </si>
  <si>
    <t>0x0130</t>
  </si>
  <si>
    <t>0x0140</t>
  </si>
  <si>
    <t>0x0150</t>
  </si>
  <si>
    <t>0x0160</t>
  </si>
  <si>
    <t>0x0170</t>
  </si>
  <si>
    <t>0x0180</t>
  </si>
  <si>
    <t>0x0190</t>
  </si>
  <si>
    <t>0x01A0</t>
    <phoneticPr fontId="1" type="noConversion"/>
  </si>
  <si>
    <t>0x01B0</t>
    <phoneticPr fontId="1" type="noConversion"/>
  </si>
  <si>
    <t>0x01C0</t>
    <phoneticPr fontId="1" type="noConversion"/>
  </si>
  <si>
    <t>0x01D0</t>
    <phoneticPr fontId="1" type="noConversion"/>
  </si>
  <si>
    <t>0x01E0</t>
    <phoneticPr fontId="1" type="noConversion"/>
  </si>
  <si>
    <t>CAL parm 10</t>
    <phoneticPr fontId="1" type="noConversion"/>
  </si>
  <si>
    <t>CAL parm 11</t>
  </si>
  <si>
    <t>CAL parm 12</t>
  </si>
  <si>
    <t>CAL parm 13</t>
  </si>
  <si>
    <t>CAL parm 14</t>
    <phoneticPr fontId="1" type="noConversion"/>
  </si>
  <si>
    <t>CAL parm 15</t>
    <phoneticPr fontId="1" type="noConversion"/>
  </si>
  <si>
    <t>CAL parm 16</t>
    <phoneticPr fontId="1" type="noConversion"/>
  </si>
  <si>
    <t>CAL parm 18</t>
  </si>
  <si>
    <t>CAL parm 19</t>
  </si>
  <si>
    <t>CAL parm 22</t>
  </si>
  <si>
    <t>CAL parm 23</t>
  </si>
  <si>
    <t>CAL parm 21</t>
  </si>
  <si>
    <t>CAL parm 26</t>
  </si>
  <si>
    <t>CAL parm 27</t>
  </si>
  <si>
    <t>CAL parm 24</t>
  </si>
  <si>
    <t>CAL parm 25</t>
  </si>
  <si>
    <t>CAL parm 30</t>
  </si>
  <si>
    <t>CAL parm 31</t>
  </si>
  <si>
    <t>CAL parm 28</t>
  </si>
  <si>
    <t>CAL parm 34</t>
  </si>
  <si>
    <t>CAL parm 35</t>
  </si>
  <si>
    <t>CAL parm 17</t>
    <phoneticPr fontId="1" type="noConversion"/>
  </si>
  <si>
    <t>CAL parm 20</t>
  </si>
  <si>
    <t>CAL parm 29</t>
  </si>
  <si>
    <t>CAL parm 32</t>
  </si>
  <si>
    <t>CAL parm 33</t>
  </si>
  <si>
    <t>CAL parm 36</t>
  </si>
  <si>
    <t>CAL parm 37</t>
  </si>
  <si>
    <t>CAL parm 38</t>
    <phoneticPr fontId="1" type="noConversion"/>
  </si>
  <si>
    <t>CAL parm 39</t>
  </si>
  <si>
    <t>reserved</t>
    <phoneticPr fontId="1" type="noConversion"/>
  </si>
  <si>
    <t>calibration
data
back-up</t>
    <phoneticPr fontId="1" type="noConversion"/>
  </si>
  <si>
    <t>OUT_420_EN</t>
    <phoneticPr fontId="1" type="noConversion"/>
  </si>
  <si>
    <t>SW scheduling</t>
    <phoneticPr fontId="1" type="noConversion"/>
  </si>
  <si>
    <t xml:space="preserve"> - main time base : 10 msec (using timer)</t>
    <phoneticPr fontId="1" type="noConversion"/>
  </si>
  <si>
    <t>0 msec</t>
    <phoneticPr fontId="1" type="noConversion"/>
  </si>
  <si>
    <t>10 msec</t>
    <phoneticPr fontId="1" type="noConversion"/>
  </si>
  <si>
    <t>20 msec</t>
  </si>
  <si>
    <t>30 msec</t>
  </si>
  <si>
    <t>40 msec</t>
  </si>
  <si>
    <t>50 msec</t>
  </si>
  <si>
    <t>60 msec</t>
  </si>
  <si>
    <t>70 msec</t>
  </si>
  <si>
    <t>80 msec</t>
  </si>
  <si>
    <t>90 msec</t>
  </si>
  <si>
    <t>100 msec</t>
  </si>
  <si>
    <t xml:space="preserve"> @ 10 msec</t>
    <phoneticPr fontId="1" type="noConversion"/>
  </si>
  <si>
    <t xml:space="preserve"> @ 100 msec</t>
    <phoneticPr fontId="1" type="noConversion"/>
  </si>
  <si>
    <t xml:space="preserve"> - UART PC svc</t>
    <phoneticPr fontId="1" type="noConversion"/>
  </si>
  <si>
    <t xml:space="preserve"> - monitor svc</t>
    <phoneticPr fontId="1" type="noConversion"/>
  </si>
  <si>
    <t>2. Flash memory 에 저장할 Parameter 들</t>
    <phoneticPr fontId="1" type="noConversion"/>
  </si>
  <si>
    <t>1. Parameter 관련 commands</t>
    <phoneticPr fontId="1" type="noConversion"/>
  </si>
  <si>
    <t xml:space="preserve">   1) parameter read/write</t>
    <phoneticPr fontId="1" type="noConversion"/>
  </si>
  <si>
    <t xml:space="preserve"> - parm xx</t>
    <phoneticPr fontId="1" type="noConversion"/>
  </si>
  <si>
    <t>read parameter xx (xx = 0 - 127)</t>
    <phoneticPr fontId="1" type="noConversion"/>
  </si>
  <si>
    <t xml:space="preserve"> - parm xx yy</t>
    <phoneticPr fontId="1" type="noConversion"/>
  </si>
  <si>
    <t>write yy to parameter xx (xx = 0 - 127, yy = 32-bit unsigned integer)</t>
    <phoneticPr fontId="1" type="noConversion"/>
  </si>
  <si>
    <t xml:space="preserve"> - parm save</t>
    <phoneticPr fontId="1" type="noConversion"/>
  </si>
  <si>
    <t xml:space="preserve"> Note : parameter 10 ~ 39 are reserved for calibration info, thus they will not be saved even "parm save" command entered</t>
    <phoneticPr fontId="1" type="noConversion"/>
  </si>
  <si>
    <t xml:space="preserve"> - parm show</t>
    <phoneticPr fontId="1" type="noConversion"/>
  </si>
  <si>
    <t>shows current working parameters</t>
    <phoneticPr fontId="1" type="noConversion"/>
  </si>
  <si>
    <t xml:space="preserve">   2) Flash env table related</t>
    <phoneticPr fontId="1" type="noConversion"/>
  </si>
  <si>
    <t xml:space="preserve"> - env save</t>
    <phoneticPr fontId="1" type="noConversion"/>
  </si>
  <si>
    <t>save current working parameters to Flash memory (same as "parm save")</t>
    <phoneticPr fontId="1" type="noConversion"/>
  </si>
  <si>
    <t xml:space="preserve"> - env show</t>
    <phoneticPr fontId="1" type="noConversion"/>
  </si>
  <si>
    <t>save current working parameters to Flash memory except calibration info.</t>
    <phoneticPr fontId="1" type="noConversion"/>
  </si>
  <si>
    <t xml:space="preserve">   3) Calibration info related</t>
    <phoneticPr fontId="1" type="noConversion"/>
  </si>
  <si>
    <t xml:space="preserve"> - cal save</t>
    <phoneticPr fontId="1" type="noConversion"/>
  </si>
  <si>
    <t xml:space="preserve"> - cal show</t>
    <phoneticPr fontId="1" type="noConversion"/>
  </si>
  <si>
    <t>shows Flash parameters, it can be different with working parameters</t>
    <phoneticPr fontId="1" type="noConversion"/>
  </si>
  <si>
    <t>shows calibration info</t>
    <phoneticPr fontId="1" type="noConversion"/>
  </si>
  <si>
    <t>save current working calibration info to Flash memory</t>
    <phoneticPr fontId="1" type="noConversion"/>
  </si>
  <si>
    <t xml:space="preserve"> - cal load</t>
    <phoneticPr fontId="1" type="noConversion"/>
  </si>
  <si>
    <t>load calibration info of Flash memory to current working calibration info area</t>
    <phoneticPr fontId="1" type="noConversion"/>
  </si>
  <si>
    <t xml:space="preserve"> - parm compare</t>
    <phoneticPr fontId="1" type="noConversion"/>
  </si>
  <si>
    <t>compare parameters between Flash and working</t>
    <phoneticPr fontId="1" type="noConversion"/>
  </si>
  <si>
    <t xml:space="preserve"> - env compare</t>
    <phoneticPr fontId="1" type="noConversion"/>
  </si>
  <si>
    <t>compare parameters between Flash and working (same as "parm compare")</t>
    <phoneticPr fontId="1" type="noConversion"/>
  </si>
  <si>
    <t xml:space="preserve"> - cal compare</t>
    <phoneticPr fontId="1" type="noConversion"/>
  </si>
  <si>
    <t>compare calibration info between Flash and working</t>
    <phoneticPr fontId="1" type="noConversion"/>
  </si>
  <si>
    <t>parm</t>
    <phoneticPr fontId="1" type="noConversion"/>
  </si>
  <si>
    <t>FW name</t>
    <phoneticPr fontId="1" type="noConversion"/>
  </si>
  <si>
    <t>TPID_DEBUG</t>
    <phoneticPr fontId="1" type="noConversion"/>
  </si>
  <si>
    <t xml:space="preserve"> - env init</t>
    <phoneticPr fontId="1" type="noConversion"/>
  </si>
  <si>
    <t>initialize env table to default except cal_info</t>
    <phoneticPr fontId="1" type="noConversion"/>
  </si>
  <si>
    <t>6. I/O read/write</t>
    <phoneticPr fontId="1" type="noConversion"/>
  </si>
  <si>
    <t>Parallel input read</t>
    <phoneticPr fontId="1" type="noConversion"/>
  </si>
  <si>
    <t>Parallel output write</t>
    <phoneticPr fontId="1" type="noConversion"/>
  </si>
  <si>
    <t>NEX_TRACE_FLAG</t>
    <phoneticPr fontId="1" type="noConversion"/>
  </si>
  <si>
    <t>1. UART 종류 및 구성</t>
    <phoneticPr fontId="1" type="noConversion"/>
  </si>
  <si>
    <t>TRACE_FLAG</t>
    <phoneticPr fontId="1" type="noConversion"/>
  </si>
  <si>
    <t>other trace onoff control flag
 - bit 0 : other trace onoff</t>
    <phoneticPr fontId="1" type="noConversion"/>
  </si>
  <si>
    <t>PASSWORD</t>
    <phoneticPr fontId="1" type="noConversion"/>
  </si>
  <si>
    <t>password</t>
    <phoneticPr fontId="1" type="noConversion"/>
  </si>
  <si>
    <t>PLC_BAUDRATE</t>
    <phoneticPr fontId="1" type="noConversion"/>
  </si>
  <si>
    <t>PLC : ASCII MODBUS baud rate 
(4800/9600/19200/38400/57600/115200)</t>
    <phoneticPr fontId="1" type="noConversion"/>
  </si>
  <si>
    <t>default : 9600</t>
    <phoneticPr fontId="1" type="noConversion"/>
  </si>
  <si>
    <t>RS485_ADDRESS</t>
    <phoneticPr fontId="1" type="noConversion"/>
  </si>
  <si>
    <t>RS-485 address</t>
    <phoneticPr fontId="1" type="noConversion"/>
  </si>
  <si>
    <t>default : 100 mA
only valid when uv_led_op_mode = 0</t>
    <phoneticPr fontId="1" type="noConversion"/>
  </si>
  <si>
    <t>default : 200 mA
only valid when uv_led_op_mode = 0</t>
    <phoneticPr fontId="1" type="noConversion"/>
  </si>
  <si>
    <t>RTD0_TEMP_LIMIT_HH</t>
    <phoneticPr fontId="1" type="noConversion"/>
  </si>
  <si>
    <t>RTD1_TEMP_LIMIT_H</t>
    <phoneticPr fontId="1" type="noConversion"/>
  </si>
  <si>
    <t>RTD2_TEMP_LIMIT_L</t>
    <phoneticPr fontId="1" type="noConversion"/>
  </si>
  <si>
    <t>RTD3_TEMP_LIMIT_LL</t>
    <phoneticPr fontId="1" type="noConversion"/>
  </si>
  <si>
    <t>RTD0_TEMP_LIMIT_H</t>
    <phoneticPr fontId="1" type="noConversion"/>
  </si>
  <si>
    <t>RTD0_TEMP_LIMIT_L</t>
    <phoneticPr fontId="1" type="noConversion"/>
  </si>
  <si>
    <t>RTD0_TEMP_LIMIT_LL</t>
    <phoneticPr fontId="1" type="noConversion"/>
  </si>
  <si>
    <t>RTD1_TEMP_LIMIT_HH</t>
    <phoneticPr fontId="1" type="noConversion"/>
  </si>
  <si>
    <t>RTD1_TEMP_LIMIT_L</t>
    <phoneticPr fontId="1" type="noConversion"/>
  </si>
  <si>
    <t>RTD1_TEMP_LIMIT_LL</t>
    <phoneticPr fontId="1" type="noConversion"/>
  </si>
  <si>
    <t>RTD2_TEMP_LIMIT_HH</t>
    <phoneticPr fontId="1" type="noConversion"/>
  </si>
  <si>
    <t>RTD2_TEMP_LIMIT_H</t>
    <phoneticPr fontId="1" type="noConversion"/>
  </si>
  <si>
    <t>RTD2_TEMP_LIMIT_LL</t>
    <phoneticPr fontId="1" type="noConversion"/>
  </si>
  <si>
    <t>RTD3_TEMP_LIMIT_HH</t>
    <phoneticPr fontId="1" type="noConversion"/>
  </si>
  <si>
    <t>RTD3_TEMP_LIMIT_H</t>
    <phoneticPr fontId="1" type="noConversion"/>
  </si>
  <si>
    <t>RTD3_TEMP_LIMIT_L</t>
    <phoneticPr fontId="1" type="noConversion"/>
  </si>
  <si>
    <t>default = 3000,   x100 value, 3000 = 30.0</t>
    <phoneticPr fontId="1" type="noConversion"/>
  </si>
  <si>
    <t>default = 2800,   x100 value</t>
    <phoneticPr fontId="1" type="noConversion"/>
  </si>
  <si>
    <t>default = 2000,   x100 value</t>
    <phoneticPr fontId="1" type="noConversion"/>
  </si>
  <si>
    <t>default = 2200,   x100 value</t>
    <phoneticPr fontId="1" type="noConversion"/>
  </si>
  <si>
    <t>PARA0_A1_VAL</t>
    <phoneticPr fontId="1" type="noConversion"/>
  </si>
  <si>
    <t>PARA0_Y0_VAL</t>
    <phoneticPr fontId="1" type="noConversion"/>
  </si>
  <si>
    <t>PARA0_T1_VAL</t>
    <phoneticPr fontId="1" type="noConversion"/>
  </si>
  <si>
    <t>concentration 0 calculation parameter : A1</t>
    <phoneticPr fontId="1" type="noConversion"/>
  </si>
  <si>
    <t>concentration 0 calculation parameter : Y0</t>
    <phoneticPr fontId="1" type="noConversion"/>
  </si>
  <si>
    <t>concentration 0 calculation parameter : T1</t>
    <phoneticPr fontId="1" type="noConversion"/>
  </si>
  <si>
    <t>PARA1_A1_VAL</t>
    <phoneticPr fontId="1" type="noConversion"/>
  </si>
  <si>
    <t>PARA1_Y0_VAL</t>
    <phoneticPr fontId="1" type="noConversion"/>
  </si>
  <si>
    <t>PARA1_T1_VAL</t>
    <phoneticPr fontId="1" type="noConversion"/>
  </si>
  <si>
    <t>concentration 1 calculation parameter : A1</t>
    <phoneticPr fontId="1" type="noConversion"/>
  </si>
  <si>
    <t>concentration 1 calculation parameter : Y0</t>
    <phoneticPr fontId="1" type="noConversion"/>
  </si>
  <si>
    <t>concentration 1 calculation parameter : T1</t>
    <phoneticPr fontId="1" type="noConversion"/>
  </si>
  <si>
    <t>x100 format</t>
    <phoneticPr fontId="1" type="noConversion"/>
  </si>
  <si>
    <t>nextion trace onoff control flag
 - bit 0 : Nextion trace onoff
 - bit 1 : Nextion trace time/date onoff</t>
    <phoneticPr fontId="1" type="noConversion"/>
  </si>
  <si>
    <t>PID temp controller</t>
    <phoneticPr fontId="1" type="noConversion"/>
  </si>
  <si>
    <t>PID_TC_SET_VAL</t>
    <phoneticPr fontId="1" type="noConversion"/>
  </si>
  <si>
    <t>pid temp. controller, temp. set value</t>
    <phoneticPr fontId="1" type="noConversion"/>
  </si>
  <si>
    <t>default = 250,    x10 value</t>
    <phoneticPr fontId="1" type="noConversion"/>
  </si>
  <si>
    <t>PID_TC_TRACE_FLAG</t>
    <phoneticPr fontId="1" type="noConversion"/>
  </si>
  <si>
    <t>temp. PID trace onoff control flag
 - bit 0 : temp. PID trace onoff
 - bit 1 : detail temp. PID trace onoff</t>
    <phoneticPr fontId="1" type="noConversion"/>
  </si>
  <si>
    <t>Mass Flow
range : 0 .. 50
(mL/min)</t>
    <phoneticPr fontId="1" type="noConversion"/>
  </si>
  <si>
    <t>default = 2000,   x100 value, 2000 = 20.0</t>
    <phoneticPr fontId="1" type="noConversion"/>
  </si>
  <si>
    <t>CONCENT1_LIMIT_HH</t>
    <phoneticPr fontId="1" type="noConversion"/>
  </si>
  <si>
    <t>CONCENT1_LIMIT_H</t>
    <phoneticPr fontId="1" type="noConversion"/>
  </si>
  <si>
    <t>CONCENT1_LIMIT_L</t>
    <phoneticPr fontId="1" type="noConversion"/>
  </si>
  <si>
    <t>CONCENT1_LIMIT_LL</t>
    <phoneticPr fontId="1" type="noConversion"/>
  </si>
  <si>
    <t>CONCENT1_MAX</t>
    <phoneticPr fontId="1" type="noConversion"/>
  </si>
  <si>
    <t>CONCENT1_MIN</t>
    <phoneticPr fontId="1" type="noConversion"/>
  </si>
  <si>
    <t>concentration #1, measure upper boundary, %</t>
    <phoneticPr fontId="1" type="noConversion"/>
  </si>
  <si>
    <t>concentration #1, measure lower boundary, %</t>
    <phoneticPr fontId="1" type="noConversion"/>
  </si>
  <si>
    <t>default : 1000,  x100 format, 1000 = 10.00</t>
    <phoneticPr fontId="1" type="noConversion"/>
  </si>
  <si>
    <t>concentration #1, upper error limit, %</t>
    <phoneticPr fontId="1" type="noConversion"/>
  </si>
  <si>
    <t>concentration #1, upper warning limit, %</t>
    <phoneticPr fontId="1" type="noConversion"/>
  </si>
  <si>
    <t>concentration #1, lower warning limit, %</t>
    <phoneticPr fontId="1" type="noConversion"/>
  </si>
  <si>
    <t>concentration #1, lower error limit, %</t>
    <phoneticPr fontId="1" type="noConversion"/>
  </si>
  <si>
    <t>default :   800,  x100 format,   800 =  8.00</t>
    <phoneticPr fontId="1" type="noConversion"/>
  </si>
  <si>
    <t>default :   700,  x100 format,   700 =  7.00</t>
    <phoneticPr fontId="1" type="noConversion"/>
  </si>
  <si>
    <t>default :   200,  x100 format,   200 =  2.00</t>
    <phoneticPr fontId="1" type="noConversion"/>
  </si>
  <si>
    <t>default :   100,  x100 format,   100 =  1.00</t>
    <phoneticPr fontId="1" type="noConversion"/>
  </si>
  <si>
    <t>default :      0,  x100 format,      0 =   0.00</t>
    <phoneticPr fontId="1" type="noConversion"/>
  </si>
  <si>
    <t>CONCENTRATION
#1</t>
    <phoneticPr fontId="1" type="noConversion"/>
  </si>
  <si>
    <t>CONCENTRATION
#2</t>
    <phoneticPr fontId="1" type="noConversion"/>
  </si>
  <si>
    <t>CONCENT2_LIMIT_HH</t>
    <phoneticPr fontId="1" type="noConversion"/>
  </si>
  <si>
    <t>CONCENT2_LIMIT_H</t>
    <phoneticPr fontId="1" type="noConversion"/>
  </si>
  <si>
    <t>CONCENT2_LIMIT_L</t>
    <phoneticPr fontId="1" type="noConversion"/>
  </si>
  <si>
    <t>CONCENT2_LIMIT_LL</t>
    <phoneticPr fontId="1" type="noConversion"/>
  </si>
  <si>
    <t>CONCENT2_MAX</t>
    <phoneticPr fontId="1" type="noConversion"/>
  </si>
  <si>
    <t>CONCENT2_MIN</t>
    <phoneticPr fontId="1" type="noConversion"/>
  </si>
  <si>
    <t>concentration #2, upper error limit, %</t>
    <phoneticPr fontId="1" type="noConversion"/>
  </si>
  <si>
    <t>concentration #2, upper warning limit, %</t>
    <phoneticPr fontId="1" type="noConversion"/>
  </si>
  <si>
    <t>concentration #2, lower warning limit, %</t>
    <phoneticPr fontId="1" type="noConversion"/>
  </si>
  <si>
    <t>concentration #2, lower error limit, %</t>
    <phoneticPr fontId="1" type="noConversion"/>
  </si>
  <si>
    <t>concentration #2, measure upper boundary, %</t>
    <phoneticPr fontId="1" type="noConversion"/>
  </si>
  <si>
    <t>concentration #2, measure lower boundary, %</t>
    <phoneticPr fontId="1" type="noConversion"/>
  </si>
  <si>
    <t>CONCENT1_RESERVE</t>
    <phoneticPr fontId="1" type="noConversion"/>
  </si>
  <si>
    <t>CONCENT2_RESERVE</t>
    <phoneticPr fontId="1" type="noConversion"/>
  </si>
  <si>
    <t>MASS_RESERVE</t>
    <phoneticPr fontId="1" type="noConversion"/>
  </si>
  <si>
    <t>default = 4500,   x100 value, 5000 = 50.0</t>
    <phoneticPr fontId="1" type="noConversion"/>
  </si>
  <si>
    <t>default = 4000,   x100 value, 5000 = 50.0</t>
    <phoneticPr fontId="1" type="noConversion"/>
  </si>
  <si>
    <t>default = 500,   x100 value, 1000 = 10.0</t>
    <phoneticPr fontId="1" type="noConversion"/>
  </si>
  <si>
    <t>RESERVED_420_MAX</t>
    <phoneticPr fontId="1" type="noConversion"/>
  </si>
  <si>
    <t>RESERVED_420_MIN</t>
    <phoneticPr fontId="1" type="noConversion"/>
  </si>
  <si>
    <t>Reserved 420 port</t>
    <phoneticPr fontId="1" type="noConversion"/>
  </si>
  <si>
    <t>조락현</t>
    <phoneticPr fontId="1" type="noConversion"/>
  </si>
  <si>
    <t>GND Jumper pin 추가</t>
    <phoneticPr fontId="1" type="noConversion"/>
  </si>
  <si>
    <t>7. DAC</t>
    <phoneticPr fontId="1" type="noConversion"/>
  </si>
  <si>
    <t>8. ADC</t>
    <phoneticPr fontId="1" type="noConversion"/>
  </si>
  <si>
    <t xml:space="preserve"> 4~20mA Ext ADC IN 0</t>
    <phoneticPr fontId="1" type="noConversion"/>
  </si>
  <si>
    <t>0 .. 256</t>
    <phoneticPr fontId="1" type="noConversion"/>
  </si>
  <si>
    <t>0.4884 Hz
(2.0475 s)</t>
    <phoneticPr fontId="1" type="noConversion"/>
  </si>
  <si>
    <t>2 KHz
(0.5 msec)</t>
    <phoneticPr fontId="1" type="noConversion"/>
  </si>
  <si>
    <t>Psi-3000</t>
    <phoneticPr fontId="1" type="noConversion"/>
  </si>
  <si>
    <t>10 msec main loop에 적용</t>
    <phoneticPr fontId="1" type="noConversion"/>
  </si>
  <si>
    <t>미 사용</t>
    <phoneticPr fontId="1" type="noConversion"/>
  </si>
  <si>
    <t>0 .. 4096</t>
    <phoneticPr fontId="1" type="noConversion"/>
  </si>
  <si>
    <t>4096
(4096 - 1)</t>
    <phoneticPr fontId="1" type="noConversion"/>
  </si>
  <si>
    <t>1 KHz
(1 msec)</t>
    <phoneticPr fontId="1" type="noConversion"/>
  </si>
  <si>
    <t>IWDG</t>
    <phoneticPr fontId="1" type="noConversion"/>
  </si>
  <si>
    <t>ETH_MII</t>
    <phoneticPr fontId="1" type="noConversion"/>
  </si>
  <si>
    <t>CLK OUT</t>
    <phoneticPr fontId="1" type="noConversion"/>
  </si>
  <si>
    <t>IN</t>
  </si>
  <si>
    <t>---</t>
  </si>
  <si>
    <t xml:space="preserve"> DEBUG
 - 115200, 8, no, 1 stop bit</t>
    <phoneticPr fontId="1" type="noConversion"/>
  </si>
  <si>
    <t>ADC3</t>
    <phoneticPr fontId="1" type="noConversion"/>
  </si>
  <si>
    <t>ADC3_IN10</t>
    <phoneticPr fontId="1" type="noConversion"/>
  </si>
  <si>
    <t>RS485_Tx</t>
    <phoneticPr fontId="1" type="noConversion"/>
  </si>
  <si>
    <t>RS485_Rx</t>
    <phoneticPr fontId="1" type="noConversion"/>
  </si>
  <si>
    <t xml:space="preserve"> PLC controller (RS485)
 - 9600, 8, no, 1 stop bit</t>
    <phoneticPr fontId="1" type="noConversion"/>
  </si>
  <si>
    <t>DAC_OD_1</t>
    <phoneticPr fontId="1" type="noConversion"/>
  </si>
  <si>
    <t>TP6</t>
    <phoneticPr fontId="1" type="noConversion"/>
  </si>
  <si>
    <t>TP7</t>
  </si>
  <si>
    <t xml:space="preserve"> unused (internal pull-up)</t>
  </si>
  <si>
    <t xml:space="preserve"> Digital output 0</t>
    <phoneticPr fontId="1" type="noConversion"/>
  </si>
  <si>
    <t xml:space="preserve"> Digital input 0</t>
    <phoneticPr fontId="1" type="noConversion"/>
  </si>
  <si>
    <t xml:space="preserve"> Digital input 1</t>
  </si>
  <si>
    <t xml:space="preserve"> Digital input 2</t>
  </si>
  <si>
    <t xml:space="preserve"> Digital input 3</t>
  </si>
  <si>
    <t xml:space="preserve"> Digital input 4</t>
  </si>
  <si>
    <t xml:space="preserve"> Digital input 5</t>
  </si>
  <si>
    <t xml:space="preserve"> Digital input 6</t>
  </si>
  <si>
    <t xml:space="preserve"> Digital input 7</t>
  </si>
  <si>
    <t>TP2</t>
    <phoneticPr fontId="1" type="noConversion"/>
  </si>
  <si>
    <t>TP3</t>
  </si>
  <si>
    <t>TP4</t>
  </si>
  <si>
    <t>TP5</t>
  </si>
  <si>
    <t>PCB Version1</t>
    <phoneticPr fontId="1" type="noConversion"/>
  </si>
  <si>
    <t>PCB Version2</t>
  </si>
  <si>
    <t xml:space="preserve"> PCB Issue
 00 : Rev0.1, 01 : Rev0.2, 10 : Rev0.3, 11 : Rev0.4</t>
    <phoneticPr fontId="1" type="noConversion"/>
  </si>
  <si>
    <t>default : 269      (range : 242..295)</t>
  </si>
  <si>
    <t>default : 1404     (range : 1263..1544)</t>
  </si>
  <si>
    <t>default : 2481     (range : 2232..2729)</t>
  </si>
  <si>
    <t>CAL_420_IN1_0V</t>
    <phoneticPr fontId="1" type="noConversion"/>
  </si>
  <si>
    <t>C4_20 IN1
calibration data</t>
    <phoneticPr fontId="1" type="noConversion"/>
  </si>
  <si>
    <t>C4_20 IN2
calibration data</t>
    <phoneticPr fontId="1" type="noConversion"/>
  </si>
  <si>
    <t>C4_20 IN3
calibration data</t>
    <phoneticPr fontId="1" type="noConversion"/>
  </si>
  <si>
    <t>CAL_420_IN1_5V</t>
    <phoneticPr fontId="1" type="noConversion"/>
  </si>
  <si>
    <t>CAL_420_IN2_0V</t>
    <phoneticPr fontId="1" type="noConversion"/>
  </si>
  <si>
    <t>CAL_420_IN2_5V</t>
    <phoneticPr fontId="1" type="noConversion"/>
  </si>
  <si>
    <t>CAL_420_IN3_0V</t>
    <phoneticPr fontId="1" type="noConversion"/>
  </si>
  <si>
    <t>CAL_420_IN3_5V</t>
    <phoneticPr fontId="1" type="noConversion"/>
  </si>
  <si>
    <t>CAL_420_OUT3_0V</t>
    <phoneticPr fontId="1" type="noConversion"/>
  </si>
  <si>
    <t>CAL_420_OUT3_5V</t>
    <phoneticPr fontId="1" type="noConversion"/>
  </si>
  <si>
    <t>default 12,800</t>
  </si>
  <si>
    <t>default 64,000</t>
  </si>
  <si>
    <t>default : 10000,  x1000 format, 10000 = 10.000</t>
    <phoneticPr fontId="1" type="noConversion"/>
  </si>
  <si>
    <t>default :      0,  x1000 format,      0 =   0.000</t>
    <phoneticPr fontId="1" type="noConversion"/>
  </si>
  <si>
    <t xml:space="preserve">monitor contents control bit flag
 - bit 0 : default monitoring 
       (date, temp, adc avg 1sec[0..3]) 
 - bit 1 : add to default monitoring 
        (UV_PD0_adc, UV_PD1_adc, IR_PD0_adc, IR_PD0_adc)
 - bit 2 : ADC value only (for cal.)
 - bit 3 : RTD 0..1 raw ADC value
 - bit 4 : 4-20mA IN(MFC) ADC_avg, current avg (16)
 - bit 5 : 4-20mA OUT#0-#3 consent_val, ADC_val (32)
 - bit 6 : MFC in/out monitoring (64)
</t>
    <phoneticPr fontId="1" type="noConversion"/>
  </si>
  <si>
    <t>default : 0,  range : 0 .. 100</t>
    <phoneticPr fontId="1" type="noConversion"/>
  </si>
  <si>
    <t>Rev0.1</t>
    <phoneticPr fontId="1" type="noConversion"/>
  </si>
  <si>
    <t>4. 통신</t>
    <phoneticPr fontId="1" type="noConversion"/>
  </si>
  <si>
    <t>Rev0.1 Sample</t>
    <phoneticPr fontId="1" type="noConversion"/>
  </si>
  <si>
    <t>default 9000</t>
    <phoneticPr fontId="1" type="noConversion"/>
  </si>
  <si>
    <t>default 50000</t>
  </si>
  <si>
    <t>default 50000</t>
    <phoneticPr fontId="1" type="noConversion"/>
  </si>
  <si>
    <t xml:space="preserve"> </t>
    <phoneticPr fontId="1" type="noConversion"/>
  </si>
  <si>
    <t>LTC2601(DAC) SDO(MISO) Open</t>
    <phoneticPr fontId="1" type="noConversion"/>
  </si>
  <si>
    <t>Daisy chain용 Data out pin 제거</t>
    <phoneticPr fontId="1" type="noConversion"/>
  </si>
  <si>
    <t>SPI Damping Resistor 값 변경</t>
    <phoneticPr fontId="1" type="noConversion"/>
  </si>
  <si>
    <t>220R → 47R</t>
    <phoneticPr fontId="1" type="noConversion"/>
  </si>
  <si>
    <t>default 9000</t>
  </si>
  <si>
    <t>Digital output 회로 수정</t>
    <phoneticPr fontId="1" type="noConversion"/>
  </si>
  <si>
    <t>LTC2601 SDO Pin 단락</t>
    <phoneticPr fontId="1" type="noConversion"/>
  </si>
  <si>
    <t>Digital output 회로 수정 (Jump)</t>
    <phoneticPr fontId="1" type="noConversion"/>
  </si>
  <si>
    <t>V0.1</t>
    <phoneticPr fontId="1" type="noConversion"/>
  </si>
  <si>
    <t>O</t>
  </si>
  <si>
    <t xml:space="preserve"> UART #3 (APM200i)</t>
    <phoneticPr fontId="1" type="noConversion"/>
  </si>
  <si>
    <t>9. FAN Alarm</t>
    <phoneticPr fontId="1" type="noConversion"/>
  </si>
  <si>
    <t xml:space="preserve"> FAN1</t>
    <phoneticPr fontId="1" type="noConversion"/>
  </si>
  <si>
    <t xml:space="preserve"> FAN2</t>
    <phoneticPr fontId="1" type="noConversion"/>
  </si>
  <si>
    <t xml:space="preserve"> 4~20mA Ext ADC IN 1</t>
  </si>
  <si>
    <t xml:space="preserve"> 4~20mA Ext ADC IN 2</t>
  </si>
  <si>
    <t xml:space="preserve"> 4~20mA Ext ADC IN 3</t>
  </si>
  <si>
    <t xml:space="preserve"> 4~20mA Ext DAC OUT 0</t>
    <phoneticPr fontId="1" type="noConversion"/>
  </si>
  <si>
    <t xml:space="preserve"> 4~20mA Ext DAC OUT 1</t>
  </si>
  <si>
    <t xml:space="preserve"> 4~20mA Ext DAC OUT 2</t>
  </si>
  <si>
    <t xml:space="preserve"> 4~20mA Ext DAC OUT 3</t>
  </si>
  <si>
    <t xml:space="preserve"> 4~20mA Ext DAC OUT 0 calibration</t>
    <phoneticPr fontId="1" type="noConversion"/>
  </si>
  <si>
    <t xml:space="preserve"> 4~20mA Ext ADC IN 0 calibration</t>
    <phoneticPr fontId="1" type="noConversion"/>
  </si>
  <si>
    <t xml:space="preserve"> 4~20mA Ext DAC OUT 1 calibration</t>
  </si>
  <si>
    <t xml:space="preserve"> 4~20mA Ext DAC OUT 2 calibration</t>
  </si>
  <si>
    <t xml:space="preserve"> 4~20mA Ext DAC OUT 3 calibration</t>
  </si>
  <si>
    <t xml:space="preserve"> 4~20mA Ext ADC IN 1 calibration</t>
  </si>
  <si>
    <t xml:space="preserve"> 4~20mA Ext ADC IN 2 calibration</t>
  </si>
  <si>
    <t xml:space="preserve"> 4~20mA Ext ADC IN 3 calibration</t>
  </si>
  <si>
    <t>1. Sigma-4000 Basic Specification</t>
    <phoneticPr fontId="1" type="noConversion"/>
  </si>
  <si>
    <t>Sigma-4000 Main board SW 작업 방법</t>
    <phoneticPr fontId="1" type="noConversion"/>
  </si>
  <si>
    <t xml:space="preserve"> APM200i
 - 115200, 8, no, 1 stop bit</t>
    <phoneticPr fontId="1" type="noConversion"/>
  </si>
  <si>
    <t>Sigma-3000/4000 MCU GPIOs</t>
    <phoneticPr fontId="1" type="noConversion"/>
  </si>
  <si>
    <t>ADC2</t>
  </si>
  <si>
    <t>ADC2_IN7</t>
    <phoneticPr fontId="1" type="noConversion"/>
  </si>
  <si>
    <t xml:space="preserve"> ADC_SPARE1</t>
    <phoneticPr fontId="1" type="noConversion"/>
  </si>
  <si>
    <t xml:space="preserve"> LCD(unused)
 - 115200, 8, no, 1 stop bit</t>
    <phoneticPr fontId="1" type="noConversion"/>
  </si>
  <si>
    <t xml:space="preserve"> ADC_SPARE2</t>
    <phoneticPr fontId="1" type="noConversion"/>
  </si>
  <si>
    <t xml:space="preserve"> ADC_SPARE3</t>
    <phoneticPr fontId="1" type="noConversion"/>
  </si>
  <si>
    <t>DAC_OD_2</t>
  </si>
  <si>
    <t>DAC_OD_3</t>
  </si>
  <si>
    <t>DAC_OD_4</t>
  </si>
  <si>
    <t>SPI_Select1</t>
    <phoneticPr fontId="1" type="noConversion"/>
  </si>
  <si>
    <t>SPI_Select2</t>
  </si>
  <si>
    <t>SPI_Select3</t>
  </si>
  <si>
    <t>SPI_Select4</t>
  </si>
  <si>
    <t>SPI_Select5</t>
  </si>
  <si>
    <t>OUT</t>
  </si>
  <si>
    <t xml:space="preserve"> DAC(XTR111) control (High : On, Low : Off)</t>
    <phoneticPr fontId="1" type="noConversion"/>
  </si>
  <si>
    <t>SPI Chip slect pin
SPI_Select1..4 : Ext DAC(LTC2601)#1..4
SPI_Select5 : Ext ADC(AD7682)</t>
    <phoneticPr fontId="1" type="noConversion"/>
  </si>
  <si>
    <t>MCU_D_OUT_0</t>
    <phoneticPr fontId="1" type="noConversion"/>
  </si>
  <si>
    <t>MCU_D_OUT_1</t>
  </si>
  <si>
    <t>MCU_D_OUT_2</t>
  </si>
  <si>
    <t>MCU_D_OUT_3</t>
  </si>
  <si>
    <t>MCU_D_OUT_4</t>
  </si>
  <si>
    <t>MCU_D_OUT_5</t>
  </si>
  <si>
    <t>MCU_D_OUT_6</t>
  </si>
  <si>
    <t>MCU_D_OUT_7</t>
  </si>
  <si>
    <t>MCU_D_OUT_8</t>
  </si>
  <si>
    <t>MCU_D_OUT_9</t>
  </si>
  <si>
    <t>MCU_D_OUT_10</t>
  </si>
  <si>
    <t>MCU_D_OUT_11</t>
  </si>
  <si>
    <t>MCU_D_OUT_12</t>
  </si>
  <si>
    <t>MCU_D_OUT_13</t>
  </si>
  <si>
    <t>MCU_D_OUT_14</t>
  </si>
  <si>
    <t>MCU_D_OUT_15</t>
  </si>
  <si>
    <t xml:space="preserve"> Digital output 1</t>
  </si>
  <si>
    <t xml:space="preserve"> Digital output 2</t>
  </si>
  <si>
    <t xml:space="preserve"> Digital output 3</t>
  </si>
  <si>
    <t xml:space="preserve"> Digital output 4</t>
  </si>
  <si>
    <t xml:space="preserve"> Digital output 5</t>
  </si>
  <si>
    <t xml:space="preserve"> Digital output 6</t>
  </si>
  <si>
    <t xml:space="preserve"> Digital output 7</t>
  </si>
  <si>
    <t xml:space="preserve"> Digital output 8</t>
  </si>
  <si>
    <t xml:space="preserve"> Digital output 9</t>
  </si>
  <si>
    <t xml:space="preserve"> Digital output 10</t>
  </si>
  <si>
    <t xml:space="preserve"> Digital output 11</t>
  </si>
  <si>
    <t xml:space="preserve"> Digital output 12</t>
  </si>
  <si>
    <t xml:space="preserve"> Digital output 13</t>
  </si>
  <si>
    <t xml:space="preserve"> Digital output 14</t>
  </si>
  <si>
    <t xml:space="preserve"> Digital output 15</t>
  </si>
  <si>
    <t>MCU_D_IN_0</t>
    <phoneticPr fontId="1" type="noConversion"/>
  </si>
  <si>
    <t xml:space="preserve"> Digital input 8</t>
  </si>
  <si>
    <t xml:space="preserve"> Digital input 9</t>
  </si>
  <si>
    <t xml:space="preserve"> Digital input 10</t>
  </si>
  <si>
    <t xml:space="preserve"> Digital input 11</t>
  </si>
  <si>
    <t xml:space="preserve"> Digital input 12</t>
  </si>
  <si>
    <t xml:space="preserve"> Digital input 13</t>
  </si>
  <si>
    <t xml:space="preserve"> Digital input 14</t>
  </si>
  <si>
    <t xml:space="preserve"> Digital input 15</t>
  </si>
  <si>
    <t>MCU_D_IN_1</t>
  </si>
  <si>
    <t>MCU_D_IN_2</t>
  </si>
  <si>
    <t>MCU_D_IN_3</t>
  </si>
  <si>
    <t>MCU_D_IN_4</t>
  </si>
  <si>
    <t>MCU_D_IN_5</t>
  </si>
  <si>
    <t>MCU_D_IN_6</t>
  </si>
  <si>
    <t>MCU_D_IN_7</t>
  </si>
  <si>
    <t>MCU_D_IN_8</t>
  </si>
  <si>
    <t>MCU_D_IN_9</t>
  </si>
  <si>
    <t>MCU_D_IN_10</t>
  </si>
  <si>
    <t>MCU_D_IN_11</t>
  </si>
  <si>
    <t>MCU_D_IN_12</t>
  </si>
  <si>
    <t>MCU_D_IN_13</t>
  </si>
  <si>
    <t>MCU_D_IN_14</t>
  </si>
  <si>
    <t>MCU_D_IN_15</t>
  </si>
  <si>
    <t>TP9</t>
    <phoneticPr fontId="1" type="noConversion"/>
  </si>
  <si>
    <t>TP10</t>
    <phoneticPr fontId="1" type="noConversion"/>
  </si>
  <si>
    <t>FAN_IN_0</t>
    <phoneticPr fontId="1" type="noConversion"/>
  </si>
  <si>
    <t>FAN_IN_1</t>
  </si>
  <si>
    <t xml:space="preserve"> FAN Alarm</t>
    <phoneticPr fontId="1" type="noConversion"/>
  </si>
  <si>
    <t>OSC_OUT(TP8)</t>
    <phoneticPr fontId="1" type="noConversion"/>
  </si>
  <si>
    <t>GPIO</t>
  </si>
  <si>
    <t xml:space="preserve"> SPI I/F, used for …                                  ※ Damping resistor : 47R
  1) 4ch ADC 1ea (AD7682)
  2) 1ch DAC 4ea (LTC2601)</t>
    <phoneticPr fontId="1" type="noConversion"/>
  </si>
  <si>
    <t xml:space="preserve"> - 4~20mA out svc</t>
    <phoneticPr fontId="1" type="noConversion"/>
  </si>
  <si>
    <t xml:space="preserve"> - Digital input svc</t>
    <phoneticPr fontId="1" type="noConversion"/>
  </si>
  <si>
    <t xml:space="preserve"> @ 1 msec</t>
    <phoneticPr fontId="1" type="noConversion"/>
  </si>
  <si>
    <t xml:space="preserve"> - minimem loop time : 1msec</t>
    <phoneticPr fontId="1" type="noConversion"/>
  </si>
  <si>
    <t xml:space="preserve"> - 4~20mA in svc</t>
    <phoneticPr fontId="1" type="noConversion"/>
  </si>
  <si>
    <t xml:space="preserve"> - Sys. LED svc</t>
    <phoneticPr fontId="1" type="noConversion"/>
  </si>
  <si>
    <t xml:space="preserve"> - Debug svc</t>
    <phoneticPr fontId="1" type="noConversion"/>
  </si>
  <si>
    <t xml:space="preserve"> - Monitor svc</t>
    <phoneticPr fontId="1" type="noConversion"/>
  </si>
  <si>
    <t xml:space="preserve"> @ 200 msec</t>
    <phoneticPr fontId="1" type="noConversion"/>
  </si>
  <si>
    <t xml:space="preserve"> - sd card ejection svc</t>
    <phoneticPr fontId="1" type="noConversion"/>
  </si>
  <si>
    <t xml:space="preserve"> - 4 - 20 mA Out #1 : external DAC#1 (LTC2601) calibration</t>
    <phoneticPr fontId="1" type="noConversion"/>
  </si>
  <si>
    <t xml:space="preserve"> - 4 - 20 mA In #1 : external ADC ch1 calibration</t>
    <phoneticPr fontId="1" type="noConversion"/>
  </si>
  <si>
    <t xml:space="preserve"> - 4 - 20 mA Out #2 : external DAC#2 (LTC2601) calibration</t>
    <phoneticPr fontId="1" type="noConversion"/>
  </si>
  <si>
    <t xml:space="preserve"> - 4 - 20 mA Out #3 : external DAC#3 (LTC2601) calibration</t>
    <phoneticPr fontId="1" type="noConversion"/>
  </si>
  <si>
    <t xml:space="preserve"> - 4 - 20 mA Out #4 : external DAC#4 (LTC2601) calibration</t>
    <phoneticPr fontId="1" type="noConversion"/>
  </si>
  <si>
    <t xml:space="preserve"> - 4 - 20 mA In #1 : external ADC ch2 calibration</t>
  </si>
  <si>
    <t xml:space="preserve"> - 4 - 20 mA In #1 : external ADC ch3 calibration</t>
  </si>
  <si>
    <t xml:space="preserve"> - 4 - 20 mA In #1 : external ADC ch4 calibration</t>
  </si>
  <si>
    <t xml:space="preserve">   - DAC (LTC2601, 1 ch, 16-bit) : 4~20mA output</t>
    <phoneticPr fontId="1" type="noConversion"/>
  </si>
  <si>
    <t xml:space="preserve">   - ADC (AD7682, 4 ch, 16-bit) : 4~20mA input</t>
    <phoneticPr fontId="1" type="noConversion"/>
  </si>
  <si>
    <t xml:space="preserve">     - voltage reference setting : internal reference 4.096V</t>
    <phoneticPr fontId="1" type="noConversion"/>
  </si>
  <si>
    <t>ref. vtg selection
0 0 1 : int. ref. vtg</t>
    <phoneticPr fontId="1" type="noConversion"/>
  </si>
  <si>
    <t>3. LTC2601 SPI related</t>
    <phoneticPr fontId="1" type="noConversion"/>
  </si>
  <si>
    <t xml:space="preserve">   - LTC2601 : 1 channel 16-bit DAC</t>
    <phoneticPr fontId="1" type="noConversion"/>
  </si>
  <si>
    <t xml:space="preserve">  1) LTC2601 setting</t>
    <phoneticPr fontId="1" type="noConversion"/>
  </si>
  <si>
    <t>1) write CMD = 0 0 1 1 , data = 0x000 (DAC output 0 V)</t>
    <phoneticPr fontId="1" type="noConversion"/>
  </si>
  <si>
    <t>1) write CMD = 0 0 1 1 , data = 0xnnnn</t>
    <phoneticPr fontId="1" type="noConversion"/>
  </si>
  <si>
    <t>resolution = 4.096 V / 65536 = 0.0625 mV</t>
    <phoneticPr fontId="1" type="noConversion"/>
  </si>
  <si>
    <t>resolution = 2.500 V / 65536 = 0.0381 mV</t>
    <phoneticPr fontId="1" type="noConversion"/>
  </si>
  <si>
    <t>resolution = 5.000 V / 65536 = 0.0763 mV</t>
    <phoneticPr fontId="1" type="noConversion"/>
  </si>
  <si>
    <t>D15</t>
  </si>
  <si>
    <t>D14</t>
  </si>
  <si>
    <t>D13</t>
  </si>
  <si>
    <t>D12</t>
  </si>
  <si>
    <t>D11</t>
  </si>
  <si>
    <t>D10</t>
  </si>
  <si>
    <t>No operation</t>
    <phoneticPr fontId="1" type="noConversion"/>
  </si>
  <si>
    <t>LTC2601</t>
    <phoneticPr fontId="1" type="noConversion"/>
  </si>
  <si>
    <t>※ SDO의 경우 Daisy chain용으로 일반 SPI통신용으로 사용 불가</t>
    <phoneticPr fontId="1" type="noConversion"/>
  </si>
  <si>
    <t>TPID_APM200i</t>
    <phoneticPr fontId="1" type="noConversion"/>
  </si>
  <si>
    <t>TPID_PLC</t>
    <phoneticPr fontId="1" type="noConversion"/>
  </si>
  <si>
    <t xml:space="preserve"> Reserved
 - 
 - 115200 baud, 8 data bit, no parity, 1 stop bit</t>
    <phoneticPr fontId="1" type="noConversion"/>
  </si>
  <si>
    <t xml:space="preserve"> APM200i 와 연결
 - 
 - 115200 baud, 8 data bit, no parity, 1 stop bit</t>
    <phoneticPr fontId="1" type="noConversion"/>
  </si>
  <si>
    <t>Sigma-3000/4000 MCU UART Assignment</t>
    <phoneticPr fontId="1" type="noConversion"/>
  </si>
  <si>
    <t xml:space="preserve"> - APM200i와 공급설비(PLC) 사이에서 Start signal과 Relay signal을 전달하는 기능</t>
    <phoneticPr fontId="1" type="noConversion"/>
  </si>
  <si>
    <t xml:space="preserve"> - GPIO를 통한 단순한 Read/Write 기능</t>
    <phoneticPr fontId="1" type="noConversion"/>
  </si>
  <si>
    <t xml:space="preserve"> - Hirose社의 26pin IDC Connector를 사용하고, 8ea Port별로 Isolation을 구성</t>
    <phoneticPr fontId="1" type="noConversion"/>
  </si>
  <si>
    <t>Digital input/output</t>
    <phoneticPr fontId="1" type="noConversion"/>
  </si>
  <si>
    <t>3.3V</t>
    <phoneticPr fontId="1" type="noConversion"/>
  </si>
  <si>
    <t>5V</t>
    <phoneticPr fontId="1" type="noConversion"/>
  </si>
  <si>
    <t>24V</t>
    <phoneticPr fontId="1" type="noConversion"/>
  </si>
  <si>
    <t>12V</t>
    <phoneticPr fontId="1" type="noConversion"/>
  </si>
  <si>
    <t>Current(mA)</t>
    <phoneticPr fontId="1" type="noConversion"/>
  </si>
  <si>
    <t>Idle</t>
    <phoneticPr fontId="1" type="noConversion"/>
  </si>
  <si>
    <t>DAC(20mA)</t>
    <phoneticPr fontId="1" type="noConversion"/>
  </si>
  <si>
    <t>GPIO output</t>
    <phoneticPr fontId="1" type="noConversion"/>
  </si>
  <si>
    <t>Isolation RS232</t>
    <phoneticPr fontId="1" type="noConversion"/>
  </si>
  <si>
    <t>Circuit
(1 port)</t>
    <phoneticPr fontId="1" type="noConversion"/>
  </si>
  <si>
    <t>System LED</t>
    <phoneticPr fontId="1" type="noConversion"/>
  </si>
  <si>
    <t>Ref</t>
    <phoneticPr fontId="1" type="noConversion"/>
  </si>
  <si>
    <t>0 @24V</t>
    <phoneticPr fontId="1" type="noConversion"/>
  </si>
  <si>
    <t>0 @12V</t>
    <phoneticPr fontId="1" type="noConversion"/>
  </si>
  <si>
    <t>131.13 @5V</t>
    <phoneticPr fontId="1" type="noConversion"/>
  </si>
  <si>
    <t>68 @3.3V</t>
    <phoneticPr fontId="1" type="noConversion"/>
  </si>
  <si>
    <t>No</t>
    <phoneticPr fontId="1" type="noConversion"/>
  </si>
  <si>
    <t>CH1</t>
    <phoneticPr fontId="1" type="noConversion"/>
  </si>
  <si>
    <t>0mA</t>
    <phoneticPr fontId="1" type="noConversion"/>
  </si>
  <si>
    <t>20mA</t>
    <phoneticPr fontId="1" type="noConversion"/>
  </si>
  <si>
    <t>CH2</t>
  </si>
  <si>
    <t>CH3</t>
  </si>
  <si>
    <t>CH4</t>
  </si>
  <si>
    <t>AVG</t>
    <phoneticPr fontId="1" type="noConversion"/>
  </si>
  <si>
    <t>UART4 직렬 저항 값 변경</t>
    <phoneticPr fontId="1" type="noConversion"/>
  </si>
  <si>
    <t>10K → 10R (R200, R201)</t>
    <phoneticPr fontId="1" type="noConversion"/>
  </si>
  <si>
    <t>Sigma-3000/4000 SW IO Protocol</t>
    <phoneticPr fontId="1" type="noConversion"/>
  </si>
  <si>
    <t>1. Protocol 정의</t>
    <phoneticPr fontId="1" type="noConversion"/>
  </si>
  <si>
    <t>2. Protocol 설계</t>
    <phoneticPr fontId="1" type="noConversion"/>
  </si>
  <si>
    <t xml:space="preserve">  1) Main Loop (ap_comm_service)</t>
    <phoneticPr fontId="1" type="noConversion"/>
  </si>
  <si>
    <t xml:space="preserve">    → 1ms 마다 ap_comm_service() 함수를 호출</t>
    <phoneticPr fontId="1" type="noConversion"/>
  </si>
  <si>
    <t xml:space="preserve">      → UART3(APM200i)의 Queue에 있는 Char 1Byte를 읽어 (char)ch에 저장한다.</t>
    <phoneticPr fontId="1" type="noConversion"/>
  </si>
  <si>
    <t xml:space="preserve">      → ch가 0이 아닐 경우(입력이 있을 경우) ap_data_service(ch)를 호출</t>
    <phoneticPr fontId="1" type="noConversion"/>
  </si>
  <si>
    <t xml:space="preserve">  2) Data 처리 (ap_data_service)</t>
    <phoneticPr fontId="1" type="noConversion"/>
  </si>
  <si>
    <t xml:space="preserve">    → UART3(APM200i)에 입력이 있을 경우 ap_data_sevice(ch) 함수 호출</t>
    <phoneticPr fontId="1" type="noConversion"/>
  </si>
  <si>
    <t xml:space="preserve">      → Buffer overflow 검사 후 문제 없을 시 APRxDataBuf에 (char)ch 저장 (APDataIndex count 증가)</t>
    <phoneticPr fontId="1" type="noConversion"/>
  </si>
  <si>
    <t xml:space="preserve">      → 이후 위 단계를 반복하여 (char)ch를 APRxDataBuf에 저장하고, is_end_flag_ap() 함수를 반복 호출하여 end signal(=[CR][LF])가 입력되었는지 확인</t>
    <phoneticPr fontId="1" type="noConversion"/>
  </si>
  <si>
    <t xml:space="preserve">      → is_end_flag_ap() 함수에서 end signal이 감지되면 지금까지 입력된 데이터의 길이를 검사 (24byte or 48byte)</t>
    <phoneticPr fontId="1" type="noConversion"/>
  </si>
  <si>
    <t xml:space="preserve">      → 데이터의 유효성이 확인되면 APTxDataBuf로 APRxDataBuf의 데이터를 복사 한 후 PC로 TxBuf를 송출</t>
    <phoneticPr fontId="1" type="noConversion"/>
  </si>
  <si>
    <t xml:space="preserve">         (데이터의 길이가 24bit or 48bit가 아닐 경우 [Wrong IO Frame length] Error massage와 함께 SD Card에 Log 기록</t>
    <phoneticPr fontId="1" type="noConversion"/>
  </si>
  <si>
    <t>CR</t>
    <phoneticPr fontId="1" type="noConversion"/>
  </si>
  <si>
    <t>LF</t>
    <phoneticPr fontId="1" type="noConversion"/>
  </si>
  <si>
    <t>Byte</t>
    <phoneticPr fontId="1" type="noConversion"/>
  </si>
  <si>
    <t>24Byte</t>
    <phoneticPr fontId="1" type="noConversion"/>
  </si>
  <si>
    <t>48Byte</t>
    <phoneticPr fontId="1" type="noConversion"/>
  </si>
  <si>
    <t xml:space="preserve">      → Data 송출 후 Tx Buf, Rx Buf 및 Index 모두 초기화</t>
    <phoneticPr fontId="1" type="noConversion"/>
  </si>
  <si>
    <t xml:space="preserve">  1) Main Loop (sw_io_comm_service)</t>
    <phoneticPr fontId="1" type="noConversion"/>
  </si>
  <si>
    <t xml:space="preserve">    → 1ms 마다 sw_io_comm_service() 함수를 호출</t>
    <phoneticPr fontId="1" type="noConversion"/>
  </si>
  <si>
    <t xml:space="preserve">      → UART2(PC)의 Queue에 있는 Char 1Byte를 읽어 (char)ch에 저장한다.</t>
    <phoneticPr fontId="1" type="noConversion"/>
  </si>
  <si>
    <t xml:space="preserve">      → ch가 0이 아닐 경우(입력이 있을 경우) sw_io_data_service(ch)를 호출</t>
    <phoneticPr fontId="1" type="noConversion"/>
  </si>
  <si>
    <t>TEST 중</t>
    <phoneticPr fontId="1" type="noConversion"/>
  </si>
  <si>
    <t>박순호 책임</t>
    <phoneticPr fontId="1" type="noConversion"/>
  </si>
  <si>
    <t>SW 테스트</t>
    <phoneticPr fontId="1" type="noConversion"/>
  </si>
  <si>
    <t>SPI Damping 저항 교체</t>
    <phoneticPr fontId="1" type="noConversion"/>
  </si>
  <si>
    <t>UART4 series 저항 교체</t>
    <phoneticPr fontId="1" type="noConversion"/>
  </si>
  <si>
    <t xml:space="preserve"> UART #1 (Debug/PC IO Frame)</t>
    <phoneticPr fontId="1" type="noConversion"/>
  </si>
  <si>
    <t xml:space="preserve"> UART #2 (PC Data Frame)</t>
    <phoneticPr fontId="1" type="noConversion"/>
  </si>
  <si>
    <t xml:space="preserve"> UART #6 (PLC)</t>
    <phoneticPr fontId="1" type="noConversion"/>
  </si>
  <si>
    <t>TPID_PC</t>
    <phoneticPr fontId="1" type="noConversion"/>
  </si>
  <si>
    <t xml:space="preserve"> DEBUG 및 PC IO Frame 공용 포트
 - system monitoring, FW upgrade
 - 115200 baud, 8 data bit, no parity, 1 stop bit</t>
    <phoneticPr fontId="1" type="noConversion"/>
  </si>
  <si>
    <t xml:space="preserve"> PC Data Frame
 - 115200 baud, 8 data bit, no parity, 1 stop bit</t>
    <phoneticPr fontId="1" type="noConversion"/>
  </si>
  <si>
    <t>전원부 신규 설계</t>
    <phoneticPr fontId="1" type="noConversion"/>
  </si>
  <si>
    <t>IO LED indicator 추가</t>
    <phoneticPr fontId="1" type="noConversion"/>
  </si>
  <si>
    <t>XTR111 대체 회로 신규 설계</t>
    <phoneticPr fontId="1" type="noConversion"/>
  </si>
  <si>
    <t>수정 (Debug Mode 추가)</t>
    <phoneticPr fontId="1" type="noConversion"/>
  </si>
  <si>
    <t xml:space="preserve"> 입력 buffer 확인 후</t>
    <phoneticPr fontId="1" type="noConversion"/>
  </si>
  <si>
    <t xml:space="preserve">  Ctrl + D 입력일 경우 Debug mode off</t>
    <phoneticPr fontId="1" type="noConversion"/>
  </si>
  <si>
    <t xml:space="preserve">  Ctrl + A 입력일 경우 Debug mode on</t>
    <phoneticPr fontId="1" type="noConversion"/>
  </si>
  <si>
    <t xml:space="preserve">  그 외 입력은 sw_io_data_service 함수 호출</t>
    <phoneticPr fontId="1" type="noConversion"/>
  </si>
  <si>
    <t xml:space="preserve">    → UART1(DEBUG)에 입력이 있을 경우 sw_io_data_service(ch) 함수 호출</t>
    <phoneticPr fontId="1" type="noConversion"/>
  </si>
  <si>
    <t>Debug mode에 따른 Main 내 호출 함수</t>
    <phoneticPr fontId="1" type="noConversion"/>
  </si>
  <si>
    <t>Debug mode off</t>
    <phoneticPr fontId="1" type="noConversion"/>
  </si>
  <si>
    <t>Debug mode on</t>
    <phoneticPr fontId="1" type="noConversion"/>
  </si>
  <si>
    <t>Debug_feature()</t>
    <phoneticPr fontId="1" type="noConversion"/>
  </si>
  <si>
    <t>sw_io_comm_service()</t>
    <phoneticPr fontId="1" type="noConversion"/>
  </si>
  <si>
    <t xml:space="preserve">  2) Data 처리 (sw_io_data_service)</t>
    <phoneticPr fontId="1" type="noConversion"/>
  </si>
  <si>
    <t xml:space="preserve">      → Buffer overflow 검사 후 문제 없을 시 아래 swRxDataBufffer에 (char)ch 저장 (swDataIndex count 증가)</t>
    <phoneticPr fontId="1" type="noConversion"/>
  </si>
  <si>
    <t xml:space="preserve">      → swDataIndex count가 5개(0,2,h,cr,lf)가 될때마다 STX(start) 신호인지를 확인</t>
    <phoneticPr fontId="1" type="noConversion"/>
  </si>
  <si>
    <t xml:space="preserve">        → STX가 아닐 경우 1bit씩 Shift하여 반복 검사</t>
    <phoneticPr fontId="1" type="noConversion"/>
  </si>
  <si>
    <t xml:space="preserve">        → STX일 경우 startFlag_sw를 1로 업데이트</t>
    <phoneticPr fontId="1" type="noConversion"/>
  </si>
  <si>
    <t xml:space="preserve">      → 이후 End flag(0,3,h,cr,lf)가 감지될때까지 Buffer에 반복 Stacking</t>
    <phoneticPr fontId="1" type="noConversion"/>
  </si>
  <si>
    <t xml:space="preserve">        → End flag가 감지되면 process_io_frame 함수를 호출하여 데이터를 분석 및 실행</t>
    <phoneticPr fontId="1" type="noConversion"/>
  </si>
  <si>
    <t xml:space="preserve">        → 이후 send_buffer_Data_to_tpid 함수를 사용하여 Feedback 데이터 송출</t>
    <phoneticPr fontId="1" type="noConversion"/>
  </si>
  <si>
    <t>I/O Frame List</t>
    <phoneticPr fontId="1" type="noConversion"/>
  </si>
  <si>
    <t xml:space="preserve"> 1) Protocol ID Check</t>
    <phoneticPr fontId="1" type="noConversion"/>
  </si>
  <si>
    <t xml:space="preserve"> 2) Error code Check (미사용)</t>
    <phoneticPr fontId="1" type="noConversion"/>
  </si>
  <si>
    <t xml:space="preserve"> 3) Model Check (Sigma-3000, Sigma-4000)</t>
    <phoneticPr fontId="1" type="noConversion"/>
  </si>
  <si>
    <t xml:space="preserve"> 4) Digital input</t>
    <phoneticPr fontId="1" type="noConversion"/>
  </si>
  <si>
    <t xml:space="preserve"> 5) Digital output</t>
    <phoneticPr fontId="1" type="noConversion"/>
  </si>
  <si>
    <t xml:space="preserve"> 6) Analog input</t>
    <phoneticPr fontId="1" type="noConversion"/>
  </si>
  <si>
    <t xml:space="preserve"> 7) Analog output</t>
    <phoneticPr fontId="1" type="noConversion"/>
  </si>
  <si>
    <t>최기용 책임</t>
    <phoneticPr fontId="1" type="noConversion"/>
  </si>
  <si>
    <t>조락현 연구원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</si>
</sst>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);[Red]\(0.00\)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7" borderId="22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3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41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10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center" vertical="center"/>
    </xf>
    <xf numFmtId="0" fontId="8" fillId="5" borderId="15" xfId="0" quotePrefix="1" applyFont="1" applyFill="1" applyBorder="1" applyAlignment="1">
      <alignment horizontal="center"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quotePrefix="1" applyFont="1">
      <alignment vertical="center"/>
    </xf>
    <xf numFmtId="0" fontId="2" fillId="0" borderId="5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9" borderId="10" xfId="0" applyFont="1" applyFill="1" applyBorder="1">
      <alignment vertical="center"/>
    </xf>
    <xf numFmtId="0" fontId="2" fillId="9" borderId="3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5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53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4" fillId="7" borderId="13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4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11" borderId="3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quotePrefix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5" xfId="0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0" xfId="0" quotePrefix="1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6" xfId="0" quotePrefix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7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6" fillId="0" borderId="53" xfId="0" applyFont="1" applyBorder="1">
      <alignment vertical="center"/>
    </xf>
    <xf numFmtId="0" fontId="2" fillId="0" borderId="48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27" xfId="0" applyFont="1" applyFill="1" applyBorder="1">
      <alignment vertical="center"/>
    </xf>
    <xf numFmtId="0" fontId="2" fillId="7" borderId="28" xfId="0" applyFont="1" applyFill="1" applyBorder="1">
      <alignment vertical="center"/>
    </xf>
    <xf numFmtId="0" fontId="2" fillId="0" borderId="49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11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35" xfId="0" applyFont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16" borderId="33" xfId="0" applyFont="1" applyFill="1" applyBorder="1" applyAlignment="1">
      <alignment horizontal="center" vertical="center"/>
    </xf>
    <xf numFmtId="0" fontId="2" fillId="16" borderId="3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5" xfId="0" applyBorder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40" xfId="0" applyFont="1" applyBorder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7" borderId="49" xfId="0" applyFont="1" applyFill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0" xfId="0" quotePrefix="1" applyBorder="1" applyAlignment="1">
      <alignment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0" fillId="0" borderId="39" xfId="0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11" borderId="9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7" xfId="0" applyFont="1" applyFill="1" applyBorder="1" applyAlignment="1">
      <alignment vertical="center"/>
    </xf>
    <xf numFmtId="0" fontId="0" fillId="0" borderId="0" xfId="0" applyFill="1">
      <alignment vertical="center"/>
    </xf>
    <xf numFmtId="177" fontId="0" fillId="0" borderId="3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53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6" fillId="0" borderId="5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2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vertical="center" wrapText="1"/>
    </xf>
    <xf numFmtId="0" fontId="2" fillId="0" borderId="52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40" xfId="0" applyFont="1" applyFill="1" applyBorder="1" applyAlignment="1">
      <alignment vertical="center"/>
    </xf>
    <xf numFmtId="0" fontId="2" fillId="0" borderId="6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 wrapText="1"/>
    </xf>
    <xf numFmtId="0" fontId="2" fillId="16" borderId="35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0" fillId="0" borderId="59" xfId="0" applyBorder="1" applyAlignment="1">
      <alignment horizontal="left" vertical="center" wrapText="1"/>
    </xf>
    <xf numFmtId="0" fontId="2" fillId="0" borderId="6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 wrapText="1"/>
    </xf>
    <xf numFmtId="0" fontId="2" fillId="11" borderId="9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2" borderId="40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 wrapText="1"/>
    </xf>
    <xf numFmtId="0" fontId="2" fillId="0" borderId="52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12" borderId="9" xfId="0" applyFont="1" applyFill="1" applyBorder="1" applyAlignment="1">
      <alignment horizontal="left" vertical="center" wrapText="1"/>
    </xf>
    <xf numFmtId="0" fontId="2" fillId="13" borderId="40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 wrapText="1"/>
    </xf>
    <xf numFmtId="0" fontId="2" fillId="5" borderId="52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14" borderId="40" xfId="0" applyFont="1" applyFill="1" applyBorder="1" applyAlignment="1">
      <alignment horizontal="left" vertical="center"/>
    </xf>
    <xf numFmtId="0" fontId="2" fillId="14" borderId="52" xfId="0" applyFont="1" applyFill="1" applyBorder="1" applyAlignment="1">
      <alignment horizontal="left" vertical="center"/>
    </xf>
    <xf numFmtId="0" fontId="2" fillId="14" borderId="47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2" fillId="10" borderId="40" xfId="0" applyFont="1" applyFill="1" applyBorder="1" applyAlignment="1">
      <alignment horizontal="left" vertical="center" wrapText="1"/>
    </xf>
    <xf numFmtId="0" fontId="2" fillId="10" borderId="52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7" borderId="36" xfId="0" applyFont="1" applyFill="1" applyBorder="1" applyAlignment="1">
      <alignment horizontal="center" vertical="center" wrapText="1"/>
    </xf>
    <xf numFmtId="0" fontId="2" fillId="7" borderId="62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47" xfId="0" applyFont="1" applyFill="1" applyBorder="1" applyAlignment="1">
      <alignment horizontal="center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9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wrapText="1"/>
    </xf>
    <xf numFmtId="0" fontId="2" fillId="7" borderId="56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1" borderId="5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7" borderId="3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1" borderId="32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0" borderId="53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6.png"/><Relationship Id="rId4" Type="http://schemas.openxmlformats.org/officeDocument/2006/relationships/image" Target="../media/image2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3</xdr:row>
      <xdr:rowOff>33618</xdr:rowOff>
    </xdr:from>
    <xdr:to>
      <xdr:col>5</xdr:col>
      <xdr:colOff>3143621</xdr:colOff>
      <xdr:row>25</xdr:row>
      <xdr:rowOff>179294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74C1D15-B77B-4C8A-8941-F52F6EB96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383" y="537883"/>
          <a:ext cx="8656914" cy="48521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63648</xdr:colOff>
      <xdr:row>26</xdr:row>
      <xdr:rowOff>67907</xdr:rowOff>
    </xdr:from>
    <xdr:to>
      <xdr:col>6</xdr:col>
      <xdr:colOff>2005992</xdr:colOff>
      <xdr:row>54</xdr:row>
      <xdr:rowOff>222213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1E239C0-93B0-4144-9022-F6680CF66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930" y="5626025"/>
          <a:ext cx="11776627" cy="6635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3372972</xdr:colOff>
      <xdr:row>3</xdr:row>
      <xdr:rowOff>44823</xdr:rowOff>
    </xdr:from>
    <xdr:to>
      <xdr:col>9</xdr:col>
      <xdr:colOff>1082263</xdr:colOff>
      <xdr:row>25</xdr:row>
      <xdr:rowOff>179294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76E1CCB-46A1-482A-B414-5E21EA724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4648" y="549088"/>
          <a:ext cx="8601409" cy="48409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693641</xdr:colOff>
      <xdr:row>72</xdr:row>
      <xdr:rowOff>75353</xdr:rowOff>
    </xdr:from>
    <xdr:to>
      <xdr:col>5</xdr:col>
      <xdr:colOff>693641</xdr:colOff>
      <xdr:row>86</xdr:row>
      <xdr:rowOff>6773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4641224" y="14373436"/>
          <a:ext cx="0" cy="2598420"/>
        </a:xfrm>
        <a:prstGeom prst="line">
          <a:avLst/>
        </a:prstGeom>
        <a:ln w="19050">
          <a:solidFill>
            <a:srgbClr val="FF0000"/>
          </a:solidFill>
          <a:prstDash val="lgDash"/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306480</xdr:colOff>
      <xdr:row>44</xdr:row>
      <xdr:rowOff>36811</xdr:rowOff>
    </xdr:from>
    <xdr:to>
      <xdr:col>9</xdr:col>
      <xdr:colOff>510738</xdr:colOff>
      <xdr:row>55</xdr:row>
      <xdr:rowOff>168032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FA0C3E-BEDA-4A4E-97B5-1710BA2E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039" y="8911870"/>
          <a:ext cx="5544782" cy="2344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253616</xdr:colOff>
      <xdr:row>59</xdr:row>
      <xdr:rowOff>73834</xdr:rowOff>
    </xdr:from>
    <xdr:to>
      <xdr:col>6</xdr:col>
      <xdr:colOff>244033</xdr:colOff>
      <xdr:row>63</xdr:row>
      <xdr:rowOff>167668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AC968C4-767D-4A35-A8A6-6476B1B9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175" y="11772775"/>
          <a:ext cx="3293948" cy="89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329988</xdr:colOff>
      <xdr:row>36</xdr:row>
      <xdr:rowOff>69116</xdr:rowOff>
    </xdr:from>
    <xdr:to>
      <xdr:col>8</xdr:col>
      <xdr:colOff>625474</xdr:colOff>
      <xdr:row>41</xdr:row>
      <xdr:rowOff>173833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B52FF2-3A18-436B-9F99-91C77D6DE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" y="9520033"/>
          <a:ext cx="4966546" cy="1121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1906</xdr:colOff>
      <xdr:row>50</xdr:row>
      <xdr:rowOff>12489</xdr:rowOff>
    </xdr:from>
    <xdr:to>
      <xdr:col>6</xdr:col>
      <xdr:colOff>1906</xdr:colOff>
      <xdr:row>56</xdr:row>
      <xdr:rowOff>148166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CE823D3-2E90-4B4A-A3B8-D0F3916BF93E}"/>
            </a:ext>
          </a:extLst>
        </xdr:cNvPr>
        <xdr:cNvCxnSpPr/>
      </xdr:nvCxnSpPr>
      <xdr:spPr>
        <a:xfrm>
          <a:off x="2139739" y="9421072"/>
          <a:ext cx="0" cy="19877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49</xdr:row>
      <xdr:rowOff>94193</xdr:rowOff>
    </xdr:from>
    <xdr:to>
      <xdr:col>11</xdr:col>
      <xdr:colOff>93346</xdr:colOff>
      <xdr:row>55</xdr:row>
      <xdr:rowOff>10584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99489EFB-892A-46A6-A6EA-6959DCD1CAA4}"/>
            </a:ext>
          </a:extLst>
        </xdr:cNvPr>
        <xdr:cNvCxnSpPr/>
      </xdr:nvCxnSpPr>
      <xdr:spPr>
        <a:xfrm>
          <a:off x="3289513" y="9407526"/>
          <a:ext cx="0" cy="1059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102025</xdr:colOff>
      <xdr:row>56</xdr:row>
      <xdr:rowOff>10583</xdr:rowOff>
    </xdr:from>
    <xdr:to>
      <xdr:col>40</xdr:col>
      <xdr:colOff>102025</xdr:colOff>
      <xdr:row>56</xdr:row>
      <xdr:rowOff>173144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FB238AC1-5850-4DB4-A9E1-05C983CA77DF}"/>
            </a:ext>
          </a:extLst>
        </xdr:cNvPr>
        <xdr:cNvCxnSpPr/>
      </xdr:nvCxnSpPr>
      <xdr:spPr>
        <a:xfrm>
          <a:off x="9436525" y="11271250"/>
          <a:ext cx="0" cy="1625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93345</xdr:colOff>
      <xdr:row>55</xdr:row>
      <xdr:rowOff>24977</xdr:rowOff>
    </xdr:from>
    <xdr:to>
      <xdr:col>40</xdr:col>
      <xdr:colOff>105833</xdr:colOff>
      <xdr:row>56</xdr:row>
      <xdr:rowOff>10583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9EF65726-DF4A-4329-9155-EAF3E9D9E6ED}"/>
            </a:ext>
          </a:extLst>
        </xdr:cNvPr>
        <xdr:cNvCxnSpPr/>
      </xdr:nvCxnSpPr>
      <xdr:spPr>
        <a:xfrm>
          <a:off x="3289512" y="10481310"/>
          <a:ext cx="6150821" cy="7899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40</xdr:row>
      <xdr:rowOff>49954</xdr:rowOff>
    </xdr:from>
    <xdr:to>
      <xdr:col>6</xdr:col>
      <xdr:colOff>1906</xdr:colOff>
      <xdr:row>45</xdr:row>
      <xdr:rowOff>116416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B2C220B-741C-485C-A618-74F91C06108C}"/>
            </a:ext>
          </a:extLst>
        </xdr:cNvPr>
        <xdr:cNvCxnSpPr/>
      </xdr:nvCxnSpPr>
      <xdr:spPr>
        <a:xfrm>
          <a:off x="2139739" y="8971704"/>
          <a:ext cx="0" cy="1421129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93346</xdr:colOff>
      <xdr:row>39</xdr:row>
      <xdr:rowOff>64348</xdr:rowOff>
    </xdr:from>
    <xdr:to>
      <xdr:col>14</xdr:col>
      <xdr:colOff>93346</xdr:colOff>
      <xdr:row>43</xdr:row>
      <xdr:rowOff>105834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4A7E012-CA9F-4082-935D-B31303A34E5D}"/>
            </a:ext>
          </a:extLst>
        </xdr:cNvPr>
        <xdr:cNvCxnSpPr/>
      </xdr:nvCxnSpPr>
      <xdr:spPr>
        <a:xfrm>
          <a:off x="3924513" y="8774431"/>
          <a:ext cx="0" cy="803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1907</xdr:colOff>
      <xdr:row>45</xdr:row>
      <xdr:rowOff>0</xdr:rowOff>
    </xdr:from>
    <xdr:to>
      <xdr:col>45</xdr:col>
      <xdr:colOff>1907</xdr:colOff>
      <xdr:row>48</xdr:row>
      <xdr:rowOff>1906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A42E68F-B865-4ACB-98CF-6AF979C22843}"/>
            </a:ext>
          </a:extLst>
        </xdr:cNvPr>
        <xdr:cNvCxnSpPr/>
      </xdr:nvCxnSpPr>
      <xdr:spPr>
        <a:xfrm>
          <a:off x="10394740" y="10276417"/>
          <a:ext cx="0" cy="40407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88476</xdr:colOff>
      <xdr:row>43</xdr:row>
      <xdr:rowOff>103929</xdr:rowOff>
    </xdr:from>
    <xdr:to>
      <xdr:col>45</xdr:col>
      <xdr:colOff>10584</xdr:colOff>
      <xdr:row>45</xdr:row>
      <xdr:rowOff>10583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4E78BAF2-6C6B-4869-9386-5AACB07848C4}"/>
            </a:ext>
          </a:extLst>
        </xdr:cNvPr>
        <xdr:cNvCxnSpPr/>
      </xdr:nvCxnSpPr>
      <xdr:spPr>
        <a:xfrm>
          <a:off x="3919643" y="9576012"/>
          <a:ext cx="6483774" cy="71098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1906</xdr:colOff>
      <xdr:row>44</xdr:row>
      <xdr:rowOff>0</xdr:rowOff>
    </xdr:from>
    <xdr:to>
      <xdr:col>11</xdr:col>
      <xdr:colOff>1906</xdr:colOff>
      <xdr:row>48</xdr:row>
      <xdr:rowOff>8679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2BF29411-2961-487E-B3B2-F2DD846C266C}"/>
            </a:ext>
          </a:extLst>
        </xdr:cNvPr>
        <xdr:cNvCxnSpPr/>
      </xdr:nvCxnSpPr>
      <xdr:spPr>
        <a:xfrm>
          <a:off x="3198073" y="9278621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1907</xdr:colOff>
      <xdr:row>44</xdr:row>
      <xdr:rowOff>0</xdr:rowOff>
    </xdr:from>
    <xdr:to>
      <xdr:col>12</xdr:col>
      <xdr:colOff>1907</xdr:colOff>
      <xdr:row>48</xdr:row>
      <xdr:rowOff>31751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295265B3-F53A-4B87-A419-CBC5B352092D}"/>
            </a:ext>
          </a:extLst>
        </xdr:cNvPr>
        <xdr:cNvCxnSpPr/>
      </xdr:nvCxnSpPr>
      <xdr:spPr>
        <a:xfrm>
          <a:off x="3409740" y="9301693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206798</xdr:colOff>
      <xdr:row>45</xdr:row>
      <xdr:rowOff>74083</xdr:rowOff>
    </xdr:from>
    <xdr:to>
      <xdr:col>12</xdr:col>
      <xdr:colOff>10584</xdr:colOff>
      <xdr:row>45</xdr:row>
      <xdr:rowOff>74083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668882D-009C-4CDB-A9D5-312B16A6D366}"/>
            </a:ext>
          </a:extLst>
        </xdr:cNvPr>
        <xdr:cNvCxnSpPr/>
      </xdr:nvCxnSpPr>
      <xdr:spPr>
        <a:xfrm>
          <a:off x="3191298" y="9747250"/>
          <a:ext cx="22711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37</xdr:row>
      <xdr:rowOff>22014</xdr:rowOff>
    </xdr:from>
    <xdr:to>
      <xdr:col>5</xdr:col>
      <xdr:colOff>120227</xdr:colOff>
      <xdr:row>38</xdr:row>
      <xdr:rowOff>148166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646E4724-2B7C-4B95-A528-DD31D778A196}"/>
            </a:ext>
          </a:extLst>
        </xdr:cNvPr>
        <xdr:cNvCxnSpPr/>
      </xdr:nvCxnSpPr>
      <xdr:spPr>
        <a:xfrm>
          <a:off x="2046394" y="8319347"/>
          <a:ext cx="0" cy="32723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69215</xdr:colOff>
      <xdr:row>37</xdr:row>
      <xdr:rowOff>28788</xdr:rowOff>
    </xdr:from>
    <xdr:to>
      <xdr:col>23</xdr:col>
      <xdr:colOff>69215</xdr:colOff>
      <xdr:row>38</xdr:row>
      <xdr:rowOff>156845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E124865-0795-40DD-9185-6C14B0BE06C3}"/>
            </a:ext>
          </a:extLst>
        </xdr:cNvPr>
        <xdr:cNvCxnSpPr/>
      </xdr:nvCxnSpPr>
      <xdr:spPr>
        <a:xfrm>
          <a:off x="5805382" y="8326121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145203</xdr:colOff>
      <xdr:row>38</xdr:row>
      <xdr:rowOff>86571</xdr:rowOff>
    </xdr:from>
    <xdr:to>
      <xdr:col>23</xdr:col>
      <xdr:colOff>42333</xdr:colOff>
      <xdr:row>38</xdr:row>
      <xdr:rowOff>86571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9C5AC5F-292E-45DE-A98B-FCB49F811B02}"/>
            </a:ext>
          </a:extLst>
        </xdr:cNvPr>
        <xdr:cNvCxnSpPr/>
      </xdr:nvCxnSpPr>
      <xdr:spPr>
        <a:xfrm>
          <a:off x="2071370" y="8584988"/>
          <a:ext cx="3707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90</xdr:row>
      <xdr:rowOff>94193</xdr:rowOff>
    </xdr:from>
    <xdr:to>
      <xdr:col>11</xdr:col>
      <xdr:colOff>93346</xdr:colOff>
      <xdr:row>94</xdr:row>
      <xdr:rowOff>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CA8A46F9-78AF-4A57-A411-D14E48123481}"/>
            </a:ext>
          </a:extLst>
        </xdr:cNvPr>
        <xdr:cNvCxnSpPr/>
      </xdr:nvCxnSpPr>
      <xdr:spPr>
        <a:xfrm>
          <a:off x="3293323" y="10586086"/>
          <a:ext cx="0" cy="1057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83</xdr:row>
      <xdr:rowOff>49954</xdr:rowOff>
    </xdr:from>
    <xdr:to>
      <xdr:col>6</xdr:col>
      <xdr:colOff>1906</xdr:colOff>
      <xdr:row>88</xdr:row>
      <xdr:rowOff>0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A8B1669-6679-485A-9A78-6DF72815A4B1}"/>
            </a:ext>
          </a:extLst>
        </xdr:cNvPr>
        <xdr:cNvCxnSpPr/>
      </xdr:nvCxnSpPr>
      <xdr:spPr>
        <a:xfrm>
          <a:off x="2139739" y="8975514"/>
          <a:ext cx="0" cy="101515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1906</xdr:colOff>
      <xdr:row>87</xdr:row>
      <xdr:rowOff>105833</xdr:rowOff>
    </xdr:from>
    <xdr:to>
      <xdr:col>29</xdr:col>
      <xdr:colOff>1906</xdr:colOff>
      <xdr:row>89</xdr:row>
      <xdr:rowOff>190501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D767250D-8A0E-4D94-95CF-9B709B4A1961}"/>
            </a:ext>
          </a:extLst>
        </xdr:cNvPr>
        <xdr:cNvCxnSpPr/>
      </xdr:nvCxnSpPr>
      <xdr:spPr>
        <a:xfrm>
          <a:off x="7008073" y="18192750"/>
          <a:ext cx="0" cy="38100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96096</xdr:colOff>
      <xdr:row>93</xdr:row>
      <xdr:rowOff>199179</xdr:rowOff>
    </xdr:from>
    <xdr:to>
      <xdr:col>56</xdr:col>
      <xdr:colOff>10583</xdr:colOff>
      <xdr:row>96</xdr:row>
      <xdr:rowOff>84666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95A563F-D7C7-45B4-AB50-CD838FB1425D}"/>
            </a:ext>
          </a:extLst>
        </xdr:cNvPr>
        <xdr:cNvCxnSpPr/>
      </xdr:nvCxnSpPr>
      <xdr:spPr>
        <a:xfrm>
          <a:off x="3292263" y="19619596"/>
          <a:ext cx="9439487" cy="1091987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80</xdr:row>
      <xdr:rowOff>22014</xdr:rowOff>
    </xdr:from>
    <xdr:to>
      <xdr:col>5</xdr:col>
      <xdr:colOff>120227</xdr:colOff>
      <xdr:row>81</xdr:row>
      <xdr:rowOff>148166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97854C72-D7A7-4799-A3D5-C12D94198081}"/>
            </a:ext>
          </a:extLst>
        </xdr:cNvPr>
        <xdr:cNvCxnSpPr/>
      </xdr:nvCxnSpPr>
      <xdr:spPr>
        <a:xfrm>
          <a:off x="2048299" y="8315537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206799</xdr:colOff>
      <xdr:row>80</xdr:row>
      <xdr:rowOff>49954</xdr:rowOff>
    </xdr:from>
    <xdr:to>
      <xdr:col>29</xdr:col>
      <xdr:colOff>206799</xdr:colOff>
      <xdr:row>81</xdr:row>
      <xdr:rowOff>178011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BC9FC9C7-4905-477F-A06B-D2FBD3704620}"/>
            </a:ext>
          </a:extLst>
        </xdr:cNvPr>
        <xdr:cNvCxnSpPr/>
      </xdr:nvCxnSpPr>
      <xdr:spPr>
        <a:xfrm>
          <a:off x="7212966" y="16739871"/>
          <a:ext cx="0" cy="3291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143298</xdr:colOff>
      <xdr:row>81</xdr:row>
      <xdr:rowOff>88476</xdr:rowOff>
    </xdr:from>
    <xdr:to>
      <xdr:col>29</xdr:col>
      <xdr:colOff>190500</xdr:colOff>
      <xdr:row>81</xdr:row>
      <xdr:rowOff>88476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6FE39082-FD8C-4E5F-BFDE-B9B7D0F1F31A}"/>
            </a:ext>
          </a:extLst>
        </xdr:cNvPr>
        <xdr:cNvCxnSpPr/>
      </xdr:nvCxnSpPr>
      <xdr:spPr>
        <a:xfrm>
          <a:off x="2069465" y="16979476"/>
          <a:ext cx="512720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89</xdr:row>
      <xdr:rowOff>205740</xdr:rowOff>
    </xdr:from>
    <xdr:to>
      <xdr:col>6</xdr:col>
      <xdr:colOff>1906</xdr:colOff>
      <xdr:row>96</xdr:row>
      <xdr:rowOff>201083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3982A913-3848-42BE-BE26-810D66D528CE}"/>
            </a:ext>
          </a:extLst>
        </xdr:cNvPr>
        <xdr:cNvCxnSpPr/>
      </xdr:nvCxnSpPr>
      <xdr:spPr>
        <a:xfrm>
          <a:off x="2139739" y="18874740"/>
          <a:ext cx="0" cy="255651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1906</xdr:colOff>
      <xdr:row>96</xdr:row>
      <xdr:rowOff>84666</xdr:rowOff>
    </xdr:from>
    <xdr:to>
      <xdr:col>56</xdr:col>
      <xdr:colOff>1906</xdr:colOff>
      <xdr:row>97</xdr:row>
      <xdr:rowOff>206800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FEB6DD-DFDA-4221-BEAE-EC21FFC684FF}"/>
            </a:ext>
          </a:extLst>
        </xdr:cNvPr>
        <xdr:cNvCxnSpPr/>
      </xdr:nvCxnSpPr>
      <xdr:spPr>
        <a:xfrm>
          <a:off x="12723073" y="21314833"/>
          <a:ext cx="0" cy="3338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10583</xdr:colOff>
      <xdr:row>85</xdr:row>
      <xdr:rowOff>169333</xdr:rowOff>
    </xdr:from>
    <xdr:to>
      <xdr:col>29</xdr:col>
      <xdr:colOff>0</xdr:colOff>
      <xdr:row>87</xdr:row>
      <xdr:rowOff>116416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9B90A080-0CFA-41DB-A6C2-18DE31B7392F}"/>
            </a:ext>
          </a:extLst>
        </xdr:cNvPr>
        <xdr:cNvCxnSpPr/>
      </xdr:nvCxnSpPr>
      <xdr:spPr>
        <a:xfrm>
          <a:off x="3206750" y="17811750"/>
          <a:ext cx="3799417" cy="39158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82</xdr:row>
      <xdr:rowOff>74930</xdr:rowOff>
    </xdr:from>
    <xdr:to>
      <xdr:col>11</xdr:col>
      <xdr:colOff>1905</xdr:colOff>
      <xdr:row>85</xdr:row>
      <xdr:rowOff>169333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CAE275E-7369-4C00-BE9B-63C941DE1A85}"/>
            </a:ext>
          </a:extLst>
        </xdr:cNvPr>
        <xdr:cNvCxnSpPr/>
      </xdr:nvCxnSpPr>
      <xdr:spPr>
        <a:xfrm>
          <a:off x="3198072" y="17177597"/>
          <a:ext cx="0" cy="63415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190500</xdr:colOff>
      <xdr:row>4</xdr:row>
      <xdr:rowOff>154782</xdr:rowOff>
    </xdr:from>
    <xdr:to>
      <xdr:col>79</xdr:col>
      <xdr:colOff>210282</xdr:colOff>
      <xdr:row>35</xdr:row>
      <xdr:rowOff>95251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EF7F76-A8F7-428F-ADA6-4208D18BB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0" y="821532"/>
          <a:ext cx="8377970" cy="60007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213472</xdr:colOff>
      <xdr:row>4</xdr:row>
      <xdr:rowOff>80683</xdr:rowOff>
    </xdr:from>
    <xdr:to>
      <xdr:col>3</xdr:col>
      <xdr:colOff>1339719</xdr:colOff>
      <xdr:row>34</xdr:row>
      <xdr:rowOff>145678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C7AACA-DA04-466B-8E19-73A48EDE3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753036"/>
          <a:ext cx="2952806" cy="51076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1467971</xdr:colOff>
      <xdr:row>4</xdr:row>
      <xdr:rowOff>80772</xdr:rowOff>
    </xdr:from>
    <xdr:to>
      <xdr:col>5</xdr:col>
      <xdr:colOff>2094544</xdr:colOff>
      <xdr:row>34</xdr:row>
      <xdr:rowOff>146525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25B727B-668A-4549-9A86-419266E82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6883" y="753125"/>
          <a:ext cx="5557161" cy="5108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33618</xdr:colOff>
      <xdr:row>4</xdr:row>
      <xdr:rowOff>89648</xdr:rowOff>
    </xdr:from>
    <xdr:to>
      <xdr:col>12</xdr:col>
      <xdr:colOff>534521</xdr:colOff>
      <xdr:row>15</xdr:row>
      <xdr:rowOff>58227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F53157C-5F57-4D7A-A1BA-8195BE1B7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6893" y="775448"/>
          <a:ext cx="5796803" cy="18545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134470</xdr:colOff>
      <xdr:row>42</xdr:row>
      <xdr:rowOff>100854</xdr:rowOff>
    </xdr:from>
    <xdr:to>
      <xdr:col>4</xdr:col>
      <xdr:colOff>481853</xdr:colOff>
      <xdr:row>63</xdr:row>
      <xdr:rowOff>70999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78C221D-E8EC-4201-B2F5-0EC78AFA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6823" y="7160560"/>
          <a:ext cx="5277971" cy="349999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134471</xdr:colOff>
      <xdr:row>63</xdr:row>
      <xdr:rowOff>67234</xdr:rowOff>
    </xdr:from>
    <xdr:to>
      <xdr:col>4</xdr:col>
      <xdr:colOff>481483</xdr:colOff>
      <xdr:row>75</xdr:row>
      <xdr:rowOff>57564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38CFAC-AC8A-4F11-B939-4A11435137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5623"/>
        <a:stretch/>
      </xdr:blipFill>
      <xdr:spPr>
        <a:xfrm>
          <a:off x="806824" y="10656793"/>
          <a:ext cx="5277600" cy="200738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2454088</xdr:colOff>
      <xdr:row>72</xdr:row>
      <xdr:rowOff>100853</xdr:rowOff>
    </xdr:from>
    <xdr:to>
      <xdr:col>4</xdr:col>
      <xdr:colOff>1815353</xdr:colOff>
      <xdr:row>79</xdr:row>
      <xdr:rowOff>56029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6D30CCBC-5F8A-463E-B59B-3C4D72D9F3D3}"/>
            </a:ext>
          </a:extLst>
        </xdr:cNvPr>
        <xdr:cNvCxnSpPr/>
      </xdr:nvCxnSpPr>
      <xdr:spPr>
        <a:xfrm flipV="1">
          <a:off x="4953000" y="12203206"/>
          <a:ext cx="2465294" cy="11317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324971</xdr:colOff>
      <xdr:row>81</xdr:row>
      <xdr:rowOff>78442</xdr:rowOff>
    </xdr:from>
    <xdr:to>
      <xdr:col>3</xdr:col>
      <xdr:colOff>1893794</xdr:colOff>
      <xdr:row>91</xdr:row>
      <xdr:rowOff>43597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EE72BD6-CABF-43B6-A6D8-96EE7D67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7324" y="13693589"/>
          <a:ext cx="3395382" cy="1646037"/>
        </a:xfrm>
        <a:prstGeom prst="rect">
          <a:avLst/>
        </a:prstGeom>
      </xdr:spPr>
    </xdr:pic>
    <xdr:clientData/>
  </xdr:twoCellAnchor>
  <xdr:twoCellAnchor editAs="oneCell">
    <xdr:from>
      <xdr:col>1</xdr:col>
      <xdr:colOff>291353</xdr:colOff>
      <xdr:row>95</xdr:row>
      <xdr:rowOff>56031</xdr:rowOff>
    </xdr:from>
    <xdr:to>
      <xdr:col>3</xdr:col>
      <xdr:colOff>1871382</xdr:colOff>
      <xdr:row>112</xdr:row>
      <xdr:rowOff>75205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2561F3E8-0851-446D-BC04-11B250841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3706" y="16024413"/>
          <a:ext cx="3406588" cy="2876674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224120</xdr:colOff>
      <xdr:row>116</xdr:row>
      <xdr:rowOff>22412</xdr:rowOff>
    </xdr:from>
    <xdr:to>
      <xdr:col>4</xdr:col>
      <xdr:colOff>1624854</xdr:colOff>
      <xdr:row>140</xdr:row>
      <xdr:rowOff>53657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1B819D4-72E9-4CF1-8CB6-357376961B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3842"/>
        <a:stretch/>
      </xdr:blipFill>
      <xdr:spPr>
        <a:xfrm>
          <a:off x="896473" y="19520647"/>
          <a:ext cx="6331322" cy="4065363"/>
        </a:xfrm>
        <a:prstGeom prst="rect">
          <a:avLst/>
        </a:prstGeom>
      </xdr:spPr>
    </xdr:pic>
    <xdr:clientData/>
  </xdr:twoCellAnchor>
  <xdr:twoCellAnchor>
    <xdr:from>
      <xdr:col>4</xdr:col>
      <xdr:colOff>112059</xdr:colOff>
      <xdr:row>114</xdr:row>
      <xdr:rowOff>100853</xdr:rowOff>
    </xdr:from>
    <xdr:to>
      <xdr:col>4</xdr:col>
      <xdr:colOff>1804147</xdr:colOff>
      <xdr:row>114</xdr:row>
      <xdr:rowOff>112059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7CE82E0D-0429-41E6-81B7-04C371CF570E}"/>
            </a:ext>
          </a:extLst>
        </xdr:cNvPr>
        <xdr:cNvCxnSpPr/>
      </xdr:nvCxnSpPr>
      <xdr:spPr>
        <a:xfrm flipV="1">
          <a:off x="5715000" y="19262912"/>
          <a:ext cx="1692088" cy="112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134472</xdr:colOff>
      <xdr:row>116</xdr:row>
      <xdr:rowOff>56030</xdr:rowOff>
    </xdr:from>
    <xdr:to>
      <xdr:col>7</xdr:col>
      <xdr:colOff>364534</xdr:colOff>
      <xdr:row>133</xdr:row>
      <xdr:rowOff>11207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2AE2A5FC-7EB2-4140-9B41-11F30BBD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63972" y="19554265"/>
          <a:ext cx="5003768" cy="2812677"/>
        </a:xfrm>
        <a:prstGeom prst="rect">
          <a:avLst/>
        </a:prstGeom>
      </xdr:spPr>
    </xdr:pic>
    <xdr:clientData/>
  </xdr:twoCellAnchor>
  <xdr:twoCellAnchor editAs="oneCell">
    <xdr:from>
      <xdr:col>5</xdr:col>
      <xdr:colOff>100854</xdr:colOff>
      <xdr:row>135</xdr:row>
      <xdr:rowOff>67236</xdr:rowOff>
    </xdr:from>
    <xdr:to>
      <xdr:col>7</xdr:col>
      <xdr:colOff>896472</xdr:colOff>
      <xdr:row>147</xdr:row>
      <xdr:rowOff>84256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1616BB72-6DF2-426E-82F6-AE9E66BC5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30354" y="22759148"/>
          <a:ext cx="5569324" cy="2034079"/>
        </a:xfrm>
        <a:prstGeom prst="rect">
          <a:avLst/>
        </a:prstGeom>
      </xdr:spPr>
    </xdr:pic>
    <xdr:clientData/>
  </xdr:twoCellAnchor>
  <xdr:twoCellAnchor editAs="oneCell">
    <xdr:from>
      <xdr:col>5</xdr:col>
      <xdr:colOff>78441</xdr:colOff>
      <xdr:row>149</xdr:row>
      <xdr:rowOff>11207</xdr:rowOff>
    </xdr:from>
    <xdr:to>
      <xdr:col>8</xdr:col>
      <xdr:colOff>313765</xdr:colOff>
      <xdr:row>163</xdr:row>
      <xdr:rowOff>63104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9C46E2CB-82A2-48BC-969D-45AFEE1A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07941" y="25056354"/>
          <a:ext cx="6398559" cy="2405132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165</xdr:row>
      <xdr:rowOff>44824</xdr:rowOff>
    </xdr:from>
    <xdr:to>
      <xdr:col>7</xdr:col>
      <xdr:colOff>168088</xdr:colOff>
      <xdr:row>186</xdr:row>
      <xdr:rowOff>49999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2B7F3298-74C9-4F4E-B995-EB0A2C80F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19147" y="27779383"/>
          <a:ext cx="4852147" cy="3535028"/>
        </a:xfrm>
        <a:prstGeom prst="rect">
          <a:avLst/>
        </a:prstGeom>
      </xdr:spPr>
    </xdr:pic>
    <xdr:clientData/>
  </xdr:twoCellAnchor>
  <xdr:twoCellAnchor editAs="oneCell">
    <xdr:from>
      <xdr:col>5</xdr:col>
      <xdr:colOff>112060</xdr:colOff>
      <xdr:row>188</xdr:row>
      <xdr:rowOff>22412</xdr:rowOff>
    </xdr:from>
    <xdr:to>
      <xdr:col>7</xdr:col>
      <xdr:colOff>60024</xdr:colOff>
      <xdr:row>207</xdr:row>
      <xdr:rowOff>156882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813BB7E6-83AF-4810-A5E4-94C49ACB9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41560" y="31623000"/>
          <a:ext cx="4721670" cy="3328147"/>
        </a:xfrm>
        <a:prstGeom prst="rect">
          <a:avLst/>
        </a:prstGeom>
      </xdr:spPr>
    </xdr:pic>
    <xdr:clientData/>
  </xdr:twoCellAnchor>
  <xdr:twoCellAnchor editAs="oneCell">
    <xdr:from>
      <xdr:col>5</xdr:col>
      <xdr:colOff>89648</xdr:colOff>
      <xdr:row>209</xdr:row>
      <xdr:rowOff>156883</xdr:rowOff>
    </xdr:from>
    <xdr:to>
      <xdr:col>7</xdr:col>
      <xdr:colOff>559716</xdr:colOff>
      <xdr:row>237</xdr:row>
      <xdr:rowOff>33618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5DAE2415-F2A4-4C49-8179-61D38ED9B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19148" y="35287324"/>
          <a:ext cx="5243774" cy="4583206"/>
        </a:xfrm>
        <a:prstGeom prst="rect">
          <a:avLst/>
        </a:prstGeom>
      </xdr:spPr>
    </xdr:pic>
    <xdr:clientData/>
  </xdr:twoCellAnchor>
  <xdr:twoCellAnchor editAs="oneCell">
    <xdr:from>
      <xdr:col>5</xdr:col>
      <xdr:colOff>100853</xdr:colOff>
      <xdr:row>239</xdr:row>
      <xdr:rowOff>67235</xdr:rowOff>
    </xdr:from>
    <xdr:to>
      <xdr:col>8</xdr:col>
      <xdr:colOff>403412</xdr:colOff>
      <xdr:row>269</xdr:row>
      <xdr:rowOff>35955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CA5C1531-3473-415B-9013-53D215EA4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530353" y="40240323"/>
          <a:ext cx="6465794" cy="50113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4</xdr:row>
      <xdr:rowOff>66676</xdr:rowOff>
    </xdr:from>
    <xdr:to>
      <xdr:col>4</xdr:col>
      <xdr:colOff>405330</xdr:colOff>
      <xdr:row>22</xdr:row>
      <xdr:rowOff>142876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B095CFB-B0B2-48DA-8AF9-94A2C8A52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752476"/>
          <a:ext cx="5148780" cy="3162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145677</xdr:colOff>
      <xdr:row>64</xdr:row>
      <xdr:rowOff>54327</xdr:rowOff>
    </xdr:from>
    <xdr:to>
      <xdr:col>4</xdr:col>
      <xdr:colOff>1683959</xdr:colOff>
      <xdr:row>98</xdr:row>
      <xdr:rowOff>112059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1CCFD3A-5F12-46CD-A238-09AEAB769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030" y="10475798"/>
          <a:ext cx="6468870" cy="57727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246529</xdr:colOff>
      <xdr:row>31</xdr:row>
      <xdr:rowOff>67235</xdr:rowOff>
    </xdr:from>
    <xdr:to>
      <xdr:col>31</xdr:col>
      <xdr:colOff>70597</xdr:colOff>
      <xdr:row>42</xdr:row>
      <xdr:rowOff>72793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95E55A7-020B-4393-B637-AFD83D2AC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1882" y="5277970"/>
          <a:ext cx="5796803" cy="18545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9</xdr:col>
      <xdr:colOff>44824</xdr:colOff>
      <xdr:row>16</xdr:row>
      <xdr:rowOff>0</xdr:rowOff>
    </xdr:from>
    <xdr:to>
      <xdr:col>15</xdr:col>
      <xdr:colOff>179295</xdr:colOff>
      <xdr:row>21</xdr:row>
      <xdr:rowOff>100854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723BC6C-4EEA-445A-A8B6-DD901F76E461}"/>
            </a:ext>
          </a:extLst>
        </xdr:cNvPr>
        <xdr:cNvSpPr/>
      </xdr:nvSpPr>
      <xdr:spPr>
        <a:xfrm>
          <a:off x="11015383" y="2689412"/>
          <a:ext cx="1344706" cy="941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APM200i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67235</xdr:colOff>
      <xdr:row>16</xdr:row>
      <xdr:rowOff>0</xdr:rowOff>
    </xdr:from>
    <xdr:to>
      <xdr:col>32</xdr:col>
      <xdr:colOff>0</xdr:colOff>
      <xdr:row>21</xdr:row>
      <xdr:rowOff>100854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8879C979-122F-4D38-A94B-A8C4BE0DD8B6}"/>
            </a:ext>
          </a:extLst>
        </xdr:cNvPr>
        <xdr:cNvSpPr/>
      </xdr:nvSpPr>
      <xdr:spPr>
        <a:xfrm>
          <a:off x="14265088" y="2689412"/>
          <a:ext cx="1344706" cy="941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Sigma-4000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Main</a:t>
          </a:r>
          <a:r>
            <a:rPr lang="en-US" altLang="ko-KR" sz="1400" b="1" baseline="0">
              <a:solidFill>
                <a:sysClr val="windowText" lastClr="000000"/>
              </a:solidFill>
            </a:rPr>
            <a:t> Board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128307</xdr:colOff>
      <xdr:row>16</xdr:row>
      <xdr:rowOff>0</xdr:rowOff>
    </xdr:from>
    <xdr:to>
      <xdr:col>48</xdr:col>
      <xdr:colOff>61072</xdr:colOff>
      <xdr:row>21</xdr:row>
      <xdr:rowOff>100854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F49B18D0-5EC8-4DBA-87A5-BF0C34EC8CAF}"/>
            </a:ext>
          </a:extLst>
        </xdr:cNvPr>
        <xdr:cNvSpPr/>
      </xdr:nvSpPr>
      <xdr:spPr>
        <a:xfrm>
          <a:off x="17492382" y="2743200"/>
          <a:ext cx="1332940" cy="9581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Panel PC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67235</xdr:colOff>
      <xdr:row>2</xdr:row>
      <xdr:rowOff>67236</xdr:rowOff>
    </xdr:from>
    <xdr:to>
      <xdr:col>32</xdr:col>
      <xdr:colOff>0</xdr:colOff>
      <xdr:row>8</xdr:row>
      <xdr:rowOff>1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9FB5B64F-919F-4A94-9D26-EF5FE9118089}"/>
            </a:ext>
          </a:extLst>
        </xdr:cNvPr>
        <xdr:cNvSpPr/>
      </xdr:nvSpPr>
      <xdr:spPr>
        <a:xfrm>
          <a:off x="14230910" y="410136"/>
          <a:ext cx="1332940" cy="96146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PLC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공급설비</a:t>
          </a:r>
        </a:p>
      </xdr:txBody>
    </xdr:sp>
    <xdr:clientData/>
  </xdr:twoCellAnchor>
  <xdr:twoCellAnchor>
    <xdr:from>
      <xdr:col>15</xdr:col>
      <xdr:colOff>190500</xdr:colOff>
      <xdr:row>18</xdr:row>
      <xdr:rowOff>22411</xdr:rowOff>
    </xdr:from>
    <xdr:to>
      <xdr:col>25</xdr:col>
      <xdr:colOff>56029</xdr:colOff>
      <xdr:row>18</xdr:row>
      <xdr:rowOff>22411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3641B4DD-82F4-40A3-AE68-299A0FC6A8C7}"/>
            </a:ext>
          </a:extLst>
        </xdr:cNvPr>
        <xdr:cNvCxnSpPr/>
      </xdr:nvCxnSpPr>
      <xdr:spPr>
        <a:xfrm>
          <a:off x="12371294" y="3047999"/>
          <a:ext cx="1882588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19</xdr:row>
      <xdr:rowOff>78441</xdr:rowOff>
    </xdr:from>
    <xdr:to>
      <xdr:col>25</xdr:col>
      <xdr:colOff>56029</xdr:colOff>
      <xdr:row>19</xdr:row>
      <xdr:rowOff>78441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A26E2B00-F10C-41D2-B283-6613F6AE6731}"/>
            </a:ext>
          </a:extLst>
        </xdr:cNvPr>
        <xdr:cNvCxnSpPr/>
      </xdr:nvCxnSpPr>
      <xdr:spPr>
        <a:xfrm flipH="1">
          <a:off x="12382500" y="3439405"/>
          <a:ext cx="1906600" cy="0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56</xdr:col>
      <xdr:colOff>374197</xdr:colOff>
      <xdr:row>10</xdr:row>
      <xdr:rowOff>142875</xdr:rowOff>
    </xdr:from>
    <xdr:to>
      <xdr:col>76</xdr:col>
      <xdr:colOff>403452</xdr:colOff>
      <xdr:row>82</xdr:row>
      <xdr:rowOff>108857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94E66D09-55E0-4A9D-9BB8-7EE3234B0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3822" y="1809750"/>
          <a:ext cx="13364255" cy="119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2722</xdr:colOff>
      <xdr:row>16</xdr:row>
      <xdr:rowOff>55789</xdr:rowOff>
    </xdr:from>
    <xdr:ext cx="643509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224EF8-FCA1-4EAB-844D-40F8153CBB1C}"/>
            </a:ext>
          </a:extLst>
        </xdr:cNvPr>
        <xdr:cNvSpPr txBox="1"/>
      </xdr:nvSpPr>
      <xdr:spPr>
        <a:xfrm>
          <a:off x="12966247" y="2798989"/>
          <a:ext cx="64350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RS232</a:t>
          </a:r>
          <a:endParaRPr lang="ko-KR" altLang="en-US" sz="1400" b="1"/>
        </a:p>
      </xdr:txBody>
    </xdr:sp>
    <xdr:clientData/>
  </xdr:oneCellAnchor>
  <xdr:oneCellAnchor>
    <xdr:from>
      <xdr:col>18</xdr:col>
      <xdr:colOff>50347</xdr:colOff>
      <xdr:row>19</xdr:row>
      <xdr:rowOff>103414</xdr:rowOff>
    </xdr:from>
    <xdr:ext cx="949106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4EA1BE1-5B18-4CF0-A9F0-A4DB3EE15231}"/>
            </a:ext>
          </a:extLst>
        </xdr:cNvPr>
        <xdr:cNvSpPr txBox="1"/>
      </xdr:nvSpPr>
      <xdr:spPr>
        <a:xfrm>
          <a:off x="12813847" y="3360964"/>
          <a:ext cx="94910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IO Control</a:t>
          </a:r>
          <a:endParaRPr lang="ko-KR" altLang="en-US" sz="1400" b="1"/>
        </a:p>
      </xdr:txBody>
    </xdr:sp>
    <xdr:clientData/>
  </xdr:oneCellAnchor>
  <xdr:twoCellAnchor>
    <xdr:from>
      <xdr:col>32</xdr:col>
      <xdr:colOff>28575</xdr:colOff>
      <xdr:row>18</xdr:row>
      <xdr:rowOff>11205</xdr:rowOff>
    </xdr:from>
    <xdr:to>
      <xdr:col>41</xdr:col>
      <xdr:colOff>94129</xdr:colOff>
      <xdr:row>18</xdr:row>
      <xdr:rowOff>11205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D37C9AB6-054E-4279-9E31-F164CB8CA076}"/>
            </a:ext>
          </a:extLst>
        </xdr:cNvPr>
        <xdr:cNvCxnSpPr/>
      </xdr:nvCxnSpPr>
      <xdr:spPr>
        <a:xfrm>
          <a:off x="15638369" y="3036793"/>
          <a:ext cx="1880907" cy="0"/>
        </a:xfrm>
        <a:prstGeom prst="straightConnector1">
          <a:avLst/>
        </a:prstGeom>
        <a:ln w="38100">
          <a:solidFill>
            <a:srgbClr val="0070C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40822</xdr:colOff>
      <xdr:row>16</xdr:row>
      <xdr:rowOff>44583</xdr:rowOff>
    </xdr:from>
    <xdr:ext cx="643509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7AF98A6-5446-4ECC-AD60-63262B032E49}"/>
            </a:ext>
          </a:extLst>
        </xdr:cNvPr>
        <xdr:cNvSpPr txBox="1"/>
      </xdr:nvSpPr>
      <xdr:spPr>
        <a:xfrm>
          <a:off x="16255734" y="2733995"/>
          <a:ext cx="64350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RS232</a:t>
          </a:r>
          <a:endParaRPr lang="ko-KR" altLang="en-US" sz="1400" b="1"/>
        </a:p>
      </xdr:txBody>
    </xdr:sp>
    <xdr:clientData/>
  </xdr:oneCellAnchor>
  <xdr:twoCellAnchor>
    <xdr:from>
      <xdr:col>28</xdr:col>
      <xdr:colOff>131110</xdr:colOff>
      <xdr:row>8</xdr:row>
      <xdr:rowOff>47625</xdr:rowOff>
    </xdr:from>
    <xdr:to>
      <xdr:col>28</xdr:col>
      <xdr:colOff>131110</xdr:colOff>
      <xdr:row>15</xdr:row>
      <xdr:rowOff>123264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DCDD1EFE-CDF3-4A26-A23F-6CD0161BFCBC}"/>
            </a:ext>
          </a:extLst>
        </xdr:cNvPr>
        <xdr:cNvCxnSpPr/>
      </xdr:nvCxnSpPr>
      <xdr:spPr>
        <a:xfrm flipV="1">
          <a:off x="14894860" y="1419225"/>
          <a:ext cx="0" cy="12757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50347</xdr:colOff>
      <xdr:row>10</xdr:row>
      <xdr:rowOff>122464</xdr:rowOff>
    </xdr:from>
    <xdr:ext cx="643509" cy="31149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5BB1A86-1325-4AC6-8BCB-B97AEA37C07B}"/>
            </a:ext>
          </a:extLst>
        </xdr:cNvPr>
        <xdr:cNvSpPr txBox="1"/>
      </xdr:nvSpPr>
      <xdr:spPr>
        <a:xfrm>
          <a:off x="15014122" y="1836964"/>
          <a:ext cx="64350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RS232</a:t>
          </a:r>
          <a:endParaRPr lang="ko-KR" altLang="en-US" sz="1400" b="1"/>
        </a:p>
      </xdr:txBody>
    </xdr:sp>
    <xdr:clientData/>
  </xdr:oneCellAnchor>
  <xdr:twoCellAnchor>
    <xdr:from>
      <xdr:col>19</xdr:col>
      <xdr:colOff>9525</xdr:colOff>
      <xdr:row>20</xdr:row>
      <xdr:rowOff>47625</xdr:rowOff>
    </xdr:from>
    <xdr:to>
      <xdr:col>38</xdr:col>
      <xdr:colOff>190500</xdr:colOff>
      <xdr:row>23</xdr:row>
      <xdr:rowOff>66675</xdr:rowOff>
    </xdr:to>
    <xdr:sp macro="" textlink="">
      <xdr:nvSpPr>
        <xdr:cNvPr id="30" name="화살표: 아래쪽 29">
          <a:extLst>
            <a:ext uri="{FF2B5EF4-FFF2-40B4-BE49-F238E27FC236}">
              <a16:creationId xmlns:a16="http://schemas.microsoft.com/office/drawing/2014/main" id="{51D1B342-8823-4A81-B0B5-000C84F25004}"/>
            </a:ext>
          </a:extLst>
        </xdr:cNvPr>
        <xdr:cNvSpPr/>
      </xdr:nvSpPr>
      <xdr:spPr>
        <a:xfrm rot="16200000">
          <a:off x="14697075" y="1752600"/>
          <a:ext cx="533400" cy="3981450"/>
        </a:xfrm>
        <a:prstGeom prst="downArrow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133350</xdr:colOff>
      <xdr:row>17</xdr:row>
      <xdr:rowOff>95250</xdr:rowOff>
    </xdr:from>
    <xdr:to>
      <xdr:col>38</xdr:col>
      <xdr:colOff>114300</xdr:colOff>
      <xdr:row>20</xdr:row>
      <xdr:rowOff>114300</xdr:rowOff>
    </xdr:to>
    <xdr:sp macro="" textlink="">
      <xdr:nvSpPr>
        <xdr:cNvPr id="31" name="화살표: 아래쪽 30">
          <a:extLst>
            <a:ext uri="{FF2B5EF4-FFF2-40B4-BE49-F238E27FC236}">
              <a16:creationId xmlns:a16="http://schemas.microsoft.com/office/drawing/2014/main" id="{92DC201A-00AA-43C3-941F-D9707259CA2F}"/>
            </a:ext>
          </a:extLst>
        </xdr:cNvPr>
        <xdr:cNvSpPr/>
      </xdr:nvSpPr>
      <xdr:spPr>
        <a:xfrm rot="5400000">
          <a:off x="14620875" y="1285875"/>
          <a:ext cx="533400" cy="3981450"/>
        </a:xfrm>
        <a:prstGeom prst="downArrow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57149</xdr:colOff>
      <xdr:row>10</xdr:row>
      <xdr:rowOff>114300</xdr:rowOff>
    </xdr:from>
    <xdr:to>
      <xdr:col>38</xdr:col>
      <xdr:colOff>142873</xdr:colOff>
      <xdr:row>17</xdr:row>
      <xdr:rowOff>57150</xdr:rowOff>
    </xdr:to>
    <xdr:sp macro="" textlink="">
      <xdr:nvSpPr>
        <xdr:cNvPr id="32" name="화살표: 위로 굽음 31">
          <a:extLst>
            <a:ext uri="{FF2B5EF4-FFF2-40B4-BE49-F238E27FC236}">
              <a16:creationId xmlns:a16="http://schemas.microsoft.com/office/drawing/2014/main" id="{F62EAF9A-160A-4330-83E2-DD6EFCA44F4D}"/>
            </a:ext>
          </a:extLst>
        </xdr:cNvPr>
        <xdr:cNvSpPr/>
      </xdr:nvSpPr>
      <xdr:spPr>
        <a:xfrm flipH="1">
          <a:off x="14620874" y="1828800"/>
          <a:ext cx="2285999" cy="1143000"/>
        </a:xfrm>
        <a:prstGeom prst="bentUpArrow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228600</xdr:colOff>
      <xdr:row>32</xdr:row>
      <xdr:rowOff>152400</xdr:rowOff>
    </xdr:from>
    <xdr:to>
      <xdr:col>4</xdr:col>
      <xdr:colOff>1285126</xdr:colOff>
      <xdr:row>54</xdr:row>
      <xdr:rowOff>151929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46B4FE61-4998-4F67-8FAE-DF9F2D448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5350" y="5295900"/>
          <a:ext cx="5990476" cy="37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32</xdr:col>
      <xdr:colOff>11205</xdr:colOff>
      <xdr:row>19</xdr:row>
      <xdr:rowOff>78441</xdr:rowOff>
    </xdr:from>
    <xdr:to>
      <xdr:col>41</xdr:col>
      <xdr:colOff>78440</xdr:colOff>
      <xdr:row>19</xdr:row>
      <xdr:rowOff>78441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BF889D48-5C9D-4865-881C-3AD405945B19}"/>
            </a:ext>
          </a:extLst>
        </xdr:cNvPr>
        <xdr:cNvCxnSpPr/>
      </xdr:nvCxnSpPr>
      <xdr:spPr>
        <a:xfrm flipH="1">
          <a:off x="15620999" y="3272117"/>
          <a:ext cx="1882588" cy="0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72758</xdr:colOff>
      <xdr:row>19</xdr:row>
      <xdr:rowOff>103414</xdr:rowOff>
    </xdr:from>
    <xdr:ext cx="949106" cy="31149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C5A03CB-D68C-47E5-AECD-2EDB4CD70E54}"/>
            </a:ext>
          </a:extLst>
        </xdr:cNvPr>
        <xdr:cNvSpPr txBox="1"/>
      </xdr:nvSpPr>
      <xdr:spPr>
        <a:xfrm>
          <a:off x="16085964" y="3297090"/>
          <a:ext cx="94910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IO Control</a:t>
          </a:r>
          <a:endParaRPr lang="ko-KR" altLang="en-US" sz="14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72838</xdr:colOff>
      <xdr:row>6</xdr:row>
      <xdr:rowOff>124066</xdr:rowOff>
    </xdr:from>
    <xdr:to>
      <xdr:col>18</xdr:col>
      <xdr:colOff>480317</xdr:colOff>
      <xdr:row>55</xdr:row>
      <xdr:rowOff>135361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CE55934-35B9-42FC-BDF1-25CF0BEC7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1185423"/>
          <a:ext cx="12204872" cy="867904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23C1-2C66-4637-A964-63B69B363B89}">
  <sheetPr>
    <pageSetUpPr fitToPage="1"/>
  </sheetPr>
  <dimension ref="B2:V56"/>
  <sheetViews>
    <sheetView topLeftCell="C1" zoomScale="70" zoomScaleNormal="70" workbookViewId="0">
      <selection activeCell="F5" sqref="F5"/>
    </sheetView>
  </sheetViews>
  <sheetFormatPr defaultRowHeight="16.5" x14ac:dyDescent="0.3"/>
  <cols>
    <col min="2" max="2" width="15.75" customWidth="1"/>
    <col min="3" max="3" width="45" bestFit="1" customWidth="1"/>
    <col min="4" max="9" width="12.75" style="314" customWidth="1"/>
    <col min="10" max="10" width="39.5" customWidth="1"/>
  </cols>
  <sheetData>
    <row r="2" spans="2:10" x14ac:dyDescent="0.3">
      <c r="D2" s="347" t="s">
        <v>1127</v>
      </c>
      <c r="E2" s="347" t="s">
        <v>1167</v>
      </c>
      <c r="F2" s="347" t="s">
        <v>1168</v>
      </c>
      <c r="G2" s="347"/>
      <c r="H2" s="347"/>
      <c r="I2" s="347"/>
    </row>
    <row r="3" spans="2:10" ht="17.25" thickBot="1" x14ac:dyDescent="0.35">
      <c r="D3" s="331" t="s">
        <v>1128</v>
      </c>
      <c r="E3" s="332" t="s">
        <v>1126</v>
      </c>
      <c r="F3" s="331" t="s">
        <v>1126</v>
      </c>
      <c r="G3" s="332"/>
      <c r="H3" s="331"/>
      <c r="I3" s="347"/>
    </row>
    <row r="4" spans="2:10" ht="27" customHeight="1" thickBot="1" x14ac:dyDescent="0.35">
      <c r="B4" s="395" t="s">
        <v>589</v>
      </c>
      <c r="C4" s="396"/>
      <c r="D4" s="269" t="s">
        <v>590</v>
      </c>
      <c r="E4" s="269" t="s">
        <v>591</v>
      </c>
      <c r="F4" s="269" t="s">
        <v>592</v>
      </c>
      <c r="G4" s="269" t="s">
        <v>593</v>
      </c>
      <c r="H4" s="269" t="s">
        <v>594</v>
      </c>
      <c r="I4" s="269" t="s">
        <v>597</v>
      </c>
      <c r="J4" s="270" t="s">
        <v>30</v>
      </c>
    </row>
    <row r="5" spans="2:10" x14ac:dyDescent="0.3">
      <c r="B5" s="392" t="s">
        <v>598</v>
      </c>
      <c r="C5" s="276" t="s">
        <v>599</v>
      </c>
      <c r="D5" s="315">
        <v>12.11</v>
      </c>
      <c r="E5" s="315">
        <v>12.04</v>
      </c>
      <c r="F5" s="315">
        <v>12.09</v>
      </c>
      <c r="G5" s="315">
        <v>12.01</v>
      </c>
      <c r="H5" s="315">
        <v>12.04</v>
      </c>
      <c r="I5" s="315">
        <v>11.99</v>
      </c>
      <c r="J5" s="272"/>
    </row>
    <row r="6" spans="2:10" x14ac:dyDescent="0.3">
      <c r="B6" s="394"/>
      <c r="C6" s="277" t="s">
        <v>600</v>
      </c>
      <c r="D6" s="316">
        <v>38</v>
      </c>
      <c r="E6" s="316">
        <v>32</v>
      </c>
      <c r="F6" s="316">
        <v>34</v>
      </c>
      <c r="G6" s="316">
        <v>36</v>
      </c>
      <c r="H6" s="316">
        <v>36</v>
      </c>
      <c r="I6" s="316">
        <v>40</v>
      </c>
      <c r="J6" s="273"/>
    </row>
    <row r="7" spans="2:10" x14ac:dyDescent="0.3">
      <c r="B7" s="394"/>
      <c r="C7" s="277" t="s">
        <v>601</v>
      </c>
      <c r="D7" s="317">
        <v>5.077</v>
      </c>
      <c r="E7" s="317">
        <v>5.0919999999999996</v>
      </c>
      <c r="F7" s="317">
        <v>5.0960000000000001</v>
      </c>
      <c r="G7" s="317">
        <v>5.0750000000000002</v>
      </c>
      <c r="H7" s="317">
        <v>5.09</v>
      </c>
      <c r="I7" s="317">
        <v>5.1070000000000002</v>
      </c>
      <c r="J7" s="273"/>
    </row>
    <row r="8" spans="2:10" x14ac:dyDescent="0.3">
      <c r="B8" s="394"/>
      <c r="C8" s="277" t="s">
        <v>602</v>
      </c>
      <c r="D8" s="316">
        <v>24</v>
      </c>
      <c r="E8" s="316">
        <v>24</v>
      </c>
      <c r="F8" s="316">
        <v>26</v>
      </c>
      <c r="G8" s="316">
        <v>22</v>
      </c>
      <c r="H8" s="316">
        <v>24</v>
      </c>
      <c r="I8" s="316">
        <v>28</v>
      </c>
      <c r="J8" s="273"/>
    </row>
    <row r="9" spans="2:10" x14ac:dyDescent="0.3">
      <c r="B9" s="394"/>
      <c r="C9" s="277" t="s">
        <v>603</v>
      </c>
      <c r="D9" s="317">
        <v>3.2930000000000001</v>
      </c>
      <c r="E9" s="317">
        <v>3.31</v>
      </c>
      <c r="F9" s="317">
        <v>3.286</v>
      </c>
      <c r="G9" s="317">
        <v>3.2970000000000002</v>
      </c>
      <c r="H9" s="317">
        <v>3.3050000000000002</v>
      </c>
      <c r="I9" s="317">
        <v>3.2909999999999999</v>
      </c>
      <c r="J9" s="273"/>
    </row>
    <row r="10" spans="2:10" ht="17.25" thickBot="1" x14ac:dyDescent="0.35">
      <c r="B10" s="393"/>
      <c r="C10" s="278" t="s">
        <v>604</v>
      </c>
      <c r="D10" s="318">
        <v>20</v>
      </c>
      <c r="E10" s="318">
        <v>26</v>
      </c>
      <c r="F10" s="318">
        <v>24</v>
      </c>
      <c r="G10" s="318">
        <v>22</v>
      </c>
      <c r="H10" s="318">
        <v>24</v>
      </c>
      <c r="I10" s="318">
        <v>26</v>
      </c>
      <c r="J10" s="275"/>
    </row>
    <row r="11" spans="2:10" x14ac:dyDescent="0.3">
      <c r="B11" s="392" t="s">
        <v>605</v>
      </c>
      <c r="C11" s="276" t="s">
        <v>595</v>
      </c>
      <c r="D11" s="319" t="s">
        <v>923</v>
      </c>
      <c r="E11" s="319" t="s">
        <v>923</v>
      </c>
      <c r="F11" s="319" t="s">
        <v>923</v>
      </c>
      <c r="G11" s="319" t="s">
        <v>923</v>
      </c>
      <c r="H11" s="319" t="s">
        <v>923</v>
      </c>
      <c r="I11" s="319" t="s">
        <v>923</v>
      </c>
      <c r="J11" s="272"/>
    </row>
    <row r="12" spans="2:10" ht="17.25" thickBot="1" x14ac:dyDescent="0.35">
      <c r="B12" s="393"/>
      <c r="C12" s="278" t="s">
        <v>596</v>
      </c>
      <c r="D12" s="318" t="s">
        <v>923</v>
      </c>
      <c r="E12" s="318" t="s">
        <v>923</v>
      </c>
      <c r="F12" s="318" t="s">
        <v>923</v>
      </c>
      <c r="G12" s="318" t="s">
        <v>923</v>
      </c>
      <c r="H12" s="318" t="s">
        <v>923</v>
      </c>
      <c r="I12" s="318" t="s">
        <v>923</v>
      </c>
      <c r="J12" s="275"/>
    </row>
    <row r="13" spans="2:10" x14ac:dyDescent="0.3">
      <c r="B13" s="397" t="s">
        <v>607</v>
      </c>
      <c r="C13" s="271" t="s">
        <v>844</v>
      </c>
      <c r="D13" s="319" t="s">
        <v>606</v>
      </c>
      <c r="E13" s="319" t="s">
        <v>606</v>
      </c>
      <c r="F13" s="319"/>
      <c r="G13" s="319"/>
      <c r="H13" s="319"/>
      <c r="I13" s="319"/>
      <c r="J13" s="272"/>
    </row>
    <row r="14" spans="2:10" x14ac:dyDescent="0.3">
      <c r="B14" s="394"/>
      <c r="C14" s="267" t="s">
        <v>921</v>
      </c>
      <c r="D14" s="316" t="s">
        <v>606</v>
      </c>
      <c r="E14" s="316" t="s">
        <v>606</v>
      </c>
      <c r="F14" s="316" t="s">
        <v>606</v>
      </c>
      <c r="G14" s="316"/>
      <c r="H14" s="316"/>
      <c r="I14" s="316"/>
      <c r="J14" s="273"/>
    </row>
    <row r="15" spans="2:10" x14ac:dyDescent="0.3">
      <c r="B15" s="394"/>
      <c r="C15" s="267" t="s">
        <v>922</v>
      </c>
      <c r="D15" s="316" t="s">
        <v>606</v>
      </c>
      <c r="E15" s="316" t="s">
        <v>606</v>
      </c>
      <c r="F15" s="316" t="s">
        <v>606</v>
      </c>
      <c r="G15" s="316"/>
      <c r="H15" s="316"/>
      <c r="I15" s="316"/>
      <c r="J15" s="273"/>
    </row>
    <row r="16" spans="2:10" x14ac:dyDescent="0.3">
      <c r="B16" s="394"/>
      <c r="C16" s="267" t="s">
        <v>1129</v>
      </c>
      <c r="D16" s="316" t="s">
        <v>606</v>
      </c>
      <c r="E16" s="316" t="s">
        <v>606</v>
      </c>
      <c r="F16" s="316"/>
      <c r="G16" s="316"/>
      <c r="H16" s="316"/>
      <c r="I16" s="316"/>
      <c r="J16" s="273"/>
    </row>
    <row r="17" spans="2:22" x14ac:dyDescent="0.3">
      <c r="B17" s="394"/>
      <c r="C17" s="295" t="s">
        <v>1130</v>
      </c>
      <c r="D17" s="316" t="s">
        <v>606</v>
      </c>
      <c r="E17" s="316" t="s">
        <v>606</v>
      </c>
      <c r="F17" s="316"/>
      <c r="G17" s="316"/>
      <c r="H17" s="316"/>
      <c r="I17" s="316"/>
      <c r="J17" s="296"/>
    </row>
    <row r="18" spans="2:22" x14ac:dyDescent="0.3">
      <c r="B18" s="394"/>
      <c r="C18" s="295"/>
      <c r="D18" s="316"/>
      <c r="E18" s="320"/>
      <c r="F18" s="316"/>
      <c r="G18" s="316"/>
      <c r="H18" s="316"/>
      <c r="I18" s="316"/>
      <c r="J18" s="304"/>
    </row>
    <row r="19" spans="2:22" x14ac:dyDescent="0.3">
      <c r="B19" s="394"/>
      <c r="C19" s="309"/>
      <c r="D19" s="316"/>
      <c r="E19" s="320"/>
      <c r="F19" s="320"/>
      <c r="G19" s="320"/>
      <c r="H19" s="320"/>
      <c r="I19" s="320"/>
      <c r="J19" s="304"/>
    </row>
    <row r="20" spans="2:22" x14ac:dyDescent="0.3">
      <c r="B20" s="394"/>
      <c r="C20" s="295"/>
      <c r="D20" s="320"/>
      <c r="E20" s="320"/>
      <c r="F20" s="320"/>
      <c r="G20" s="320"/>
      <c r="H20" s="320"/>
      <c r="I20" s="320"/>
      <c r="J20" s="296"/>
      <c r="V20" t="s">
        <v>914</v>
      </c>
    </row>
    <row r="21" spans="2:22" ht="17.25" thickBot="1" x14ac:dyDescent="0.35">
      <c r="B21" s="393"/>
      <c r="C21" s="274"/>
      <c r="D21" s="318"/>
      <c r="E21" s="318"/>
      <c r="F21" s="318"/>
      <c r="G21" s="318"/>
      <c r="H21" s="318"/>
      <c r="I21" s="318"/>
      <c r="J21" s="275"/>
    </row>
    <row r="22" spans="2:22" x14ac:dyDescent="0.3">
      <c r="B22" s="392" t="s">
        <v>909</v>
      </c>
      <c r="C22" s="271" t="s">
        <v>1131</v>
      </c>
      <c r="D22" s="319" t="s">
        <v>606</v>
      </c>
      <c r="E22" s="319" t="s">
        <v>606</v>
      </c>
      <c r="F22" s="319"/>
      <c r="G22" s="319"/>
      <c r="H22" s="319"/>
      <c r="I22" s="319"/>
      <c r="J22" s="272"/>
    </row>
    <row r="23" spans="2:22" x14ac:dyDescent="0.3">
      <c r="B23" s="394"/>
      <c r="C23" s="268" t="s">
        <v>1132</v>
      </c>
      <c r="D23" s="316" t="s">
        <v>606</v>
      </c>
      <c r="E23" s="316" t="s">
        <v>606</v>
      </c>
      <c r="F23" s="316"/>
      <c r="G23" s="316"/>
      <c r="H23" s="316"/>
      <c r="I23" s="316"/>
      <c r="J23" s="273"/>
    </row>
    <row r="24" spans="2:22" x14ac:dyDescent="0.3">
      <c r="B24" s="394"/>
      <c r="C24" s="268" t="s">
        <v>925</v>
      </c>
      <c r="D24" s="316" t="s">
        <v>606</v>
      </c>
      <c r="E24" s="316" t="s">
        <v>606</v>
      </c>
      <c r="F24" s="316"/>
      <c r="G24" s="316"/>
      <c r="H24" s="316"/>
      <c r="I24" s="316"/>
      <c r="J24" s="273"/>
    </row>
    <row r="25" spans="2:22" ht="17.25" thickBot="1" x14ac:dyDescent="0.35">
      <c r="B25" s="393"/>
      <c r="C25" s="279" t="s">
        <v>1133</v>
      </c>
      <c r="D25" s="318" t="s">
        <v>606</v>
      </c>
      <c r="E25" s="318" t="s">
        <v>606</v>
      </c>
      <c r="F25" s="318"/>
      <c r="G25" s="318"/>
      <c r="H25" s="318"/>
      <c r="I25" s="318"/>
      <c r="J25" s="275"/>
    </row>
    <row r="26" spans="2:22" x14ac:dyDescent="0.3">
      <c r="B26" s="392" t="s">
        <v>608</v>
      </c>
      <c r="C26" s="271" t="s">
        <v>936</v>
      </c>
      <c r="D26" s="319" t="s">
        <v>606</v>
      </c>
      <c r="E26" s="319" t="s">
        <v>606</v>
      </c>
      <c r="F26" s="319" t="s">
        <v>606</v>
      </c>
      <c r="G26" s="319"/>
      <c r="H26" s="319"/>
      <c r="I26" s="319"/>
      <c r="J26" s="272"/>
    </row>
    <row r="27" spans="2:22" x14ac:dyDescent="0.3">
      <c r="B27" s="394"/>
      <c r="C27" s="267" t="s">
        <v>938</v>
      </c>
      <c r="D27" s="316" t="s">
        <v>924</v>
      </c>
      <c r="E27" s="316" t="s">
        <v>924</v>
      </c>
      <c r="F27" s="316" t="s">
        <v>924</v>
      </c>
      <c r="G27" s="321"/>
      <c r="H27" s="321"/>
      <c r="I27" s="321"/>
      <c r="J27" s="287"/>
    </row>
    <row r="28" spans="2:22" x14ac:dyDescent="0.3">
      <c r="B28" s="394"/>
      <c r="C28" s="267" t="s">
        <v>939</v>
      </c>
      <c r="D28" s="316" t="s">
        <v>924</v>
      </c>
      <c r="E28" s="316" t="s">
        <v>924</v>
      </c>
      <c r="F28" s="316" t="s">
        <v>924</v>
      </c>
      <c r="G28" s="321"/>
      <c r="H28" s="321"/>
      <c r="I28" s="321"/>
      <c r="J28" s="287"/>
    </row>
    <row r="29" spans="2:22" x14ac:dyDescent="0.3">
      <c r="B29" s="394"/>
      <c r="C29" s="267" t="s">
        <v>940</v>
      </c>
      <c r="D29" s="316" t="s">
        <v>924</v>
      </c>
      <c r="E29" s="316" t="s">
        <v>924</v>
      </c>
      <c r="F29" s="316" t="s">
        <v>924</v>
      </c>
      <c r="G29" s="321"/>
      <c r="H29" s="321"/>
      <c r="I29" s="321"/>
      <c r="J29" s="287"/>
    </row>
    <row r="30" spans="2:22" x14ac:dyDescent="0.3">
      <c r="B30" s="394"/>
      <c r="C30" s="267" t="s">
        <v>937</v>
      </c>
      <c r="D30" s="330" t="s">
        <v>924</v>
      </c>
      <c r="E30" s="330" t="s">
        <v>924</v>
      </c>
      <c r="F30" s="330" t="s">
        <v>924</v>
      </c>
      <c r="G30" s="321"/>
      <c r="H30" s="321"/>
      <c r="I30" s="321"/>
      <c r="J30" s="273"/>
    </row>
    <row r="31" spans="2:22" x14ac:dyDescent="0.3">
      <c r="B31" s="394"/>
      <c r="C31" s="267" t="s">
        <v>941</v>
      </c>
      <c r="D31" s="316" t="s">
        <v>924</v>
      </c>
      <c r="E31" s="316" t="s">
        <v>924</v>
      </c>
      <c r="F31" s="316" t="s">
        <v>924</v>
      </c>
      <c r="G31" s="321"/>
      <c r="H31" s="321"/>
      <c r="I31" s="321"/>
      <c r="J31" s="273"/>
    </row>
    <row r="32" spans="2:22" x14ac:dyDescent="0.3">
      <c r="B32" s="394"/>
      <c r="C32" s="267" t="s">
        <v>942</v>
      </c>
      <c r="D32" s="316" t="s">
        <v>924</v>
      </c>
      <c r="E32" s="316" t="s">
        <v>924</v>
      </c>
      <c r="F32" s="316" t="s">
        <v>924</v>
      </c>
      <c r="G32" s="321"/>
      <c r="H32" s="321"/>
      <c r="I32" s="321"/>
      <c r="J32" s="273"/>
    </row>
    <row r="33" spans="2:10" ht="17.25" thickBot="1" x14ac:dyDescent="0.35">
      <c r="B33" s="394"/>
      <c r="C33" s="267" t="s">
        <v>943</v>
      </c>
      <c r="D33" s="316" t="s">
        <v>924</v>
      </c>
      <c r="E33" s="316" t="s">
        <v>924</v>
      </c>
      <c r="F33" s="316" t="s">
        <v>924</v>
      </c>
      <c r="G33" s="321"/>
      <c r="H33" s="321"/>
      <c r="I33" s="321"/>
      <c r="J33" s="273"/>
    </row>
    <row r="34" spans="2:10" x14ac:dyDescent="0.3">
      <c r="B34" s="392" t="s">
        <v>744</v>
      </c>
      <c r="C34" s="271" t="s">
        <v>745</v>
      </c>
      <c r="D34" s="319" t="s">
        <v>606</v>
      </c>
      <c r="E34" s="319" t="s">
        <v>606</v>
      </c>
      <c r="F34" s="319" t="s">
        <v>606</v>
      </c>
      <c r="G34" s="319"/>
      <c r="H34" s="319"/>
      <c r="I34" s="319"/>
      <c r="J34" s="272"/>
    </row>
    <row r="35" spans="2:10" ht="17.25" thickBot="1" x14ac:dyDescent="0.35">
      <c r="B35" s="393"/>
      <c r="C35" s="274" t="s">
        <v>746</v>
      </c>
      <c r="D35" s="318" t="s">
        <v>606</v>
      </c>
      <c r="E35" s="318" t="s">
        <v>606</v>
      </c>
      <c r="F35" s="318" t="s">
        <v>606</v>
      </c>
      <c r="G35" s="318"/>
      <c r="H35" s="318"/>
      <c r="I35" s="318"/>
      <c r="J35" s="275"/>
    </row>
    <row r="36" spans="2:10" x14ac:dyDescent="0.3">
      <c r="B36" s="392" t="s">
        <v>845</v>
      </c>
      <c r="C36" s="271" t="s">
        <v>932</v>
      </c>
      <c r="D36" s="319" t="s">
        <v>924</v>
      </c>
      <c r="E36" s="319" t="s">
        <v>924</v>
      </c>
      <c r="F36" s="319" t="s">
        <v>924</v>
      </c>
      <c r="G36" s="319"/>
      <c r="H36" s="319"/>
      <c r="I36" s="319"/>
      <c r="J36" s="272"/>
    </row>
    <row r="37" spans="2:10" x14ac:dyDescent="0.3">
      <c r="B37" s="394"/>
      <c r="C37" s="267" t="s">
        <v>933</v>
      </c>
      <c r="D37" s="316" t="s">
        <v>924</v>
      </c>
      <c r="E37" s="316" t="s">
        <v>924</v>
      </c>
      <c r="F37" s="316" t="s">
        <v>924</v>
      </c>
      <c r="G37" s="316"/>
      <c r="H37" s="316"/>
      <c r="I37" s="316"/>
      <c r="J37" s="273"/>
    </row>
    <row r="38" spans="2:10" x14ac:dyDescent="0.3">
      <c r="B38" s="394"/>
      <c r="C38" s="267" t="s">
        <v>934</v>
      </c>
      <c r="D38" s="316" t="s">
        <v>924</v>
      </c>
      <c r="E38" s="316" t="s">
        <v>924</v>
      </c>
      <c r="F38" s="316" t="s">
        <v>924</v>
      </c>
      <c r="G38" s="316"/>
      <c r="H38" s="316"/>
      <c r="I38" s="316"/>
      <c r="J38" s="273"/>
    </row>
    <row r="39" spans="2:10" ht="17.25" thickBot="1" x14ac:dyDescent="0.35">
      <c r="B39" s="393"/>
      <c r="C39" s="274" t="s">
        <v>935</v>
      </c>
      <c r="D39" s="318" t="s">
        <v>924</v>
      </c>
      <c r="E39" s="318" t="s">
        <v>924</v>
      </c>
      <c r="F39" s="318" t="s">
        <v>924</v>
      </c>
      <c r="G39" s="318"/>
      <c r="H39" s="318"/>
      <c r="I39" s="318"/>
      <c r="J39" s="275"/>
    </row>
    <row r="40" spans="2:10" x14ac:dyDescent="0.3">
      <c r="B40" s="392" t="s">
        <v>846</v>
      </c>
      <c r="C40" s="271" t="s">
        <v>847</v>
      </c>
      <c r="D40" s="319" t="s">
        <v>924</v>
      </c>
      <c r="E40" s="319" t="s">
        <v>924</v>
      </c>
      <c r="F40" s="319" t="s">
        <v>924</v>
      </c>
      <c r="G40" s="319"/>
      <c r="H40" s="319"/>
      <c r="I40" s="319"/>
      <c r="J40" s="272"/>
    </row>
    <row r="41" spans="2:10" x14ac:dyDescent="0.3">
      <c r="B41" s="394"/>
      <c r="C41" s="267" t="s">
        <v>929</v>
      </c>
      <c r="D41" s="316" t="s">
        <v>924</v>
      </c>
      <c r="E41" s="316" t="s">
        <v>924</v>
      </c>
      <c r="F41" s="316" t="s">
        <v>924</v>
      </c>
      <c r="G41" s="316"/>
      <c r="H41" s="316"/>
      <c r="I41" s="316"/>
      <c r="J41" s="273"/>
    </row>
    <row r="42" spans="2:10" x14ac:dyDescent="0.3">
      <c r="B42" s="394"/>
      <c r="C42" s="267" t="s">
        <v>930</v>
      </c>
      <c r="D42" s="320" t="s">
        <v>924</v>
      </c>
      <c r="E42" s="320" t="s">
        <v>924</v>
      </c>
      <c r="F42" s="320" t="s">
        <v>924</v>
      </c>
      <c r="G42" s="320"/>
      <c r="H42" s="320"/>
      <c r="I42" s="320"/>
      <c r="J42" s="296"/>
    </row>
    <row r="43" spans="2:10" ht="17.25" thickBot="1" x14ac:dyDescent="0.35">
      <c r="B43" s="393"/>
      <c r="C43" s="295" t="s">
        <v>931</v>
      </c>
      <c r="D43" s="318" t="s">
        <v>924</v>
      </c>
      <c r="E43" s="318" t="s">
        <v>924</v>
      </c>
      <c r="F43" s="318" t="s">
        <v>924</v>
      </c>
      <c r="G43" s="318"/>
      <c r="H43" s="318"/>
      <c r="I43" s="318"/>
      <c r="J43" s="275"/>
    </row>
    <row r="44" spans="2:10" x14ac:dyDescent="0.3">
      <c r="B44" s="392" t="s">
        <v>926</v>
      </c>
      <c r="C44" s="271" t="s">
        <v>927</v>
      </c>
      <c r="D44" s="319"/>
      <c r="E44" s="319"/>
      <c r="F44" s="319"/>
      <c r="G44" s="319"/>
      <c r="H44" s="319"/>
      <c r="I44" s="319"/>
      <c r="J44" s="272"/>
    </row>
    <row r="45" spans="2:10" ht="17.25" thickBot="1" x14ac:dyDescent="0.35">
      <c r="B45" s="393"/>
      <c r="C45" s="279" t="s">
        <v>928</v>
      </c>
      <c r="D45" s="333"/>
      <c r="E45" s="333"/>
      <c r="F45" s="333"/>
      <c r="G45" s="333"/>
      <c r="H45" s="333"/>
      <c r="I45" s="333"/>
      <c r="J45" s="334"/>
    </row>
    <row r="46" spans="2:10" x14ac:dyDescent="0.3">
      <c r="B46" s="268"/>
      <c r="C46" s="268"/>
      <c r="D46" s="321"/>
      <c r="E46" s="321"/>
      <c r="F46" s="321"/>
      <c r="G46" s="321"/>
      <c r="H46" s="321"/>
      <c r="I46" s="321"/>
      <c r="J46" s="268"/>
    </row>
    <row r="47" spans="2:10" x14ac:dyDescent="0.3">
      <c r="B47" s="268"/>
      <c r="C47" s="268"/>
      <c r="D47" s="321"/>
      <c r="E47" s="321"/>
      <c r="F47" s="321"/>
      <c r="G47" s="321"/>
      <c r="H47" s="321"/>
      <c r="I47" s="321"/>
      <c r="J47" s="268"/>
    </row>
    <row r="48" spans="2:10" x14ac:dyDescent="0.3">
      <c r="B48" s="268"/>
      <c r="C48" s="268"/>
      <c r="D48" s="321"/>
      <c r="E48" s="321"/>
      <c r="F48" s="321"/>
      <c r="G48" s="321"/>
      <c r="H48" s="321"/>
      <c r="I48" s="321"/>
      <c r="J48" s="268"/>
    </row>
    <row r="49" spans="2:10" x14ac:dyDescent="0.3">
      <c r="B49" s="268"/>
      <c r="C49" s="268"/>
      <c r="D49" s="321"/>
      <c r="E49" s="321"/>
      <c r="F49" s="321"/>
      <c r="G49" s="321"/>
      <c r="H49" s="321"/>
      <c r="I49" s="321"/>
      <c r="J49" s="268"/>
    </row>
    <row r="50" spans="2:10" x14ac:dyDescent="0.3">
      <c r="B50" s="268"/>
      <c r="C50" s="268"/>
      <c r="D50" s="321"/>
      <c r="E50" s="321"/>
      <c r="F50" s="321"/>
      <c r="G50" s="321"/>
      <c r="H50" s="321"/>
      <c r="I50" s="321"/>
      <c r="J50" s="268"/>
    </row>
    <row r="51" spans="2:10" x14ac:dyDescent="0.3">
      <c r="B51" s="268"/>
      <c r="C51" s="268"/>
      <c r="D51" s="321"/>
      <c r="E51" s="321"/>
      <c r="F51" s="321"/>
      <c r="G51" s="321"/>
      <c r="H51" s="321"/>
      <c r="I51" s="321"/>
      <c r="J51" s="268"/>
    </row>
    <row r="52" spans="2:10" x14ac:dyDescent="0.3">
      <c r="B52" s="268"/>
      <c r="C52" s="268"/>
      <c r="D52" s="321"/>
      <c r="E52" s="321"/>
      <c r="F52" s="321"/>
      <c r="G52" s="321"/>
      <c r="H52" s="321"/>
      <c r="I52" s="321"/>
      <c r="J52" s="268"/>
    </row>
    <row r="53" spans="2:10" x14ac:dyDescent="0.3">
      <c r="B53" s="268"/>
      <c r="C53" s="268"/>
      <c r="D53" s="321"/>
      <c r="E53" s="321"/>
      <c r="F53" s="321"/>
      <c r="G53" s="321"/>
      <c r="H53" s="321"/>
      <c r="I53" s="321"/>
      <c r="J53" s="268"/>
    </row>
    <row r="54" spans="2:10" x14ac:dyDescent="0.3">
      <c r="B54" s="267"/>
      <c r="C54" s="267"/>
      <c r="D54" s="316"/>
      <c r="E54" s="316"/>
      <c r="F54" s="316"/>
      <c r="G54" s="316"/>
      <c r="H54" s="316"/>
      <c r="I54" s="316"/>
      <c r="J54" s="267"/>
    </row>
    <row r="55" spans="2:10" x14ac:dyDescent="0.3">
      <c r="B55" s="267"/>
      <c r="C55" s="267"/>
      <c r="D55" s="316"/>
      <c r="E55" s="316"/>
      <c r="F55" s="316"/>
      <c r="G55" s="316"/>
      <c r="H55" s="316"/>
      <c r="I55" s="316"/>
      <c r="J55" s="267"/>
    </row>
    <row r="56" spans="2:10" x14ac:dyDescent="0.3">
      <c r="B56" s="267"/>
      <c r="C56" s="267"/>
      <c r="D56" s="316"/>
      <c r="E56" s="316"/>
      <c r="F56" s="316"/>
      <c r="G56" s="316"/>
      <c r="H56" s="316"/>
      <c r="I56" s="316"/>
      <c r="J56" s="267"/>
    </row>
  </sheetData>
  <mergeCells count="10">
    <mergeCell ref="B34:B35"/>
    <mergeCell ref="B36:B39"/>
    <mergeCell ref="B40:B43"/>
    <mergeCell ref="B44:B45"/>
    <mergeCell ref="B4:C4"/>
    <mergeCell ref="B5:B10"/>
    <mergeCell ref="B11:B12"/>
    <mergeCell ref="B13:B21"/>
    <mergeCell ref="B22:B25"/>
    <mergeCell ref="B26:B33"/>
  </mergeCells>
  <phoneticPr fontId="1" type="noConversion"/>
  <pageMargins left="0.7" right="0.7" top="0.75" bottom="0.75" header="0.3" footer="0.3"/>
  <pageSetup paperSize="9" scale="2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F848-99AA-4270-9FF3-5E52D31D159A}">
  <dimension ref="B2:P105"/>
  <sheetViews>
    <sheetView topLeftCell="F82" workbookViewId="0">
      <selection activeCell="R95" sqref="R95"/>
    </sheetView>
  </sheetViews>
  <sheetFormatPr defaultColWidth="8.75" defaultRowHeight="13.5" x14ac:dyDescent="0.3"/>
  <cols>
    <col min="1" max="1" width="8.75" style="34"/>
    <col min="2" max="2" width="5.75" style="34" customWidth="1"/>
    <col min="3" max="3" width="20.75" style="34" customWidth="1"/>
    <col min="4" max="4" width="60.75" style="34" customWidth="1"/>
    <col min="5" max="5" width="50.75" style="34" customWidth="1"/>
    <col min="6" max="7" width="8.75" style="34"/>
    <col min="8" max="8" width="4.75" style="86" bestFit="1" customWidth="1"/>
    <col min="9" max="16" width="8.75" style="86"/>
    <col min="17" max="16384" width="8.75" style="34"/>
  </cols>
  <sheetData>
    <row r="2" spans="2:16" x14ac:dyDescent="0.3">
      <c r="B2" s="53" t="s">
        <v>242</v>
      </c>
      <c r="C2" s="53"/>
    </row>
    <row r="3" spans="2:16" x14ac:dyDescent="0.3">
      <c r="H3" s="357"/>
      <c r="I3" s="493" t="s">
        <v>1093</v>
      </c>
      <c r="J3" s="493"/>
      <c r="K3" s="493" t="s">
        <v>1096</v>
      </c>
      <c r="L3" s="493"/>
      <c r="M3" s="493" t="s">
        <v>1097</v>
      </c>
      <c r="N3" s="493"/>
      <c r="O3" s="493" t="s">
        <v>1098</v>
      </c>
      <c r="P3" s="493"/>
    </row>
    <row r="4" spans="2:16" x14ac:dyDescent="0.3">
      <c r="B4" s="243" t="s">
        <v>233</v>
      </c>
      <c r="C4" s="243" t="s">
        <v>243</v>
      </c>
      <c r="D4" s="243" t="s">
        <v>234</v>
      </c>
      <c r="E4" s="378" t="s">
        <v>30</v>
      </c>
      <c r="H4" s="357" t="s">
        <v>1092</v>
      </c>
      <c r="I4" s="357" t="s">
        <v>1094</v>
      </c>
      <c r="J4" s="357" t="s">
        <v>1095</v>
      </c>
      <c r="K4" s="357" t="s">
        <v>1094</v>
      </c>
      <c r="L4" s="357" t="s">
        <v>1095</v>
      </c>
      <c r="M4" s="357" t="s">
        <v>1094</v>
      </c>
      <c r="N4" s="357" t="s">
        <v>1095</v>
      </c>
      <c r="O4" s="357" t="s">
        <v>1094</v>
      </c>
      <c r="P4" s="357" t="s">
        <v>1095</v>
      </c>
    </row>
    <row r="5" spans="2:16" x14ac:dyDescent="0.3">
      <c r="B5" s="493">
        <v>1</v>
      </c>
      <c r="C5" s="493" t="s">
        <v>249</v>
      </c>
      <c r="D5" s="131" t="s">
        <v>250</v>
      </c>
      <c r="E5" s="493"/>
      <c r="H5" s="357">
        <v>1</v>
      </c>
      <c r="I5" s="367">
        <v>9582</v>
      </c>
      <c r="J5" s="367">
        <v>47986</v>
      </c>
      <c r="K5" s="367">
        <v>9620</v>
      </c>
      <c r="L5" s="367">
        <v>48100</v>
      </c>
      <c r="M5" s="367">
        <v>9610</v>
      </c>
      <c r="N5" s="367">
        <v>48091</v>
      </c>
      <c r="O5" s="367">
        <v>9657</v>
      </c>
      <c r="P5" s="367">
        <v>48226</v>
      </c>
    </row>
    <row r="6" spans="2:16" x14ac:dyDescent="0.3">
      <c r="B6" s="493"/>
      <c r="C6" s="493"/>
      <c r="D6" s="131" t="s">
        <v>251</v>
      </c>
      <c r="E6" s="493"/>
      <c r="H6" s="357">
        <v>2</v>
      </c>
      <c r="I6" s="367">
        <v>9580</v>
      </c>
      <c r="J6" s="367">
        <v>47983</v>
      </c>
      <c r="K6" s="367">
        <v>9616</v>
      </c>
      <c r="L6" s="367">
        <v>48103</v>
      </c>
      <c r="M6" s="367">
        <v>9611</v>
      </c>
      <c r="N6" s="367">
        <v>48094</v>
      </c>
      <c r="O6" s="367">
        <v>9655</v>
      </c>
      <c r="P6" s="367">
        <v>48227</v>
      </c>
    </row>
    <row r="7" spans="2:16" x14ac:dyDescent="0.3">
      <c r="B7" s="493"/>
      <c r="C7" s="493"/>
      <c r="D7" s="131" t="s">
        <v>252</v>
      </c>
      <c r="E7" s="493"/>
      <c r="H7" s="357">
        <v>3</v>
      </c>
      <c r="I7" s="367">
        <v>9580</v>
      </c>
      <c r="J7" s="367">
        <v>47980</v>
      </c>
      <c r="K7" s="367">
        <v>9615</v>
      </c>
      <c r="L7" s="367">
        <v>48105</v>
      </c>
      <c r="M7" s="367">
        <v>9609</v>
      </c>
      <c r="N7" s="367">
        <v>48090</v>
      </c>
      <c r="O7" s="367">
        <v>9658</v>
      </c>
      <c r="P7" s="367">
        <v>48226</v>
      </c>
    </row>
    <row r="8" spans="2:16" x14ac:dyDescent="0.3">
      <c r="B8" s="493"/>
      <c r="C8" s="493"/>
      <c r="D8" s="131" t="s">
        <v>253</v>
      </c>
      <c r="E8" s="493"/>
      <c r="H8" s="357">
        <v>4</v>
      </c>
      <c r="I8" s="367">
        <v>9580</v>
      </c>
      <c r="J8" s="367">
        <v>47980</v>
      </c>
      <c r="K8" s="367">
        <v>9616</v>
      </c>
      <c r="L8" s="367">
        <v>48096</v>
      </c>
      <c r="M8" s="367">
        <v>9609</v>
      </c>
      <c r="N8" s="367">
        <v>48095</v>
      </c>
      <c r="O8" s="367">
        <v>9655</v>
      </c>
      <c r="P8" s="367">
        <v>48227</v>
      </c>
    </row>
    <row r="9" spans="2:16" x14ac:dyDescent="0.3">
      <c r="B9" s="493"/>
      <c r="C9" s="493"/>
      <c r="D9" s="131"/>
      <c r="E9" s="493"/>
      <c r="H9" s="357">
        <v>5</v>
      </c>
      <c r="I9" s="367">
        <v>9579</v>
      </c>
      <c r="J9" s="367">
        <v>47982</v>
      </c>
      <c r="K9" s="367">
        <v>9618</v>
      </c>
      <c r="L9" s="367">
        <v>48094</v>
      </c>
      <c r="M9" s="367">
        <v>9608</v>
      </c>
      <c r="N9" s="367">
        <v>48095</v>
      </c>
      <c r="O9" s="367">
        <v>9652</v>
      </c>
      <c r="P9" s="367">
        <v>48227</v>
      </c>
    </row>
    <row r="10" spans="2:16" x14ac:dyDescent="0.3">
      <c r="B10" s="493"/>
      <c r="C10" s="493"/>
      <c r="D10" s="131" t="s">
        <v>1039</v>
      </c>
      <c r="E10" s="493"/>
      <c r="H10" s="357">
        <v>6</v>
      </c>
      <c r="I10" s="367">
        <v>9576</v>
      </c>
      <c r="J10" s="367">
        <v>47984</v>
      </c>
      <c r="K10" s="367">
        <v>9619</v>
      </c>
      <c r="L10" s="367">
        <v>48097</v>
      </c>
      <c r="M10" s="367">
        <v>9610</v>
      </c>
      <c r="N10" s="367">
        <v>48087</v>
      </c>
      <c r="O10" s="367">
        <v>9654</v>
      </c>
      <c r="P10" s="367">
        <v>48234</v>
      </c>
    </row>
    <row r="11" spans="2:16" x14ac:dyDescent="0.3">
      <c r="B11" s="493"/>
      <c r="C11" s="493"/>
      <c r="D11" s="131" t="s">
        <v>1043</v>
      </c>
      <c r="E11" s="493"/>
      <c r="H11" s="357">
        <v>7</v>
      </c>
      <c r="I11" s="367">
        <v>9576</v>
      </c>
      <c r="J11" s="367">
        <v>47983</v>
      </c>
      <c r="K11" s="367">
        <v>9617</v>
      </c>
      <c r="L11" s="367">
        <v>48095</v>
      </c>
      <c r="M11" s="367">
        <v>9607</v>
      </c>
      <c r="N11" s="367">
        <v>48090</v>
      </c>
      <c r="O11" s="367">
        <v>9660</v>
      </c>
      <c r="P11" s="367">
        <v>48225</v>
      </c>
    </row>
    <row r="12" spans="2:16" x14ac:dyDescent="0.3">
      <c r="B12" s="493"/>
      <c r="C12" s="493"/>
      <c r="D12" s="131" t="s">
        <v>1044</v>
      </c>
      <c r="E12" s="493"/>
      <c r="H12" s="357">
        <v>8</v>
      </c>
      <c r="I12" s="367">
        <v>9577</v>
      </c>
      <c r="J12" s="367">
        <v>47977</v>
      </c>
      <c r="K12" s="367">
        <v>9617</v>
      </c>
      <c r="L12" s="367">
        <v>48096</v>
      </c>
      <c r="M12" s="367">
        <v>9608</v>
      </c>
      <c r="N12" s="367">
        <v>48091</v>
      </c>
      <c r="O12" s="367">
        <v>9659</v>
      </c>
      <c r="P12" s="367">
        <v>48228</v>
      </c>
    </row>
    <row r="13" spans="2:16" x14ac:dyDescent="0.3">
      <c r="B13" s="493"/>
      <c r="C13" s="493"/>
      <c r="D13" s="131" t="s">
        <v>1045</v>
      </c>
      <c r="E13" s="493"/>
      <c r="H13" s="357">
        <v>9</v>
      </c>
      <c r="I13" s="367">
        <v>9581</v>
      </c>
      <c r="J13" s="367">
        <v>47986</v>
      </c>
      <c r="K13" s="367">
        <v>9616</v>
      </c>
      <c r="L13" s="367">
        <v>48103</v>
      </c>
      <c r="M13" s="367">
        <v>9609</v>
      </c>
      <c r="N13" s="367">
        <v>48094</v>
      </c>
      <c r="O13" s="367">
        <v>9660</v>
      </c>
      <c r="P13" s="367">
        <v>48230</v>
      </c>
    </row>
    <row r="14" spans="2:16" x14ac:dyDescent="0.3">
      <c r="B14" s="493">
        <v>2</v>
      </c>
      <c r="C14" s="493" t="s">
        <v>244</v>
      </c>
      <c r="D14" s="131" t="s">
        <v>245</v>
      </c>
      <c r="E14" s="493"/>
      <c r="H14" s="357">
        <v>10</v>
      </c>
      <c r="I14" s="367">
        <v>9580</v>
      </c>
      <c r="J14" s="367">
        <v>47982</v>
      </c>
      <c r="K14" s="367">
        <v>9616</v>
      </c>
      <c r="L14" s="367">
        <v>48094</v>
      </c>
      <c r="M14" s="367">
        <v>9612</v>
      </c>
      <c r="N14" s="367">
        <v>48090</v>
      </c>
      <c r="O14" s="367">
        <v>9657</v>
      </c>
      <c r="P14" s="367">
        <v>48230</v>
      </c>
    </row>
    <row r="15" spans="2:16" x14ac:dyDescent="0.3">
      <c r="B15" s="493"/>
      <c r="C15" s="493"/>
      <c r="D15" s="131" t="s">
        <v>246</v>
      </c>
      <c r="E15" s="493"/>
      <c r="H15" s="357">
        <v>11</v>
      </c>
      <c r="I15" s="367">
        <v>9581</v>
      </c>
      <c r="J15" s="367">
        <v>47983</v>
      </c>
      <c r="K15" s="367">
        <v>9620</v>
      </c>
      <c r="L15" s="367">
        <v>48094</v>
      </c>
      <c r="M15" s="367">
        <v>9606</v>
      </c>
      <c r="N15" s="367">
        <v>48093</v>
      </c>
      <c r="O15" s="367">
        <v>9659</v>
      </c>
      <c r="P15" s="367">
        <v>48232</v>
      </c>
    </row>
    <row r="16" spans="2:16" x14ac:dyDescent="0.3">
      <c r="B16" s="493"/>
      <c r="C16" s="493"/>
      <c r="D16" s="131" t="s">
        <v>247</v>
      </c>
      <c r="E16" s="493"/>
      <c r="H16" s="357">
        <v>12</v>
      </c>
      <c r="I16" s="367">
        <v>9580</v>
      </c>
      <c r="J16" s="367">
        <v>47980</v>
      </c>
      <c r="K16" s="367">
        <v>9618</v>
      </c>
      <c r="L16" s="367">
        <v>48093</v>
      </c>
      <c r="M16" s="367">
        <v>9607</v>
      </c>
      <c r="N16" s="367">
        <v>48096</v>
      </c>
      <c r="O16" s="367">
        <v>9655</v>
      </c>
      <c r="P16" s="367">
        <v>48230</v>
      </c>
    </row>
    <row r="17" spans="2:16" x14ac:dyDescent="0.3">
      <c r="B17" s="493"/>
      <c r="C17" s="493"/>
      <c r="D17" s="131" t="s">
        <v>248</v>
      </c>
      <c r="E17" s="493"/>
      <c r="H17" s="357">
        <v>13</v>
      </c>
      <c r="I17" s="367">
        <v>9580</v>
      </c>
      <c r="J17" s="367">
        <v>47979</v>
      </c>
      <c r="K17" s="367">
        <v>9617</v>
      </c>
      <c r="L17" s="367">
        <v>48097</v>
      </c>
      <c r="M17" s="367">
        <v>9610</v>
      </c>
      <c r="N17" s="367">
        <v>48095</v>
      </c>
      <c r="O17" s="367">
        <v>9653</v>
      </c>
      <c r="P17" s="367">
        <v>48228</v>
      </c>
    </row>
    <row r="18" spans="2:16" x14ac:dyDescent="0.3">
      <c r="B18" s="493"/>
      <c r="C18" s="493"/>
      <c r="D18" s="131"/>
      <c r="E18" s="493"/>
      <c r="H18" s="357">
        <v>14</v>
      </c>
      <c r="I18" s="367">
        <v>9579</v>
      </c>
      <c r="J18" s="367">
        <v>47984</v>
      </c>
      <c r="K18" s="367">
        <v>9618</v>
      </c>
      <c r="L18" s="367">
        <v>48093</v>
      </c>
      <c r="M18" s="367">
        <v>9608</v>
      </c>
      <c r="N18" s="367">
        <v>48096</v>
      </c>
      <c r="O18" s="367">
        <v>9658</v>
      </c>
      <c r="P18" s="367">
        <v>48228</v>
      </c>
    </row>
    <row r="19" spans="2:16" x14ac:dyDescent="0.3">
      <c r="B19" s="493"/>
      <c r="C19" s="493"/>
      <c r="D19" s="131" t="s">
        <v>1038</v>
      </c>
      <c r="E19" s="493"/>
      <c r="H19" s="357">
        <v>15</v>
      </c>
      <c r="I19" s="367">
        <v>9576</v>
      </c>
      <c r="J19" s="367">
        <v>47981</v>
      </c>
      <c r="K19" s="367">
        <v>9615</v>
      </c>
      <c r="L19" s="367">
        <v>48092</v>
      </c>
      <c r="M19" s="367">
        <v>9615</v>
      </c>
      <c r="N19" s="367">
        <v>48090</v>
      </c>
      <c r="O19" s="367">
        <v>9655</v>
      </c>
      <c r="P19" s="367">
        <v>48231</v>
      </c>
    </row>
    <row r="20" spans="2:16" x14ac:dyDescent="0.3">
      <c r="B20" s="493"/>
      <c r="C20" s="493"/>
      <c r="D20" s="131" t="s">
        <v>1040</v>
      </c>
      <c r="E20" s="493"/>
      <c r="H20" s="357">
        <v>16</v>
      </c>
      <c r="I20" s="367">
        <v>9577</v>
      </c>
      <c r="J20" s="367">
        <v>47982</v>
      </c>
      <c r="K20" s="367">
        <v>9616</v>
      </c>
      <c r="L20" s="367">
        <v>48098</v>
      </c>
      <c r="M20" s="367">
        <v>9609</v>
      </c>
      <c r="N20" s="367">
        <v>48086</v>
      </c>
      <c r="O20" s="367">
        <v>9658</v>
      </c>
      <c r="P20" s="367">
        <v>48227</v>
      </c>
    </row>
    <row r="21" spans="2:16" x14ac:dyDescent="0.3">
      <c r="B21" s="493"/>
      <c r="C21" s="493"/>
      <c r="D21" s="131" t="s">
        <v>1041</v>
      </c>
      <c r="E21" s="493"/>
      <c r="H21" s="357">
        <v>17</v>
      </c>
      <c r="I21" s="367">
        <v>9582</v>
      </c>
      <c r="J21" s="367">
        <v>47980</v>
      </c>
      <c r="K21" s="367">
        <v>9617</v>
      </c>
      <c r="L21" s="367">
        <v>48098</v>
      </c>
      <c r="M21" s="367">
        <v>9610</v>
      </c>
      <c r="N21" s="367">
        <v>48094</v>
      </c>
      <c r="O21" s="367">
        <v>9651</v>
      </c>
      <c r="P21" s="367">
        <v>48230</v>
      </c>
    </row>
    <row r="22" spans="2:16" x14ac:dyDescent="0.3">
      <c r="B22" s="493"/>
      <c r="C22" s="493"/>
      <c r="D22" s="131" t="s">
        <v>1042</v>
      </c>
      <c r="E22" s="493"/>
      <c r="H22" s="357">
        <v>18</v>
      </c>
      <c r="I22" s="367">
        <v>9584</v>
      </c>
      <c r="J22" s="367">
        <v>47983</v>
      </c>
      <c r="K22" s="367">
        <v>9616</v>
      </c>
      <c r="L22" s="367">
        <v>48100</v>
      </c>
      <c r="M22" s="367">
        <v>9607</v>
      </c>
      <c r="N22" s="367">
        <v>48094</v>
      </c>
      <c r="O22" s="367">
        <v>9659</v>
      </c>
      <c r="P22" s="367">
        <v>48225</v>
      </c>
    </row>
    <row r="23" spans="2:16" x14ac:dyDescent="0.3">
      <c r="H23" s="357">
        <v>19</v>
      </c>
      <c r="I23" s="367">
        <v>9575</v>
      </c>
      <c r="J23" s="367">
        <v>47983</v>
      </c>
      <c r="K23" s="367">
        <v>9615</v>
      </c>
      <c r="L23" s="367">
        <v>48098</v>
      </c>
      <c r="M23" s="367">
        <v>9609</v>
      </c>
      <c r="N23" s="367">
        <v>48097</v>
      </c>
      <c r="O23" s="367">
        <v>9660</v>
      </c>
      <c r="P23" s="367">
        <v>48224</v>
      </c>
    </row>
    <row r="24" spans="2:16" x14ac:dyDescent="0.3">
      <c r="H24" s="357">
        <v>20</v>
      </c>
      <c r="I24" s="367">
        <v>9577</v>
      </c>
      <c r="J24" s="367">
        <v>47980</v>
      </c>
      <c r="K24" s="367">
        <v>9617</v>
      </c>
      <c r="L24" s="367">
        <v>48097</v>
      </c>
      <c r="M24" s="367">
        <v>9608</v>
      </c>
      <c r="N24" s="367">
        <v>48095</v>
      </c>
      <c r="O24" s="367">
        <v>9653</v>
      </c>
      <c r="P24" s="367">
        <v>48231</v>
      </c>
    </row>
    <row r="25" spans="2:16" x14ac:dyDescent="0.3">
      <c r="H25" s="357">
        <v>21</v>
      </c>
      <c r="I25" s="367">
        <v>9579</v>
      </c>
      <c r="J25" s="367">
        <v>47981</v>
      </c>
      <c r="K25" s="367">
        <v>9617</v>
      </c>
      <c r="L25" s="367">
        <v>48098</v>
      </c>
      <c r="M25" s="367">
        <v>9609</v>
      </c>
      <c r="N25" s="367">
        <v>48093</v>
      </c>
      <c r="O25" s="367">
        <v>9658</v>
      </c>
      <c r="P25" s="367">
        <v>48227</v>
      </c>
    </row>
    <row r="26" spans="2:16" x14ac:dyDescent="0.3">
      <c r="H26" s="357">
        <v>22</v>
      </c>
      <c r="I26" s="367">
        <v>9578</v>
      </c>
      <c r="J26" s="367">
        <v>47980</v>
      </c>
      <c r="K26" s="367">
        <v>9614</v>
      </c>
      <c r="L26" s="367">
        <v>48099</v>
      </c>
      <c r="M26" s="367">
        <v>9608</v>
      </c>
      <c r="N26" s="367">
        <v>48092</v>
      </c>
      <c r="O26" s="367">
        <v>9658</v>
      </c>
      <c r="P26" s="367">
        <v>48226</v>
      </c>
    </row>
    <row r="27" spans="2:16" x14ac:dyDescent="0.3">
      <c r="H27" s="357">
        <v>23</v>
      </c>
      <c r="I27" s="367">
        <v>9580</v>
      </c>
      <c r="J27" s="367">
        <v>47979</v>
      </c>
      <c r="K27" s="367">
        <v>9618</v>
      </c>
      <c r="L27" s="367">
        <v>48091</v>
      </c>
      <c r="M27" s="367">
        <v>9608</v>
      </c>
      <c r="N27" s="367">
        <v>48097</v>
      </c>
      <c r="O27" s="367">
        <v>9659</v>
      </c>
      <c r="P27" s="367">
        <v>48229</v>
      </c>
    </row>
    <row r="28" spans="2:16" x14ac:dyDescent="0.3">
      <c r="H28" s="357">
        <v>24</v>
      </c>
      <c r="I28" s="367">
        <v>9582</v>
      </c>
      <c r="J28" s="367">
        <v>47979</v>
      </c>
      <c r="K28" s="367">
        <v>9615</v>
      </c>
      <c r="L28" s="367">
        <v>48098</v>
      </c>
      <c r="M28" s="367">
        <v>9606</v>
      </c>
      <c r="N28" s="367">
        <v>48095</v>
      </c>
      <c r="O28" s="367">
        <v>9659</v>
      </c>
      <c r="P28" s="367">
        <v>48231</v>
      </c>
    </row>
    <row r="29" spans="2:16" x14ac:dyDescent="0.3">
      <c r="H29" s="357">
        <v>25</v>
      </c>
      <c r="I29" s="367">
        <v>9583</v>
      </c>
      <c r="J29" s="367">
        <v>47980</v>
      </c>
      <c r="K29" s="367">
        <v>9613</v>
      </c>
      <c r="L29" s="367">
        <v>48099</v>
      </c>
      <c r="M29" s="367">
        <v>9609</v>
      </c>
      <c r="N29" s="367">
        <v>48091</v>
      </c>
      <c r="O29" s="367">
        <v>9655</v>
      </c>
      <c r="P29" s="367">
        <v>48227</v>
      </c>
    </row>
    <row r="30" spans="2:16" x14ac:dyDescent="0.3">
      <c r="H30" s="357">
        <v>26</v>
      </c>
      <c r="I30" s="367">
        <v>9578</v>
      </c>
      <c r="J30" s="367">
        <v>47979</v>
      </c>
      <c r="K30" s="367">
        <v>9616</v>
      </c>
      <c r="L30" s="367">
        <v>48099</v>
      </c>
      <c r="M30" s="367">
        <v>9610</v>
      </c>
      <c r="N30" s="367">
        <v>48091</v>
      </c>
      <c r="O30" s="367">
        <v>9663</v>
      </c>
      <c r="P30" s="367">
        <v>48227</v>
      </c>
    </row>
    <row r="31" spans="2:16" x14ac:dyDescent="0.3">
      <c r="H31" s="357">
        <v>27</v>
      </c>
      <c r="I31" s="367">
        <v>9579</v>
      </c>
      <c r="J31" s="367">
        <v>47981</v>
      </c>
      <c r="K31" s="367">
        <v>9619</v>
      </c>
      <c r="L31" s="367">
        <v>48093</v>
      </c>
      <c r="M31" s="367">
        <v>9610</v>
      </c>
      <c r="N31" s="367">
        <v>48092</v>
      </c>
      <c r="O31" s="367">
        <v>9656</v>
      </c>
      <c r="P31" s="367">
        <v>48227</v>
      </c>
    </row>
    <row r="32" spans="2:16" x14ac:dyDescent="0.3">
      <c r="H32" s="357">
        <v>28</v>
      </c>
      <c r="I32" s="367">
        <v>9579</v>
      </c>
      <c r="J32" s="367">
        <v>47978</v>
      </c>
      <c r="K32" s="367">
        <v>9618</v>
      </c>
      <c r="L32" s="367">
        <v>48098</v>
      </c>
      <c r="M32" s="367">
        <v>9609</v>
      </c>
      <c r="N32" s="367">
        <v>48092</v>
      </c>
      <c r="O32" s="367">
        <v>9658</v>
      </c>
      <c r="P32" s="367">
        <v>48224</v>
      </c>
    </row>
    <row r="33" spans="8:16" x14ac:dyDescent="0.3">
      <c r="H33" s="357">
        <v>29</v>
      </c>
      <c r="I33" s="367">
        <v>9581</v>
      </c>
      <c r="J33" s="367">
        <v>47976</v>
      </c>
      <c r="K33" s="367">
        <v>9620</v>
      </c>
      <c r="L33" s="367">
        <v>48098</v>
      </c>
      <c r="M33" s="367">
        <v>9609</v>
      </c>
      <c r="N33" s="367">
        <v>48092</v>
      </c>
      <c r="O33" s="367">
        <v>9657</v>
      </c>
      <c r="P33" s="367">
        <v>48225</v>
      </c>
    </row>
    <row r="34" spans="8:16" x14ac:dyDescent="0.3">
      <c r="H34" s="357">
        <v>30</v>
      </c>
      <c r="I34" s="367">
        <v>9577</v>
      </c>
      <c r="J34" s="367">
        <v>47978</v>
      </c>
      <c r="K34" s="367">
        <v>9619</v>
      </c>
      <c r="L34" s="367">
        <v>48101</v>
      </c>
      <c r="M34" s="367">
        <v>9611</v>
      </c>
      <c r="N34" s="367">
        <v>48089</v>
      </c>
      <c r="O34" s="367">
        <v>9653</v>
      </c>
      <c r="P34" s="367">
        <v>48224</v>
      </c>
    </row>
    <row r="35" spans="8:16" x14ac:dyDescent="0.3">
      <c r="H35" s="357">
        <v>31</v>
      </c>
      <c r="I35" s="367">
        <v>9579</v>
      </c>
      <c r="J35" s="367">
        <v>47979</v>
      </c>
      <c r="K35" s="367">
        <v>9617</v>
      </c>
      <c r="L35" s="367">
        <v>48099</v>
      </c>
      <c r="M35" s="367">
        <v>9610</v>
      </c>
      <c r="N35" s="367">
        <v>48090</v>
      </c>
      <c r="O35" s="367">
        <v>9658</v>
      </c>
      <c r="P35" s="367">
        <v>48226</v>
      </c>
    </row>
    <row r="36" spans="8:16" x14ac:dyDescent="0.3">
      <c r="H36" s="357">
        <v>32</v>
      </c>
      <c r="I36" s="367">
        <v>9581</v>
      </c>
      <c r="J36" s="367">
        <v>47977</v>
      </c>
      <c r="K36" s="367">
        <v>9620</v>
      </c>
      <c r="L36" s="367">
        <v>48098</v>
      </c>
      <c r="M36" s="367">
        <v>9610</v>
      </c>
      <c r="N36" s="367">
        <v>48087</v>
      </c>
      <c r="O36" s="367">
        <v>9655</v>
      </c>
      <c r="P36" s="367">
        <v>48222</v>
      </c>
    </row>
    <row r="37" spans="8:16" x14ac:dyDescent="0.3">
      <c r="H37" s="357">
        <v>33</v>
      </c>
      <c r="I37" s="367">
        <v>9582</v>
      </c>
      <c r="J37" s="367">
        <v>47975</v>
      </c>
      <c r="K37" s="367">
        <v>9616</v>
      </c>
      <c r="L37" s="367">
        <v>48098</v>
      </c>
      <c r="M37" s="367">
        <v>9611</v>
      </c>
      <c r="N37" s="367">
        <v>48093</v>
      </c>
      <c r="O37" s="367">
        <v>9655</v>
      </c>
      <c r="P37" s="367">
        <v>48223</v>
      </c>
    </row>
    <row r="38" spans="8:16" x14ac:dyDescent="0.3">
      <c r="H38" s="357">
        <v>34</v>
      </c>
      <c r="I38" s="367">
        <v>9580</v>
      </c>
      <c r="J38" s="367">
        <v>47979</v>
      </c>
      <c r="K38" s="367">
        <v>9620</v>
      </c>
      <c r="L38" s="367">
        <v>48095</v>
      </c>
      <c r="M38" s="367">
        <v>9610</v>
      </c>
      <c r="N38" s="367">
        <v>48097</v>
      </c>
      <c r="O38" s="367">
        <v>9657</v>
      </c>
      <c r="P38" s="367">
        <v>48231</v>
      </c>
    </row>
    <row r="39" spans="8:16" x14ac:dyDescent="0.3">
      <c r="H39" s="357">
        <v>35</v>
      </c>
      <c r="I39" s="367">
        <v>9583</v>
      </c>
      <c r="J39" s="367">
        <v>47980</v>
      </c>
      <c r="K39" s="367">
        <v>9615</v>
      </c>
      <c r="L39" s="367">
        <v>48100</v>
      </c>
      <c r="M39" s="367">
        <v>9612</v>
      </c>
      <c r="N39" s="367">
        <v>48089</v>
      </c>
      <c r="O39" s="367">
        <v>9660</v>
      </c>
      <c r="P39" s="367">
        <v>48230</v>
      </c>
    </row>
    <row r="40" spans="8:16" x14ac:dyDescent="0.3">
      <c r="H40" s="357">
        <v>36</v>
      </c>
      <c r="I40" s="367">
        <v>9587</v>
      </c>
      <c r="J40" s="367">
        <v>47975</v>
      </c>
      <c r="K40" s="367">
        <v>9619</v>
      </c>
      <c r="L40" s="367">
        <v>48100</v>
      </c>
      <c r="M40" s="367">
        <v>9611</v>
      </c>
      <c r="N40" s="367">
        <v>48091</v>
      </c>
      <c r="O40" s="367">
        <v>9659</v>
      </c>
      <c r="P40" s="367">
        <v>48225</v>
      </c>
    </row>
    <row r="41" spans="8:16" x14ac:dyDescent="0.3">
      <c r="H41" s="357">
        <v>37</v>
      </c>
      <c r="I41" s="367">
        <v>9586</v>
      </c>
      <c r="J41" s="367">
        <v>47976</v>
      </c>
      <c r="K41" s="367">
        <v>9620</v>
      </c>
      <c r="L41" s="367">
        <v>48094</v>
      </c>
      <c r="M41" s="367">
        <v>9610</v>
      </c>
      <c r="N41" s="367">
        <v>48089</v>
      </c>
      <c r="O41" s="367">
        <v>9655</v>
      </c>
      <c r="P41" s="367">
        <v>48233</v>
      </c>
    </row>
    <row r="42" spans="8:16" x14ac:dyDescent="0.3">
      <c r="H42" s="357">
        <v>38</v>
      </c>
      <c r="I42" s="367">
        <v>9579</v>
      </c>
      <c r="J42" s="367">
        <v>47979</v>
      </c>
      <c r="K42" s="367">
        <v>9614</v>
      </c>
      <c r="L42" s="367">
        <v>48098</v>
      </c>
      <c r="M42" s="367">
        <v>9612</v>
      </c>
      <c r="N42" s="367">
        <v>48088</v>
      </c>
      <c r="O42" s="367">
        <v>9652</v>
      </c>
      <c r="P42" s="367">
        <v>48225</v>
      </c>
    </row>
    <row r="43" spans="8:16" x14ac:dyDescent="0.3">
      <c r="H43" s="357">
        <v>39</v>
      </c>
      <c r="I43" s="367">
        <v>9577</v>
      </c>
      <c r="J43" s="367">
        <v>47977</v>
      </c>
      <c r="K43" s="367">
        <v>9623</v>
      </c>
      <c r="L43" s="367">
        <v>48092</v>
      </c>
      <c r="M43" s="367">
        <v>9611</v>
      </c>
      <c r="N43" s="367">
        <v>48088</v>
      </c>
      <c r="O43" s="367">
        <v>9656</v>
      </c>
      <c r="P43" s="367">
        <v>48223</v>
      </c>
    </row>
    <row r="44" spans="8:16" x14ac:dyDescent="0.3">
      <c r="H44" s="357">
        <v>40</v>
      </c>
      <c r="I44" s="367">
        <v>9578</v>
      </c>
      <c r="J44" s="367">
        <v>47978</v>
      </c>
      <c r="K44" s="367">
        <v>9619</v>
      </c>
      <c r="L44" s="367">
        <v>48099</v>
      </c>
      <c r="M44" s="367">
        <v>9607</v>
      </c>
      <c r="N44" s="367">
        <v>48088</v>
      </c>
      <c r="O44" s="367">
        <v>9655</v>
      </c>
      <c r="P44" s="367">
        <v>48230</v>
      </c>
    </row>
    <row r="45" spans="8:16" x14ac:dyDescent="0.3">
      <c r="H45" s="357">
        <v>41</v>
      </c>
      <c r="I45" s="367">
        <v>9580</v>
      </c>
      <c r="J45" s="367">
        <v>47980</v>
      </c>
      <c r="K45" s="367">
        <v>9621</v>
      </c>
      <c r="L45" s="367">
        <v>48097</v>
      </c>
      <c r="M45" s="367">
        <v>9610</v>
      </c>
      <c r="N45" s="367">
        <v>48091</v>
      </c>
      <c r="O45" s="367">
        <v>9658</v>
      </c>
      <c r="P45" s="367">
        <v>48229</v>
      </c>
    </row>
    <row r="46" spans="8:16" x14ac:dyDescent="0.3">
      <c r="H46" s="357">
        <v>42</v>
      </c>
      <c r="I46" s="367">
        <v>9576</v>
      </c>
      <c r="J46" s="367">
        <v>47977</v>
      </c>
      <c r="K46" s="367">
        <v>9619</v>
      </c>
      <c r="L46" s="367">
        <v>48096</v>
      </c>
      <c r="M46" s="367">
        <v>9611</v>
      </c>
      <c r="N46" s="367">
        <v>48091</v>
      </c>
      <c r="O46" s="367">
        <v>9656</v>
      </c>
      <c r="P46" s="367">
        <v>48232</v>
      </c>
    </row>
    <row r="47" spans="8:16" x14ac:dyDescent="0.3">
      <c r="H47" s="357">
        <v>43</v>
      </c>
      <c r="I47" s="367">
        <v>9574</v>
      </c>
      <c r="J47" s="367">
        <v>47974</v>
      </c>
      <c r="K47" s="367">
        <v>9616</v>
      </c>
      <c r="L47" s="367">
        <v>48100</v>
      </c>
      <c r="M47" s="367">
        <v>9612</v>
      </c>
      <c r="N47" s="367">
        <v>48093</v>
      </c>
      <c r="O47" s="367">
        <v>9654</v>
      </c>
      <c r="P47" s="367">
        <v>48222</v>
      </c>
    </row>
    <row r="48" spans="8:16" x14ac:dyDescent="0.3">
      <c r="H48" s="357">
        <v>44</v>
      </c>
      <c r="I48" s="367">
        <v>9578</v>
      </c>
      <c r="J48" s="367">
        <v>47982</v>
      </c>
      <c r="K48" s="367">
        <v>9617</v>
      </c>
      <c r="L48" s="367">
        <v>48093</v>
      </c>
      <c r="M48" s="367">
        <v>9611</v>
      </c>
      <c r="N48" s="367">
        <v>48092</v>
      </c>
      <c r="O48" s="367">
        <v>9656</v>
      </c>
      <c r="P48" s="367">
        <v>48227</v>
      </c>
    </row>
    <row r="49" spans="8:16" x14ac:dyDescent="0.3">
      <c r="H49" s="357">
        <v>45</v>
      </c>
      <c r="I49" s="367">
        <v>9580</v>
      </c>
      <c r="J49" s="367">
        <v>47973</v>
      </c>
      <c r="K49" s="367">
        <v>9617</v>
      </c>
      <c r="L49" s="367">
        <v>48101</v>
      </c>
      <c r="M49" s="367">
        <v>9607</v>
      </c>
      <c r="N49" s="367">
        <v>48089</v>
      </c>
      <c r="O49" s="367">
        <v>9657</v>
      </c>
      <c r="P49" s="367">
        <v>48219</v>
      </c>
    </row>
    <row r="50" spans="8:16" x14ac:dyDescent="0.3">
      <c r="H50" s="357">
        <v>46</v>
      </c>
      <c r="I50" s="367">
        <v>9579</v>
      </c>
      <c r="J50" s="367">
        <v>47981</v>
      </c>
      <c r="K50" s="367">
        <v>9612</v>
      </c>
      <c r="L50" s="367">
        <v>48096</v>
      </c>
      <c r="M50" s="367">
        <v>9609</v>
      </c>
      <c r="N50" s="367">
        <v>48092</v>
      </c>
      <c r="O50" s="367">
        <v>9658</v>
      </c>
      <c r="P50" s="367">
        <v>48228</v>
      </c>
    </row>
    <row r="51" spans="8:16" x14ac:dyDescent="0.3">
      <c r="H51" s="357">
        <v>47</v>
      </c>
      <c r="I51" s="367">
        <v>9575</v>
      </c>
      <c r="J51" s="367">
        <v>47980</v>
      </c>
      <c r="K51" s="367">
        <v>9624</v>
      </c>
      <c r="L51" s="367">
        <v>48098</v>
      </c>
      <c r="M51" s="367">
        <v>9609</v>
      </c>
      <c r="N51" s="367">
        <v>48088</v>
      </c>
      <c r="O51" s="367">
        <v>9657</v>
      </c>
      <c r="P51" s="367">
        <v>48228</v>
      </c>
    </row>
    <row r="52" spans="8:16" x14ac:dyDescent="0.3">
      <c r="H52" s="357">
        <v>48</v>
      </c>
      <c r="I52" s="367">
        <v>9575</v>
      </c>
      <c r="J52" s="367">
        <v>47980</v>
      </c>
      <c r="K52" s="367">
        <v>9618</v>
      </c>
      <c r="L52" s="367">
        <v>48099</v>
      </c>
      <c r="M52" s="367">
        <v>9612</v>
      </c>
      <c r="N52" s="367">
        <v>48088</v>
      </c>
      <c r="O52" s="367">
        <v>9653</v>
      </c>
      <c r="P52" s="367">
        <v>48228</v>
      </c>
    </row>
    <row r="53" spans="8:16" x14ac:dyDescent="0.3">
      <c r="H53" s="357">
        <v>49</v>
      </c>
      <c r="I53" s="367">
        <v>9581</v>
      </c>
      <c r="J53" s="367">
        <v>47975</v>
      </c>
      <c r="K53" s="367">
        <v>9614</v>
      </c>
      <c r="L53" s="367">
        <v>48095</v>
      </c>
      <c r="M53" s="367">
        <v>9608</v>
      </c>
      <c r="N53" s="367">
        <v>48090</v>
      </c>
      <c r="O53" s="367">
        <v>9656</v>
      </c>
      <c r="P53" s="367">
        <v>48222</v>
      </c>
    </row>
    <row r="54" spans="8:16" x14ac:dyDescent="0.3">
      <c r="H54" s="357">
        <v>50</v>
      </c>
      <c r="I54" s="367">
        <v>9581</v>
      </c>
      <c r="J54" s="367">
        <v>47974</v>
      </c>
      <c r="K54" s="367">
        <v>9618</v>
      </c>
      <c r="L54" s="367">
        <v>48092</v>
      </c>
      <c r="M54" s="367">
        <v>9607</v>
      </c>
      <c r="N54" s="367">
        <v>48091</v>
      </c>
      <c r="O54" s="367">
        <v>9654</v>
      </c>
      <c r="P54" s="367">
        <v>48222</v>
      </c>
    </row>
    <row r="55" spans="8:16" x14ac:dyDescent="0.3">
      <c r="H55" s="357">
        <v>51</v>
      </c>
      <c r="I55" s="367">
        <v>9582</v>
      </c>
      <c r="J55" s="367">
        <v>47980</v>
      </c>
      <c r="K55" s="367">
        <v>9621</v>
      </c>
      <c r="L55" s="367">
        <v>48093</v>
      </c>
      <c r="M55" s="367">
        <v>9609</v>
      </c>
      <c r="N55" s="367">
        <v>48085</v>
      </c>
      <c r="O55" s="367">
        <v>9658</v>
      </c>
      <c r="P55" s="367">
        <v>48229</v>
      </c>
    </row>
    <row r="56" spans="8:16" x14ac:dyDescent="0.3">
      <c r="H56" s="357">
        <v>52</v>
      </c>
      <c r="I56" s="367">
        <v>9575</v>
      </c>
      <c r="J56" s="367">
        <v>47982</v>
      </c>
      <c r="K56" s="367">
        <v>9619</v>
      </c>
      <c r="L56" s="367">
        <v>48096</v>
      </c>
      <c r="M56" s="367">
        <v>9608</v>
      </c>
      <c r="N56" s="367">
        <v>48090</v>
      </c>
      <c r="O56" s="367">
        <v>9652</v>
      </c>
      <c r="P56" s="367">
        <v>48221</v>
      </c>
    </row>
    <row r="57" spans="8:16" x14ac:dyDescent="0.3">
      <c r="H57" s="357">
        <v>53</v>
      </c>
      <c r="I57" s="367">
        <v>9578</v>
      </c>
      <c r="J57" s="367">
        <v>47969</v>
      </c>
      <c r="K57" s="367">
        <v>9620</v>
      </c>
      <c r="L57" s="367">
        <v>48098</v>
      </c>
      <c r="M57" s="367">
        <v>9606</v>
      </c>
      <c r="N57" s="367">
        <v>48086</v>
      </c>
      <c r="O57" s="367">
        <v>9659</v>
      </c>
      <c r="P57" s="367">
        <v>48231</v>
      </c>
    </row>
    <row r="58" spans="8:16" x14ac:dyDescent="0.3">
      <c r="H58" s="357">
        <v>54</v>
      </c>
      <c r="I58" s="367">
        <v>9579</v>
      </c>
      <c r="J58" s="367">
        <v>47984</v>
      </c>
      <c r="K58" s="367">
        <v>9619</v>
      </c>
      <c r="L58" s="367">
        <v>48096</v>
      </c>
      <c r="M58" s="367">
        <v>9608</v>
      </c>
      <c r="N58" s="367">
        <v>48088</v>
      </c>
      <c r="O58" s="367">
        <v>9656</v>
      </c>
      <c r="P58" s="367">
        <v>48230</v>
      </c>
    </row>
    <row r="59" spans="8:16" x14ac:dyDescent="0.3">
      <c r="H59" s="357">
        <v>55</v>
      </c>
      <c r="I59" s="367">
        <v>9578</v>
      </c>
      <c r="J59" s="367">
        <v>47978</v>
      </c>
      <c r="K59" s="367">
        <v>9618</v>
      </c>
      <c r="L59" s="367">
        <v>48100</v>
      </c>
      <c r="M59" s="367">
        <v>9609</v>
      </c>
      <c r="N59" s="367">
        <v>48082</v>
      </c>
      <c r="O59" s="367">
        <v>9658</v>
      </c>
      <c r="P59" s="367">
        <v>48226</v>
      </c>
    </row>
    <row r="60" spans="8:16" x14ac:dyDescent="0.3">
      <c r="H60" s="357">
        <v>56</v>
      </c>
      <c r="I60" s="367">
        <v>9573</v>
      </c>
      <c r="J60" s="367">
        <v>47977</v>
      </c>
      <c r="K60" s="367">
        <v>9617</v>
      </c>
      <c r="L60" s="367">
        <v>48094</v>
      </c>
      <c r="M60" s="367">
        <v>9607</v>
      </c>
      <c r="N60" s="367">
        <v>48089</v>
      </c>
      <c r="O60" s="367">
        <v>9660</v>
      </c>
      <c r="P60" s="367">
        <v>48228</v>
      </c>
    </row>
    <row r="61" spans="8:16" x14ac:dyDescent="0.3">
      <c r="H61" s="357">
        <v>57</v>
      </c>
      <c r="I61" s="367">
        <v>9579</v>
      </c>
      <c r="J61" s="367">
        <v>47981</v>
      </c>
      <c r="K61" s="367">
        <v>9624</v>
      </c>
      <c r="L61" s="367">
        <v>48094</v>
      </c>
      <c r="M61" s="367">
        <v>9611</v>
      </c>
      <c r="N61" s="367">
        <v>48086</v>
      </c>
      <c r="O61" s="367">
        <v>9654</v>
      </c>
      <c r="P61" s="367">
        <v>48223</v>
      </c>
    </row>
    <row r="62" spans="8:16" x14ac:dyDescent="0.3">
      <c r="H62" s="357">
        <v>58</v>
      </c>
      <c r="I62" s="367">
        <v>9578</v>
      </c>
      <c r="J62" s="367">
        <v>47975</v>
      </c>
      <c r="K62" s="367">
        <v>9621</v>
      </c>
      <c r="L62" s="367">
        <v>48094</v>
      </c>
      <c r="M62" s="367">
        <v>9609</v>
      </c>
      <c r="N62" s="367">
        <v>48086</v>
      </c>
      <c r="O62" s="367">
        <v>9656</v>
      </c>
      <c r="P62" s="367">
        <v>48227</v>
      </c>
    </row>
    <row r="63" spans="8:16" x14ac:dyDescent="0.3">
      <c r="H63" s="357">
        <v>59</v>
      </c>
      <c r="I63" s="367">
        <v>9579</v>
      </c>
      <c r="J63" s="367">
        <v>47978</v>
      </c>
      <c r="K63" s="367">
        <v>9617</v>
      </c>
      <c r="L63" s="367">
        <v>48097</v>
      </c>
      <c r="M63" s="367">
        <v>9610</v>
      </c>
      <c r="N63" s="367">
        <v>48083</v>
      </c>
      <c r="O63" s="367">
        <v>9657</v>
      </c>
      <c r="P63" s="367">
        <v>48228</v>
      </c>
    </row>
    <row r="64" spans="8:16" x14ac:dyDescent="0.3">
      <c r="H64" s="357">
        <v>60</v>
      </c>
      <c r="I64" s="367">
        <v>9578</v>
      </c>
      <c r="J64" s="367">
        <v>47977</v>
      </c>
      <c r="K64" s="367">
        <v>9619</v>
      </c>
      <c r="L64" s="367">
        <v>48096</v>
      </c>
      <c r="M64" s="367">
        <v>9610</v>
      </c>
      <c r="N64" s="367">
        <v>48091</v>
      </c>
      <c r="O64" s="367">
        <v>9655</v>
      </c>
      <c r="P64" s="367">
        <v>48227</v>
      </c>
    </row>
    <row r="65" spans="8:16" x14ac:dyDescent="0.3">
      <c r="H65" s="357">
        <v>61</v>
      </c>
      <c r="I65" s="367">
        <v>9581</v>
      </c>
      <c r="J65" s="367">
        <v>47979</v>
      </c>
      <c r="K65" s="367">
        <v>9619</v>
      </c>
      <c r="L65" s="367">
        <v>48090</v>
      </c>
      <c r="M65" s="367">
        <v>9609</v>
      </c>
      <c r="N65" s="367">
        <v>48088</v>
      </c>
      <c r="O65" s="367">
        <v>9653</v>
      </c>
      <c r="P65" s="367">
        <v>48229</v>
      </c>
    </row>
    <row r="66" spans="8:16" x14ac:dyDescent="0.3">
      <c r="H66" s="357">
        <v>62</v>
      </c>
      <c r="I66" s="367">
        <v>9580</v>
      </c>
      <c r="J66" s="367">
        <v>47982</v>
      </c>
      <c r="K66" s="367">
        <v>9619</v>
      </c>
      <c r="L66" s="367">
        <v>48100</v>
      </c>
      <c r="M66" s="367">
        <v>9611</v>
      </c>
      <c r="N66" s="367">
        <v>48087</v>
      </c>
      <c r="O66" s="367">
        <v>9655</v>
      </c>
      <c r="P66" s="367">
        <v>48229</v>
      </c>
    </row>
    <row r="67" spans="8:16" x14ac:dyDescent="0.3">
      <c r="H67" s="357">
        <v>63</v>
      </c>
      <c r="I67" s="367">
        <v>9581</v>
      </c>
      <c r="J67" s="367">
        <v>47975</v>
      </c>
      <c r="K67" s="367">
        <v>9616</v>
      </c>
      <c r="L67" s="367">
        <v>48097</v>
      </c>
      <c r="M67" s="367">
        <v>9606</v>
      </c>
      <c r="N67" s="367">
        <v>48091</v>
      </c>
      <c r="O67" s="367">
        <v>9655</v>
      </c>
      <c r="P67" s="367">
        <v>48227</v>
      </c>
    </row>
    <row r="68" spans="8:16" x14ac:dyDescent="0.3">
      <c r="H68" s="357">
        <v>64</v>
      </c>
      <c r="I68" s="367">
        <v>9582</v>
      </c>
      <c r="J68" s="367">
        <v>47973</v>
      </c>
      <c r="K68" s="367">
        <v>9618</v>
      </c>
      <c r="L68" s="367">
        <v>48093</v>
      </c>
      <c r="M68" s="367">
        <v>9610</v>
      </c>
      <c r="N68" s="367">
        <v>48093</v>
      </c>
      <c r="O68" s="367">
        <v>9654</v>
      </c>
      <c r="P68" s="367">
        <v>48222</v>
      </c>
    </row>
    <row r="69" spans="8:16" x14ac:dyDescent="0.3">
      <c r="H69" s="357">
        <v>65</v>
      </c>
      <c r="I69" s="367">
        <v>9581</v>
      </c>
      <c r="J69" s="367">
        <v>47976</v>
      </c>
      <c r="K69" s="367">
        <v>9619</v>
      </c>
      <c r="L69" s="367">
        <v>48094</v>
      </c>
      <c r="M69" s="367">
        <v>9608</v>
      </c>
      <c r="N69" s="367">
        <v>48086</v>
      </c>
      <c r="O69" s="367">
        <v>9654</v>
      </c>
      <c r="P69" s="367">
        <v>48230</v>
      </c>
    </row>
    <row r="70" spans="8:16" x14ac:dyDescent="0.3">
      <c r="H70" s="357">
        <v>66</v>
      </c>
      <c r="I70" s="367">
        <v>9578</v>
      </c>
      <c r="J70" s="367">
        <v>47976</v>
      </c>
      <c r="K70" s="367">
        <v>9619</v>
      </c>
      <c r="L70" s="367">
        <v>48096</v>
      </c>
      <c r="M70" s="367">
        <v>9609</v>
      </c>
      <c r="N70" s="367">
        <v>48091</v>
      </c>
      <c r="O70" s="367">
        <v>9658</v>
      </c>
      <c r="P70" s="367">
        <v>48223</v>
      </c>
    </row>
    <row r="71" spans="8:16" x14ac:dyDescent="0.3">
      <c r="H71" s="357">
        <v>67</v>
      </c>
      <c r="I71" s="367">
        <v>9578</v>
      </c>
      <c r="J71" s="367">
        <v>47972</v>
      </c>
      <c r="K71" s="367">
        <v>9615</v>
      </c>
      <c r="L71" s="367">
        <v>48096</v>
      </c>
      <c r="M71" s="367">
        <v>9607</v>
      </c>
      <c r="N71" s="367">
        <v>48091</v>
      </c>
      <c r="O71" s="367">
        <v>9654</v>
      </c>
      <c r="P71" s="367">
        <v>48227</v>
      </c>
    </row>
    <row r="72" spans="8:16" x14ac:dyDescent="0.3">
      <c r="H72" s="357">
        <v>68</v>
      </c>
      <c r="I72" s="367">
        <v>9579</v>
      </c>
      <c r="J72" s="367">
        <v>47976</v>
      </c>
      <c r="K72" s="367">
        <v>9617</v>
      </c>
      <c r="L72" s="367">
        <v>48093</v>
      </c>
      <c r="M72" s="367">
        <v>9607</v>
      </c>
      <c r="N72" s="367">
        <v>48086</v>
      </c>
      <c r="O72" s="367">
        <v>9657</v>
      </c>
      <c r="P72" s="367">
        <v>48225</v>
      </c>
    </row>
    <row r="73" spans="8:16" x14ac:dyDescent="0.3">
      <c r="H73" s="357">
        <v>69</v>
      </c>
      <c r="I73" s="367">
        <v>9582</v>
      </c>
      <c r="J73" s="367">
        <v>47976</v>
      </c>
      <c r="K73" s="367">
        <v>9618</v>
      </c>
      <c r="L73" s="367">
        <v>48092</v>
      </c>
      <c r="M73" s="367">
        <v>9605</v>
      </c>
      <c r="N73" s="367">
        <v>48087</v>
      </c>
      <c r="O73" s="367">
        <v>9655</v>
      </c>
      <c r="P73" s="367">
        <v>48226</v>
      </c>
    </row>
    <row r="74" spans="8:16" x14ac:dyDescent="0.3">
      <c r="H74" s="357">
        <v>70</v>
      </c>
      <c r="I74" s="367">
        <v>9578</v>
      </c>
      <c r="J74" s="367">
        <v>47973</v>
      </c>
      <c r="K74" s="367">
        <v>9622</v>
      </c>
      <c r="L74" s="367">
        <v>48095</v>
      </c>
      <c r="M74" s="367">
        <v>9607</v>
      </c>
      <c r="N74" s="367">
        <v>48089</v>
      </c>
      <c r="O74" s="367">
        <v>9654</v>
      </c>
      <c r="P74" s="367">
        <v>48227</v>
      </c>
    </row>
    <row r="75" spans="8:16" x14ac:dyDescent="0.3">
      <c r="H75" s="357">
        <v>71</v>
      </c>
      <c r="I75" s="367">
        <v>9583</v>
      </c>
      <c r="J75" s="367">
        <v>47974</v>
      </c>
      <c r="K75" s="367">
        <v>9619</v>
      </c>
      <c r="L75" s="367">
        <v>48099</v>
      </c>
      <c r="M75" s="367">
        <v>9606</v>
      </c>
      <c r="N75" s="367">
        <v>48086</v>
      </c>
      <c r="O75" s="367">
        <v>9654</v>
      </c>
      <c r="P75" s="367">
        <v>48225</v>
      </c>
    </row>
    <row r="76" spans="8:16" x14ac:dyDescent="0.3">
      <c r="H76" s="357">
        <v>72</v>
      </c>
      <c r="I76" s="367">
        <v>9580</v>
      </c>
      <c r="J76" s="367">
        <v>47970</v>
      </c>
      <c r="K76" s="367">
        <v>9618</v>
      </c>
      <c r="L76" s="367">
        <v>48093</v>
      </c>
      <c r="M76" s="367">
        <v>9610</v>
      </c>
      <c r="N76" s="367">
        <v>48087</v>
      </c>
      <c r="O76" s="367">
        <v>9654</v>
      </c>
      <c r="P76" s="367">
        <v>48227</v>
      </c>
    </row>
    <row r="77" spans="8:16" x14ac:dyDescent="0.3">
      <c r="H77" s="357">
        <v>73</v>
      </c>
      <c r="I77" s="367">
        <v>9575</v>
      </c>
      <c r="J77" s="367">
        <v>47980</v>
      </c>
      <c r="K77" s="367">
        <v>9615</v>
      </c>
      <c r="L77" s="367">
        <v>48094</v>
      </c>
      <c r="M77" s="367">
        <v>9605</v>
      </c>
      <c r="N77" s="367">
        <v>48088</v>
      </c>
      <c r="O77" s="367">
        <v>9654</v>
      </c>
      <c r="P77" s="367">
        <v>48227</v>
      </c>
    </row>
    <row r="78" spans="8:16" x14ac:dyDescent="0.3">
      <c r="H78" s="357">
        <v>74</v>
      </c>
      <c r="I78" s="367">
        <v>9582</v>
      </c>
      <c r="J78" s="367">
        <v>47974</v>
      </c>
      <c r="K78" s="367">
        <v>9618</v>
      </c>
      <c r="L78" s="367">
        <v>48097</v>
      </c>
      <c r="M78" s="367">
        <v>9607</v>
      </c>
      <c r="N78" s="367">
        <v>48093</v>
      </c>
      <c r="O78" s="367">
        <v>9655</v>
      </c>
      <c r="P78" s="367">
        <v>48227</v>
      </c>
    </row>
    <row r="79" spans="8:16" x14ac:dyDescent="0.3">
      <c r="H79" s="357">
        <v>75</v>
      </c>
      <c r="I79" s="367">
        <v>9583</v>
      </c>
      <c r="J79" s="367">
        <v>47976</v>
      </c>
      <c r="K79" s="367">
        <v>9621</v>
      </c>
      <c r="L79" s="367">
        <v>48096</v>
      </c>
      <c r="M79" s="367">
        <v>9607</v>
      </c>
      <c r="N79" s="367">
        <v>48095</v>
      </c>
      <c r="O79" s="367">
        <v>9655</v>
      </c>
      <c r="P79" s="367">
        <v>48224</v>
      </c>
    </row>
    <row r="80" spans="8:16" x14ac:dyDescent="0.3">
      <c r="H80" s="357">
        <v>76</v>
      </c>
      <c r="I80" s="367">
        <v>9576</v>
      </c>
      <c r="J80" s="367">
        <v>47973</v>
      </c>
      <c r="K80" s="367">
        <v>9618</v>
      </c>
      <c r="L80" s="367">
        <v>48100</v>
      </c>
      <c r="M80" s="367">
        <v>9608</v>
      </c>
      <c r="N80" s="367">
        <v>48090</v>
      </c>
      <c r="O80" s="367">
        <v>9654</v>
      </c>
      <c r="P80" s="367">
        <v>48220</v>
      </c>
    </row>
    <row r="81" spans="8:16" x14ac:dyDescent="0.3">
      <c r="H81" s="357">
        <v>77</v>
      </c>
      <c r="I81" s="367">
        <v>9576</v>
      </c>
      <c r="J81" s="367">
        <v>47977</v>
      </c>
      <c r="K81" s="367">
        <v>9617</v>
      </c>
      <c r="L81" s="367">
        <v>48096</v>
      </c>
      <c r="M81" s="367">
        <v>9606</v>
      </c>
      <c r="N81" s="367">
        <v>48090</v>
      </c>
      <c r="O81" s="367">
        <v>9655</v>
      </c>
      <c r="P81" s="367">
        <v>48229</v>
      </c>
    </row>
    <row r="82" spans="8:16" x14ac:dyDescent="0.3">
      <c r="H82" s="357">
        <v>78</v>
      </c>
      <c r="I82" s="367">
        <v>9579</v>
      </c>
      <c r="J82" s="367">
        <v>47979</v>
      </c>
      <c r="K82" s="367">
        <v>9620</v>
      </c>
      <c r="L82" s="367">
        <v>48102</v>
      </c>
      <c r="M82" s="367">
        <v>9604</v>
      </c>
      <c r="N82" s="367">
        <v>48093</v>
      </c>
      <c r="O82" s="367">
        <v>9652</v>
      </c>
      <c r="P82" s="367">
        <v>48228</v>
      </c>
    </row>
    <row r="83" spans="8:16" x14ac:dyDescent="0.3">
      <c r="H83" s="357">
        <v>79</v>
      </c>
      <c r="I83" s="367">
        <v>9584</v>
      </c>
      <c r="J83" s="367">
        <v>47980</v>
      </c>
      <c r="K83" s="367">
        <v>9618</v>
      </c>
      <c r="L83" s="367">
        <v>48099</v>
      </c>
      <c r="M83" s="367">
        <v>9609</v>
      </c>
      <c r="N83" s="367">
        <v>48087</v>
      </c>
      <c r="O83" s="367">
        <v>9656</v>
      </c>
      <c r="P83" s="367">
        <v>48230</v>
      </c>
    </row>
    <row r="84" spans="8:16" x14ac:dyDescent="0.3">
      <c r="H84" s="357">
        <v>80</v>
      </c>
      <c r="I84" s="367">
        <v>9583</v>
      </c>
      <c r="J84" s="367">
        <v>47969</v>
      </c>
      <c r="K84" s="367">
        <v>9618</v>
      </c>
      <c r="L84" s="367">
        <v>48098</v>
      </c>
      <c r="M84" s="367">
        <v>9607</v>
      </c>
      <c r="N84" s="367">
        <v>48094</v>
      </c>
      <c r="O84" s="367">
        <v>9656</v>
      </c>
      <c r="P84" s="367">
        <v>48228</v>
      </c>
    </row>
    <row r="85" spans="8:16" x14ac:dyDescent="0.3">
      <c r="H85" s="357">
        <v>81</v>
      </c>
      <c r="I85" s="367">
        <v>9582</v>
      </c>
      <c r="J85" s="367">
        <v>47981</v>
      </c>
      <c r="K85" s="367">
        <v>9617</v>
      </c>
      <c r="L85" s="367">
        <v>48095</v>
      </c>
      <c r="M85" s="367">
        <v>9612</v>
      </c>
      <c r="N85" s="367">
        <v>48093</v>
      </c>
      <c r="O85" s="367">
        <v>9654</v>
      </c>
      <c r="P85" s="367">
        <v>48233</v>
      </c>
    </row>
    <row r="86" spans="8:16" x14ac:dyDescent="0.3">
      <c r="H86" s="357">
        <v>82</v>
      </c>
      <c r="I86" s="367">
        <v>9582</v>
      </c>
      <c r="J86" s="367">
        <v>47978</v>
      </c>
      <c r="K86" s="367">
        <v>9618</v>
      </c>
      <c r="L86" s="367">
        <v>48100</v>
      </c>
      <c r="M86" s="367">
        <v>9603</v>
      </c>
      <c r="N86" s="367">
        <v>48086</v>
      </c>
      <c r="O86" s="367">
        <v>9654</v>
      </c>
      <c r="P86" s="367">
        <v>48232</v>
      </c>
    </row>
    <row r="87" spans="8:16" x14ac:dyDescent="0.3">
      <c r="H87" s="357">
        <v>83</v>
      </c>
      <c r="I87" s="367">
        <v>9581</v>
      </c>
      <c r="J87" s="367">
        <v>47973</v>
      </c>
      <c r="K87" s="367">
        <v>9616</v>
      </c>
      <c r="L87" s="367">
        <v>48099</v>
      </c>
      <c r="M87" s="367">
        <v>9612</v>
      </c>
      <c r="N87" s="367">
        <v>48086</v>
      </c>
      <c r="O87" s="367">
        <v>9654</v>
      </c>
      <c r="P87" s="367">
        <v>48228</v>
      </c>
    </row>
    <row r="88" spans="8:16" x14ac:dyDescent="0.3">
      <c r="H88" s="357">
        <v>84</v>
      </c>
      <c r="I88" s="367">
        <v>9578</v>
      </c>
      <c r="J88" s="367">
        <v>47974</v>
      </c>
      <c r="K88" s="367">
        <v>9619</v>
      </c>
      <c r="L88" s="367">
        <v>48105</v>
      </c>
      <c r="M88" s="367">
        <v>9608</v>
      </c>
      <c r="N88" s="367">
        <v>48088</v>
      </c>
      <c r="O88" s="367">
        <v>9656</v>
      </c>
      <c r="P88" s="367">
        <v>48226</v>
      </c>
    </row>
    <row r="89" spans="8:16" x14ac:dyDescent="0.3">
      <c r="H89" s="357">
        <v>85</v>
      </c>
      <c r="I89" s="367">
        <v>9576</v>
      </c>
      <c r="J89" s="367">
        <v>47974</v>
      </c>
      <c r="K89" s="367">
        <v>9619</v>
      </c>
      <c r="L89" s="367">
        <v>48101</v>
      </c>
      <c r="M89" s="367">
        <v>9612</v>
      </c>
      <c r="N89" s="367">
        <v>48087</v>
      </c>
      <c r="O89" s="367">
        <v>9654</v>
      </c>
      <c r="P89" s="367">
        <v>48230</v>
      </c>
    </row>
    <row r="90" spans="8:16" x14ac:dyDescent="0.3">
      <c r="H90" s="357">
        <v>86</v>
      </c>
      <c r="I90" s="367">
        <v>9579</v>
      </c>
      <c r="J90" s="367">
        <v>47976</v>
      </c>
      <c r="K90" s="367">
        <v>9618</v>
      </c>
      <c r="L90" s="367">
        <v>48097</v>
      </c>
      <c r="M90" s="367">
        <v>9608</v>
      </c>
      <c r="N90" s="367">
        <v>48090</v>
      </c>
      <c r="O90" s="367">
        <v>9654</v>
      </c>
      <c r="P90" s="367">
        <v>48228</v>
      </c>
    </row>
    <row r="91" spans="8:16" x14ac:dyDescent="0.3">
      <c r="H91" s="357">
        <v>87</v>
      </c>
      <c r="I91" s="367">
        <v>9581</v>
      </c>
      <c r="J91" s="367">
        <v>47976</v>
      </c>
      <c r="K91" s="367">
        <v>9619</v>
      </c>
      <c r="L91" s="367">
        <v>48096</v>
      </c>
      <c r="M91" s="367">
        <v>9609</v>
      </c>
      <c r="N91" s="367">
        <v>48083</v>
      </c>
      <c r="O91" s="367">
        <v>9654</v>
      </c>
      <c r="P91" s="367">
        <v>48226</v>
      </c>
    </row>
    <row r="92" spans="8:16" x14ac:dyDescent="0.3">
      <c r="H92" s="357">
        <v>88</v>
      </c>
      <c r="I92" s="367">
        <v>9581</v>
      </c>
      <c r="J92" s="367">
        <v>47976</v>
      </c>
      <c r="K92" s="367">
        <v>9616</v>
      </c>
      <c r="L92" s="367">
        <v>48096</v>
      </c>
      <c r="M92" s="367">
        <v>9611</v>
      </c>
      <c r="N92" s="367">
        <v>48093</v>
      </c>
      <c r="O92" s="367">
        <v>9654</v>
      </c>
      <c r="P92" s="367">
        <v>48227</v>
      </c>
    </row>
    <row r="93" spans="8:16" x14ac:dyDescent="0.3">
      <c r="H93" s="357">
        <v>89</v>
      </c>
      <c r="I93" s="367">
        <v>9576</v>
      </c>
      <c r="J93" s="367">
        <v>47973</v>
      </c>
      <c r="K93" s="367">
        <v>9617</v>
      </c>
      <c r="L93" s="367">
        <v>48098</v>
      </c>
      <c r="M93" s="367">
        <v>9609</v>
      </c>
      <c r="N93" s="367">
        <v>48088</v>
      </c>
      <c r="O93" s="367">
        <v>9654</v>
      </c>
      <c r="P93" s="367">
        <v>48228</v>
      </c>
    </row>
    <row r="94" spans="8:16" x14ac:dyDescent="0.3">
      <c r="H94" s="357">
        <v>90</v>
      </c>
      <c r="I94" s="367">
        <v>9581</v>
      </c>
      <c r="J94" s="367">
        <v>47979</v>
      </c>
      <c r="K94" s="367">
        <v>9621</v>
      </c>
      <c r="L94" s="367">
        <v>48099</v>
      </c>
      <c r="M94" s="367">
        <v>9608</v>
      </c>
      <c r="N94" s="367">
        <v>48088</v>
      </c>
      <c r="O94" s="367">
        <v>9656</v>
      </c>
      <c r="P94" s="367">
        <v>48230</v>
      </c>
    </row>
    <row r="95" spans="8:16" x14ac:dyDescent="0.3">
      <c r="H95" s="357">
        <v>91</v>
      </c>
      <c r="I95" s="367">
        <v>9576</v>
      </c>
      <c r="J95" s="367">
        <v>47982</v>
      </c>
      <c r="K95" s="367">
        <v>9616</v>
      </c>
      <c r="L95" s="367">
        <v>48101</v>
      </c>
      <c r="M95" s="367">
        <v>9608</v>
      </c>
      <c r="N95" s="367">
        <v>48091</v>
      </c>
      <c r="O95" s="367">
        <v>9652</v>
      </c>
      <c r="P95" s="367">
        <v>48231</v>
      </c>
    </row>
    <row r="96" spans="8:16" x14ac:dyDescent="0.3">
      <c r="H96" s="357">
        <v>92</v>
      </c>
      <c r="I96" s="367">
        <v>9577</v>
      </c>
      <c r="J96" s="367">
        <v>47979</v>
      </c>
      <c r="K96" s="367">
        <v>9615</v>
      </c>
      <c r="L96" s="367">
        <v>48096</v>
      </c>
      <c r="M96" s="367">
        <v>9606</v>
      </c>
      <c r="N96" s="367">
        <v>48088</v>
      </c>
      <c r="O96" s="367">
        <v>9655</v>
      </c>
      <c r="P96" s="367">
        <v>48227</v>
      </c>
    </row>
    <row r="97" spans="8:16" x14ac:dyDescent="0.3">
      <c r="H97" s="357">
        <v>93</v>
      </c>
      <c r="I97" s="367">
        <v>9579</v>
      </c>
      <c r="J97" s="367">
        <v>47979</v>
      </c>
      <c r="K97" s="367">
        <v>9618</v>
      </c>
      <c r="L97" s="367">
        <v>48096</v>
      </c>
      <c r="M97" s="367">
        <v>9611</v>
      </c>
      <c r="N97" s="367">
        <v>48085</v>
      </c>
      <c r="O97" s="367">
        <v>9652</v>
      </c>
      <c r="P97" s="367">
        <v>48227</v>
      </c>
    </row>
    <row r="98" spans="8:16" x14ac:dyDescent="0.3">
      <c r="H98" s="357">
        <v>94</v>
      </c>
      <c r="I98" s="367">
        <v>9581</v>
      </c>
      <c r="J98" s="367">
        <v>47973</v>
      </c>
      <c r="K98" s="367">
        <v>9618</v>
      </c>
      <c r="L98" s="367">
        <v>48099</v>
      </c>
      <c r="M98" s="367">
        <v>9609</v>
      </c>
      <c r="N98" s="367">
        <v>48089</v>
      </c>
      <c r="O98" s="367">
        <v>9658</v>
      </c>
      <c r="P98" s="367">
        <v>48228</v>
      </c>
    </row>
    <row r="99" spans="8:16" x14ac:dyDescent="0.3">
      <c r="H99" s="357">
        <v>95</v>
      </c>
      <c r="I99" s="367">
        <v>9577</v>
      </c>
      <c r="J99" s="367">
        <v>47978</v>
      </c>
      <c r="K99" s="367">
        <v>9619</v>
      </c>
      <c r="L99" s="367">
        <v>48099</v>
      </c>
      <c r="M99" s="367">
        <v>9609</v>
      </c>
      <c r="N99" s="367">
        <v>48093</v>
      </c>
      <c r="O99" s="367">
        <v>9654</v>
      </c>
      <c r="P99" s="367">
        <v>48229</v>
      </c>
    </row>
    <row r="100" spans="8:16" x14ac:dyDescent="0.3">
      <c r="H100" s="357">
        <v>96</v>
      </c>
      <c r="I100" s="367">
        <v>9579</v>
      </c>
      <c r="J100" s="367">
        <v>47980</v>
      </c>
      <c r="K100" s="367">
        <v>9621</v>
      </c>
      <c r="L100" s="367">
        <v>48099</v>
      </c>
      <c r="M100" s="367">
        <v>9610</v>
      </c>
      <c r="N100" s="367">
        <v>48086</v>
      </c>
      <c r="O100" s="367">
        <v>9658</v>
      </c>
      <c r="P100" s="367">
        <v>48225</v>
      </c>
    </row>
    <row r="101" spans="8:16" x14ac:dyDescent="0.3">
      <c r="H101" s="357">
        <v>97</v>
      </c>
      <c r="I101" s="367">
        <v>9579</v>
      </c>
      <c r="J101" s="367">
        <v>47986</v>
      </c>
      <c r="K101" s="367">
        <v>9617</v>
      </c>
      <c r="L101" s="367">
        <v>48098</v>
      </c>
      <c r="M101" s="367">
        <v>9608</v>
      </c>
      <c r="N101" s="367">
        <v>48089</v>
      </c>
      <c r="O101" s="367">
        <v>9653</v>
      </c>
      <c r="P101" s="367">
        <v>48225</v>
      </c>
    </row>
    <row r="102" spans="8:16" x14ac:dyDescent="0.3">
      <c r="H102" s="357">
        <v>98</v>
      </c>
      <c r="I102" s="367">
        <v>9579</v>
      </c>
      <c r="J102" s="367">
        <v>47980</v>
      </c>
      <c r="K102" s="367">
        <v>9619</v>
      </c>
      <c r="L102" s="367">
        <v>48096</v>
      </c>
      <c r="M102" s="367">
        <v>9609</v>
      </c>
      <c r="N102" s="367">
        <v>48093</v>
      </c>
      <c r="O102" s="367">
        <v>9660</v>
      </c>
      <c r="P102" s="367">
        <v>48222</v>
      </c>
    </row>
    <row r="103" spans="8:16" x14ac:dyDescent="0.3">
      <c r="H103" s="357">
        <v>99</v>
      </c>
      <c r="I103" s="367">
        <v>9577</v>
      </c>
      <c r="J103" s="367">
        <v>47978</v>
      </c>
      <c r="K103" s="367">
        <v>9619</v>
      </c>
      <c r="L103" s="367">
        <v>48097</v>
      </c>
      <c r="M103" s="367">
        <v>9612</v>
      </c>
      <c r="N103" s="367">
        <v>48090</v>
      </c>
      <c r="O103" s="367">
        <v>9652</v>
      </c>
      <c r="P103" s="367">
        <v>48233</v>
      </c>
    </row>
    <row r="104" spans="8:16" x14ac:dyDescent="0.3">
      <c r="H104" s="357">
        <v>100</v>
      </c>
      <c r="I104" s="367">
        <v>9581</v>
      </c>
      <c r="J104" s="367">
        <v>47977</v>
      </c>
      <c r="K104" s="367">
        <v>9613</v>
      </c>
      <c r="L104" s="367">
        <v>48097</v>
      </c>
      <c r="M104" s="367">
        <v>9610</v>
      </c>
      <c r="N104" s="367">
        <v>48088</v>
      </c>
      <c r="O104" s="367">
        <v>9657</v>
      </c>
      <c r="P104" s="367">
        <v>48231</v>
      </c>
    </row>
    <row r="105" spans="8:16" x14ac:dyDescent="0.3">
      <c r="H105" s="386" t="s">
        <v>1099</v>
      </c>
      <c r="I105" s="387">
        <f>ROUND(AVERAGE(I5:I104),0)</f>
        <v>9579</v>
      </c>
      <c r="J105" s="387">
        <f t="shared" ref="J105:P105" si="0">ROUND(AVERAGE(J5:J104),0)</f>
        <v>47978</v>
      </c>
      <c r="K105" s="387">
        <f t="shared" si="0"/>
        <v>9618</v>
      </c>
      <c r="L105" s="387">
        <f t="shared" si="0"/>
        <v>48097</v>
      </c>
      <c r="M105" s="387">
        <f t="shared" si="0"/>
        <v>9609</v>
      </c>
      <c r="N105" s="387">
        <f t="shared" si="0"/>
        <v>48090</v>
      </c>
      <c r="O105" s="387">
        <f t="shared" si="0"/>
        <v>9656</v>
      </c>
      <c r="P105" s="387">
        <f t="shared" si="0"/>
        <v>48227</v>
      </c>
    </row>
  </sheetData>
  <mergeCells count="10">
    <mergeCell ref="B14:B22"/>
    <mergeCell ref="B5:B13"/>
    <mergeCell ref="C5:C13"/>
    <mergeCell ref="E5:E13"/>
    <mergeCell ref="E14:E22"/>
    <mergeCell ref="I3:J3"/>
    <mergeCell ref="K3:L3"/>
    <mergeCell ref="M3:N3"/>
    <mergeCell ref="O3:P3"/>
    <mergeCell ref="C14:C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8E03-FD8A-4274-B3D0-6517C46740E2}">
  <dimension ref="B2:BF113"/>
  <sheetViews>
    <sheetView zoomScale="80" zoomScaleNormal="80" workbookViewId="0">
      <selection activeCell="BQ81" sqref="BQ81"/>
    </sheetView>
  </sheetViews>
  <sheetFormatPr defaultColWidth="8.75" defaultRowHeight="13.5" x14ac:dyDescent="0.3"/>
  <cols>
    <col min="1" max="1" width="2.25" style="34" customWidth="1"/>
    <col min="2" max="3" width="8.75" style="34"/>
    <col min="4" max="98" width="2.75" style="34" customWidth="1"/>
    <col min="99" max="16384" width="8.75" style="34"/>
  </cols>
  <sheetData>
    <row r="2" spans="3:18" x14ac:dyDescent="0.3">
      <c r="C2" s="53" t="s">
        <v>369</v>
      </c>
    </row>
    <row r="4" spans="3:18" x14ac:dyDescent="0.3">
      <c r="C4" s="35" t="s">
        <v>370</v>
      </c>
    </row>
    <row r="5" spans="3:18" x14ac:dyDescent="0.3">
      <c r="C5" s="34" t="s">
        <v>1047</v>
      </c>
    </row>
    <row r="6" spans="3:18" x14ac:dyDescent="0.3">
      <c r="C6" s="34" t="s">
        <v>1046</v>
      </c>
    </row>
    <row r="7" spans="3:18" x14ac:dyDescent="0.3">
      <c r="C7" s="34" t="s">
        <v>1046</v>
      </c>
    </row>
    <row r="8" spans="3:18" x14ac:dyDescent="0.3">
      <c r="C8" s="34" t="s">
        <v>1046</v>
      </c>
    </row>
    <row r="9" spans="3:18" x14ac:dyDescent="0.3">
      <c r="C9" s="34" t="s">
        <v>1046</v>
      </c>
    </row>
    <row r="11" spans="3:18" x14ac:dyDescent="0.3">
      <c r="C11" s="35" t="s">
        <v>474</v>
      </c>
    </row>
    <row r="12" spans="3:18" x14ac:dyDescent="0.3">
      <c r="C12" s="47"/>
    </row>
    <row r="13" spans="3:18" x14ac:dyDescent="0.3">
      <c r="C13" s="35" t="s">
        <v>375</v>
      </c>
    </row>
    <row r="14" spans="3:18" x14ac:dyDescent="0.3">
      <c r="C14" s="34" t="s">
        <v>376</v>
      </c>
    </row>
    <row r="15" spans="3:18" x14ac:dyDescent="0.3">
      <c r="C15" s="34" t="s">
        <v>384</v>
      </c>
    </row>
    <row r="16" spans="3:18" x14ac:dyDescent="0.3">
      <c r="C16" s="105" t="s">
        <v>1048</v>
      </c>
      <c r="R16" s="50" t="s">
        <v>377</v>
      </c>
    </row>
    <row r="17" spans="3:34" x14ac:dyDescent="0.3">
      <c r="C17" s="76"/>
      <c r="R17" s="50" t="s">
        <v>378</v>
      </c>
    </row>
    <row r="18" spans="3:34" x14ac:dyDescent="0.3">
      <c r="C18" s="76" t="s">
        <v>385</v>
      </c>
      <c r="R18" s="50"/>
    </row>
    <row r="19" spans="3:34" x14ac:dyDescent="0.3">
      <c r="C19" s="35" t="s">
        <v>386</v>
      </c>
    </row>
    <row r="20" spans="3:34" ht="14.25" thickBot="1" x14ac:dyDescent="0.35"/>
    <row r="21" spans="3:34" ht="14.25" thickBot="1" x14ac:dyDescent="0.35">
      <c r="C21" s="47" t="s">
        <v>387</v>
      </c>
      <c r="G21" s="549">
        <v>13</v>
      </c>
      <c r="H21" s="545"/>
      <c r="I21" s="545">
        <v>12</v>
      </c>
      <c r="J21" s="552"/>
      <c r="K21" s="549">
        <v>11</v>
      </c>
      <c r="L21" s="545"/>
      <c r="M21" s="545">
        <v>10</v>
      </c>
      <c r="N21" s="545"/>
      <c r="O21" s="545">
        <v>9</v>
      </c>
      <c r="P21" s="545"/>
      <c r="Q21" s="545">
        <v>8</v>
      </c>
      <c r="R21" s="546"/>
      <c r="S21" s="549">
        <v>7</v>
      </c>
      <c r="T21" s="545"/>
      <c r="U21" s="545">
        <v>6</v>
      </c>
      <c r="V21" s="545"/>
      <c r="W21" s="545">
        <v>5</v>
      </c>
      <c r="X21" s="545"/>
      <c r="Y21" s="545">
        <v>4</v>
      </c>
      <c r="Z21" s="546"/>
      <c r="AA21" s="549">
        <v>3</v>
      </c>
      <c r="AB21" s="545"/>
      <c r="AC21" s="545">
        <v>2</v>
      </c>
      <c r="AD21" s="545"/>
      <c r="AE21" s="545">
        <v>1</v>
      </c>
      <c r="AF21" s="545"/>
      <c r="AG21" s="545">
        <v>0</v>
      </c>
      <c r="AH21" s="546"/>
    </row>
    <row r="22" spans="3:34" x14ac:dyDescent="0.3">
      <c r="G22" s="547" t="s">
        <v>388</v>
      </c>
      <c r="H22" s="489"/>
      <c r="I22" s="489" t="s">
        <v>389</v>
      </c>
      <c r="J22" s="548"/>
      <c r="K22" s="547" t="s">
        <v>389</v>
      </c>
      <c r="L22" s="489"/>
      <c r="M22" s="489" t="s">
        <v>389</v>
      </c>
      <c r="N22" s="489"/>
      <c r="O22" s="489" t="s">
        <v>390</v>
      </c>
      <c r="P22" s="489"/>
      <c r="Q22" s="489" t="s">
        <v>390</v>
      </c>
      <c r="R22" s="544"/>
      <c r="S22" s="547" t="s">
        <v>390</v>
      </c>
      <c r="T22" s="489"/>
      <c r="U22" s="489" t="s">
        <v>391</v>
      </c>
      <c r="V22" s="489"/>
      <c r="W22" s="489" t="s">
        <v>392</v>
      </c>
      <c r="X22" s="489"/>
      <c r="Y22" s="489" t="s">
        <v>392</v>
      </c>
      <c r="Z22" s="544"/>
      <c r="AA22" s="547" t="s">
        <v>392</v>
      </c>
      <c r="AB22" s="489"/>
      <c r="AC22" s="489" t="s">
        <v>393</v>
      </c>
      <c r="AD22" s="489"/>
      <c r="AE22" s="489" t="s">
        <v>393</v>
      </c>
      <c r="AF22" s="489"/>
      <c r="AG22" s="489" t="s">
        <v>394</v>
      </c>
      <c r="AH22" s="544"/>
    </row>
    <row r="23" spans="3:34" ht="14.25" thickBot="1" x14ac:dyDescent="0.35">
      <c r="G23" s="541">
        <v>1</v>
      </c>
      <c r="H23" s="536"/>
      <c r="I23" s="536">
        <v>1</v>
      </c>
      <c r="J23" s="542"/>
      <c r="K23" s="540">
        <v>1</v>
      </c>
      <c r="L23" s="536"/>
      <c r="M23" s="536">
        <v>1</v>
      </c>
      <c r="N23" s="536"/>
      <c r="O23" s="536">
        <v>0</v>
      </c>
      <c r="P23" s="536"/>
      <c r="Q23" s="536"/>
      <c r="R23" s="537"/>
      <c r="S23" s="540"/>
      <c r="T23" s="536"/>
      <c r="U23" s="536">
        <v>1</v>
      </c>
      <c r="V23" s="536"/>
      <c r="W23" s="536">
        <v>0</v>
      </c>
      <c r="X23" s="536"/>
      <c r="Y23" s="536">
        <v>0</v>
      </c>
      <c r="Z23" s="537"/>
      <c r="AA23" s="540">
        <v>1</v>
      </c>
      <c r="AB23" s="536"/>
      <c r="AC23" s="536">
        <v>0</v>
      </c>
      <c r="AD23" s="536"/>
      <c r="AE23" s="536">
        <v>0</v>
      </c>
      <c r="AF23" s="536"/>
      <c r="AG23" s="536">
        <v>1</v>
      </c>
      <c r="AH23" s="537"/>
    </row>
    <row r="24" spans="3:34" ht="81" customHeight="1" x14ac:dyDescent="0.3">
      <c r="G24" s="538" t="s">
        <v>395</v>
      </c>
      <c r="H24" s="539"/>
      <c r="I24" s="439" t="s">
        <v>396</v>
      </c>
      <c r="J24" s="434"/>
      <c r="K24" s="434"/>
      <c r="L24" s="434"/>
      <c r="M24" s="434"/>
      <c r="N24" s="434"/>
      <c r="O24" s="543" t="s">
        <v>397</v>
      </c>
      <c r="P24" s="437"/>
      <c r="Q24" s="437"/>
      <c r="R24" s="437"/>
      <c r="S24" s="437"/>
      <c r="T24" s="437"/>
      <c r="U24" s="439" t="s">
        <v>398</v>
      </c>
      <c r="V24" s="434"/>
      <c r="W24" s="543" t="s">
        <v>1049</v>
      </c>
      <c r="X24" s="437"/>
      <c r="Y24" s="437"/>
      <c r="Z24" s="437"/>
      <c r="AA24" s="437"/>
      <c r="AB24" s="437"/>
      <c r="AC24" s="543" t="s">
        <v>399</v>
      </c>
      <c r="AD24" s="437"/>
      <c r="AE24" s="437"/>
      <c r="AF24" s="437"/>
      <c r="AG24" s="439" t="s">
        <v>400</v>
      </c>
      <c r="AH24" s="434"/>
    </row>
    <row r="25" spans="3:34" x14ac:dyDescent="0.3">
      <c r="C25" s="57" t="s">
        <v>444</v>
      </c>
      <c r="R25" s="50"/>
    </row>
    <row r="26" spans="3:34" x14ac:dyDescent="0.3">
      <c r="C26" s="57" t="s">
        <v>445</v>
      </c>
      <c r="R26" s="50"/>
    </row>
    <row r="27" spans="3:34" x14ac:dyDescent="0.3">
      <c r="C27" s="57"/>
      <c r="R27" s="50"/>
    </row>
    <row r="28" spans="3:34" x14ac:dyDescent="0.3">
      <c r="C28" s="35" t="s">
        <v>401</v>
      </c>
    </row>
    <row r="29" spans="3:34" x14ac:dyDescent="0.3">
      <c r="C29" s="34" t="s">
        <v>402</v>
      </c>
    </row>
    <row r="30" spans="3:34" x14ac:dyDescent="0.3">
      <c r="C30" s="34" t="s">
        <v>404</v>
      </c>
    </row>
    <row r="33" spans="3:58" x14ac:dyDescent="0.3">
      <c r="C33" s="35" t="s">
        <v>403</v>
      </c>
      <c r="R33" s="50"/>
    </row>
    <row r="34" spans="3:58" x14ac:dyDescent="0.3">
      <c r="C34" s="50" t="s">
        <v>466</v>
      </c>
    </row>
    <row r="35" spans="3:58" x14ac:dyDescent="0.3">
      <c r="C35" s="50" t="s">
        <v>471</v>
      </c>
    </row>
    <row r="36" spans="3:58" x14ac:dyDescent="0.3">
      <c r="C36" s="50" t="s">
        <v>472</v>
      </c>
    </row>
    <row r="38" spans="3:58" x14ac:dyDescent="0.3">
      <c r="M38" s="34" t="s">
        <v>475</v>
      </c>
    </row>
    <row r="39" spans="3:58" ht="14.25" thickBot="1" x14ac:dyDescent="0.35"/>
    <row r="40" spans="3:58" ht="14.25" thickBot="1" x14ac:dyDescent="0.35">
      <c r="C40" s="86" t="s">
        <v>374</v>
      </c>
      <c r="F40" s="42"/>
      <c r="G40" s="44"/>
      <c r="H40" s="242"/>
      <c r="I40" s="242"/>
      <c r="J40" s="242"/>
      <c r="K40" s="242"/>
      <c r="L40" s="242"/>
      <c r="M40" s="242"/>
      <c r="N40" s="45"/>
      <c r="O40" s="234"/>
      <c r="P40" s="44"/>
      <c r="Q40" s="242"/>
      <c r="R40" s="242"/>
      <c r="S40" s="242"/>
      <c r="T40" s="242"/>
      <c r="U40" s="242"/>
      <c r="V40" s="242"/>
      <c r="W40" s="45"/>
      <c r="X40" s="234"/>
      <c r="Y40" s="44"/>
      <c r="Z40" s="242"/>
      <c r="AA40" s="242"/>
      <c r="AB40" s="242"/>
      <c r="AC40" s="242"/>
      <c r="AD40" s="242"/>
      <c r="AE40" s="242"/>
      <c r="AF40" s="45"/>
      <c r="AG40" s="234"/>
      <c r="AH40" s="44"/>
      <c r="AI40" s="242"/>
      <c r="AJ40" s="242"/>
      <c r="AK40" s="242"/>
      <c r="AL40" s="242"/>
      <c r="AM40" s="242"/>
      <c r="AN40" s="242"/>
      <c r="AO40" s="45"/>
      <c r="AP40" s="234"/>
      <c r="AQ40" s="44"/>
      <c r="AR40" s="242"/>
      <c r="AS40" s="242"/>
      <c r="AT40" s="242"/>
      <c r="AU40" s="242"/>
      <c r="AV40" s="242"/>
      <c r="AW40" s="242"/>
      <c r="AX40" s="45"/>
      <c r="AY40" s="40"/>
      <c r="AZ40" s="43"/>
      <c r="BA40" s="43"/>
      <c r="BB40" s="43"/>
      <c r="BC40" s="43"/>
      <c r="BD40" s="43"/>
      <c r="BE40" s="43"/>
      <c r="BF40" s="43"/>
    </row>
    <row r="41" spans="3:58" ht="7.9" customHeight="1" thickBot="1" x14ac:dyDescent="0.35"/>
    <row r="42" spans="3:58" ht="18" customHeight="1" x14ac:dyDescent="0.3">
      <c r="C42" s="86" t="s">
        <v>23</v>
      </c>
      <c r="H42" s="518" t="s">
        <v>467</v>
      </c>
      <c r="I42" s="519"/>
      <c r="J42" s="519"/>
      <c r="K42" s="519"/>
      <c r="L42" s="519"/>
      <c r="M42" s="520"/>
      <c r="Q42" s="512" t="s">
        <v>468</v>
      </c>
      <c r="R42" s="524"/>
      <c r="S42" s="524"/>
      <c r="T42" s="524"/>
      <c r="U42" s="524"/>
      <c r="V42" s="525"/>
      <c r="Y42" s="34" t="s">
        <v>739</v>
      </c>
      <c r="Z42" s="512" t="s">
        <v>469</v>
      </c>
      <c r="AA42" s="524"/>
      <c r="AB42" s="524"/>
      <c r="AC42" s="524"/>
      <c r="AD42" s="524"/>
      <c r="AE42" s="525"/>
      <c r="AI42" s="512" t="s">
        <v>470</v>
      </c>
      <c r="AJ42" s="524"/>
      <c r="AK42" s="524"/>
      <c r="AL42" s="524"/>
      <c r="AM42" s="524"/>
      <c r="AN42" s="525"/>
      <c r="AR42" s="518" t="s">
        <v>467</v>
      </c>
      <c r="AS42" s="519"/>
      <c r="AT42" s="519"/>
      <c r="AU42" s="519"/>
      <c r="AV42" s="519"/>
      <c r="AW42" s="520"/>
    </row>
    <row r="43" spans="3:58" ht="17.45" customHeight="1" thickBot="1" x14ac:dyDescent="0.35">
      <c r="H43" s="521"/>
      <c r="I43" s="522"/>
      <c r="J43" s="522"/>
      <c r="K43" s="522"/>
      <c r="L43" s="522"/>
      <c r="M43" s="523"/>
      <c r="Q43" s="526"/>
      <c r="R43" s="527"/>
      <c r="S43" s="527"/>
      <c r="T43" s="527"/>
      <c r="U43" s="527"/>
      <c r="V43" s="528"/>
      <c r="Z43" s="526"/>
      <c r="AA43" s="527"/>
      <c r="AB43" s="527"/>
      <c r="AC43" s="527"/>
      <c r="AD43" s="527"/>
      <c r="AE43" s="528"/>
      <c r="AI43" s="526"/>
      <c r="AJ43" s="527"/>
      <c r="AK43" s="527"/>
      <c r="AL43" s="527"/>
      <c r="AM43" s="527"/>
      <c r="AN43" s="528"/>
      <c r="AR43" s="521"/>
      <c r="AS43" s="522"/>
      <c r="AT43" s="522"/>
      <c r="AU43" s="522"/>
      <c r="AV43" s="522"/>
      <c r="AW43" s="523"/>
    </row>
    <row r="45" spans="3:58" x14ac:dyDescent="0.3">
      <c r="L45" s="36" t="s">
        <v>473</v>
      </c>
    </row>
    <row r="46" spans="3:58" ht="14.25" thickBot="1" x14ac:dyDescent="0.35">
      <c r="S46" s="36" t="s">
        <v>459</v>
      </c>
      <c r="AX46" s="36" t="s">
        <v>460</v>
      </c>
    </row>
    <row r="47" spans="3:58" ht="7.9" customHeight="1" x14ac:dyDescent="0.3"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240"/>
      <c r="AT47" s="241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</row>
    <row r="48" spans="3:58" ht="7.9" customHeight="1" thickBot="1" x14ac:dyDescent="0.35"/>
    <row r="49" spans="2:58" ht="14.25" thickBot="1" x14ac:dyDescent="0.35">
      <c r="C49" s="86" t="s">
        <v>374</v>
      </c>
      <c r="F49" s="42"/>
      <c r="G49" s="44"/>
      <c r="H49" s="45"/>
      <c r="I49" s="45"/>
      <c r="J49" s="45"/>
      <c r="K49" s="45"/>
      <c r="L49" s="234"/>
      <c r="M49" s="44"/>
      <c r="N49" s="45"/>
      <c r="O49" s="45"/>
      <c r="P49" s="45"/>
      <c r="Q49" s="45"/>
      <c r="R49" s="234"/>
      <c r="S49" s="44"/>
      <c r="T49" s="45"/>
      <c r="U49" s="45"/>
      <c r="V49" s="45"/>
      <c r="W49" s="45"/>
      <c r="X49" s="234"/>
      <c r="Y49" s="44"/>
      <c r="Z49" s="45"/>
      <c r="AA49" s="45"/>
      <c r="AB49" s="45"/>
      <c r="AC49" s="45"/>
      <c r="AD49" s="234"/>
      <c r="AE49" s="44"/>
      <c r="AF49" s="45"/>
      <c r="AG49" s="45"/>
      <c r="AH49" s="45"/>
      <c r="AI49" s="45"/>
      <c r="AJ49" s="234"/>
      <c r="AK49" s="44"/>
      <c r="AL49" s="45"/>
      <c r="AM49" s="234"/>
      <c r="AN49" s="44"/>
      <c r="AO49" s="45"/>
      <c r="AP49" s="45"/>
      <c r="AQ49" s="45"/>
      <c r="AR49" s="45"/>
      <c r="AS49" s="40"/>
      <c r="AT49" s="42"/>
      <c r="AU49" s="44"/>
      <c r="AV49" s="45"/>
      <c r="AW49" s="45"/>
      <c r="AX49" s="45"/>
      <c r="AY49" s="45"/>
      <c r="AZ49" s="234"/>
      <c r="BA49" s="44"/>
      <c r="BB49" s="45"/>
      <c r="BC49" s="45"/>
      <c r="BD49" s="45"/>
      <c r="BE49" s="45"/>
      <c r="BF49" s="234"/>
    </row>
    <row r="50" spans="2:58" ht="7.9" customHeight="1" thickBot="1" x14ac:dyDescent="0.35"/>
    <row r="51" spans="2:58" ht="18" customHeight="1" x14ac:dyDescent="0.3">
      <c r="C51" s="86" t="s">
        <v>23</v>
      </c>
      <c r="H51" s="512" t="s">
        <v>451</v>
      </c>
      <c r="I51" s="513"/>
      <c r="J51" s="514"/>
      <c r="N51" s="512" t="s">
        <v>446</v>
      </c>
      <c r="O51" s="513"/>
      <c r="P51" s="514"/>
      <c r="T51" s="518" t="s">
        <v>447</v>
      </c>
      <c r="U51" s="529"/>
      <c r="V51" s="530"/>
      <c r="Z51" s="518" t="s">
        <v>452</v>
      </c>
      <c r="AA51" s="529"/>
      <c r="AB51" s="530"/>
      <c r="AF51" s="518" t="s">
        <v>453</v>
      </c>
      <c r="AG51" s="529"/>
      <c r="AH51" s="530"/>
      <c r="AO51" s="518" t="s">
        <v>454</v>
      </c>
      <c r="AP51" s="529"/>
      <c r="AQ51" s="530"/>
      <c r="AV51" s="512" t="s">
        <v>461</v>
      </c>
      <c r="AW51" s="513"/>
      <c r="AX51" s="514"/>
      <c r="BB51" s="512" t="s">
        <v>462</v>
      </c>
      <c r="BC51" s="513"/>
      <c r="BD51" s="514"/>
    </row>
    <row r="52" spans="2:58" ht="14.25" thickBot="1" x14ac:dyDescent="0.35">
      <c r="H52" s="515"/>
      <c r="I52" s="516"/>
      <c r="J52" s="517"/>
      <c r="N52" s="515"/>
      <c r="O52" s="516"/>
      <c r="P52" s="517"/>
      <c r="T52" s="531"/>
      <c r="U52" s="532"/>
      <c r="V52" s="533"/>
      <c r="Z52" s="531"/>
      <c r="AA52" s="532"/>
      <c r="AB52" s="533"/>
      <c r="AF52" s="531"/>
      <c r="AG52" s="532"/>
      <c r="AH52" s="533"/>
      <c r="AO52" s="531"/>
      <c r="AP52" s="532"/>
      <c r="AQ52" s="533"/>
      <c r="AV52" s="515"/>
      <c r="AW52" s="516"/>
      <c r="AX52" s="517"/>
      <c r="BB52" s="515"/>
      <c r="BC52" s="516"/>
      <c r="BD52" s="517"/>
    </row>
    <row r="54" spans="2:58" x14ac:dyDescent="0.3">
      <c r="H54" s="34" t="s">
        <v>448</v>
      </c>
      <c r="N54" s="34" t="s">
        <v>448</v>
      </c>
      <c r="T54" s="34" t="s">
        <v>448</v>
      </c>
      <c r="Z54" s="34" t="s">
        <v>448</v>
      </c>
      <c r="AF54" s="34" t="s">
        <v>448</v>
      </c>
      <c r="AO54" s="34" t="s">
        <v>448</v>
      </c>
      <c r="AV54" s="34" t="s">
        <v>463</v>
      </c>
      <c r="BB54" s="34" t="s">
        <v>463</v>
      </c>
    </row>
    <row r="55" spans="2:58" x14ac:dyDescent="0.3">
      <c r="C55" s="35"/>
      <c r="H55" s="34" t="s">
        <v>450</v>
      </c>
      <c r="N55" s="34" t="s">
        <v>449</v>
      </c>
      <c r="R55" s="50"/>
      <c r="T55" s="34" t="s">
        <v>455</v>
      </c>
      <c r="Z55" s="34" t="s">
        <v>456</v>
      </c>
      <c r="AF55" s="34" t="s">
        <v>457</v>
      </c>
      <c r="AO55" s="34" t="s">
        <v>458</v>
      </c>
      <c r="AV55" s="34" t="s">
        <v>464</v>
      </c>
      <c r="BB55" s="34" t="s">
        <v>465</v>
      </c>
      <c r="BF55" s="50"/>
    </row>
    <row r="57" spans="2:58" ht="14.25" thickBot="1" x14ac:dyDescent="0.35">
      <c r="B57" s="235" t="s">
        <v>380</v>
      </c>
      <c r="C57" s="235" t="s">
        <v>379</v>
      </c>
    </row>
    <row r="58" spans="2:58" ht="14.25" thickBot="1" x14ac:dyDescent="0.35">
      <c r="B58" s="86" t="s">
        <v>20</v>
      </c>
      <c r="C58" s="86" t="s">
        <v>374</v>
      </c>
      <c r="F58" s="42"/>
      <c r="G58" s="44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0"/>
      <c r="AP58" s="41"/>
    </row>
    <row r="59" spans="2:58" ht="7.9" customHeight="1" thickBot="1" x14ac:dyDescent="0.35">
      <c r="B59" s="86"/>
      <c r="C59" s="86"/>
    </row>
    <row r="60" spans="2:58" ht="14.25" thickBot="1" x14ac:dyDescent="0.35">
      <c r="B60" s="86" t="s">
        <v>383</v>
      </c>
      <c r="C60" s="86" t="s">
        <v>146</v>
      </c>
      <c r="E60" s="45"/>
      <c r="F60" s="45"/>
      <c r="G60" s="45"/>
      <c r="H60" s="46"/>
      <c r="I60" s="234"/>
      <c r="J60" s="46"/>
      <c r="K60" s="234"/>
      <c r="L60" s="46"/>
      <c r="M60" s="234"/>
      <c r="N60" s="46"/>
      <c r="O60" s="234"/>
      <c r="P60" s="46"/>
      <c r="Q60" s="234"/>
      <c r="R60" s="46"/>
      <c r="S60" s="234"/>
      <c r="T60" s="46"/>
      <c r="U60" s="234"/>
      <c r="V60" s="46"/>
      <c r="W60" s="234"/>
      <c r="X60" s="46"/>
      <c r="Y60" s="234"/>
      <c r="Z60" s="46"/>
      <c r="AA60" s="234"/>
      <c r="AB60" s="46"/>
      <c r="AC60" s="234"/>
      <c r="AD60" s="46"/>
      <c r="AE60" s="234"/>
      <c r="AF60" s="46"/>
      <c r="AG60" s="234"/>
      <c r="AH60" s="46"/>
      <c r="AI60" s="234"/>
      <c r="AJ60" s="46"/>
      <c r="AK60" s="234"/>
      <c r="AL60" s="46"/>
      <c r="AM60" s="234"/>
      <c r="AN60" s="45"/>
      <c r="AO60" s="45"/>
      <c r="AP60" s="45"/>
    </row>
    <row r="61" spans="2:58" ht="7.9" customHeight="1" thickBot="1" x14ac:dyDescent="0.35">
      <c r="B61" s="86"/>
      <c r="C61" s="86"/>
    </row>
    <row r="62" spans="2:58" ht="14.25" thickBot="1" x14ac:dyDescent="0.35">
      <c r="B62" s="86" t="s">
        <v>153</v>
      </c>
      <c r="C62" s="86" t="s">
        <v>381</v>
      </c>
      <c r="H62" s="511" t="s">
        <v>406</v>
      </c>
      <c r="I62" s="424"/>
      <c r="J62" s="511" t="s">
        <v>407</v>
      </c>
      <c r="K62" s="424"/>
      <c r="L62" s="511" t="s">
        <v>408</v>
      </c>
      <c r="M62" s="424"/>
      <c r="N62" s="511" t="s">
        <v>409</v>
      </c>
      <c r="O62" s="424"/>
      <c r="P62" s="511" t="s">
        <v>410</v>
      </c>
      <c r="Q62" s="424"/>
      <c r="R62" s="511" t="s">
        <v>411</v>
      </c>
      <c r="S62" s="424"/>
      <c r="T62" s="511" t="s">
        <v>412</v>
      </c>
      <c r="U62" s="424"/>
      <c r="V62" s="511" t="s">
        <v>413</v>
      </c>
      <c r="W62" s="424"/>
      <c r="X62" s="511" t="s">
        <v>414</v>
      </c>
      <c r="Y62" s="424"/>
      <c r="Z62" s="511" t="s">
        <v>415</v>
      </c>
      <c r="AA62" s="424"/>
      <c r="AB62" s="511" t="s">
        <v>416</v>
      </c>
      <c r="AC62" s="424"/>
      <c r="AD62" s="511" t="s">
        <v>417</v>
      </c>
      <c r="AE62" s="424"/>
      <c r="AF62" s="511" t="s">
        <v>418</v>
      </c>
      <c r="AG62" s="424"/>
      <c r="AH62" s="511" t="s">
        <v>419</v>
      </c>
      <c r="AI62" s="424"/>
      <c r="AJ62" s="509" t="s">
        <v>405</v>
      </c>
      <c r="AK62" s="510"/>
      <c r="AL62" s="509" t="s">
        <v>405</v>
      </c>
      <c r="AM62" s="510"/>
    </row>
    <row r="63" spans="2:58" ht="7.9" customHeight="1" thickBot="1" x14ac:dyDescent="0.35">
      <c r="B63" s="86"/>
      <c r="C63" s="86"/>
    </row>
    <row r="64" spans="2:58" ht="14.25" thickBot="1" x14ac:dyDescent="0.35">
      <c r="B64" s="86" t="s">
        <v>152</v>
      </c>
      <c r="C64" s="86" t="s">
        <v>382</v>
      </c>
      <c r="H64" s="534" t="s">
        <v>428</v>
      </c>
      <c r="I64" s="535"/>
      <c r="J64" s="534" t="s">
        <v>429</v>
      </c>
      <c r="K64" s="535"/>
      <c r="L64" s="534" t="s">
        <v>430</v>
      </c>
      <c r="M64" s="535"/>
      <c r="N64" s="534" t="s">
        <v>431</v>
      </c>
      <c r="O64" s="535"/>
      <c r="P64" s="534" t="s">
        <v>432</v>
      </c>
      <c r="Q64" s="535"/>
      <c r="R64" s="534" t="s">
        <v>433</v>
      </c>
      <c r="S64" s="535"/>
      <c r="T64" s="534" t="s">
        <v>434</v>
      </c>
      <c r="U64" s="535"/>
      <c r="V64" s="534" t="s">
        <v>435</v>
      </c>
      <c r="W64" s="535"/>
      <c r="X64" s="534" t="s">
        <v>436</v>
      </c>
      <c r="Y64" s="535"/>
      <c r="Z64" s="534" t="s">
        <v>437</v>
      </c>
      <c r="AA64" s="535"/>
      <c r="AB64" s="534" t="s">
        <v>438</v>
      </c>
      <c r="AC64" s="535"/>
      <c r="AD64" s="534" t="s">
        <v>439</v>
      </c>
      <c r="AE64" s="535"/>
      <c r="AF64" s="534" t="s">
        <v>440</v>
      </c>
      <c r="AG64" s="535"/>
      <c r="AH64" s="534" t="s">
        <v>441</v>
      </c>
      <c r="AI64" s="535"/>
      <c r="AJ64" s="534" t="s">
        <v>442</v>
      </c>
      <c r="AK64" s="535"/>
      <c r="AL64" s="534" t="s">
        <v>443</v>
      </c>
      <c r="AM64" s="535"/>
    </row>
    <row r="65" spans="3:33" ht="7.9" customHeight="1" x14ac:dyDescent="0.3">
      <c r="C65" s="47"/>
    </row>
    <row r="68" spans="3:33" x14ac:dyDescent="0.3">
      <c r="C68" s="35" t="s">
        <v>1050</v>
      </c>
    </row>
    <row r="69" spans="3:33" x14ac:dyDescent="0.3">
      <c r="C69" s="76" t="s">
        <v>1051</v>
      </c>
    </row>
    <row r="70" spans="3:33" x14ac:dyDescent="0.3">
      <c r="C70" s="34" t="s">
        <v>491</v>
      </c>
      <c r="I70" s="34" t="s">
        <v>492</v>
      </c>
      <c r="W70" s="34" t="s">
        <v>1055</v>
      </c>
    </row>
    <row r="71" spans="3:33" x14ac:dyDescent="0.3">
      <c r="I71" s="34" t="s">
        <v>493</v>
      </c>
      <c r="W71" s="34" t="s">
        <v>1056</v>
      </c>
    </row>
    <row r="72" spans="3:33" x14ac:dyDescent="0.3">
      <c r="I72" s="50" t="s">
        <v>494</v>
      </c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 t="s">
        <v>1057</v>
      </c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4" spans="3:33" x14ac:dyDescent="0.3">
      <c r="C74" s="35" t="s">
        <v>1052</v>
      </c>
    </row>
    <row r="75" spans="3:33" x14ac:dyDescent="0.3">
      <c r="C75" s="34" t="s">
        <v>496</v>
      </c>
      <c r="H75" s="34" t="s">
        <v>1053</v>
      </c>
    </row>
    <row r="77" spans="3:33" x14ac:dyDescent="0.3">
      <c r="C77" s="34" t="s">
        <v>497</v>
      </c>
      <c r="H77" s="34" t="s">
        <v>1054</v>
      </c>
    </row>
    <row r="79" spans="3:33" x14ac:dyDescent="0.3">
      <c r="C79" s="35" t="s">
        <v>498</v>
      </c>
    </row>
    <row r="81" spans="3:58" x14ac:dyDescent="0.3">
      <c r="M81" s="34" t="s">
        <v>504</v>
      </c>
    </row>
    <row r="82" spans="3:58" ht="14.25" thickBot="1" x14ac:dyDescent="0.35"/>
    <row r="83" spans="3:58" ht="14.25" thickBot="1" x14ac:dyDescent="0.35">
      <c r="C83" s="86" t="s">
        <v>476</v>
      </c>
      <c r="F83" s="42"/>
      <c r="G83" s="44"/>
      <c r="H83" s="242"/>
      <c r="I83" s="242"/>
      <c r="J83" s="242"/>
      <c r="K83" s="242"/>
      <c r="L83" s="40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2"/>
      <c r="AE83" s="44"/>
      <c r="AF83" s="242"/>
      <c r="AG83" s="242"/>
      <c r="AH83" s="242"/>
      <c r="AI83" s="242"/>
      <c r="AJ83" s="41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</row>
    <row r="84" spans="3:58" ht="7.9" customHeight="1" thickBot="1" x14ac:dyDescent="0.35"/>
    <row r="85" spans="3:58" ht="18" customHeight="1" x14ac:dyDescent="0.3">
      <c r="C85" s="86" t="s">
        <v>24</v>
      </c>
      <c r="H85" s="518" t="s">
        <v>503</v>
      </c>
      <c r="I85" s="519"/>
      <c r="J85" s="520"/>
      <c r="AF85" s="518" t="s">
        <v>503</v>
      </c>
      <c r="AG85" s="519"/>
      <c r="AH85" s="520"/>
    </row>
    <row r="86" spans="3:58" ht="17.45" customHeight="1" thickBot="1" x14ac:dyDescent="0.35">
      <c r="H86" s="521"/>
      <c r="I86" s="522"/>
      <c r="J86" s="523"/>
      <c r="AF86" s="521"/>
      <c r="AG86" s="522"/>
      <c r="AH86" s="523"/>
    </row>
    <row r="87" spans="3:58" ht="17.45" customHeight="1" x14ac:dyDescent="0.3"/>
    <row r="88" spans="3:58" x14ac:dyDescent="0.3">
      <c r="L88" s="36"/>
    </row>
    <row r="89" spans="3:58" ht="7.9" customHeight="1" thickBot="1" x14ac:dyDescent="0.35"/>
    <row r="90" spans="3:58" ht="14.25" thickBot="1" x14ac:dyDescent="0.35">
      <c r="C90" s="86" t="s">
        <v>476</v>
      </c>
      <c r="F90" s="42"/>
      <c r="G90" s="44"/>
      <c r="H90" s="45"/>
      <c r="I90" s="45"/>
      <c r="J90" s="45"/>
      <c r="K90" s="45"/>
      <c r="L90" s="234"/>
      <c r="M90" s="44"/>
      <c r="N90" s="45"/>
      <c r="O90" s="45"/>
      <c r="P90" s="45"/>
      <c r="Q90" s="45"/>
      <c r="R90" s="234"/>
      <c r="S90" s="44"/>
      <c r="T90" s="45"/>
      <c r="U90" s="45"/>
      <c r="V90" s="45"/>
      <c r="W90" s="45"/>
      <c r="X90" s="234"/>
      <c r="Y90" s="44"/>
      <c r="Z90" s="45"/>
      <c r="AA90" s="45"/>
      <c r="AB90" s="45"/>
      <c r="AC90" s="45"/>
      <c r="AD90" s="40"/>
      <c r="AE90" s="41"/>
      <c r="AF90" s="41"/>
      <c r="AG90" s="41"/>
      <c r="AH90" s="41"/>
      <c r="AI90" s="41"/>
      <c r="AJ90" s="41"/>
    </row>
    <row r="91" spans="3:58" ht="7.9" customHeight="1" thickBot="1" x14ac:dyDescent="0.35"/>
    <row r="92" spans="3:58" ht="18" customHeight="1" x14ac:dyDescent="0.3">
      <c r="C92" s="86" t="s">
        <v>24</v>
      </c>
      <c r="H92" s="512" t="s">
        <v>499</v>
      </c>
      <c r="I92" s="513"/>
      <c r="J92" s="514"/>
      <c r="N92" s="512" t="s">
        <v>500</v>
      </c>
      <c r="O92" s="513"/>
      <c r="P92" s="514"/>
      <c r="T92" s="512" t="s">
        <v>501</v>
      </c>
      <c r="U92" s="513"/>
      <c r="V92" s="514"/>
      <c r="Z92" s="512" t="s">
        <v>502</v>
      </c>
      <c r="AA92" s="513"/>
      <c r="AB92" s="514"/>
    </row>
    <row r="93" spans="3:58" ht="14.25" thickBot="1" x14ac:dyDescent="0.35">
      <c r="H93" s="515"/>
      <c r="I93" s="516"/>
      <c r="J93" s="517"/>
      <c r="N93" s="515"/>
      <c r="O93" s="516"/>
      <c r="P93" s="517"/>
      <c r="T93" s="515"/>
      <c r="U93" s="516"/>
      <c r="V93" s="517"/>
      <c r="Z93" s="515"/>
      <c r="AA93" s="516"/>
      <c r="AB93" s="517"/>
    </row>
    <row r="97" spans="2:58" ht="14.25" thickBot="1" x14ac:dyDescent="0.35">
      <c r="B97" s="235" t="s">
        <v>380</v>
      </c>
      <c r="C97" s="235" t="s">
        <v>1065</v>
      </c>
    </row>
    <row r="98" spans="2:58" ht="14.25" thickBot="1" x14ac:dyDescent="0.35">
      <c r="B98" s="86" t="s">
        <v>20</v>
      </c>
      <c r="C98" s="86" t="s">
        <v>476</v>
      </c>
      <c r="F98" s="42"/>
      <c r="G98" s="44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0"/>
      <c r="BF98" s="41"/>
    </row>
    <row r="99" spans="2:58" ht="7.9" customHeight="1" thickBot="1" x14ac:dyDescent="0.35">
      <c r="B99" s="86"/>
      <c r="C99" s="86"/>
    </row>
    <row r="100" spans="2:58" ht="14.25" thickBot="1" x14ac:dyDescent="0.35">
      <c r="B100" s="86" t="s">
        <v>383</v>
      </c>
      <c r="C100" s="86" t="s">
        <v>477</v>
      </c>
      <c r="E100" s="45"/>
      <c r="F100" s="45"/>
      <c r="G100" s="45"/>
      <c r="H100" s="46"/>
      <c r="I100" s="244">
        <v>1</v>
      </c>
      <c r="J100" s="46"/>
      <c r="K100" s="244">
        <v>2</v>
      </c>
      <c r="L100" s="46"/>
      <c r="M100" s="244">
        <v>3</v>
      </c>
      <c r="N100" s="46"/>
      <c r="O100" s="244">
        <v>4</v>
      </c>
      <c r="P100" s="46"/>
      <c r="Q100" s="244">
        <v>5</v>
      </c>
      <c r="R100" s="46"/>
      <c r="S100" s="244">
        <v>6</v>
      </c>
      <c r="T100" s="46"/>
      <c r="U100" s="244">
        <v>7</v>
      </c>
      <c r="V100" s="46"/>
      <c r="W100" s="244">
        <v>8</v>
      </c>
      <c r="X100" s="46"/>
      <c r="Y100" s="244">
        <v>9</v>
      </c>
      <c r="Z100" s="46"/>
      <c r="AA100" s="244">
        <v>10</v>
      </c>
      <c r="AB100" s="46"/>
      <c r="AC100" s="244">
        <v>11</v>
      </c>
      <c r="AD100" s="46"/>
      <c r="AE100" s="244">
        <v>12</v>
      </c>
      <c r="AF100" s="46"/>
      <c r="AG100" s="244">
        <v>13</v>
      </c>
      <c r="AH100" s="46"/>
      <c r="AI100" s="244">
        <v>14</v>
      </c>
      <c r="AJ100" s="46"/>
      <c r="AK100" s="244">
        <v>15</v>
      </c>
      <c r="AL100" s="46"/>
      <c r="AM100" s="244">
        <v>16</v>
      </c>
      <c r="AN100" s="46"/>
      <c r="AO100" s="244">
        <v>17</v>
      </c>
      <c r="AP100" s="46"/>
      <c r="AQ100" s="244">
        <v>18</v>
      </c>
      <c r="AR100" s="46"/>
      <c r="AS100" s="244">
        <v>19</v>
      </c>
      <c r="AT100" s="46"/>
      <c r="AU100" s="244">
        <v>20</v>
      </c>
      <c r="AV100" s="46"/>
      <c r="AW100" s="244">
        <v>21</v>
      </c>
      <c r="AX100" s="46"/>
      <c r="AY100" s="244">
        <v>22</v>
      </c>
      <c r="AZ100" s="46"/>
      <c r="BA100" s="244">
        <v>23</v>
      </c>
      <c r="BB100" s="46"/>
      <c r="BC100" s="244">
        <v>24</v>
      </c>
      <c r="BD100" s="44"/>
    </row>
    <row r="101" spans="2:58" ht="7.9" customHeight="1" thickBot="1" x14ac:dyDescent="0.35">
      <c r="B101" s="86"/>
      <c r="C101" s="86"/>
    </row>
    <row r="102" spans="2:58" ht="14.25" thickBot="1" x14ac:dyDescent="0.35">
      <c r="B102" s="86" t="s">
        <v>153</v>
      </c>
      <c r="C102" s="86" t="s">
        <v>478</v>
      </c>
      <c r="H102" s="534" t="s">
        <v>479</v>
      </c>
      <c r="I102" s="535"/>
      <c r="J102" s="534" t="s">
        <v>480</v>
      </c>
      <c r="K102" s="535"/>
      <c r="L102" s="534" t="s">
        <v>481</v>
      </c>
      <c r="M102" s="535"/>
      <c r="N102" s="534" t="s">
        <v>482</v>
      </c>
      <c r="O102" s="535"/>
      <c r="P102" s="550">
        <v>0</v>
      </c>
      <c r="Q102" s="551"/>
      <c r="R102" s="550">
        <v>0</v>
      </c>
      <c r="S102" s="551"/>
      <c r="T102" s="550">
        <v>0</v>
      </c>
      <c r="U102" s="551"/>
      <c r="V102" s="550">
        <v>0</v>
      </c>
      <c r="W102" s="551"/>
      <c r="X102" s="511" t="s">
        <v>1058</v>
      </c>
      <c r="Y102" s="424"/>
      <c r="Z102" s="511" t="s">
        <v>1059</v>
      </c>
      <c r="AA102" s="424"/>
      <c r="AB102" s="511" t="s">
        <v>1060</v>
      </c>
      <c r="AC102" s="424"/>
      <c r="AD102" s="511" t="s">
        <v>1061</v>
      </c>
      <c r="AE102" s="424"/>
      <c r="AF102" s="511" t="s">
        <v>1062</v>
      </c>
      <c r="AG102" s="424"/>
      <c r="AH102" s="511" t="s">
        <v>1063</v>
      </c>
      <c r="AI102" s="424"/>
      <c r="AJ102" s="511" t="s">
        <v>483</v>
      </c>
      <c r="AK102" s="424"/>
      <c r="AL102" s="511" t="s">
        <v>113</v>
      </c>
      <c r="AM102" s="424"/>
      <c r="AN102" s="511" t="s">
        <v>114</v>
      </c>
      <c r="AO102" s="424"/>
      <c r="AP102" s="511" t="s">
        <v>115</v>
      </c>
      <c r="AQ102" s="424"/>
      <c r="AR102" s="511" t="s">
        <v>116</v>
      </c>
      <c r="AS102" s="424"/>
      <c r="AT102" s="511" t="s">
        <v>117</v>
      </c>
      <c r="AU102" s="424"/>
      <c r="AV102" s="511" t="s">
        <v>118</v>
      </c>
      <c r="AW102" s="424"/>
      <c r="AX102" s="511" t="s">
        <v>119</v>
      </c>
      <c r="AY102" s="424"/>
      <c r="AZ102" s="511" t="s">
        <v>484</v>
      </c>
      <c r="BA102" s="424"/>
      <c r="BB102" s="511" t="s">
        <v>485</v>
      </c>
      <c r="BC102" s="424"/>
    </row>
    <row r="103" spans="2:58" ht="7.9" customHeight="1" x14ac:dyDescent="0.3">
      <c r="B103" s="86"/>
      <c r="C103" s="86"/>
    </row>
    <row r="104" spans="2:58" ht="14.25" thickBot="1" x14ac:dyDescent="0.35">
      <c r="B104" s="86" t="s">
        <v>152</v>
      </c>
      <c r="C104" s="86" t="s">
        <v>33</v>
      </c>
      <c r="H104" s="44"/>
      <c r="I104" s="45"/>
      <c r="J104" s="45" t="s">
        <v>149</v>
      </c>
      <c r="K104" s="45"/>
      <c r="L104" s="45"/>
      <c r="M104" s="45"/>
      <c r="N104" s="45"/>
      <c r="O104" s="46"/>
      <c r="P104" s="44"/>
      <c r="Q104" s="45"/>
      <c r="R104" s="45" t="s">
        <v>154</v>
      </c>
      <c r="S104" s="45"/>
      <c r="T104" s="45"/>
      <c r="U104" s="45"/>
      <c r="V104" s="45"/>
      <c r="W104" s="46"/>
      <c r="X104" s="44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 t="s">
        <v>486</v>
      </c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6"/>
    </row>
    <row r="105" spans="2:58" ht="7.9" customHeight="1" x14ac:dyDescent="0.3">
      <c r="C105" s="47"/>
    </row>
    <row r="106" spans="2:58" x14ac:dyDescent="0.3">
      <c r="H106" s="34" t="s">
        <v>149</v>
      </c>
    </row>
    <row r="107" spans="2:58" x14ac:dyDescent="0.3">
      <c r="H107" s="86">
        <v>0</v>
      </c>
      <c r="I107" s="86">
        <v>0</v>
      </c>
      <c r="J107" s="86">
        <v>0</v>
      </c>
      <c r="K107" s="86">
        <v>0</v>
      </c>
      <c r="M107" s="34" t="s">
        <v>487</v>
      </c>
    </row>
    <row r="108" spans="2:58" x14ac:dyDescent="0.3">
      <c r="H108" s="86">
        <v>0</v>
      </c>
      <c r="I108" s="86">
        <v>0</v>
      </c>
      <c r="J108" s="86">
        <v>0</v>
      </c>
      <c r="K108" s="86">
        <v>1</v>
      </c>
      <c r="M108" s="34" t="s">
        <v>488</v>
      </c>
    </row>
    <row r="109" spans="2:58" x14ac:dyDescent="0.3">
      <c r="H109" s="81">
        <v>0</v>
      </c>
      <c r="I109" s="81">
        <v>0</v>
      </c>
      <c r="J109" s="81">
        <v>1</v>
      </c>
      <c r="K109" s="81">
        <v>1</v>
      </c>
      <c r="L109" s="36"/>
      <c r="M109" s="36" t="s">
        <v>489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245" t="s">
        <v>495</v>
      </c>
    </row>
    <row r="110" spans="2:58" x14ac:dyDescent="0.3">
      <c r="H110" s="86">
        <v>0</v>
      </c>
      <c r="I110" s="86">
        <v>1</v>
      </c>
      <c r="J110" s="86">
        <v>0</v>
      </c>
      <c r="K110" s="86">
        <v>0</v>
      </c>
      <c r="M110" s="34" t="s">
        <v>490</v>
      </c>
    </row>
    <row r="111" spans="2:58" x14ac:dyDescent="0.3">
      <c r="H111" s="86">
        <v>1</v>
      </c>
      <c r="I111" s="86">
        <v>1</v>
      </c>
      <c r="J111" s="86">
        <v>1</v>
      </c>
      <c r="K111" s="86">
        <v>1</v>
      </c>
      <c r="M111" s="34" t="s">
        <v>1064</v>
      </c>
    </row>
    <row r="112" spans="2:58" x14ac:dyDescent="0.3">
      <c r="H112" s="86"/>
      <c r="I112" s="86"/>
      <c r="J112" s="86"/>
      <c r="K112" s="86"/>
    </row>
    <row r="113" spans="3:3" ht="17.25" x14ac:dyDescent="0.3">
      <c r="C113" s="379" t="s">
        <v>1066</v>
      </c>
    </row>
  </sheetData>
  <mergeCells count="124">
    <mergeCell ref="AF85:AH86"/>
    <mergeCell ref="AV102:AW102"/>
    <mergeCell ref="AX102:AY102"/>
    <mergeCell ref="AZ102:BA102"/>
    <mergeCell ref="BB102:BC102"/>
    <mergeCell ref="H92:J93"/>
    <mergeCell ref="N92:P93"/>
    <mergeCell ref="T92:V93"/>
    <mergeCell ref="Z92:AB93"/>
    <mergeCell ref="AN102:AO102"/>
    <mergeCell ref="AP102:AQ102"/>
    <mergeCell ref="AR102:AS102"/>
    <mergeCell ref="AT102:AU102"/>
    <mergeCell ref="AL102:AM102"/>
    <mergeCell ref="AB102:AC102"/>
    <mergeCell ref="AD102:AE102"/>
    <mergeCell ref="AF102:AG102"/>
    <mergeCell ref="AH102:AI102"/>
    <mergeCell ref="AJ102:AK102"/>
    <mergeCell ref="R102:S102"/>
    <mergeCell ref="T102:U102"/>
    <mergeCell ref="V102:W102"/>
    <mergeCell ref="X102:Y102"/>
    <mergeCell ref="Z102:AA102"/>
    <mergeCell ref="H102:I102"/>
    <mergeCell ref="J102:K102"/>
    <mergeCell ref="L102:M102"/>
    <mergeCell ref="N102:O102"/>
    <mergeCell ref="P102:Q102"/>
    <mergeCell ref="AC21:AD21"/>
    <mergeCell ref="G21:H21"/>
    <mergeCell ref="I21:J21"/>
    <mergeCell ref="K21:L21"/>
    <mergeCell ref="M21:N21"/>
    <mergeCell ref="O21:P21"/>
    <mergeCell ref="Q21:R21"/>
    <mergeCell ref="H64:I64"/>
    <mergeCell ref="J64:K64"/>
    <mergeCell ref="L64:M64"/>
    <mergeCell ref="N64:O64"/>
    <mergeCell ref="P64:Q64"/>
    <mergeCell ref="R64:S64"/>
    <mergeCell ref="H85:J86"/>
    <mergeCell ref="AG22:AH22"/>
    <mergeCell ref="AE21:AF21"/>
    <mergeCell ref="AG21:AH21"/>
    <mergeCell ref="G22:H22"/>
    <mergeCell ref="I22:J22"/>
    <mergeCell ref="K22:L22"/>
    <mergeCell ref="M22:N22"/>
    <mergeCell ref="O22:P22"/>
    <mergeCell ref="Q22:R22"/>
    <mergeCell ref="S22:T22"/>
    <mergeCell ref="U22:V22"/>
    <mergeCell ref="S21:T21"/>
    <mergeCell ref="U21:V21"/>
    <mergeCell ref="W21:X21"/>
    <mergeCell ref="Y21:Z21"/>
    <mergeCell ref="AA21:AB21"/>
    <mergeCell ref="W22:X22"/>
    <mergeCell ref="Y22:Z22"/>
    <mergeCell ref="AA22:AB22"/>
    <mergeCell ref="AC22:AD22"/>
    <mergeCell ref="AE22:AF22"/>
    <mergeCell ref="AE23:AF23"/>
    <mergeCell ref="AG23:AH23"/>
    <mergeCell ref="G24:H24"/>
    <mergeCell ref="U24:V24"/>
    <mergeCell ref="S23:T23"/>
    <mergeCell ref="U23:V23"/>
    <mergeCell ref="W23:X23"/>
    <mergeCell ref="Y23:Z23"/>
    <mergeCell ref="AA23:AB23"/>
    <mergeCell ref="AC23:AD23"/>
    <mergeCell ref="G23:H23"/>
    <mergeCell ref="I23:J23"/>
    <mergeCell ref="K23:L23"/>
    <mergeCell ref="M23:N23"/>
    <mergeCell ref="O23:P23"/>
    <mergeCell ref="Q23:R23"/>
    <mergeCell ref="I24:N24"/>
    <mergeCell ref="O24:T24"/>
    <mergeCell ref="W24:AB24"/>
    <mergeCell ref="AC24:AF24"/>
    <mergeCell ref="AF64:AG64"/>
    <mergeCell ref="H51:J52"/>
    <mergeCell ref="N51:P52"/>
    <mergeCell ref="T51:V52"/>
    <mergeCell ref="Z51:AB52"/>
    <mergeCell ref="AG24:AH24"/>
    <mergeCell ref="AH64:AI64"/>
    <mergeCell ref="AJ64:AK64"/>
    <mergeCell ref="AL64:AM64"/>
    <mergeCell ref="H62:I62"/>
    <mergeCell ref="J62:K62"/>
    <mergeCell ref="L62:M62"/>
    <mergeCell ref="N62:O62"/>
    <mergeCell ref="P62:Q62"/>
    <mergeCell ref="R62:S62"/>
    <mergeCell ref="T64:U64"/>
    <mergeCell ref="V64:W64"/>
    <mergeCell ref="X64:Y64"/>
    <mergeCell ref="Z64:AA64"/>
    <mergeCell ref="AB64:AC64"/>
    <mergeCell ref="AD64:AE64"/>
    <mergeCell ref="AF62:AG62"/>
    <mergeCell ref="AH62:AI62"/>
    <mergeCell ref="AJ62:AK62"/>
    <mergeCell ref="AL62:AM62"/>
    <mergeCell ref="T62:U62"/>
    <mergeCell ref="V62:W62"/>
    <mergeCell ref="X62:Y62"/>
    <mergeCell ref="Z62:AA62"/>
    <mergeCell ref="AB62:AC62"/>
    <mergeCell ref="AD62:AE62"/>
    <mergeCell ref="BB51:BD52"/>
    <mergeCell ref="H42:M43"/>
    <mergeCell ref="Q42:V43"/>
    <mergeCell ref="Z42:AE43"/>
    <mergeCell ref="AI42:AN43"/>
    <mergeCell ref="AR42:AW43"/>
    <mergeCell ref="AF51:AH52"/>
    <mergeCell ref="AO51:AQ52"/>
    <mergeCell ref="AV51:AX5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9C48-07AB-4821-B921-39A20102D1FA}">
  <dimension ref="B2:F10"/>
  <sheetViews>
    <sheetView workbookViewId="0">
      <selection activeCell="D9" sqref="D9"/>
    </sheetView>
  </sheetViews>
  <sheetFormatPr defaultColWidth="8.75" defaultRowHeight="13.5" x14ac:dyDescent="0.3"/>
  <cols>
    <col min="1" max="1" width="8.75" style="34"/>
    <col min="2" max="2" width="10.75" style="34" customWidth="1"/>
    <col min="3" max="3" width="13.25" style="34" customWidth="1"/>
    <col min="4" max="6" width="40.75" style="34" customWidth="1"/>
    <col min="7" max="16384" width="8.75" style="34"/>
  </cols>
  <sheetData>
    <row r="2" spans="2:6" x14ac:dyDescent="0.3">
      <c r="B2" s="53" t="s">
        <v>1071</v>
      </c>
      <c r="C2" s="53"/>
    </row>
    <row r="4" spans="2:6" x14ac:dyDescent="0.3">
      <c r="B4" s="34" t="s">
        <v>748</v>
      </c>
    </row>
    <row r="5" spans="2:6" ht="14.25" thickBot="1" x14ac:dyDescent="0.35"/>
    <row r="6" spans="2:6" s="86" customFormat="1" ht="14.25" thickBot="1" x14ac:dyDescent="0.35">
      <c r="B6" s="79" t="s">
        <v>358</v>
      </c>
      <c r="C6" s="166" t="s">
        <v>740</v>
      </c>
      <c r="D6" s="55" t="s">
        <v>1</v>
      </c>
      <c r="E6" s="224" t="s">
        <v>365</v>
      </c>
      <c r="F6" s="56" t="s">
        <v>30</v>
      </c>
    </row>
    <row r="7" spans="2:6" ht="40.5" x14ac:dyDescent="0.3">
      <c r="B7" s="177" t="s">
        <v>361</v>
      </c>
      <c r="C7" s="300" t="s">
        <v>741</v>
      </c>
      <c r="D7" s="165" t="s">
        <v>1135</v>
      </c>
      <c r="E7" s="225" t="s">
        <v>366</v>
      </c>
      <c r="F7" s="135" t="s">
        <v>359</v>
      </c>
    </row>
    <row r="8" spans="2:6" ht="27" x14ac:dyDescent="0.3">
      <c r="B8" s="175" t="s">
        <v>362</v>
      </c>
      <c r="C8" s="365" t="s">
        <v>1134</v>
      </c>
      <c r="D8" s="165" t="s">
        <v>1136</v>
      </c>
      <c r="E8" s="225" t="s">
        <v>366</v>
      </c>
      <c r="F8" s="135" t="s">
        <v>360</v>
      </c>
    </row>
    <row r="9" spans="2:6" ht="40.5" x14ac:dyDescent="0.3">
      <c r="B9" s="350" t="s">
        <v>363</v>
      </c>
      <c r="C9" s="365" t="s">
        <v>1067</v>
      </c>
      <c r="D9" s="165" t="s">
        <v>1070</v>
      </c>
      <c r="E9" s="225" t="s">
        <v>366</v>
      </c>
      <c r="F9" s="135" t="s">
        <v>359</v>
      </c>
    </row>
    <row r="10" spans="2:6" ht="41.25" thickBot="1" x14ac:dyDescent="0.35">
      <c r="B10" s="176" t="s">
        <v>364</v>
      </c>
      <c r="C10" s="298" t="s">
        <v>1068</v>
      </c>
      <c r="D10" s="223" t="s">
        <v>1069</v>
      </c>
      <c r="E10" s="223" t="s">
        <v>366</v>
      </c>
      <c r="F10" s="147" t="s">
        <v>359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7803-9A19-4B18-B9BA-E462C0CEC387}">
  <dimension ref="B2:H239"/>
  <sheetViews>
    <sheetView zoomScale="55" zoomScaleNormal="55" workbookViewId="0">
      <selection activeCell="F58" sqref="F58"/>
    </sheetView>
  </sheetViews>
  <sheetFormatPr defaultColWidth="8.75" defaultRowHeight="13.5" x14ac:dyDescent="0.3"/>
  <cols>
    <col min="1" max="1" width="8.75" style="34"/>
    <col min="2" max="2" width="10.75" style="34" customWidth="1"/>
    <col min="3" max="3" width="13.25" style="34" customWidth="1"/>
    <col min="4" max="4" width="40.75" style="34" customWidth="1"/>
    <col min="5" max="5" width="24" style="34" customWidth="1"/>
    <col min="6" max="6" width="46.375" style="34" customWidth="1"/>
    <col min="7" max="7" width="16.25" style="34" customWidth="1"/>
    <col min="8" max="8" width="18.25" style="34" customWidth="1"/>
    <col min="9" max="16384" width="8.75" style="34"/>
  </cols>
  <sheetData>
    <row r="2" spans="2:3" x14ac:dyDescent="0.3">
      <c r="B2" s="53" t="s">
        <v>1102</v>
      </c>
      <c r="C2" s="53"/>
    </row>
    <row r="4" spans="2:3" x14ac:dyDescent="0.3">
      <c r="B4" s="34" t="s">
        <v>1103</v>
      </c>
    </row>
    <row r="38" spans="2:2" x14ac:dyDescent="0.3">
      <c r="B38" s="34" t="s">
        <v>1104</v>
      </c>
    </row>
    <row r="39" spans="2:2" x14ac:dyDescent="0.3">
      <c r="B39" s="34" t="s">
        <v>1122</v>
      </c>
    </row>
    <row r="40" spans="2:2" x14ac:dyDescent="0.3">
      <c r="B40" s="34" t="s">
        <v>1123</v>
      </c>
    </row>
    <row r="41" spans="2:2" x14ac:dyDescent="0.3">
      <c r="B41" s="34" t="s">
        <v>1124</v>
      </c>
    </row>
    <row r="42" spans="2:2" x14ac:dyDescent="0.3">
      <c r="B42" s="34" t="s">
        <v>1125</v>
      </c>
    </row>
    <row r="43" spans="2:2" x14ac:dyDescent="0.3">
      <c r="B43" s="34" t="s">
        <v>914</v>
      </c>
    </row>
    <row r="73" spans="2:8" x14ac:dyDescent="0.3">
      <c r="F73" s="34" t="s">
        <v>1140</v>
      </c>
    </row>
    <row r="74" spans="2:8" x14ac:dyDescent="0.3">
      <c r="F74" s="34" t="s">
        <v>1141</v>
      </c>
      <c r="G74" s="553" t="s">
        <v>1146</v>
      </c>
      <c r="H74" s="553"/>
    </row>
    <row r="75" spans="2:8" x14ac:dyDescent="0.3">
      <c r="F75" s="34" t="s">
        <v>1142</v>
      </c>
      <c r="G75" s="390" t="s">
        <v>1147</v>
      </c>
      <c r="H75" s="390" t="s">
        <v>1150</v>
      </c>
    </row>
    <row r="76" spans="2:8" x14ac:dyDescent="0.3">
      <c r="F76" s="34" t="s">
        <v>1143</v>
      </c>
      <c r="G76" s="390" t="s">
        <v>1148</v>
      </c>
      <c r="H76" s="390" t="s">
        <v>1149</v>
      </c>
    </row>
    <row r="77" spans="2:8" x14ac:dyDescent="0.3">
      <c r="F77" s="34" t="s">
        <v>1144</v>
      </c>
      <c r="H77" s="391"/>
    </row>
    <row r="79" spans="2:8" x14ac:dyDescent="0.3">
      <c r="B79" s="34" t="s">
        <v>1151</v>
      </c>
    </row>
    <row r="80" spans="2:8" x14ac:dyDescent="0.3">
      <c r="B80" s="34" t="s">
        <v>1145</v>
      </c>
    </row>
    <row r="81" spans="2:7" x14ac:dyDescent="0.3">
      <c r="B81" s="34" t="s">
        <v>1152</v>
      </c>
    </row>
    <row r="89" spans="2:7" ht="13.5" customHeight="1" x14ac:dyDescent="0.3">
      <c r="G89" s="389"/>
    </row>
    <row r="90" spans="2:7" x14ac:dyDescent="0.3">
      <c r="G90" s="389"/>
    </row>
    <row r="91" spans="2:7" x14ac:dyDescent="0.3">
      <c r="G91" s="389"/>
    </row>
    <row r="92" spans="2:7" x14ac:dyDescent="0.3">
      <c r="G92" s="389"/>
    </row>
    <row r="93" spans="2:7" x14ac:dyDescent="0.3">
      <c r="B93" s="34" t="s">
        <v>1153</v>
      </c>
      <c r="G93" s="389"/>
    </row>
    <row r="94" spans="2:7" x14ac:dyDescent="0.3">
      <c r="B94" s="34" t="s">
        <v>1154</v>
      </c>
      <c r="G94" s="389"/>
    </row>
    <row r="95" spans="2:7" x14ac:dyDescent="0.3">
      <c r="B95" s="34" t="s">
        <v>1155</v>
      </c>
      <c r="G95" s="389"/>
    </row>
    <row r="96" spans="2:7" x14ac:dyDescent="0.3">
      <c r="G96" s="389"/>
    </row>
    <row r="97" spans="7:7" x14ac:dyDescent="0.3">
      <c r="G97" s="389"/>
    </row>
    <row r="98" spans="7:7" x14ac:dyDescent="0.3">
      <c r="G98" s="389"/>
    </row>
    <row r="99" spans="7:7" x14ac:dyDescent="0.3">
      <c r="G99" s="389"/>
    </row>
    <row r="100" spans="7:7" x14ac:dyDescent="0.3">
      <c r="G100" s="389"/>
    </row>
    <row r="101" spans="7:7" x14ac:dyDescent="0.3">
      <c r="G101" s="389"/>
    </row>
    <row r="102" spans="7:7" x14ac:dyDescent="0.3">
      <c r="G102" s="389"/>
    </row>
    <row r="103" spans="7:7" x14ac:dyDescent="0.3">
      <c r="G103" s="389"/>
    </row>
    <row r="114" spans="2:6" x14ac:dyDescent="0.3">
      <c r="B114" s="34" t="s">
        <v>1156</v>
      </c>
    </row>
    <row r="115" spans="2:6" x14ac:dyDescent="0.3">
      <c r="B115" s="34" t="s">
        <v>1157</v>
      </c>
      <c r="F115" s="34" t="s">
        <v>1159</v>
      </c>
    </row>
    <row r="116" spans="2:6" x14ac:dyDescent="0.3">
      <c r="B116" s="34" t="s">
        <v>1158</v>
      </c>
      <c r="F116" s="34" t="s">
        <v>1160</v>
      </c>
    </row>
    <row r="135" spans="6:6" x14ac:dyDescent="0.3">
      <c r="F135" s="34" t="s">
        <v>1161</v>
      </c>
    </row>
    <row r="149" spans="6:6" x14ac:dyDescent="0.3">
      <c r="F149" s="34" t="s">
        <v>1162</v>
      </c>
    </row>
    <row r="165" spans="6:6" x14ac:dyDescent="0.3">
      <c r="F165" s="34" t="s">
        <v>1163</v>
      </c>
    </row>
    <row r="188" spans="6:6" x14ac:dyDescent="0.3">
      <c r="F188" s="34" t="s">
        <v>1164</v>
      </c>
    </row>
    <row r="210" spans="6:6" x14ac:dyDescent="0.3">
      <c r="F210" s="34" t="s">
        <v>1165</v>
      </c>
    </row>
    <row r="239" spans="6:6" x14ac:dyDescent="0.3">
      <c r="F239" s="34" t="s">
        <v>1166</v>
      </c>
    </row>
  </sheetData>
  <mergeCells count="1">
    <mergeCell ref="G74:H7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695A-DD3C-4981-8A6E-A48A0A8BB58E}">
  <dimension ref="B2:BY84"/>
  <sheetViews>
    <sheetView showGridLines="0" topLeftCell="F1" zoomScale="85" zoomScaleNormal="85" workbookViewId="0">
      <selection activeCell="AW5" sqref="AW5"/>
    </sheetView>
  </sheetViews>
  <sheetFormatPr defaultColWidth="8.75" defaultRowHeight="13.5" x14ac:dyDescent="0.3"/>
  <cols>
    <col min="1" max="1" width="8.75" style="34"/>
    <col min="2" max="2" width="10.75" style="34" customWidth="1"/>
    <col min="3" max="3" width="13.25" style="34" customWidth="1"/>
    <col min="4" max="4" width="40.75" style="34" customWidth="1"/>
    <col min="5" max="5" width="50.25" style="34" customWidth="1"/>
    <col min="6" max="6" width="12.25" style="86" customWidth="1"/>
    <col min="7" max="56" width="2.625" style="34" customWidth="1"/>
    <col min="57" max="16384" width="8.75" style="34"/>
  </cols>
  <sheetData>
    <row r="2" spans="2:77" x14ac:dyDescent="0.3">
      <c r="B2" s="53" t="s">
        <v>1071</v>
      </c>
      <c r="C2" s="53"/>
    </row>
    <row r="4" spans="2:77" x14ac:dyDescent="0.3">
      <c r="B4" s="34" t="s">
        <v>1103</v>
      </c>
    </row>
    <row r="11" spans="2:77" x14ac:dyDescent="0.3">
      <c r="BE11" s="554"/>
      <c r="BF11" s="554"/>
      <c r="BG11" s="554"/>
      <c r="BH11" s="554"/>
      <c r="BI11" s="554"/>
      <c r="BJ11" s="554"/>
      <c r="BK11" s="554"/>
      <c r="BL11" s="554"/>
      <c r="BM11" s="554"/>
      <c r="BN11" s="554"/>
      <c r="BO11" s="554"/>
      <c r="BP11" s="554"/>
      <c r="BQ11" s="554"/>
      <c r="BR11" s="554"/>
      <c r="BS11" s="554"/>
      <c r="BT11" s="554"/>
      <c r="BU11" s="554"/>
      <c r="BV11" s="554"/>
      <c r="BW11" s="554"/>
      <c r="BX11" s="554"/>
      <c r="BY11" s="554"/>
    </row>
    <row r="12" spans="2:77" x14ac:dyDescent="0.3">
      <c r="BE12" s="554"/>
      <c r="BF12" s="554"/>
      <c r="BG12" s="554"/>
      <c r="BH12" s="554"/>
      <c r="BI12" s="554"/>
      <c r="BJ12" s="554"/>
      <c r="BK12" s="554"/>
      <c r="BL12" s="554"/>
      <c r="BM12" s="554"/>
      <c r="BN12" s="554"/>
      <c r="BO12" s="554"/>
      <c r="BP12" s="554"/>
      <c r="BQ12" s="554"/>
      <c r="BR12" s="554"/>
      <c r="BS12" s="554"/>
      <c r="BT12" s="554"/>
      <c r="BU12" s="554"/>
      <c r="BV12" s="554"/>
      <c r="BW12" s="554"/>
      <c r="BX12" s="554"/>
      <c r="BY12" s="554"/>
    </row>
    <row r="13" spans="2:77" x14ac:dyDescent="0.3">
      <c r="BE13" s="554"/>
      <c r="BF13" s="554"/>
      <c r="BG13" s="554"/>
      <c r="BH13" s="554"/>
      <c r="BI13" s="554"/>
      <c r="BJ13" s="554"/>
      <c r="BK13" s="554"/>
      <c r="BL13" s="554"/>
      <c r="BM13" s="554"/>
      <c r="BN13" s="554"/>
      <c r="BO13" s="554"/>
      <c r="BP13" s="554"/>
      <c r="BQ13" s="554"/>
      <c r="BR13" s="554"/>
      <c r="BS13" s="554"/>
      <c r="BT13" s="554"/>
      <c r="BU13" s="554"/>
      <c r="BV13" s="554"/>
      <c r="BW13" s="554"/>
      <c r="BX13" s="554"/>
      <c r="BY13" s="554"/>
    </row>
    <row r="14" spans="2:77" x14ac:dyDescent="0.3">
      <c r="BE14" s="554"/>
      <c r="BF14" s="554"/>
      <c r="BG14" s="554"/>
      <c r="BH14" s="554"/>
      <c r="BI14" s="554"/>
      <c r="BJ14" s="554"/>
      <c r="BK14" s="554"/>
      <c r="BL14" s="554"/>
      <c r="BM14" s="554"/>
      <c r="BN14" s="554"/>
      <c r="BO14" s="554"/>
      <c r="BP14" s="554"/>
      <c r="BQ14" s="554"/>
      <c r="BR14" s="554"/>
      <c r="BS14" s="554"/>
      <c r="BT14" s="554"/>
      <c r="BU14" s="554"/>
      <c r="BV14" s="554"/>
      <c r="BW14" s="554"/>
      <c r="BX14" s="554"/>
      <c r="BY14" s="554"/>
    </row>
    <row r="15" spans="2:77" x14ac:dyDescent="0.3">
      <c r="BE15" s="554"/>
      <c r="BF15" s="554"/>
      <c r="BG15" s="554"/>
      <c r="BH15" s="554"/>
      <c r="BI15" s="554"/>
      <c r="BJ15" s="554"/>
      <c r="BK15" s="554"/>
      <c r="BL15" s="554"/>
      <c r="BM15" s="554"/>
      <c r="BN15" s="554"/>
      <c r="BO15" s="554"/>
      <c r="BP15" s="554"/>
      <c r="BQ15" s="554"/>
      <c r="BR15" s="554"/>
      <c r="BS15" s="554"/>
      <c r="BT15" s="554"/>
      <c r="BU15" s="554"/>
      <c r="BV15" s="554"/>
      <c r="BW15" s="554"/>
      <c r="BX15" s="554"/>
      <c r="BY15" s="554"/>
    </row>
    <row r="16" spans="2:77" x14ac:dyDescent="0.3">
      <c r="BE16" s="554"/>
      <c r="BF16" s="554"/>
      <c r="BG16" s="554"/>
      <c r="BH16" s="554"/>
      <c r="BI16" s="554"/>
      <c r="BJ16" s="554"/>
      <c r="BK16" s="554"/>
      <c r="BL16" s="554"/>
      <c r="BM16" s="554"/>
      <c r="BN16" s="554"/>
      <c r="BO16" s="554"/>
      <c r="BP16" s="554"/>
      <c r="BQ16" s="554"/>
      <c r="BR16" s="554"/>
      <c r="BS16" s="554"/>
      <c r="BT16" s="554"/>
      <c r="BU16" s="554"/>
      <c r="BV16" s="554"/>
      <c r="BW16" s="554"/>
      <c r="BX16" s="554"/>
      <c r="BY16" s="554"/>
    </row>
    <row r="17" spans="2:77" x14ac:dyDescent="0.3">
      <c r="BE17" s="554"/>
      <c r="BF17" s="554"/>
      <c r="BG17" s="554"/>
      <c r="BH17" s="554"/>
      <c r="BI17" s="554"/>
      <c r="BJ17" s="554"/>
      <c r="BK17" s="554"/>
      <c r="BL17" s="554"/>
      <c r="BM17" s="554"/>
      <c r="BN17" s="554"/>
      <c r="BO17" s="554"/>
      <c r="BP17" s="554"/>
      <c r="BQ17" s="554"/>
      <c r="BR17" s="554"/>
      <c r="BS17" s="554"/>
      <c r="BT17" s="554"/>
      <c r="BU17" s="554"/>
      <c r="BV17" s="554"/>
      <c r="BW17" s="554"/>
      <c r="BX17" s="554"/>
      <c r="BY17" s="554"/>
    </row>
    <row r="18" spans="2:77" x14ac:dyDescent="0.3">
      <c r="BE18" s="554"/>
      <c r="BF18" s="554"/>
      <c r="BG18" s="554"/>
      <c r="BH18" s="554"/>
      <c r="BI18" s="554"/>
      <c r="BJ18" s="554"/>
      <c r="BK18" s="554"/>
      <c r="BL18" s="554"/>
      <c r="BM18" s="554"/>
      <c r="BN18" s="554"/>
      <c r="BO18" s="554"/>
      <c r="BP18" s="554"/>
      <c r="BQ18" s="554"/>
      <c r="BR18" s="554"/>
      <c r="BS18" s="554"/>
      <c r="BT18" s="554"/>
      <c r="BU18" s="554"/>
      <c r="BV18" s="554"/>
      <c r="BW18" s="554"/>
      <c r="BX18" s="554"/>
      <c r="BY18" s="554"/>
    </row>
    <row r="19" spans="2:77" x14ac:dyDescent="0.3">
      <c r="BE19" s="554"/>
      <c r="BF19" s="554"/>
      <c r="BG19" s="554"/>
      <c r="BH19" s="554"/>
      <c r="BI19" s="554"/>
      <c r="BJ19" s="554"/>
      <c r="BK19" s="554"/>
      <c r="BL19" s="554"/>
      <c r="BM19" s="554"/>
      <c r="BN19" s="554"/>
      <c r="BO19" s="554"/>
      <c r="BP19" s="554"/>
      <c r="BQ19" s="554"/>
      <c r="BR19" s="554"/>
      <c r="BS19" s="554"/>
      <c r="BT19" s="554"/>
      <c r="BU19" s="554"/>
      <c r="BV19" s="554"/>
      <c r="BW19" s="554"/>
      <c r="BX19" s="554"/>
      <c r="BY19" s="554"/>
    </row>
    <row r="20" spans="2:77" x14ac:dyDescent="0.3">
      <c r="BE20" s="554"/>
      <c r="BF20" s="554"/>
      <c r="BG20" s="554"/>
      <c r="BH20" s="554"/>
      <c r="BI20" s="554"/>
      <c r="BJ20" s="554"/>
      <c r="BK20" s="554"/>
      <c r="BL20" s="554"/>
      <c r="BM20" s="554"/>
      <c r="BN20" s="554"/>
      <c r="BO20" s="554"/>
      <c r="BP20" s="554"/>
      <c r="BQ20" s="554"/>
      <c r="BR20" s="554"/>
      <c r="BS20" s="554"/>
      <c r="BT20" s="554"/>
      <c r="BU20" s="554"/>
      <c r="BV20" s="554"/>
      <c r="BW20" s="554"/>
      <c r="BX20" s="554"/>
      <c r="BY20" s="554"/>
    </row>
    <row r="21" spans="2:77" x14ac:dyDescent="0.3">
      <c r="BE21" s="554"/>
      <c r="BF21" s="554"/>
      <c r="BG21" s="554"/>
      <c r="BH21" s="554"/>
      <c r="BI21" s="554"/>
      <c r="BJ21" s="554"/>
      <c r="BK21" s="554"/>
      <c r="BL21" s="554"/>
      <c r="BM21" s="554"/>
      <c r="BN21" s="554"/>
      <c r="BO21" s="554"/>
      <c r="BP21" s="554"/>
      <c r="BQ21" s="554"/>
      <c r="BR21" s="554"/>
      <c r="BS21" s="554"/>
      <c r="BT21" s="554"/>
      <c r="BU21" s="554"/>
      <c r="BV21" s="554"/>
      <c r="BW21" s="554"/>
      <c r="BX21" s="554"/>
      <c r="BY21" s="554"/>
    </row>
    <row r="22" spans="2:77" x14ac:dyDescent="0.3">
      <c r="BE22" s="554"/>
      <c r="BF22" s="554"/>
      <c r="BG22" s="554"/>
      <c r="BH22" s="554"/>
      <c r="BI22" s="554"/>
      <c r="BJ22" s="554"/>
      <c r="BK22" s="554"/>
      <c r="BL22" s="554"/>
      <c r="BM22" s="554"/>
      <c r="BN22" s="554"/>
      <c r="BO22" s="554"/>
      <c r="BP22" s="554"/>
      <c r="BQ22" s="554"/>
      <c r="BR22" s="554"/>
      <c r="BS22" s="554"/>
      <c r="BT22" s="554"/>
      <c r="BU22" s="554"/>
      <c r="BV22" s="554"/>
      <c r="BW22" s="554"/>
      <c r="BX22" s="554"/>
      <c r="BY22" s="554"/>
    </row>
    <row r="23" spans="2:77" x14ac:dyDescent="0.3">
      <c r="BE23" s="554"/>
      <c r="BF23" s="554"/>
      <c r="BG23" s="554"/>
      <c r="BH23" s="554"/>
      <c r="BI23" s="554"/>
      <c r="BJ23" s="554"/>
      <c r="BK23" s="554"/>
      <c r="BL23" s="554"/>
      <c r="BM23" s="554"/>
      <c r="BN23" s="554"/>
      <c r="BO23" s="554"/>
      <c r="BP23" s="554"/>
      <c r="BQ23" s="554"/>
      <c r="BR23" s="554"/>
      <c r="BS23" s="554"/>
      <c r="BT23" s="554"/>
      <c r="BU23" s="554"/>
      <c r="BV23" s="554"/>
      <c r="BW23" s="554"/>
      <c r="BX23" s="554"/>
      <c r="BY23" s="554"/>
    </row>
    <row r="24" spans="2:77" x14ac:dyDescent="0.3">
      <c r="BE24" s="554"/>
      <c r="BF24" s="554"/>
      <c r="BG24" s="554"/>
      <c r="BH24" s="554"/>
      <c r="BI24" s="554"/>
      <c r="BJ24" s="554"/>
      <c r="BK24" s="554"/>
      <c r="BL24" s="554"/>
      <c r="BM24" s="554"/>
      <c r="BN24" s="554"/>
      <c r="BO24" s="554"/>
      <c r="BP24" s="554"/>
      <c r="BQ24" s="554"/>
      <c r="BR24" s="554"/>
      <c r="BS24" s="554"/>
      <c r="BT24" s="554"/>
      <c r="BU24" s="554"/>
      <c r="BV24" s="554"/>
      <c r="BW24" s="554"/>
      <c r="BX24" s="554"/>
      <c r="BY24" s="554"/>
    </row>
    <row r="25" spans="2:77" x14ac:dyDescent="0.3">
      <c r="B25" s="34" t="s">
        <v>1104</v>
      </c>
      <c r="BE25" s="554"/>
      <c r="BF25" s="554"/>
      <c r="BG25" s="554"/>
      <c r="BH25" s="554"/>
      <c r="BI25" s="554"/>
      <c r="BJ25" s="554"/>
      <c r="BK25" s="554"/>
      <c r="BL25" s="554"/>
      <c r="BM25" s="554"/>
      <c r="BN25" s="554"/>
      <c r="BO25" s="554"/>
      <c r="BP25" s="554"/>
      <c r="BQ25" s="554"/>
      <c r="BR25" s="554"/>
      <c r="BS25" s="554"/>
      <c r="BT25" s="554"/>
      <c r="BU25" s="554"/>
      <c r="BV25" s="554"/>
      <c r="BW25" s="554"/>
      <c r="BX25" s="554"/>
      <c r="BY25" s="554"/>
    </row>
    <row r="26" spans="2:77" x14ac:dyDescent="0.3">
      <c r="B26" s="34" t="s">
        <v>1105</v>
      </c>
      <c r="BE26" s="554"/>
      <c r="BF26" s="554"/>
      <c r="BG26" s="554"/>
      <c r="BH26" s="554"/>
      <c r="BI26" s="554"/>
      <c r="BJ26" s="554"/>
      <c r="BK26" s="554"/>
      <c r="BL26" s="554"/>
      <c r="BM26" s="554"/>
      <c r="BN26" s="554"/>
      <c r="BO26" s="554"/>
      <c r="BP26" s="554"/>
      <c r="BQ26" s="554"/>
      <c r="BR26" s="554"/>
      <c r="BS26" s="554"/>
      <c r="BT26" s="554"/>
      <c r="BU26" s="554"/>
      <c r="BV26" s="554"/>
      <c r="BW26" s="554"/>
      <c r="BX26" s="554"/>
      <c r="BY26" s="554"/>
    </row>
    <row r="27" spans="2:77" x14ac:dyDescent="0.3">
      <c r="B27" s="34" t="s">
        <v>1106</v>
      </c>
      <c r="BE27" s="554"/>
      <c r="BF27" s="554"/>
      <c r="BG27" s="554"/>
      <c r="BH27" s="554"/>
      <c r="BI27" s="554"/>
      <c r="BJ27" s="554"/>
      <c r="BK27" s="554"/>
      <c r="BL27" s="554"/>
      <c r="BM27" s="554"/>
      <c r="BN27" s="554"/>
      <c r="BO27" s="554"/>
      <c r="BP27" s="554"/>
      <c r="BQ27" s="554"/>
      <c r="BR27" s="554"/>
      <c r="BS27" s="554"/>
      <c r="BT27" s="554"/>
      <c r="BU27" s="554"/>
      <c r="BV27" s="554"/>
      <c r="BW27" s="554"/>
      <c r="BX27" s="554"/>
      <c r="BY27" s="554"/>
    </row>
    <row r="28" spans="2:77" x14ac:dyDescent="0.3">
      <c r="B28" s="34" t="s">
        <v>1107</v>
      </c>
      <c r="F28" s="86" t="s">
        <v>1118</v>
      </c>
      <c r="G28" s="86">
        <v>1</v>
      </c>
      <c r="H28" s="86">
        <v>2</v>
      </c>
      <c r="I28" s="86">
        <v>3</v>
      </c>
      <c r="J28" s="86">
        <v>4</v>
      </c>
      <c r="K28" s="86">
        <v>5</v>
      </c>
      <c r="L28" s="86">
        <v>6</v>
      </c>
      <c r="M28" s="86">
        <v>7</v>
      </c>
      <c r="N28" s="86">
        <v>8</v>
      </c>
      <c r="O28" s="86">
        <v>9</v>
      </c>
      <c r="P28" s="86">
        <v>10</v>
      </c>
      <c r="Q28" s="86">
        <v>11</v>
      </c>
      <c r="R28" s="86">
        <v>12</v>
      </c>
      <c r="S28" s="86">
        <v>13</v>
      </c>
      <c r="T28" s="86">
        <v>14</v>
      </c>
      <c r="U28" s="86">
        <v>15</v>
      </c>
      <c r="V28" s="86">
        <v>16</v>
      </c>
      <c r="W28" s="86">
        <v>17</v>
      </c>
      <c r="X28" s="86">
        <v>18</v>
      </c>
      <c r="Y28" s="86">
        <v>19</v>
      </c>
      <c r="Z28" s="86">
        <v>20</v>
      </c>
      <c r="AA28" s="86">
        <v>21</v>
      </c>
      <c r="AB28" s="86">
        <v>22</v>
      </c>
      <c r="AC28" s="86">
        <v>23</v>
      </c>
      <c r="AD28" s="86">
        <v>24</v>
      </c>
      <c r="AE28" s="86">
        <v>25</v>
      </c>
      <c r="AF28" s="86">
        <v>26</v>
      </c>
      <c r="AG28" s="86">
        <v>27</v>
      </c>
      <c r="AH28" s="86">
        <v>28</v>
      </c>
      <c r="AI28" s="86">
        <v>29</v>
      </c>
      <c r="AJ28" s="86">
        <v>30</v>
      </c>
      <c r="AK28" s="86">
        <v>31</v>
      </c>
      <c r="AL28" s="86">
        <v>32</v>
      </c>
      <c r="AM28" s="86">
        <v>33</v>
      </c>
      <c r="AN28" s="86">
        <v>34</v>
      </c>
      <c r="AO28" s="86">
        <v>35</v>
      </c>
      <c r="AP28" s="86">
        <v>36</v>
      </c>
      <c r="AQ28" s="86">
        <v>37</v>
      </c>
      <c r="AR28" s="86">
        <v>38</v>
      </c>
      <c r="AS28" s="86">
        <v>39</v>
      </c>
      <c r="AT28" s="86">
        <v>40</v>
      </c>
      <c r="AU28" s="86">
        <v>41</v>
      </c>
      <c r="AV28" s="86">
        <v>42</v>
      </c>
      <c r="AW28" s="86">
        <v>43</v>
      </c>
      <c r="AX28" s="86">
        <v>44</v>
      </c>
      <c r="AY28" s="86">
        <v>45</v>
      </c>
      <c r="AZ28" s="86">
        <v>46</v>
      </c>
      <c r="BA28" s="86">
        <v>47</v>
      </c>
      <c r="BB28" s="86">
        <v>48</v>
      </c>
      <c r="BC28" s="86">
        <v>49</v>
      </c>
      <c r="BD28" s="86">
        <v>50</v>
      </c>
      <c r="BE28" s="554"/>
      <c r="BF28" s="554"/>
      <c r="BG28" s="554"/>
      <c r="BH28" s="554"/>
      <c r="BI28" s="554"/>
      <c r="BJ28" s="554"/>
      <c r="BK28" s="554"/>
      <c r="BL28" s="554"/>
      <c r="BM28" s="554"/>
      <c r="BN28" s="554"/>
      <c r="BO28" s="554"/>
      <c r="BP28" s="554"/>
      <c r="BQ28" s="554"/>
      <c r="BR28" s="554"/>
      <c r="BS28" s="554"/>
      <c r="BT28" s="554"/>
      <c r="BU28" s="554"/>
      <c r="BV28" s="554"/>
      <c r="BW28" s="554"/>
      <c r="BX28" s="554"/>
      <c r="BY28" s="554"/>
    </row>
    <row r="29" spans="2:77" x14ac:dyDescent="0.3">
      <c r="B29" s="34" t="s">
        <v>1108</v>
      </c>
      <c r="F29" s="86" t="s">
        <v>1119</v>
      </c>
      <c r="G29" s="86">
        <v>1</v>
      </c>
      <c r="H29" s="86">
        <v>0</v>
      </c>
      <c r="I29" s="86">
        <v>1</v>
      </c>
      <c r="J29" s="86">
        <v>0</v>
      </c>
      <c r="K29" s="86">
        <v>1</v>
      </c>
      <c r="L29" s="86">
        <v>0</v>
      </c>
      <c r="M29" s="86">
        <v>0</v>
      </c>
      <c r="N29" s="86">
        <v>0</v>
      </c>
      <c r="O29" s="86">
        <v>1</v>
      </c>
      <c r="P29" s="86">
        <v>1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1</v>
      </c>
      <c r="W29" s="86">
        <v>0</v>
      </c>
      <c r="X29" s="86">
        <v>0</v>
      </c>
      <c r="Y29" s="86">
        <v>0</v>
      </c>
      <c r="Z29" s="86">
        <v>0</v>
      </c>
      <c r="AA29" s="86">
        <v>0</v>
      </c>
      <c r="AB29" s="86">
        <v>0</v>
      </c>
      <c r="AC29" s="86">
        <v>0</v>
      </c>
      <c r="AD29" s="86">
        <v>1</v>
      </c>
      <c r="AE29" s="86" t="s">
        <v>1116</v>
      </c>
      <c r="AF29" s="86" t="s">
        <v>1117</v>
      </c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554"/>
      <c r="BF29" s="554"/>
      <c r="BG29" s="554"/>
      <c r="BH29" s="554"/>
      <c r="BI29" s="554"/>
      <c r="BJ29" s="554"/>
      <c r="BK29" s="554"/>
      <c r="BL29" s="554"/>
      <c r="BM29" s="554"/>
      <c r="BN29" s="554"/>
      <c r="BO29" s="554"/>
      <c r="BP29" s="554"/>
      <c r="BQ29" s="554"/>
      <c r="BR29" s="554"/>
      <c r="BS29" s="554"/>
      <c r="BT29" s="554"/>
      <c r="BU29" s="554"/>
      <c r="BV29" s="554"/>
      <c r="BW29" s="554"/>
      <c r="BX29" s="554"/>
      <c r="BY29" s="554"/>
    </row>
    <row r="30" spans="2:77" x14ac:dyDescent="0.3">
      <c r="F30" s="86" t="s">
        <v>1120</v>
      </c>
      <c r="G30" s="86">
        <v>1</v>
      </c>
      <c r="H30" s="86">
        <v>0</v>
      </c>
      <c r="I30" s="86">
        <v>1</v>
      </c>
      <c r="J30" s="86">
        <v>0</v>
      </c>
      <c r="K30" s="86">
        <v>1</v>
      </c>
      <c r="L30" s="86">
        <v>0</v>
      </c>
      <c r="M30" s="86">
        <v>0</v>
      </c>
      <c r="N30" s="86">
        <v>0</v>
      </c>
      <c r="O30" s="86">
        <v>1</v>
      </c>
      <c r="P30" s="86">
        <v>1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1</v>
      </c>
      <c r="W30" s="86">
        <v>0</v>
      </c>
      <c r="X30" s="86">
        <v>0</v>
      </c>
      <c r="Y30" s="86">
        <v>0</v>
      </c>
      <c r="Z30" s="86">
        <v>0</v>
      </c>
      <c r="AA30" s="86">
        <v>0</v>
      </c>
      <c r="AB30" s="86">
        <v>0</v>
      </c>
      <c r="AC30" s="86">
        <v>0</v>
      </c>
      <c r="AD30" s="86">
        <v>1</v>
      </c>
      <c r="AE30" s="86">
        <v>0</v>
      </c>
      <c r="AF30" s="86">
        <v>0</v>
      </c>
      <c r="AG30" s="86">
        <v>0</v>
      </c>
      <c r="AH30" s="86">
        <v>0</v>
      </c>
      <c r="AI30" s="86">
        <v>0</v>
      </c>
      <c r="AJ30" s="86">
        <v>1</v>
      </c>
      <c r="AK30" s="86">
        <v>0</v>
      </c>
      <c r="AL30" s="86">
        <v>0</v>
      </c>
      <c r="AM30" s="86">
        <v>0</v>
      </c>
      <c r="AN30" s="86">
        <v>0</v>
      </c>
      <c r="AO30" s="86">
        <v>0</v>
      </c>
      <c r="AP30" s="86">
        <v>1</v>
      </c>
      <c r="AQ30" s="86">
        <v>0</v>
      </c>
      <c r="AR30" s="86">
        <v>0</v>
      </c>
      <c r="AS30" s="86">
        <v>0</v>
      </c>
      <c r="AT30" s="86">
        <v>0</v>
      </c>
      <c r="AU30" s="86">
        <v>0</v>
      </c>
      <c r="AV30" s="86">
        <v>1</v>
      </c>
      <c r="AW30" s="86">
        <v>0</v>
      </c>
      <c r="AX30" s="86">
        <v>0</v>
      </c>
      <c r="AY30" s="86">
        <v>0</v>
      </c>
      <c r="AZ30" s="86">
        <v>0</v>
      </c>
      <c r="BA30" s="86">
        <v>0</v>
      </c>
      <c r="BB30" s="86">
        <v>1</v>
      </c>
      <c r="BC30" s="86" t="s">
        <v>1116</v>
      </c>
      <c r="BD30" s="86" t="s">
        <v>1117</v>
      </c>
      <c r="BE30" s="554"/>
      <c r="BF30" s="554"/>
      <c r="BG30" s="554"/>
      <c r="BH30" s="554"/>
      <c r="BI30" s="554"/>
      <c r="BJ30" s="554"/>
      <c r="BK30" s="554"/>
      <c r="BL30" s="554"/>
      <c r="BM30" s="554"/>
      <c r="BN30" s="554"/>
      <c r="BO30" s="554"/>
      <c r="BP30" s="554"/>
      <c r="BQ30" s="554"/>
      <c r="BR30" s="554"/>
      <c r="BS30" s="554"/>
      <c r="BT30" s="554"/>
      <c r="BU30" s="554"/>
      <c r="BV30" s="554"/>
      <c r="BW30" s="554"/>
      <c r="BX30" s="554"/>
      <c r="BY30" s="554"/>
    </row>
    <row r="31" spans="2:77" x14ac:dyDescent="0.3">
      <c r="BE31" s="554"/>
      <c r="BF31" s="554"/>
      <c r="BG31" s="554"/>
      <c r="BH31" s="554"/>
      <c r="BI31" s="554"/>
      <c r="BJ31" s="554"/>
      <c r="BK31" s="554"/>
      <c r="BL31" s="554"/>
      <c r="BM31" s="554"/>
      <c r="BN31" s="554"/>
      <c r="BO31" s="554"/>
      <c r="BP31" s="554"/>
      <c r="BQ31" s="554"/>
      <c r="BR31" s="554"/>
      <c r="BS31" s="554"/>
      <c r="BT31" s="554"/>
      <c r="BU31" s="554"/>
      <c r="BV31" s="554"/>
      <c r="BW31" s="554"/>
      <c r="BX31" s="554"/>
      <c r="BY31" s="554"/>
    </row>
    <row r="32" spans="2:77" x14ac:dyDescent="0.3">
      <c r="BE32" s="554"/>
      <c r="BF32" s="554"/>
      <c r="BG32" s="554"/>
      <c r="BH32" s="554"/>
      <c r="BI32" s="554"/>
      <c r="BJ32" s="554"/>
      <c r="BK32" s="554"/>
      <c r="BL32" s="554"/>
      <c r="BM32" s="554"/>
      <c r="BN32" s="554"/>
      <c r="BO32" s="554"/>
      <c r="BP32" s="554"/>
      <c r="BQ32" s="554"/>
      <c r="BR32" s="554"/>
      <c r="BS32" s="554"/>
      <c r="BT32" s="554"/>
      <c r="BU32" s="554"/>
      <c r="BV32" s="554"/>
      <c r="BW32" s="554"/>
      <c r="BX32" s="554"/>
      <c r="BY32" s="554"/>
    </row>
    <row r="33" spans="57:77" x14ac:dyDescent="0.3">
      <c r="BE33" s="554"/>
      <c r="BF33" s="554"/>
      <c r="BG33" s="554"/>
      <c r="BH33" s="554"/>
      <c r="BI33" s="554"/>
      <c r="BJ33" s="554"/>
      <c r="BK33" s="554"/>
      <c r="BL33" s="554"/>
      <c r="BM33" s="554"/>
      <c r="BN33" s="554"/>
      <c r="BO33" s="554"/>
      <c r="BP33" s="554"/>
      <c r="BQ33" s="554"/>
      <c r="BR33" s="554"/>
      <c r="BS33" s="554"/>
      <c r="BT33" s="554"/>
      <c r="BU33" s="554"/>
      <c r="BV33" s="554"/>
      <c r="BW33" s="554"/>
      <c r="BX33" s="554"/>
      <c r="BY33" s="554"/>
    </row>
    <row r="34" spans="57:77" x14ac:dyDescent="0.3">
      <c r="BE34" s="554"/>
      <c r="BF34" s="554"/>
      <c r="BG34" s="554"/>
      <c r="BH34" s="554"/>
      <c r="BI34" s="554"/>
      <c r="BJ34" s="554"/>
      <c r="BK34" s="554"/>
      <c r="BL34" s="554"/>
      <c r="BM34" s="554"/>
      <c r="BN34" s="554"/>
      <c r="BO34" s="554"/>
      <c r="BP34" s="554"/>
      <c r="BQ34" s="554"/>
      <c r="BR34" s="554"/>
      <c r="BS34" s="554"/>
      <c r="BT34" s="554"/>
      <c r="BU34" s="554"/>
      <c r="BV34" s="554"/>
      <c r="BW34" s="554"/>
      <c r="BX34" s="554"/>
      <c r="BY34" s="554"/>
    </row>
    <row r="35" spans="57:77" x14ac:dyDescent="0.3">
      <c r="BE35" s="554"/>
      <c r="BF35" s="554"/>
      <c r="BG35" s="554"/>
      <c r="BH35" s="554"/>
      <c r="BI35" s="554"/>
      <c r="BJ35" s="554"/>
      <c r="BK35" s="554"/>
      <c r="BL35" s="554"/>
      <c r="BM35" s="554"/>
      <c r="BN35" s="554"/>
      <c r="BO35" s="554"/>
      <c r="BP35" s="554"/>
      <c r="BQ35" s="554"/>
      <c r="BR35" s="554"/>
      <c r="BS35" s="554"/>
      <c r="BT35" s="554"/>
      <c r="BU35" s="554"/>
      <c r="BV35" s="554"/>
      <c r="BW35" s="554"/>
      <c r="BX35" s="554"/>
      <c r="BY35" s="554"/>
    </row>
    <row r="36" spans="57:77" x14ac:dyDescent="0.3">
      <c r="BE36" s="554"/>
      <c r="BF36" s="554"/>
      <c r="BG36" s="554"/>
      <c r="BH36" s="554"/>
      <c r="BI36" s="554"/>
      <c r="BJ36" s="554"/>
      <c r="BK36" s="554"/>
      <c r="BL36" s="554"/>
      <c r="BM36" s="554"/>
      <c r="BN36" s="554"/>
      <c r="BO36" s="554"/>
      <c r="BP36" s="554"/>
      <c r="BQ36" s="554"/>
      <c r="BR36" s="554"/>
      <c r="BS36" s="554"/>
      <c r="BT36" s="554"/>
      <c r="BU36" s="554"/>
      <c r="BV36" s="554"/>
      <c r="BW36" s="554"/>
      <c r="BX36" s="554"/>
      <c r="BY36" s="554"/>
    </row>
    <row r="37" spans="57:77" x14ac:dyDescent="0.3">
      <c r="BE37" s="554"/>
      <c r="BF37" s="554"/>
      <c r="BG37" s="554"/>
      <c r="BH37" s="554"/>
      <c r="BI37" s="554"/>
      <c r="BJ37" s="554"/>
      <c r="BK37" s="554"/>
      <c r="BL37" s="554"/>
      <c r="BM37" s="554"/>
      <c r="BN37" s="554"/>
      <c r="BO37" s="554"/>
      <c r="BP37" s="554"/>
      <c r="BQ37" s="554"/>
      <c r="BR37" s="554"/>
      <c r="BS37" s="554"/>
      <c r="BT37" s="554"/>
      <c r="BU37" s="554"/>
      <c r="BV37" s="554"/>
      <c r="BW37" s="554"/>
      <c r="BX37" s="554"/>
      <c r="BY37" s="554"/>
    </row>
    <row r="38" spans="57:77" x14ac:dyDescent="0.3">
      <c r="BE38" s="554"/>
      <c r="BF38" s="554"/>
      <c r="BG38" s="554"/>
      <c r="BH38" s="554"/>
      <c r="BI38" s="554"/>
      <c r="BJ38" s="554"/>
      <c r="BK38" s="554"/>
      <c r="BL38" s="554"/>
      <c r="BM38" s="554"/>
      <c r="BN38" s="554"/>
      <c r="BO38" s="554"/>
      <c r="BP38" s="554"/>
      <c r="BQ38" s="554"/>
      <c r="BR38" s="554"/>
      <c r="BS38" s="554"/>
      <c r="BT38" s="554"/>
      <c r="BU38" s="554"/>
      <c r="BV38" s="554"/>
      <c r="BW38" s="554"/>
      <c r="BX38" s="554"/>
      <c r="BY38" s="554"/>
    </row>
    <row r="39" spans="57:77" x14ac:dyDescent="0.3">
      <c r="BE39" s="554"/>
      <c r="BF39" s="554"/>
      <c r="BG39" s="554"/>
      <c r="BH39" s="554"/>
      <c r="BI39" s="554"/>
      <c r="BJ39" s="554"/>
      <c r="BK39" s="554"/>
      <c r="BL39" s="554"/>
      <c r="BM39" s="554"/>
      <c r="BN39" s="554"/>
      <c r="BO39" s="554"/>
      <c r="BP39" s="554"/>
      <c r="BQ39" s="554"/>
      <c r="BR39" s="554"/>
      <c r="BS39" s="554"/>
      <c r="BT39" s="554"/>
      <c r="BU39" s="554"/>
      <c r="BV39" s="554"/>
      <c r="BW39" s="554"/>
      <c r="BX39" s="554"/>
      <c r="BY39" s="554"/>
    </row>
    <row r="40" spans="57:77" x14ac:dyDescent="0.3">
      <c r="BE40" s="554"/>
      <c r="BF40" s="554"/>
      <c r="BG40" s="554"/>
      <c r="BH40" s="554"/>
      <c r="BI40" s="554"/>
      <c r="BJ40" s="554"/>
      <c r="BK40" s="554"/>
      <c r="BL40" s="554"/>
      <c r="BM40" s="554"/>
      <c r="BN40" s="554"/>
      <c r="BO40" s="554"/>
      <c r="BP40" s="554"/>
      <c r="BQ40" s="554"/>
      <c r="BR40" s="554"/>
      <c r="BS40" s="554"/>
      <c r="BT40" s="554"/>
      <c r="BU40" s="554"/>
      <c r="BV40" s="554"/>
      <c r="BW40" s="554"/>
      <c r="BX40" s="554"/>
      <c r="BY40" s="554"/>
    </row>
    <row r="41" spans="57:77" x14ac:dyDescent="0.3">
      <c r="BE41" s="554"/>
      <c r="BF41" s="554"/>
      <c r="BG41" s="554"/>
      <c r="BH41" s="554"/>
      <c r="BI41" s="554"/>
      <c r="BJ41" s="554"/>
      <c r="BK41" s="554"/>
      <c r="BL41" s="554"/>
      <c r="BM41" s="554"/>
      <c r="BN41" s="554"/>
      <c r="BO41" s="554"/>
      <c r="BP41" s="554"/>
      <c r="BQ41" s="554"/>
      <c r="BR41" s="554"/>
      <c r="BS41" s="554"/>
      <c r="BT41" s="554"/>
      <c r="BU41" s="554"/>
      <c r="BV41" s="554"/>
      <c r="BW41" s="554"/>
      <c r="BX41" s="554"/>
      <c r="BY41" s="554"/>
    </row>
    <row r="42" spans="57:77" x14ac:dyDescent="0.3">
      <c r="BE42" s="554"/>
      <c r="BF42" s="554"/>
      <c r="BG42" s="554"/>
      <c r="BH42" s="554"/>
      <c r="BI42" s="554"/>
      <c r="BJ42" s="554"/>
      <c r="BK42" s="554"/>
      <c r="BL42" s="554"/>
      <c r="BM42" s="554"/>
      <c r="BN42" s="554"/>
      <c r="BO42" s="554"/>
      <c r="BP42" s="554"/>
      <c r="BQ42" s="554"/>
      <c r="BR42" s="554"/>
      <c r="BS42" s="554"/>
      <c r="BT42" s="554"/>
      <c r="BU42" s="554"/>
      <c r="BV42" s="554"/>
      <c r="BW42" s="554"/>
      <c r="BX42" s="554"/>
      <c r="BY42" s="554"/>
    </row>
    <row r="43" spans="57:77" x14ac:dyDescent="0.3">
      <c r="BE43" s="554"/>
      <c r="BF43" s="554"/>
      <c r="BG43" s="554"/>
      <c r="BH43" s="554"/>
      <c r="BI43" s="554"/>
      <c r="BJ43" s="554"/>
      <c r="BK43" s="554"/>
      <c r="BL43" s="554"/>
      <c r="BM43" s="554"/>
      <c r="BN43" s="554"/>
      <c r="BO43" s="554"/>
      <c r="BP43" s="554"/>
      <c r="BQ43" s="554"/>
      <c r="BR43" s="554"/>
      <c r="BS43" s="554"/>
      <c r="BT43" s="554"/>
      <c r="BU43" s="554"/>
      <c r="BV43" s="554"/>
      <c r="BW43" s="554"/>
      <c r="BX43" s="554"/>
      <c r="BY43" s="554"/>
    </row>
    <row r="44" spans="57:77" x14ac:dyDescent="0.3">
      <c r="BE44" s="554"/>
      <c r="BF44" s="554"/>
      <c r="BG44" s="554"/>
      <c r="BH44" s="554"/>
      <c r="BI44" s="554"/>
      <c r="BJ44" s="554"/>
      <c r="BK44" s="554"/>
      <c r="BL44" s="554"/>
      <c r="BM44" s="554"/>
      <c r="BN44" s="554"/>
      <c r="BO44" s="554"/>
      <c r="BP44" s="554"/>
      <c r="BQ44" s="554"/>
      <c r="BR44" s="554"/>
      <c r="BS44" s="554"/>
      <c r="BT44" s="554"/>
      <c r="BU44" s="554"/>
      <c r="BV44" s="554"/>
      <c r="BW44" s="554"/>
      <c r="BX44" s="554"/>
      <c r="BY44" s="554"/>
    </row>
    <row r="45" spans="57:77" x14ac:dyDescent="0.3">
      <c r="BE45" s="554"/>
      <c r="BF45" s="554"/>
      <c r="BG45" s="554"/>
      <c r="BH45" s="554"/>
      <c r="BI45" s="554"/>
      <c r="BJ45" s="554"/>
      <c r="BK45" s="554"/>
      <c r="BL45" s="554"/>
      <c r="BM45" s="554"/>
      <c r="BN45" s="554"/>
      <c r="BO45" s="554"/>
      <c r="BP45" s="554"/>
      <c r="BQ45" s="554"/>
      <c r="BR45" s="554"/>
      <c r="BS45" s="554"/>
      <c r="BT45" s="554"/>
      <c r="BU45" s="554"/>
      <c r="BV45" s="554"/>
      <c r="BW45" s="554"/>
      <c r="BX45" s="554"/>
      <c r="BY45" s="554"/>
    </row>
    <row r="46" spans="57:77" x14ac:dyDescent="0.3">
      <c r="BE46" s="554"/>
      <c r="BF46" s="554"/>
      <c r="BG46" s="554"/>
      <c r="BH46" s="554"/>
      <c r="BI46" s="554"/>
      <c r="BJ46" s="554"/>
      <c r="BK46" s="554"/>
      <c r="BL46" s="554"/>
      <c r="BM46" s="554"/>
      <c r="BN46" s="554"/>
      <c r="BO46" s="554"/>
      <c r="BP46" s="554"/>
      <c r="BQ46" s="554"/>
      <c r="BR46" s="554"/>
      <c r="BS46" s="554"/>
      <c r="BT46" s="554"/>
      <c r="BU46" s="554"/>
      <c r="BV46" s="554"/>
      <c r="BW46" s="554"/>
      <c r="BX46" s="554"/>
      <c r="BY46" s="554"/>
    </row>
    <row r="47" spans="57:77" x14ac:dyDescent="0.3">
      <c r="BE47" s="554"/>
      <c r="BF47" s="554"/>
      <c r="BG47" s="554"/>
      <c r="BH47" s="554"/>
      <c r="BI47" s="554"/>
      <c r="BJ47" s="554"/>
      <c r="BK47" s="554"/>
      <c r="BL47" s="554"/>
      <c r="BM47" s="554"/>
      <c r="BN47" s="554"/>
      <c r="BO47" s="554"/>
      <c r="BP47" s="554"/>
      <c r="BQ47" s="554"/>
      <c r="BR47" s="554"/>
      <c r="BS47" s="554"/>
      <c r="BT47" s="554"/>
      <c r="BU47" s="554"/>
      <c r="BV47" s="554"/>
      <c r="BW47" s="554"/>
      <c r="BX47" s="554"/>
      <c r="BY47" s="554"/>
    </row>
    <row r="48" spans="57:77" x14ac:dyDescent="0.3">
      <c r="BE48" s="554"/>
      <c r="BF48" s="554"/>
      <c r="BG48" s="554"/>
      <c r="BH48" s="554"/>
      <c r="BI48" s="554"/>
      <c r="BJ48" s="554"/>
      <c r="BK48" s="554"/>
      <c r="BL48" s="554"/>
      <c r="BM48" s="554"/>
      <c r="BN48" s="554"/>
      <c r="BO48" s="554"/>
      <c r="BP48" s="554"/>
      <c r="BQ48" s="554"/>
      <c r="BR48" s="554"/>
      <c r="BS48" s="554"/>
      <c r="BT48" s="554"/>
      <c r="BU48" s="554"/>
      <c r="BV48" s="554"/>
      <c r="BW48" s="554"/>
      <c r="BX48" s="554"/>
      <c r="BY48" s="554"/>
    </row>
    <row r="49" spans="2:77" x14ac:dyDescent="0.3">
      <c r="BE49" s="554"/>
      <c r="BF49" s="554"/>
      <c r="BG49" s="554"/>
      <c r="BH49" s="554"/>
      <c r="BI49" s="554"/>
      <c r="BJ49" s="554"/>
      <c r="BK49" s="554"/>
      <c r="BL49" s="554"/>
      <c r="BM49" s="554"/>
      <c r="BN49" s="554"/>
      <c r="BO49" s="554"/>
      <c r="BP49" s="554"/>
      <c r="BQ49" s="554"/>
      <c r="BR49" s="554"/>
      <c r="BS49" s="554"/>
      <c r="BT49" s="554"/>
      <c r="BU49" s="554"/>
      <c r="BV49" s="554"/>
      <c r="BW49" s="554"/>
      <c r="BX49" s="554"/>
      <c r="BY49" s="554"/>
    </row>
    <row r="50" spans="2:77" x14ac:dyDescent="0.3">
      <c r="BE50" s="554"/>
      <c r="BF50" s="554"/>
      <c r="BG50" s="554"/>
      <c r="BH50" s="554"/>
      <c r="BI50" s="554"/>
      <c r="BJ50" s="554"/>
      <c r="BK50" s="554"/>
      <c r="BL50" s="554"/>
      <c r="BM50" s="554"/>
      <c r="BN50" s="554"/>
      <c r="BO50" s="554"/>
      <c r="BP50" s="554"/>
      <c r="BQ50" s="554"/>
      <c r="BR50" s="554"/>
      <c r="BS50" s="554"/>
      <c r="BT50" s="554"/>
      <c r="BU50" s="554"/>
      <c r="BV50" s="554"/>
      <c r="BW50" s="554"/>
      <c r="BX50" s="554"/>
      <c r="BY50" s="554"/>
    </row>
    <row r="51" spans="2:77" x14ac:dyDescent="0.3">
      <c r="BE51" s="554"/>
      <c r="BF51" s="554"/>
      <c r="BG51" s="554"/>
      <c r="BH51" s="554"/>
      <c r="BI51" s="554"/>
      <c r="BJ51" s="554"/>
      <c r="BK51" s="554"/>
      <c r="BL51" s="554"/>
      <c r="BM51" s="554"/>
      <c r="BN51" s="554"/>
      <c r="BO51" s="554"/>
      <c r="BP51" s="554"/>
      <c r="BQ51" s="554"/>
      <c r="BR51" s="554"/>
      <c r="BS51" s="554"/>
      <c r="BT51" s="554"/>
      <c r="BU51" s="554"/>
      <c r="BV51" s="554"/>
      <c r="BW51" s="554"/>
      <c r="BX51" s="554"/>
      <c r="BY51" s="554"/>
    </row>
    <row r="52" spans="2:77" x14ac:dyDescent="0.3">
      <c r="BE52" s="554"/>
      <c r="BF52" s="554"/>
      <c r="BG52" s="554"/>
      <c r="BH52" s="554"/>
      <c r="BI52" s="554"/>
      <c r="BJ52" s="554"/>
      <c r="BK52" s="554"/>
      <c r="BL52" s="554"/>
      <c r="BM52" s="554"/>
      <c r="BN52" s="554"/>
      <c r="BO52" s="554"/>
      <c r="BP52" s="554"/>
      <c r="BQ52" s="554"/>
      <c r="BR52" s="554"/>
      <c r="BS52" s="554"/>
      <c r="BT52" s="554"/>
      <c r="BU52" s="554"/>
      <c r="BV52" s="554"/>
      <c r="BW52" s="554"/>
      <c r="BX52" s="554"/>
      <c r="BY52" s="554"/>
    </row>
    <row r="53" spans="2:77" x14ac:dyDescent="0.3">
      <c r="BE53" s="554"/>
      <c r="BF53" s="554"/>
      <c r="BG53" s="554"/>
      <c r="BH53" s="554"/>
      <c r="BI53" s="554"/>
      <c r="BJ53" s="554"/>
      <c r="BK53" s="554"/>
      <c r="BL53" s="554"/>
      <c r="BM53" s="554"/>
      <c r="BN53" s="554"/>
      <c r="BO53" s="554"/>
      <c r="BP53" s="554"/>
      <c r="BQ53" s="554"/>
      <c r="BR53" s="554"/>
      <c r="BS53" s="554"/>
      <c r="BT53" s="554"/>
      <c r="BU53" s="554"/>
      <c r="BV53" s="554"/>
      <c r="BW53" s="554"/>
      <c r="BX53" s="554"/>
      <c r="BY53" s="554"/>
    </row>
    <row r="54" spans="2:77" x14ac:dyDescent="0.3">
      <c r="BE54" s="554"/>
      <c r="BF54" s="554"/>
      <c r="BG54" s="554"/>
      <c r="BH54" s="554"/>
      <c r="BI54" s="554"/>
      <c r="BJ54" s="554"/>
      <c r="BK54" s="554"/>
      <c r="BL54" s="554"/>
      <c r="BM54" s="554"/>
      <c r="BN54" s="554"/>
      <c r="BO54" s="554"/>
      <c r="BP54" s="554"/>
      <c r="BQ54" s="554"/>
      <c r="BR54" s="554"/>
      <c r="BS54" s="554"/>
      <c r="BT54" s="554"/>
      <c r="BU54" s="554"/>
      <c r="BV54" s="554"/>
      <c r="BW54" s="554"/>
      <c r="BX54" s="554"/>
      <c r="BY54" s="554"/>
    </row>
    <row r="55" spans="2:77" x14ac:dyDescent="0.3">
      <c r="BE55" s="554"/>
      <c r="BF55" s="554"/>
      <c r="BG55" s="554"/>
      <c r="BH55" s="554"/>
      <c r="BI55" s="554"/>
      <c r="BJ55" s="554"/>
      <c r="BK55" s="554"/>
      <c r="BL55" s="554"/>
      <c r="BM55" s="554"/>
      <c r="BN55" s="554"/>
      <c r="BO55" s="554"/>
      <c r="BP55" s="554"/>
      <c r="BQ55" s="554"/>
      <c r="BR55" s="554"/>
      <c r="BS55" s="554"/>
      <c r="BT55" s="554"/>
      <c r="BU55" s="554"/>
      <c r="BV55" s="554"/>
      <c r="BW55" s="554"/>
      <c r="BX55" s="554"/>
      <c r="BY55" s="554"/>
    </row>
    <row r="56" spans="2:77" x14ac:dyDescent="0.3">
      <c r="B56" s="34" t="s">
        <v>1109</v>
      </c>
      <c r="BE56" s="554"/>
      <c r="BF56" s="554"/>
      <c r="BG56" s="554"/>
      <c r="BH56" s="554"/>
      <c r="BI56" s="554"/>
      <c r="BJ56" s="554"/>
      <c r="BK56" s="554"/>
      <c r="BL56" s="554"/>
      <c r="BM56" s="554"/>
      <c r="BN56" s="554"/>
      <c r="BO56" s="554"/>
      <c r="BP56" s="554"/>
      <c r="BQ56" s="554"/>
      <c r="BR56" s="554"/>
      <c r="BS56" s="554"/>
      <c r="BT56" s="554"/>
      <c r="BU56" s="554"/>
      <c r="BV56" s="554"/>
      <c r="BW56" s="554"/>
      <c r="BX56" s="554"/>
      <c r="BY56" s="554"/>
    </row>
    <row r="57" spans="2:77" x14ac:dyDescent="0.3">
      <c r="B57" s="34" t="s">
        <v>1110</v>
      </c>
      <c r="BE57" s="554"/>
      <c r="BF57" s="554"/>
      <c r="BG57" s="554"/>
      <c r="BH57" s="554"/>
      <c r="BI57" s="554"/>
      <c r="BJ57" s="554"/>
      <c r="BK57" s="554"/>
      <c r="BL57" s="554"/>
      <c r="BM57" s="554"/>
      <c r="BN57" s="554"/>
      <c r="BO57" s="554"/>
      <c r="BP57" s="554"/>
      <c r="BQ57" s="554"/>
      <c r="BR57" s="554"/>
      <c r="BS57" s="554"/>
      <c r="BT57" s="554"/>
      <c r="BU57" s="554"/>
      <c r="BV57" s="554"/>
      <c r="BW57" s="554"/>
      <c r="BX57" s="554"/>
      <c r="BY57" s="554"/>
    </row>
    <row r="58" spans="2:77" x14ac:dyDescent="0.3">
      <c r="B58" s="34" t="s">
        <v>1111</v>
      </c>
      <c r="BE58" s="554"/>
      <c r="BF58" s="554"/>
      <c r="BG58" s="554"/>
      <c r="BH58" s="554"/>
      <c r="BI58" s="554"/>
      <c r="BJ58" s="554"/>
      <c r="BK58" s="554"/>
      <c r="BL58" s="554"/>
      <c r="BM58" s="554"/>
      <c r="BN58" s="554"/>
      <c r="BO58" s="554"/>
      <c r="BP58" s="554"/>
      <c r="BQ58" s="554"/>
      <c r="BR58" s="554"/>
      <c r="BS58" s="554"/>
      <c r="BT58" s="554"/>
      <c r="BU58" s="554"/>
      <c r="BV58" s="554"/>
      <c r="BW58" s="554"/>
      <c r="BX58" s="554"/>
      <c r="BY58" s="554"/>
    </row>
    <row r="59" spans="2:77" x14ac:dyDescent="0.3">
      <c r="B59" s="34" t="s">
        <v>1112</v>
      </c>
      <c r="BE59" s="554"/>
      <c r="BF59" s="554"/>
      <c r="BG59" s="554"/>
      <c r="BH59" s="554"/>
      <c r="BI59" s="554"/>
      <c r="BJ59" s="554"/>
      <c r="BK59" s="554"/>
      <c r="BL59" s="554"/>
      <c r="BM59" s="554"/>
      <c r="BN59" s="554"/>
      <c r="BO59" s="554"/>
      <c r="BP59" s="554"/>
      <c r="BQ59" s="554"/>
      <c r="BR59" s="554"/>
      <c r="BS59" s="554"/>
      <c r="BT59" s="554"/>
      <c r="BU59" s="554"/>
      <c r="BV59" s="554"/>
      <c r="BW59" s="554"/>
      <c r="BX59" s="554"/>
      <c r="BY59" s="554"/>
    </row>
    <row r="60" spans="2:77" x14ac:dyDescent="0.3">
      <c r="B60" s="34" t="s">
        <v>1113</v>
      </c>
      <c r="BE60" s="554"/>
      <c r="BF60" s="554"/>
      <c r="BG60" s="554"/>
      <c r="BH60" s="554"/>
      <c r="BI60" s="554"/>
      <c r="BJ60" s="554"/>
      <c r="BK60" s="554"/>
      <c r="BL60" s="554"/>
      <c r="BM60" s="554"/>
      <c r="BN60" s="554"/>
      <c r="BO60" s="554"/>
      <c r="BP60" s="554"/>
      <c r="BQ60" s="554"/>
      <c r="BR60" s="554"/>
      <c r="BS60" s="554"/>
      <c r="BT60" s="554"/>
      <c r="BU60" s="554"/>
      <c r="BV60" s="554"/>
      <c r="BW60" s="554"/>
      <c r="BX60" s="554"/>
      <c r="BY60" s="554"/>
    </row>
    <row r="61" spans="2:77" x14ac:dyDescent="0.3">
      <c r="B61" s="34" t="s">
        <v>1115</v>
      </c>
      <c r="BE61" s="554"/>
      <c r="BF61" s="554"/>
      <c r="BG61" s="554"/>
      <c r="BH61" s="554"/>
      <c r="BI61" s="554"/>
      <c r="BJ61" s="554"/>
      <c r="BK61" s="554"/>
      <c r="BL61" s="554"/>
      <c r="BM61" s="554"/>
      <c r="BN61" s="554"/>
      <c r="BO61" s="554"/>
      <c r="BP61" s="554"/>
      <c r="BQ61" s="554"/>
      <c r="BR61" s="554"/>
      <c r="BS61" s="554"/>
      <c r="BT61" s="554"/>
      <c r="BU61" s="554"/>
      <c r="BV61" s="554"/>
      <c r="BW61" s="554"/>
      <c r="BX61" s="554"/>
      <c r="BY61" s="554"/>
    </row>
    <row r="62" spans="2:77" x14ac:dyDescent="0.3">
      <c r="B62" s="34" t="s">
        <v>1114</v>
      </c>
      <c r="BE62" s="554"/>
      <c r="BF62" s="554"/>
      <c r="BG62" s="554"/>
      <c r="BH62" s="554"/>
      <c r="BI62" s="554"/>
      <c r="BJ62" s="554"/>
      <c r="BK62" s="554"/>
      <c r="BL62" s="554"/>
      <c r="BM62" s="554"/>
      <c r="BN62" s="554"/>
      <c r="BO62" s="554"/>
      <c r="BP62" s="554"/>
      <c r="BQ62" s="554"/>
      <c r="BR62" s="554"/>
      <c r="BS62" s="554"/>
      <c r="BT62" s="554"/>
      <c r="BU62" s="554"/>
      <c r="BV62" s="554"/>
      <c r="BW62" s="554"/>
      <c r="BX62" s="554"/>
      <c r="BY62" s="554"/>
    </row>
    <row r="63" spans="2:77" x14ac:dyDescent="0.3">
      <c r="B63" s="34" t="s">
        <v>1121</v>
      </c>
      <c r="BE63" s="554"/>
      <c r="BF63" s="554"/>
      <c r="BG63" s="554"/>
      <c r="BH63" s="554"/>
      <c r="BI63" s="554"/>
      <c r="BJ63" s="554"/>
      <c r="BK63" s="554"/>
      <c r="BL63" s="554"/>
      <c r="BM63" s="554"/>
      <c r="BN63" s="554"/>
      <c r="BO63" s="554"/>
      <c r="BP63" s="554"/>
      <c r="BQ63" s="554"/>
      <c r="BR63" s="554"/>
      <c r="BS63" s="554"/>
      <c r="BT63" s="554"/>
      <c r="BU63" s="554"/>
      <c r="BV63" s="554"/>
      <c r="BW63" s="554"/>
      <c r="BX63" s="554"/>
      <c r="BY63" s="554"/>
    </row>
    <row r="64" spans="2:77" x14ac:dyDescent="0.3">
      <c r="BE64" s="554"/>
      <c r="BF64" s="554"/>
      <c r="BG64" s="554"/>
      <c r="BH64" s="554"/>
      <c r="BI64" s="554"/>
      <c r="BJ64" s="554"/>
      <c r="BK64" s="554"/>
      <c r="BL64" s="554"/>
      <c r="BM64" s="554"/>
      <c r="BN64" s="554"/>
      <c r="BO64" s="554"/>
      <c r="BP64" s="554"/>
      <c r="BQ64" s="554"/>
      <c r="BR64" s="554"/>
      <c r="BS64" s="554"/>
      <c r="BT64" s="554"/>
      <c r="BU64" s="554"/>
      <c r="BV64" s="554"/>
      <c r="BW64" s="554"/>
      <c r="BX64" s="554"/>
      <c r="BY64" s="554"/>
    </row>
    <row r="65" spans="57:77" x14ac:dyDescent="0.3">
      <c r="BE65" s="554"/>
      <c r="BF65" s="554"/>
      <c r="BG65" s="554"/>
      <c r="BH65" s="554"/>
      <c r="BI65" s="554"/>
      <c r="BJ65" s="554"/>
      <c r="BK65" s="554"/>
      <c r="BL65" s="554"/>
      <c r="BM65" s="554"/>
      <c r="BN65" s="554"/>
      <c r="BO65" s="554"/>
      <c r="BP65" s="554"/>
      <c r="BQ65" s="554"/>
      <c r="BR65" s="554"/>
      <c r="BS65" s="554"/>
      <c r="BT65" s="554"/>
      <c r="BU65" s="554"/>
      <c r="BV65" s="554"/>
      <c r="BW65" s="554"/>
      <c r="BX65" s="554"/>
      <c r="BY65" s="554"/>
    </row>
    <row r="66" spans="57:77" x14ac:dyDescent="0.3">
      <c r="BE66" s="554"/>
      <c r="BF66" s="554"/>
      <c r="BG66" s="554"/>
      <c r="BH66" s="554"/>
      <c r="BI66" s="554"/>
      <c r="BJ66" s="554"/>
      <c r="BK66" s="554"/>
      <c r="BL66" s="554"/>
      <c r="BM66" s="554"/>
      <c r="BN66" s="554"/>
      <c r="BO66" s="554"/>
      <c r="BP66" s="554"/>
      <c r="BQ66" s="554"/>
      <c r="BR66" s="554"/>
      <c r="BS66" s="554"/>
      <c r="BT66" s="554"/>
      <c r="BU66" s="554"/>
      <c r="BV66" s="554"/>
      <c r="BW66" s="554"/>
      <c r="BX66" s="554"/>
      <c r="BY66" s="554"/>
    </row>
    <row r="67" spans="57:77" x14ac:dyDescent="0.3">
      <c r="BE67" s="554"/>
      <c r="BF67" s="554"/>
      <c r="BG67" s="554"/>
      <c r="BH67" s="554"/>
      <c r="BI67" s="554"/>
      <c r="BJ67" s="554"/>
      <c r="BK67" s="554"/>
      <c r="BL67" s="554"/>
      <c r="BM67" s="554"/>
      <c r="BN67" s="554"/>
      <c r="BO67" s="554"/>
      <c r="BP67" s="554"/>
      <c r="BQ67" s="554"/>
      <c r="BR67" s="554"/>
      <c r="BS67" s="554"/>
      <c r="BT67" s="554"/>
      <c r="BU67" s="554"/>
      <c r="BV67" s="554"/>
      <c r="BW67" s="554"/>
      <c r="BX67" s="554"/>
      <c r="BY67" s="554"/>
    </row>
    <row r="68" spans="57:77" x14ac:dyDescent="0.3">
      <c r="BE68" s="554"/>
      <c r="BF68" s="554"/>
      <c r="BG68" s="554"/>
      <c r="BH68" s="554"/>
      <c r="BI68" s="554"/>
      <c r="BJ68" s="554"/>
      <c r="BK68" s="554"/>
      <c r="BL68" s="554"/>
      <c r="BM68" s="554"/>
      <c r="BN68" s="554"/>
      <c r="BO68" s="554"/>
      <c r="BP68" s="554"/>
      <c r="BQ68" s="554"/>
      <c r="BR68" s="554"/>
      <c r="BS68" s="554"/>
      <c r="BT68" s="554"/>
      <c r="BU68" s="554"/>
      <c r="BV68" s="554"/>
      <c r="BW68" s="554"/>
      <c r="BX68" s="554"/>
      <c r="BY68" s="554"/>
    </row>
    <row r="69" spans="57:77" x14ac:dyDescent="0.3">
      <c r="BE69" s="554"/>
      <c r="BF69" s="554"/>
      <c r="BG69" s="554"/>
      <c r="BH69" s="554"/>
      <c r="BI69" s="554"/>
      <c r="BJ69" s="554"/>
      <c r="BK69" s="554"/>
      <c r="BL69" s="554"/>
      <c r="BM69" s="554"/>
      <c r="BN69" s="554"/>
      <c r="BO69" s="554"/>
      <c r="BP69" s="554"/>
      <c r="BQ69" s="554"/>
      <c r="BR69" s="554"/>
      <c r="BS69" s="554"/>
      <c r="BT69" s="554"/>
      <c r="BU69" s="554"/>
      <c r="BV69" s="554"/>
      <c r="BW69" s="554"/>
      <c r="BX69" s="554"/>
      <c r="BY69" s="554"/>
    </row>
    <row r="70" spans="57:77" x14ac:dyDescent="0.3">
      <c r="BE70" s="554"/>
      <c r="BF70" s="554"/>
      <c r="BG70" s="554"/>
      <c r="BH70" s="554"/>
      <c r="BI70" s="554"/>
      <c r="BJ70" s="554"/>
      <c r="BK70" s="554"/>
      <c r="BL70" s="554"/>
      <c r="BM70" s="554"/>
      <c r="BN70" s="554"/>
      <c r="BO70" s="554"/>
      <c r="BP70" s="554"/>
      <c r="BQ70" s="554"/>
      <c r="BR70" s="554"/>
      <c r="BS70" s="554"/>
      <c r="BT70" s="554"/>
      <c r="BU70" s="554"/>
      <c r="BV70" s="554"/>
      <c r="BW70" s="554"/>
      <c r="BX70" s="554"/>
      <c r="BY70" s="554"/>
    </row>
    <row r="71" spans="57:77" x14ac:dyDescent="0.3">
      <c r="BE71" s="554"/>
      <c r="BF71" s="554"/>
      <c r="BG71" s="554"/>
      <c r="BH71" s="554"/>
      <c r="BI71" s="554"/>
      <c r="BJ71" s="554"/>
      <c r="BK71" s="554"/>
      <c r="BL71" s="554"/>
      <c r="BM71" s="554"/>
      <c r="BN71" s="554"/>
      <c r="BO71" s="554"/>
      <c r="BP71" s="554"/>
      <c r="BQ71" s="554"/>
      <c r="BR71" s="554"/>
      <c r="BS71" s="554"/>
      <c r="BT71" s="554"/>
      <c r="BU71" s="554"/>
      <c r="BV71" s="554"/>
      <c r="BW71" s="554"/>
      <c r="BX71" s="554"/>
      <c r="BY71" s="554"/>
    </row>
    <row r="72" spans="57:77" x14ac:dyDescent="0.3">
      <c r="BE72" s="554"/>
      <c r="BF72" s="554"/>
      <c r="BG72" s="554"/>
      <c r="BH72" s="554"/>
      <c r="BI72" s="554"/>
      <c r="BJ72" s="554"/>
      <c r="BK72" s="554"/>
      <c r="BL72" s="554"/>
      <c r="BM72" s="554"/>
      <c r="BN72" s="554"/>
      <c r="BO72" s="554"/>
      <c r="BP72" s="554"/>
      <c r="BQ72" s="554"/>
      <c r="BR72" s="554"/>
      <c r="BS72" s="554"/>
      <c r="BT72" s="554"/>
      <c r="BU72" s="554"/>
      <c r="BV72" s="554"/>
      <c r="BW72" s="554"/>
      <c r="BX72" s="554"/>
      <c r="BY72" s="554"/>
    </row>
    <row r="73" spans="57:77" x14ac:dyDescent="0.3">
      <c r="BE73" s="554"/>
      <c r="BF73" s="554"/>
      <c r="BG73" s="554"/>
      <c r="BH73" s="554"/>
      <c r="BI73" s="554"/>
      <c r="BJ73" s="554"/>
      <c r="BK73" s="554"/>
      <c r="BL73" s="554"/>
      <c r="BM73" s="554"/>
      <c r="BN73" s="554"/>
      <c r="BO73" s="554"/>
      <c r="BP73" s="554"/>
      <c r="BQ73" s="554"/>
      <c r="BR73" s="554"/>
      <c r="BS73" s="554"/>
      <c r="BT73" s="554"/>
      <c r="BU73" s="554"/>
      <c r="BV73" s="554"/>
      <c r="BW73" s="554"/>
      <c r="BX73" s="554"/>
      <c r="BY73" s="554"/>
    </row>
    <row r="74" spans="57:77" x14ac:dyDescent="0.3">
      <c r="BE74" s="554"/>
      <c r="BF74" s="554"/>
      <c r="BG74" s="554"/>
      <c r="BH74" s="554"/>
      <c r="BI74" s="554"/>
      <c r="BJ74" s="554"/>
      <c r="BK74" s="554"/>
      <c r="BL74" s="554"/>
      <c r="BM74" s="554"/>
      <c r="BN74" s="554"/>
      <c r="BO74" s="554"/>
      <c r="BP74" s="554"/>
      <c r="BQ74" s="554"/>
      <c r="BR74" s="554"/>
      <c r="BS74" s="554"/>
      <c r="BT74" s="554"/>
      <c r="BU74" s="554"/>
      <c r="BV74" s="554"/>
      <c r="BW74" s="554"/>
      <c r="BX74" s="554"/>
      <c r="BY74" s="554"/>
    </row>
    <row r="75" spans="57:77" x14ac:dyDescent="0.3">
      <c r="BE75" s="554"/>
      <c r="BF75" s="554"/>
      <c r="BG75" s="554"/>
      <c r="BH75" s="554"/>
      <c r="BI75" s="554"/>
      <c r="BJ75" s="554"/>
      <c r="BK75" s="554"/>
      <c r="BL75" s="554"/>
      <c r="BM75" s="554"/>
      <c r="BN75" s="554"/>
      <c r="BO75" s="554"/>
      <c r="BP75" s="554"/>
      <c r="BQ75" s="554"/>
      <c r="BR75" s="554"/>
      <c r="BS75" s="554"/>
      <c r="BT75" s="554"/>
      <c r="BU75" s="554"/>
      <c r="BV75" s="554"/>
      <c r="BW75" s="554"/>
      <c r="BX75" s="554"/>
      <c r="BY75" s="554"/>
    </row>
    <row r="76" spans="57:77" x14ac:dyDescent="0.3">
      <c r="BE76" s="554"/>
      <c r="BF76" s="554"/>
      <c r="BG76" s="554"/>
      <c r="BH76" s="554"/>
      <c r="BI76" s="554"/>
      <c r="BJ76" s="554"/>
      <c r="BK76" s="554"/>
      <c r="BL76" s="554"/>
      <c r="BM76" s="554"/>
      <c r="BN76" s="554"/>
      <c r="BO76" s="554"/>
      <c r="BP76" s="554"/>
      <c r="BQ76" s="554"/>
      <c r="BR76" s="554"/>
      <c r="BS76" s="554"/>
      <c r="BT76" s="554"/>
      <c r="BU76" s="554"/>
      <c r="BV76" s="554"/>
      <c r="BW76" s="554"/>
      <c r="BX76" s="554"/>
      <c r="BY76" s="554"/>
    </row>
    <row r="77" spans="57:77" x14ac:dyDescent="0.3">
      <c r="BE77" s="554"/>
      <c r="BF77" s="554"/>
      <c r="BG77" s="554"/>
      <c r="BH77" s="554"/>
      <c r="BI77" s="554"/>
      <c r="BJ77" s="554"/>
      <c r="BK77" s="554"/>
      <c r="BL77" s="554"/>
      <c r="BM77" s="554"/>
      <c r="BN77" s="554"/>
      <c r="BO77" s="554"/>
      <c r="BP77" s="554"/>
      <c r="BQ77" s="554"/>
      <c r="BR77" s="554"/>
      <c r="BS77" s="554"/>
      <c r="BT77" s="554"/>
      <c r="BU77" s="554"/>
      <c r="BV77" s="554"/>
      <c r="BW77" s="554"/>
      <c r="BX77" s="554"/>
      <c r="BY77" s="554"/>
    </row>
    <row r="78" spans="57:77" x14ac:dyDescent="0.3">
      <c r="BE78" s="554"/>
      <c r="BF78" s="554"/>
      <c r="BG78" s="554"/>
      <c r="BH78" s="554"/>
      <c r="BI78" s="554"/>
      <c r="BJ78" s="554"/>
      <c r="BK78" s="554"/>
      <c r="BL78" s="554"/>
      <c r="BM78" s="554"/>
      <c r="BN78" s="554"/>
      <c r="BO78" s="554"/>
      <c r="BP78" s="554"/>
      <c r="BQ78" s="554"/>
      <c r="BR78" s="554"/>
      <c r="BS78" s="554"/>
      <c r="BT78" s="554"/>
      <c r="BU78" s="554"/>
      <c r="BV78" s="554"/>
      <c r="BW78" s="554"/>
      <c r="BX78" s="554"/>
      <c r="BY78" s="554"/>
    </row>
    <row r="79" spans="57:77" x14ac:dyDescent="0.3">
      <c r="BE79" s="554"/>
      <c r="BF79" s="554"/>
      <c r="BG79" s="554"/>
      <c r="BH79" s="554"/>
      <c r="BI79" s="554"/>
      <c r="BJ79" s="554"/>
      <c r="BK79" s="554"/>
      <c r="BL79" s="554"/>
      <c r="BM79" s="554"/>
      <c r="BN79" s="554"/>
      <c r="BO79" s="554"/>
      <c r="BP79" s="554"/>
      <c r="BQ79" s="554"/>
      <c r="BR79" s="554"/>
      <c r="BS79" s="554"/>
      <c r="BT79" s="554"/>
      <c r="BU79" s="554"/>
      <c r="BV79" s="554"/>
      <c r="BW79" s="554"/>
      <c r="BX79" s="554"/>
      <c r="BY79" s="554"/>
    </row>
    <row r="80" spans="57:77" x14ac:dyDescent="0.3">
      <c r="BE80" s="554"/>
      <c r="BF80" s="554"/>
      <c r="BG80" s="554"/>
      <c r="BH80" s="554"/>
      <c r="BI80" s="554"/>
      <c r="BJ80" s="554"/>
      <c r="BK80" s="554"/>
      <c r="BL80" s="554"/>
      <c r="BM80" s="554"/>
      <c r="BN80" s="554"/>
      <c r="BO80" s="554"/>
      <c r="BP80" s="554"/>
      <c r="BQ80" s="554"/>
      <c r="BR80" s="554"/>
      <c r="BS80" s="554"/>
      <c r="BT80" s="554"/>
      <c r="BU80" s="554"/>
      <c r="BV80" s="554"/>
      <c r="BW80" s="554"/>
      <c r="BX80" s="554"/>
      <c r="BY80" s="554"/>
    </row>
    <row r="81" spans="57:77" x14ac:dyDescent="0.3">
      <c r="BE81" s="554"/>
      <c r="BF81" s="554"/>
      <c r="BG81" s="554"/>
      <c r="BH81" s="554"/>
      <c r="BI81" s="554"/>
      <c r="BJ81" s="554"/>
      <c r="BK81" s="554"/>
      <c r="BL81" s="554"/>
      <c r="BM81" s="554"/>
      <c r="BN81" s="554"/>
      <c r="BO81" s="554"/>
      <c r="BP81" s="554"/>
      <c r="BQ81" s="554"/>
      <c r="BR81" s="554"/>
      <c r="BS81" s="554"/>
      <c r="BT81" s="554"/>
      <c r="BU81" s="554"/>
      <c r="BV81" s="554"/>
      <c r="BW81" s="554"/>
      <c r="BX81" s="554"/>
      <c r="BY81" s="554"/>
    </row>
    <row r="82" spans="57:77" x14ac:dyDescent="0.3">
      <c r="BE82" s="554"/>
      <c r="BF82" s="554"/>
      <c r="BG82" s="554"/>
      <c r="BH82" s="554"/>
      <c r="BI82" s="554"/>
      <c r="BJ82" s="554"/>
      <c r="BK82" s="554"/>
      <c r="BL82" s="554"/>
      <c r="BM82" s="554"/>
      <c r="BN82" s="554"/>
      <c r="BO82" s="554"/>
      <c r="BP82" s="554"/>
      <c r="BQ82" s="554"/>
      <c r="BR82" s="554"/>
      <c r="BS82" s="554"/>
      <c r="BT82" s="554"/>
      <c r="BU82" s="554"/>
      <c r="BV82" s="554"/>
      <c r="BW82" s="554"/>
      <c r="BX82" s="554"/>
      <c r="BY82" s="554"/>
    </row>
    <row r="83" spans="57:77" x14ac:dyDescent="0.3">
      <c r="BE83" s="554"/>
      <c r="BF83" s="554"/>
      <c r="BG83" s="554"/>
      <c r="BH83" s="554"/>
      <c r="BI83" s="554"/>
      <c r="BJ83" s="554"/>
      <c r="BK83" s="554"/>
      <c r="BL83" s="554"/>
      <c r="BM83" s="554"/>
      <c r="BN83" s="554"/>
      <c r="BO83" s="554"/>
      <c r="BP83" s="554"/>
      <c r="BQ83" s="554"/>
      <c r="BR83" s="554"/>
      <c r="BS83" s="554"/>
      <c r="BT83" s="554"/>
      <c r="BU83" s="554"/>
      <c r="BV83" s="554"/>
      <c r="BW83" s="554"/>
      <c r="BX83" s="554"/>
      <c r="BY83" s="554"/>
    </row>
    <row r="84" spans="57:77" x14ac:dyDescent="0.3">
      <c r="BE84" s="554"/>
      <c r="BF84" s="554"/>
      <c r="BG84" s="554"/>
      <c r="BH84" s="554"/>
      <c r="BI84" s="554"/>
      <c r="BJ84" s="554"/>
      <c r="BK84" s="554"/>
      <c r="BL84" s="554"/>
      <c r="BM84" s="554"/>
      <c r="BN84" s="554"/>
      <c r="BO84" s="554"/>
      <c r="BP84" s="554"/>
      <c r="BQ84" s="554"/>
      <c r="BR84" s="554"/>
      <c r="BS84" s="554"/>
      <c r="BT84" s="554"/>
      <c r="BU84" s="554"/>
      <c r="BV84" s="554"/>
      <c r="BW84" s="554"/>
      <c r="BX84" s="554"/>
      <c r="BY84" s="554"/>
    </row>
  </sheetData>
  <mergeCells count="1">
    <mergeCell ref="BE11:BY84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1DA4-E2ED-49E2-B798-5E6DB005891F}">
  <dimension ref="B2:B6"/>
  <sheetViews>
    <sheetView zoomScale="70" zoomScaleNormal="70" workbookViewId="0">
      <selection activeCell="Y16" sqref="Y16"/>
    </sheetView>
  </sheetViews>
  <sheetFormatPr defaultColWidth="8.75" defaultRowHeight="13.5" x14ac:dyDescent="0.3"/>
  <cols>
    <col min="1" max="17" width="8.75" style="34"/>
    <col min="18" max="18" width="14.75" style="34" customWidth="1"/>
    <col min="19" max="16384" width="8.75" style="34"/>
  </cols>
  <sheetData>
    <row r="2" spans="2:2" x14ac:dyDescent="0.3">
      <c r="B2" s="53" t="s">
        <v>1075</v>
      </c>
    </row>
    <row r="4" spans="2:2" x14ac:dyDescent="0.3">
      <c r="B4" s="34" t="s">
        <v>1072</v>
      </c>
    </row>
    <row r="5" spans="2:2" x14ac:dyDescent="0.3">
      <c r="B5" s="34" t="s">
        <v>1073</v>
      </c>
    </row>
    <row r="6" spans="2:2" x14ac:dyDescent="0.3">
      <c r="B6" s="34" t="s">
        <v>1074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8FA2-B3C4-4708-913A-4CC28DB5155F}">
  <dimension ref="B2:H18"/>
  <sheetViews>
    <sheetView workbookViewId="0">
      <selection activeCell="F11" sqref="F11"/>
    </sheetView>
  </sheetViews>
  <sheetFormatPr defaultRowHeight="16.5" x14ac:dyDescent="0.3"/>
  <cols>
    <col min="2" max="2" width="16.75" style="380" bestFit="1" customWidth="1"/>
    <col min="3" max="6" width="11.75" customWidth="1"/>
    <col min="7" max="10" width="9" customWidth="1"/>
  </cols>
  <sheetData>
    <row r="2" spans="2:8" x14ac:dyDescent="0.3">
      <c r="B2" s="555" t="s">
        <v>1085</v>
      </c>
      <c r="C2" s="556" t="s">
        <v>1080</v>
      </c>
      <c r="D2" s="556"/>
      <c r="E2" s="556"/>
      <c r="F2" s="556"/>
    </row>
    <row r="3" spans="2:8" x14ac:dyDescent="0.3">
      <c r="B3" s="556"/>
      <c r="C3" s="382" t="s">
        <v>1078</v>
      </c>
      <c r="D3" s="382" t="s">
        <v>1079</v>
      </c>
      <c r="E3" s="382" t="s">
        <v>1077</v>
      </c>
      <c r="F3" s="382" t="s">
        <v>1076</v>
      </c>
    </row>
    <row r="4" spans="2:8" x14ac:dyDescent="0.3">
      <c r="B4" s="557" t="s">
        <v>1087</v>
      </c>
      <c r="C4" s="383">
        <v>1</v>
      </c>
      <c r="D4" s="382">
        <f>C4*1.84</f>
        <v>1.84</v>
      </c>
      <c r="E4" s="383">
        <f>D4*2.088</f>
        <v>3.8419200000000004</v>
      </c>
      <c r="F4" s="383">
        <f>E4</f>
        <v>3.8419200000000004</v>
      </c>
    </row>
    <row r="5" spans="2:8" x14ac:dyDescent="0.3">
      <c r="B5" s="558"/>
      <c r="C5" s="383">
        <f>D5/1.84</f>
        <v>0.99950024987506225</v>
      </c>
      <c r="D5" s="383">
        <f>E5/2.088</f>
        <v>1.8390804597701147</v>
      </c>
      <c r="E5" s="383">
        <f>F5</f>
        <v>3.84</v>
      </c>
      <c r="F5" s="383">
        <v>3.84</v>
      </c>
    </row>
    <row r="6" spans="2:8" x14ac:dyDescent="0.3">
      <c r="B6" s="556" t="s">
        <v>1081</v>
      </c>
      <c r="C6" s="383">
        <v>46.3</v>
      </c>
      <c r="D6" s="383">
        <f>C6*1.84</f>
        <v>85.191999999999993</v>
      </c>
      <c r="E6" s="383">
        <v>177.8809</v>
      </c>
      <c r="F6" s="383">
        <v>68</v>
      </c>
      <c r="H6" s="380" t="s">
        <v>1081</v>
      </c>
    </row>
    <row r="7" spans="2:8" x14ac:dyDescent="0.3">
      <c r="B7" s="556"/>
      <c r="C7" s="382" t="s">
        <v>1088</v>
      </c>
      <c r="D7" s="382" t="s">
        <v>1089</v>
      </c>
      <c r="E7" s="382" t="s">
        <v>1090</v>
      </c>
      <c r="F7" s="382" t="s">
        <v>1091</v>
      </c>
      <c r="H7">
        <f>(68*3.3+131.13*5)/12</f>
        <v>73.337499999999991</v>
      </c>
    </row>
    <row r="8" spans="2:8" x14ac:dyDescent="0.3">
      <c r="B8" s="381" t="s">
        <v>1084</v>
      </c>
      <c r="C8" s="384">
        <v>1</v>
      </c>
      <c r="D8" s="382">
        <f>C8*1.84</f>
        <v>1.84</v>
      </c>
      <c r="E8" s="383">
        <f t="shared" ref="E8:E9" si="0">D8*2.088</f>
        <v>3.8419200000000004</v>
      </c>
      <c r="F8" s="382" t="s">
        <v>33</v>
      </c>
    </row>
    <row r="9" spans="2:8" x14ac:dyDescent="0.3">
      <c r="B9" s="381" t="s">
        <v>1083</v>
      </c>
      <c r="C9" s="384">
        <v>1.1000000000000001</v>
      </c>
      <c r="D9" s="383">
        <f>C9*1.84</f>
        <v>2.0240000000000005</v>
      </c>
      <c r="E9" s="383">
        <f t="shared" si="0"/>
        <v>4.2261120000000014</v>
      </c>
      <c r="F9" s="384">
        <v>6</v>
      </c>
    </row>
    <row r="10" spans="2:8" x14ac:dyDescent="0.3">
      <c r="B10" s="381" t="s">
        <v>1086</v>
      </c>
      <c r="C10" s="383">
        <f>D10/1.84</f>
        <v>0.12526288938863939</v>
      </c>
      <c r="D10" s="383">
        <f>E10/2.088</f>
        <v>0.2304837164750965</v>
      </c>
      <c r="E10" s="383">
        <f>F10/1.45454545454545</f>
        <v>0.48125000000000151</v>
      </c>
      <c r="F10" s="384">
        <v>0.7</v>
      </c>
      <c r="H10">
        <f>5*3.84/3.3</f>
        <v>5.8181818181818183</v>
      </c>
    </row>
    <row r="11" spans="2:8" x14ac:dyDescent="0.3">
      <c r="B11" s="381" t="s">
        <v>1082</v>
      </c>
      <c r="C11" s="384">
        <v>20</v>
      </c>
      <c r="D11" s="382" t="s">
        <v>33</v>
      </c>
      <c r="E11" s="382" t="s">
        <v>33</v>
      </c>
      <c r="F11" s="382" t="s">
        <v>33</v>
      </c>
    </row>
    <row r="13" spans="2:8" x14ac:dyDescent="0.3">
      <c r="C13" s="385"/>
    </row>
    <row r="14" spans="2:8" x14ac:dyDescent="0.3">
      <c r="C14">
        <v>63.3</v>
      </c>
      <c r="D14" s="382">
        <f>C14*1.84</f>
        <v>116.47199999999999</v>
      </c>
      <c r="E14" s="383">
        <f>D14*2.088</f>
        <v>243.19353599999999</v>
      </c>
      <c r="F14" s="383">
        <f>E14*1.45454545445454</f>
        <v>353.73605234152654</v>
      </c>
      <c r="H14" s="388"/>
    </row>
    <row r="15" spans="2:8" x14ac:dyDescent="0.3">
      <c r="C15">
        <f>24*C14/1000</f>
        <v>1.5191999999999999</v>
      </c>
    </row>
    <row r="18" spans="5:5" x14ac:dyDescent="0.3">
      <c r="E18">
        <f>1.5/5</f>
        <v>0.3</v>
      </c>
    </row>
  </sheetData>
  <mergeCells count="4">
    <mergeCell ref="B2:B3"/>
    <mergeCell ref="C2:F2"/>
    <mergeCell ref="B6:B7"/>
    <mergeCell ref="B4:B5"/>
  </mergeCells>
  <phoneticPr fontId="1" type="noConversion"/>
  <pageMargins left="0.7" right="0.7" top="0.75" bottom="0.75" header="0.3" footer="0.3"/>
  <ignoredErrors>
    <ignoredError sqref="D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EF8-5D95-40F1-BA07-6840318F2C09}">
  <dimension ref="A3:G159"/>
  <sheetViews>
    <sheetView tabSelected="1" zoomScale="115" zoomScaleNormal="115" workbookViewId="0">
      <selection activeCell="E9" sqref="E9"/>
    </sheetView>
  </sheetViews>
  <sheetFormatPr defaultColWidth="8.75" defaultRowHeight="13.5" x14ac:dyDescent="0.3"/>
  <cols>
    <col min="1" max="1" width="8.75" style="34"/>
    <col min="2" max="2" width="5.75" style="86" customWidth="1"/>
    <col min="3" max="3" width="11" style="86" customWidth="1"/>
    <col min="4" max="4" width="40.75" style="34" customWidth="1"/>
    <col min="5" max="5" width="70.75" style="34" customWidth="1"/>
    <col min="6" max="6" width="20.75" style="34" customWidth="1"/>
    <col min="7" max="7" width="40.75" style="34" customWidth="1"/>
    <col min="8" max="16384" width="8.75" style="34"/>
  </cols>
  <sheetData>
    <row r="3" spans="1:7" x14ac:dyDescent="0.3">
      <c r="B3" s="86" t="s">
        <v>289</v>
      </c>
    </row>
    <row r="4" spans="1:7" ht="14.25" thickBot="1" x14ac:dyDescent="0.35"/>
    <row r="5" spans="1:7" ht="14.25" thickBot="1" x14ac:dyDescent="0.35">
      <c r="B5" s="79" t="s">
        <v>233</v>
      </c>
      <c r="C5" s="166" t="s">
        <v>371</v>
      </c>
      <c r="D5" s="55" t="s">
        <v>372</v>
      </c>
      <c r="E5" s="55" t="s">
        <v>234</v>
      </c>
      <c r="F5" s="224" t="s">
        <v>373</v>
      </c>
      <c r="G5" s="56" t="s">
        <v>30</v>
      </c>
    </row>
    <row r="6" spans="1:7" x14ac:dyDescent="0.3">
      <c r="A6" s="398" t="s">
        <v>908</v>
      </c>
      <c r="B6" s="156">
        <v>1</v>
      </c>
      <c r="C6" s="229" t="s">
        <v>843</v>
      </c>
      <c r="D6" s="134" t="s">
        <v>915</v>
      </c>
      <c r="E6" s="134" t="s">
        <v>916</v>
      </c>
      <c r="F6" s="345"/>
      <c r="G6" s="134"/>
    </row>
    <row r="7" spans="1:7" x14ac:dyDescent="0.3">
      <c r="A7" s="398"/>
      <c r="B7" s="83"/>
      <c r="C7" s="232"/>
      <c r="D7" s="136" t="s">
        <v>917</v>
      </c>
      <c r="E7" s="136" t="s">
        <v>918</v>
      </c>
      <c r="F7" s="346"/>
      <c r="G7" s="136"/>
    </row>
    <row r="8" spans="1:7" x14ac:dyDescent="0.3">
      <c r="A8" s="398"/>
      <c r="B8" s="83"/>
      <c r="C8" s="232"/>
      <c r="D8" s="136" t="s">
        <v>920</v>
      </c>
      <c r="E8" s="136"/>
      <c r="F8" s="346"/>
      <c r="G8" s="136"/>
    </row>
    <row r="9" spans="1:7" x14ac:dyDescent="0.3">
      <c r="A9" s="398"/>
      <c r="B9" s="83"/>
      <c r="C9" s="232"/>
      <c r="D9" s="322" t="s">
        <v>1100</v>
      </c>
      <c r="E9" s="136" t="s">
        <v>1101</v>
      </c>
      <c r="F9" s="346"/>
      <c r="G9" s="136"/>
    </row>
    <row r="10" spans="1:7" x14ac:dyDescent="0.3">
      <c r="A10" s="398"/>
      <c r="B10" s="83"/>
      <c r="C10" s="232"/>
      <c r="D10" s="136" t="s">
        <v>1137</v>
      </c>
      <c r="E10" s="136"/>
      <c r="F10" s="346"/>
      <c r="G10" s="136"/>
    </row>
    <row r="11" spans="1:7" x14ac:dyDescent="0.3">
      <c r="A11" s="398"/>
      <c r="B11" s="83"/>
      <c r="C11" s="232"/>
      <c r="D11" s="559" t="s">
        <v>1138</v>
      </c>
      <c r="E11" s="136"/>
      <c r="F11" s="346"/>
      <c r="G11" s="136"/>
    </row>
    <row r="12" spans="1:7" x14ac:dyDescent="0.3">
      <c r="A12" s="398"/>
      <c r="B12" s="83"/>
      <c r="C12" s="232"/>
      <c r="D12" s="136" t="s">
        <v>1139</v>
      </c>
      <c r="E12" s="136"/>
      <c r="F12" s="346"/>
      <c r="G12" s="136"/>
    </row>
    <row r="13" spans="1:7" x14ac:dyDescent="0.3">
      <c r="A13" s="398"/>
      <c r="B13" s="83"/>
      <c r="C13" s="232"/>
      <c r="D13" s="136"/>
      <c r="E13" s="136"/>
      <c r="F13" s="346"/>
      <c r="G13" s="136"/>
    </row>
    <row r="14" spans="1:7" x14ac:dyDescent="0.3">
      <c r="A14" s="398"/>
      <c r="B14" s="83"/>
      <c r="C14" s="232"/>
      <c r="D14" s="136"/>
      <c r="E14" s="136"/>
      <c r="F14" s="346"/>
      <c r="G14" s="136"/>
    </row>
    <row r="15" spans="1:7" x14ac:dyDescent="0.3">
      <c r="A15" s="398"/>
      <c r="B15" s="344"/>
      <c r="C15" s="232"/>
      <c r="D15" s="136"/>
      <c r="E15" s="136"/>
      <c r="F15" s="346"/>
      <c r="G15" s="136"/>
    </row>
    <row r="16" spans="1:7" x14ac:dyDescent="0.3">
      <c r="A16" s="398"/>
      <c r="B16" s="344"/>
      <c r="C16" s="232"/>
      <c r="D16" s="136"/>
      <c r="E16" s="136"/>
      <c r="F16" s="346"/>
      <c r="G16" s="136"/>
    </row>
    <row r="17" spans="1:7" x14ac:dyDescent="0.3">
      <c r="A17" s="398"/>
      <c r="B17" s="344"/>
      <c r="C17" s="232"/>
      <c r="D17" s="136"/>
      <c r="E17" s="136"/>
      <c r="F17" s="346"/>
      <c r="G17" s="136"/>
    </row>
    <row r="18" spans="1:7" x14ac:dyDescent="0.3">
      <c r="A18" s="398"/>
      <c r="B18" s="344"/>
      <c r="C18" s="232"/>
      <c r="D18" s="136"/>
      <c r="E18" s="136"/>
      <c r="F18" s="346"/>
      <c r="G18" s="136"/>
    </row>
    <row r="19" spans="1:7" x14ac:dyDescent="0.3">
      <c r="A19" s="398"/>
      <c r="B19" s="83"/>
      <c r="C19" s="232"/>
      <c r="D19" s="136"/>
      <c r="E19" s="136"/>
      <c r="F19" s="322"/>
      <c r="G19" s="136"/>
    </row>
    <row r="20" spans="1:7" x14ac:dyDescent="0.3">
      <c r="A20" s="398"/>
      <c r="B20" s="149"/>
      <c r="C20" s="232"/>
      <c r="D20" s="132"/>
      <c r="E20" s="132"/>
      <c r="F20" s="323"/>
      <c r="G20" s="132"/>
    </row>
    <row r="21" spans="1:7" x14ac:dyDescent="0.3">
      <c r="B21" s="52"/>
      <c r="C21" s="231"/>
      <c r="D21" s="137"/>
      <c r="E21" s="137"/>
      <c r="F21" s="324"/>
      <c r="G21" s="137"/>
    </row>
    <row r="22" spans="1:7" x14ac:dyDescent="0.3">
      <c r="B22" s="83"/>
      <c r="C22" s="232"/>
      <c r="D22" s="136"/>
      <c r="E22" s="136"/>
      <c r="F22" s="322"/>
      <c r="G22" s="136"/>
    </row>
    <row r="23" spans="1:7" x14ac:dyDescent="0.3">
      <c r="B23" s="83"/>
      <c r="C23" s="232"/>
      <c r="D23" s="136"/>
      <c r="E23" s="136"/>
      <c r="F23" s="322"/>
      <c r="G23" s="136"/>
    </row>
    <row r="24" spans="1:7" x14ac:dyDescent="0.3">
      <c r="B24" s="83"/>
      <c r="C24" s="232"/>
      <c r="D24" s="136"/>
      <c r="E24" s="136"/>
      <c r="F24" s="322"/>
      <c r="G24" s="136"/>
    </row>
    <row r="25" spans="1:7" x14ac:dyDescent="0.3">
      <c r="B25" s="83"/>
      <c r="C25" s="232"/>
      <c r="D25" s="136"/>
      <c r="E25" s="136"/>
      <c r="F25" s="322"/>
      <c r="G25" s="136"/>
    </row>
    <row r="26" spans="1:7" x14ac:dyDescent="0.3">
      <c r="B26" s="83"/>
      <c r="C26" s="232"/>
      <c r="D26" s="136"/>
      <c r="E26" s="136"/>
      <c r="F26" s="322"/>
      <c r="G26" s="136"/>
    </row>
    <row r="27" spans="1:7" x14ac:dyDescent="0.3">
      <c r="B27" s="149"/>
      <c r="C27" s="230"/>
      <c r="D27" s="132"/>
      <c r="E27" s="132"/>
      <c r="F27" s="323"/>
      <c r="G27" s="132"/>
    </row>
    <row r="28" spans="1:7" x14ac:dyDescent="0.3">
      <c r="B28" s="154"/>
      <c r="C28" s="231"/>
      <c r="D28" s="137"/>
      <c r="E28" s="137"/>
      <c r="F28" s="324"/>
      <c r="G28" s="137"/>
    </row>
    <row r="29" spans="1:7" x14ac:dyDescent="0.3">
      <c r="B29" s="153"/>
      <c r="C29" s="232"/>
      <c r="D29" s="136"/>
      <c r="E29" s="136"/>
      <c r="F29" s="322"/>
      <c r="G29" s="136"/>
    </row>
    <row r="30" spans="1:7" x14ac:dyDescent="0.3">
      <c r="B30" s="153"/>
      <c r="C30" s="232"/>
      <c r="D30" s="136"/>
      <c r="E30" s="136"/>
      <c r="F30" s="322"/>
      <c r="G30" s="136"/>
    </row>
    <row r="31" spans="1:7" x14ac:dyDescent="0.3">
      <c r="B31" s="153"/>
      <c r="C31" s="232"/>
      <c r="D31" s="136"/>
      <c r="E31" s="136"/>
      <c r="F31" s="322"/>
      <c r="G31" s="136"/>
    </row>
    <row r="32" spans="1:7" x14ac:dyDescent="0.3">
      <c r="B32" s="153"/>
      <c r="C32" s="232"/>
      <c r="D32" s="136"/>
      <c r="E32" s="136"/>
      <c r="F32" s="322"/>
      <c r="G32" s="136"/>
    </row>
    <row r="33" spans="2:7" x14ac:dyDescent="0.3">
      <c r="B33" s="153"/>
      <c r="C33" s="232"/>
      <c r="D33" s="136"/>
      <c r="E33" s="136"/>
      <c r="F33" s="322"/>
      <c r="G33" s="136"/>
    </row>
    <row r="34" spans="2:7" x14ac:dyDescent="0.3">
      <c r="B34" s="266"/>
      <c r="C34" s="266"/>
      <c r="D34" s="136"/>
      <c r="E34" s="136"/>
      <c r="F34" s="322"/>
      <c r="G34" s="136"/>
    </row>
    <row r="35" spans="2:7" x14ac:dyDescent="0.3">
      <c r="B35" s="266"/>
      <c r="C35" s="266"/>
      <c r="D35" s="136"/>
      <c r="E35" s="136"/>
      <c r="F35" s="322"/>
      <c r="G35" s="136"/>
    </row>
    <row r="36" spans="2:7" x14ac:dyDescent="0.3">
      <c r="B36" s="266"/>
      <c r="C36" s="266"/>
      <c r="D36" s="136"/>
      <c r="E36" s="136"/>
      <c r="F36" s="322"/>
      <c r="G36" s="136"/>
    </row>
    <row r="37" spans="2:7" x14ac:dyDescent="0.3">
      <c r="B37" s="150"/>
      <c r="C37" s="230"/>
      <c r="D37" s="132"/>
      <c r="E37" s="132"/>
      <c r="F37" s="323"/>
      <c r="G37" s="132"/>
    </row>
    <row r="38" spans="2:7" x14ac:dyDescent="0.3">
      <c r="B38" s="154"/>
      <c r="C38" s="231"/>
      <c r="D38" s="137"/>
      <c r="E38" s="137"/>
      <c r="F38" s="324"/>
      <c r="G38" s="137"/>
    </row>
    <row r="39" spans="2:7" x14ac:dyDescent="0.3">
      <c r="B39" s="153"/>
      <c r="C39" s="232"/>
      <c r="D39" s="136"/>
      <c r="E39" s="136"/>
      <c r="F39" s="322"/>
      <c r="G39" s="136"/>
    </row>
    <row r="40" spans="2:7" x14ac:dyDescent="0.3">
      <c r="B40" s="153"/>
      <c r="C40" s="232"/>
      <c r="D40" s="136"/>
      <c r="E40" s="136"/>
      <c r="F40" s="322"/>
      <c r="G40" s="136"/>
    </row>
    <row r="41" spans="2:7" x14ac:dyDescent="0.3">
      <c r="B41" s="153"/>
      <c r="C41" s="232"/>
      <c r="D41" s="136"/>
      <c r="E41" s="136"/>
      <c r="F41" s="322"/>
      <c r="G41" s="136"/>
    </row>
    <row r="42" spans="2:7" x14ac:dyDescent="0.3">
      <c r="B42" s="153"/>
      <c r="C42" s="232"/>
      <c r="D42" s="136"/>
      <c r="E42" s="136"/>
      <c r="F42" s="322"/>
      <c r="G42" s="136"/>
    </row>
    <row r="43" spans="2:7" x14ac:dyDescent="0.3">
      <c r="B43" s="153"/>
      <c r="C43" s="232"/>
      <c r="D43" s="136"/>
      <c r="E43" s="136"/>
      <c r="F43" s="322"/>
      <c r="G43" s="136"/>
    </row>
    <row r="44" spans="2:7" x14ac:dyDescent="0.3">
      <c r="B44" s="153"/>
      <c r="C44" s="232"/>
      <c r="D44" s="136"/>
      <c r="E44" s="136"/>
      <c r="F44" s="322"/>
      <c r="G44" s="136"/>
    </row>
    <row r="45" spans="2:7" x14ac:dyDescent="0.3">
      <c r="B45" s="153"/>
      <c r="C45" s="232"/>
      <c r="D45" s="136"/>
      <c r="E45" s="136"/>
      <c r="F45" s="322"/>
      <c r="G45" s="136"/>
    </row>
    <row r="46" spans="2:7" x14ac:dyDescent="0.3">
      <c r="B46" s="150"/>
      <c r="C46" s="230"/>
      <c r="D46" s="132"/>
      <c r="E46" s="132"/>
      <c r="F46" s="323"/>
      <c r="G46" s="132"/>
    </row>
    <row r="47" spans="2:7" x14ac:dyDescent="0.3">
      <c r="B47" s="202"/>
      <c r="C47" s="231"/>
      <c r="D47" s="137"/>
      <c r="E47" s="137"/>
      <c r="F47" s="324"/>
      <c r="G47" s="137"/>
    </row>
    <row r="48" spans="2:7" x14ac:dyDescent="0.3">
      <c r="B48" s="201"/>
      <c r="C48" s="232"/>
      <c r="D48" s="136"/>
      <c r="E48" s="136"/>
      <c r="F48" s="322"/>
      <c r="G48" s="136"/>
    </row>
    <row r="49" spans="2:7" x14ac:dyDescent="0.3">
      <c r="B49" s="203"/>
      <c r="C49" s="230"/>
      <c r="D49" s="132"/>
      <c r="E49" s="132"/>
      <c r="F49" s="323"/>
      <c r="G49" s="132"/>
    </row>
    <row r="50" spans="2:7" x14ac:dyDescent="0.3">
      <c r="B50" s="227"/>
      <c r="C50" s="231"/>
      <c r="D50" s="137"/>
      <c r="E50" s="137"/>
      <c r="F50" s="324"/>
      <c r="G50" s="137"/>
    </row>
    <row r="51" spans="2:7" x14ac:dyDescent="0.3">
      <c r="B51" s="226"/>
      <c r="C51" s="232"/>
      <c r="D51" s="136"/>
      <c r="E51" s="136"/>
      <c r="F51" s="322"/>
      <c r="G51" s="136"/>
    </row>
    <row r="52" spans="2:7" x14ac:dyDescent="0.3">
      <c r="B52" s="226"/>
      <c r="C52" s="232"/>
      <c r="D52" s="136"/>
      <c r="E52" s="136"/>
      <c r="F52" s="322"/>
      <c r="G52" s="136"/>
    </row>
    <row r="53" spans="2:7" x14ac:dyDescent="0.3">
      <c r="B53" s="226"/>
      <c r="C53" s="232"/>
      <c r="D53" s="136"/>
      <c r="E53" s="233"/>
      <c r="F53" s="325"/>
      <c r="G53" s="136"/>
    </row>
    <row r="54" spans="2:7" x14ac:dyDescent="0.3">
      <c r="B54" s="226"/>
      <c r="C54" s="232"/>
      <c r="D54" s="136"/>
      <c r="E54" s="136"/>
      <c r="F54" s="322"/>
      <c r="G54" s="136"/>
    </row>
    <row r="55" spans="2:7" x14ac:dyDescent="0.3">
      <c r="B55" s="226"/>
      <c r="C55" s="232"/>
      <c r="D55" s="136"/>
      <c r="E55" s="136"/>
      <c r="F55" s="322"/>
      <c r="G55" s="136"/>
    </row>
    <row r="56" spans="2:7" x14ac:dyDescent="0.3">
      <c r="B56" s="226"/>
      <c r="C56" s="232"/>
      <c r="D56" s="136"/>
      <c r="E56" s="136"/>
      <c r="F56" s="322"/>
      <c r="G56" s="136"/>
    </row>
    <row r="57" spans="2:7" x14ac:dyDescent="0.3">
      <c r="B57" s="226"/>
      <c r="C57" s="232"/>
      <c r="D57" s="136"/>
      <c r="E57" s="136"/>
      <c r="F57" s="322"/>
      <c r="G57" s="136"/>
    </row>
    <row r="58" spans="2:7" x14ac:dyDescent="0.3">
      <c r="B58" s="226"/>
      <c r="C58" s="232"/>
      <c r="D58" s="136"/>
      <c r="E58" s="136"/>
      <c r="F58" s="322"/>
      <c r="G58" s="136"/>
    </row>
    <row r="59" spans="2:7" x14ac:dyDescent="0.3">
      <c r="B59" s="226"/>
      <c r="C59" s="232"/>
      <c r="D59" s="136"/>
      <c r="E59" s="136"/>
      <c r="F59" s="322"/>
      <c r="G59" s="136"/>
    </row>
    <row r="60" spans="2:7" x14ac:dyDescent="0.3">
      <c r="B60" s="226"/>
      <c r="C60" s="232"/>
      <c r="D60" s="136"/>
      <c r="E60" s="136"/>
      <c r="F60" s="322"/>
      <c r="G60" s="136"/>
    </row>
    <row r="61" spans="2:7" x14ac:dyDescent="0.3">
      <c r="B61" s="226"/>
      <c r="C61" s="232"/>
      <c r="D61" s="136"/>
      <c r="E61" s="136"/>
      <c r="F61" s="322"/>
      <c r="G61" s="136"/>
    </row>
    <row r="62" spans="2:7" x14ac:dyDescent="0.3">
      <c r="B62" s="226"/>
      <c r="C62" s="232"/>
      <c r="D62" s="136"/>
      <c r="E62" s="136"/>
      <c r="F62" s="322"/>
      <c r="G62" s="136"/>
    </row>
    <row r="63" spans="2:7" x14ac:dyDescent="0.3">
      <c r="B63" s="226"/>
      <c r="C63" s="232"/>
      <c r="D63" s="136"/>
      <c r="E63" s="136"/>
      <c r="F63" s="322"/>
      <c r="G63" s="136"/>
    </row>
    <row r="64" spans="2:7" x14ac:dyDescent="0.3">
      <c r="B64" s="226"/>
      <c r="C64" s="232"/>
      <c r="D64" s="136"/>
      <c r="E64" s="136"/>
      <c r="F64" s="322"/>
      <c r="G64" s="136"/>
    </row>
    <row r="65" spans="2:7" x14ac:dyDescent="0.3">
      <c r="B65" s="226"/>
      <c r="C65" s="232"/>
      <c r="D65" s="136"/>
      <c r="E65" s="136"/>
      <c r="F65" s="322"/>
      <c r="G65" s="136"/>
    </row>
    <row r="66" spans="2:7" x14ac:dyDescent="0.3">
      <c r="B66" s="226"/>
      <c r="C66" s="232"/>
      <c r="D66" s="136"/>
      <c r="E66" s="136"/>
      <c r="F66" s="322"/>
      <c r="G66" s="136"/>
    </row>
    <row r="67" spans="2:7" x14ac:dyDescent="0.3">
      <c r="B67" s="226"/>
      <c r="C67" s="232"/>
      <c r="D67" s="136"/>
      <c r="E67" s="136"/>
      <c r="F67" s="322"/>
      <c r="G67" s="136"/>
    </row>
    <row r="68" spans="2:7" x14ac:dyDescent="0.3">
      <c r="B68" s="226"/>
      <c r="C68" s="232"/>
      <c r="D68" s="136"/>
      <c r="E68" s="136"/>
      <c r="F68" s="322"/>
      <c r="G68" s="136"/>
    </row>
    <row r="69" spans="2:7" x14ac:dyDescent="0.3">
      <c r="B69" s="226"/>
      <c r="C69" s="232"/>
      <c r="D69" s="136"/>
      <c r="E69" s="136"/>
      <c r="F69" s="322"/>
      <c r="G69" s="136"/>
    </row>
    <row r="70" spans="2:7" x14ac:dyDescent="0.3">
      <c r="B70" s="226"/>
      <c r="C70" s="232"/>
      <c r="D70" s="136"/>
      <c r="E70" s="136"/>
      <c r="F70" s="322"/>
      <c r="G70" s="136"/>
    </row>
    <row r="71" spans="2:7" x14ac:dyDescent="0.3">
      <c r="B71" s="228"/>
      <c r="C71" s="230"/>
      <c r="D71" s="132"/>
      <c r="E71" s="132"/>
      <c r="F71" s="323"/>
      <c r="G71" s="132"/>
    </row>
    <row r="72" spans="2:7" x14ac:dyDescent="0.3">
      <c r="B72" s="237"/>
      <c r="C72" s="238"/>
      <c r="D72" s="137"/>
      <c r="E72" s="137"/>
      <c r="F72" s="324"/>
    </row>
    <row r="73" spans="2:7" x14ac:dyDescent="0.3">
      <c r="B73" s="236"/>
      <c r="C73" s="239"/>
      <c r="D73" s="132"/>
      <c r="E73" s="132"/>
      <c r="F73" s="323"/>
    </row>
    <row r="74" spans="2:7" x14ac:dyDescent="0.3">
      <c r="B74" s="238"/>
      <c r="C74" s="252"/>
      <c r="D74" s="137"/>
      <c r="E74" s="137"/>
      <c r="F74" s="324"/>
    </row>
    <row r="75" spans="2:7" x14ac:dyDescent="0.3">
      <c r="B75" s="239"/>
      <c r="C75" s="253"/>
      <c r="D75" s="132"/>
      <c r="E75" s="132"/>
      <c r="F75" s="323"/>
    </row>
    <row r="76" spans="2:7" x14ac:dyDescent="0.3">
      <c r="B76" s="252"/>
      <c r="C76" s="281"/>
      <c r="D76" s="137"/>
      <c r="E76" s="137"/>
      <c r="F76" s="324"/>
    </row>
    <row r="77" spans="2:7" x14ac:dyDescent="0.3">
      <c r="B77" s="280"/>
      <c r="C77" s="280"/>
      <c r="D77" s="136"/>
      <c r="E77" s="136"/>
      <c r="F77" s="322"/>
    </row>
    <row r="78" spans="2:7" x14ac:dyDescent="0.3">
      <c r="B78" s="280"/>
      <c r="C78" s="280"/>
      <c r="D78" s="136"/>
      <c r="E78" s="136"/>
      <c r="F78" s="322"/>
    </row>
    <row r="79" spans="2:7" x14ac:dyDescent="0.3">
      <c r="B79" s="280"/>
      <c r="C79" s="280"/>
      <c r="D79" s="136"/>
      <c r="E79" s="136"/>
      <c r="F79" s="322"/>
    </row>
    <row r="80" spans="2:7" x14ac:dyDescent="0.3">
      <c r="B80" s="280"/>
      <c r="C80" s="280"/>
      <c r="D80" s="136"/>
      <c r="E80" s="136"/>
      <c r="F80" s="322"/>
    </row>
    <row r="81" spans="2:6" x14ac:dyDescent="0.3">
      <c r="B81" s="280"/>
      <c r="C81" s="280"/>
      <c r="D81" s="136"/>
      <c r="E81" s="136"/>
      <c r="F81" s="322"/>
    </row>
    <row r="82" spans="2:6" x14ac:dyDescent="0.3">
      <c r="B82" s="280"/>
      <c r="C82" s="280"/>
      <c r="D82" s="136"/>
      <c r="E82" s="136"/>
      <c r="F82" s="322"/>
    </row>
    <row r="83" spans="2:6" x14ac:dyDescent="0.3">
      <c r="B83" s="280"/>
      <c r="C83" s="280"/>
      <c r="D83" s="136"/>
      <c r="E83" s="136"/>
      <c r="F83" s="322"/>
    </row>
    <row r="84" spans="2:6" x14ac:dyDescent="0.3">
      <c r="B84" s="280"/>
      <c r="C84" s="280"/>
      <c r="D84" s="136"/>
      <c r="E84" s="136"/>
      <c r="F84" s="322"/>
    </row>
    <row r="85" spans="2:6" x14ac:dyDescent="0.3">
      <c r="B85" s="280"/>
      <c r="C85" s="280"/>
      <c r="D85" s="136"/>
      <c r="E85" s="136"/>
      <c r="F85" s="322"/>
    </row>
    <row r="86" spans="2:6" x14ac:dyDescent="0.3">
      <c r="B86" s="280"/>
      <c r="C86" s="280"/>
      <c r="D86" s="136"/>
      <c r="E86" s="136"/>
      <c r="F86" s="322"/>
    </row>
    <row r="87" spans="2:6" x14ac:dyDescent="0.3">
      <c r="B87" s="280"/>
      <c r="C87" s="280"/>
      <c r="D87" s="136"/>
      <c r="E87" s="136"/>
      <c r="F87" s="322"/>
    </row>
    <row r="88" spans="2:6" x14ac:dyDescent="0.3">
      <c r="B88" s="280"/>
      <c r="C88" s="280"/>
      <c r="D88" s="136"/>
      <c r="E88" s="136"/>
      <c r="F88" s="322"/>
    </row>
    <row r="89" spans="2:6" x14ac:dyDescent="0.3">
      <c r="B89" s="280"/>
      <c r="C89" s="280"/>
      <c r="D89" s="136"/>
      <c r="E89" s="136"/>
      <c r="F89" s="322"/>
    </row>
    <row r="90" spans="2:6" x14ac:dyDescent="0.3">
      <c r="B90" s="282"/>
      <c r="C90" s="282"/>
      <c r="D90" s="132"/>
      <c r="E90" s="132"/>
      <c r="F90" s="323"/>
    </row>
    <row r="91" spans="2:6" x14ac:dyDescent="0.3">
      <c r="B91" s="291"/>
      <c r="C91" s="291"/>
      <c r="D91" s="137"/>
      <c r="E91" s="137"/>
      <c r="F91" s="324"/>
    </row>
    <row r="92" spans="2:6" x14ac:dyDescent="0.3">
      <c r="B92" s="289"/>
      <c r="C92" s="289"/>
      <c r="D92" s="136"/>
      <c r="E92" s="136"/>
      <c r="F92" s="322"/>
    </row>
    <row r="93" spans="2:6" x14ac:dyDescent="0.3">
      <c r="B93" s="289"/>
      <c r="C93" s="289"/>
      <c r="D93" s="136"/>
      <c r="E93" s="136"/>
      <c r="F93" s="322"/>
    </row>
    <row r="94" spans="2:6" x14ac:dyDescent="0.3">
      <c r="B94" s="289"/>
      <c r="C94" s="289"/>
      <c r="D94" s="136"/>
      <c r="E94" s="136"/>
      <c r="F94" s="322"/>
    </row>
    <row r="95" spans="2:6" x14ac:dyDescent="0.3">
      <c r="B95" s="289"/>
      <c r="C95" s="289"/>
      <c r="D95" s="136"/>
      <c r="E95" s="136"/>
      <c r="F95" s="322"/>
    </row>
    <row r="96" spans="2:6" x14ac:dyDescent="0.3">
      <c r="B96" s="289"/>
      <c r="C96" s="289"/>
      <c r="D96" s="136"/>
      <c r="E96" s="136"/>
      <c r="F96" s="322"/>
    </row>
    <row r="97" spans="2:6" x14ac:dyDescent="0.3">
      <c r="B97" s="289"/>
      <c r="C97" s="289"/>
      <c r="D97" s="136"/>
      <c r="E97" s="136"/>
      <c r="F97" s="322"/>
    </row>
    <row r="98" spans="2:6" x14ac:dyDescent="0.3">
      <c r="B98" s="289"/>
      <c r="C98" s="289"/>
      <c r="D98" s="136"/>
      <c r="E98" s="136"/>
      <c r="F98" s="322"/>
    </row>
    <row r="99" spans="2:6" x14ac:dyDescent="0.3">
      <c r="B99" s="289"/>
      <c r="C99" s="289"/>
      <c r="D99" s="136"/>
      <c r="E99" s="136"/>
      <c r="F99" s="322"/>
    </row>
    <row r="100" spans="2:6" x14ac:dyDescent="0.3">
      <c r="B100" s="289"/>
      <c r="C100" s="289"/>
      <c r="D100" s="136"/>
      <c r="E100" s="136"/>
      <c r="F100" s="322"/>
    </row>
    <row r="101" spans="2:6" x14ac:dyDescent="0.3">
      <c r="B101" s="289"/>
      <c r="C101" s="289"/>
      <c r="D101" s="136"/>
      <c r="E101" s="136"/>
      <c r="F101" s="322"/>
    </row>
    <row r="102" spans="2:6" x14ac:dyDescent="0.3">
      <c r="B102" s="289"/>
      <c r="C102" s="289"/>
      <c r="D102" s="136"/>
      <c r="E102" s="136"/>
      <c r="F102" s="322"/>
    </row>
    <row r="103" spans="2:6" x14ac:dyDescent="0.3">
      <c r="B103" s="289"/>
      <c r="C103" s="289"/>
      <c r="D103" s="136"/>
      <c r="E103" s="136"/>
      <c r="F103" s="322"/>
    </row>
    <row r="104" spans="2:6" x14ac:dyDescent="0.3">
      <c r="B104" s="289"/>
      <c r="C104" s="289"/>
      <c r="D104" s="136"/>
      <c r="E104" s="136"/>
      <c r="F104" s="322"/>
    </row>
    <row r="105" spans="2:6" x14ac:dyDescent="0.3">
      <c r="B105" s="289"/>
      <c r="C105" s="289"/>
      <c r="D105" s="136"/>
      <c r="E105" s="136"/>
      <c r="F105" s="322"/>
    </row>
    <row r="106" spans="2:6" x14ac:dyDescent="0.3">
      <c r="B106" s="289"/>
      <c r="C106" s="289"/>
      <c r="D106" s="136"/>
      <c r="E106" s="136"/>
      <c r="F106" s="322"/>
    </row>
    <row r="107" spans="2:6" x14ac:dyDescent="0.3">
      <c r="B107" s="289"/>
      <c r="C107" s="289"/>
      <c r="D107" s="136"/>
      <c r="E107" s="136"/>
      <c r="F107" s="322"/>
    </row>
    <row r="108" spans="2:6" x14ac:dyDescent="0.3">
      <c r="B108" s="290"/>
      <c r="C108" s="290"/>
      <c r="D108" s="132"/>
      <c r="E108" s="132"/>
      <c r="F108" s="323"/>
    </row>
    <row r="109" spans="2:6" x14ac:dyDescent="0.3">
      <c r="B109" s="291"/>
      <c r="C109" s="291"/>
      <c r="D109" s="137"/>
      <c r="E109" s="137"/>
      <c r="F109" s="324"/>
    </row>
    <row r="110" spans="2:6" x14ac:dyDescent="0.3">
      <c r="B110" s="289"/>
      <c r="C110" s="289"/>
      <c r="D110" s="136"/>
      <c r="E110" s="136"/>
      <c r="F110" s="322"/>
    </row>
    <row r="111" spans="2:6" x14ac:dyDescent="0.3">
      <c r="B111" s="289"/>
      <c r="C111" s="289"/>
      <c r="D111" s="136"/>
      <c r="E111" s="136"/>
      <c r="F111" s="322"/>
    </row>
    <row r="112" spans="2:6" x14ac:dyDescent="0.3">
      <c r="B112" s="289"/>
      <c r="C112" s="289"/>
      <c r="D112" s="136"/>
      <c r="E112" s="136"/>
      <c r="F112" s="322"/>
    </row>
    <row r="113" spans="2:6" x14ac:dyDescent="0.3">
      <c r="B113" s="289"/>
      <c r="C113" s="289"/>
      <c r="D113" s="136"/>
      <c r="E113" s="136"/>
      <c r="F113" s="322"/>
    </row>
    <row r="114" spans="2:6" x14ac:dyDescent="0.3">
      <c r="B114" s="289"/>
      <c r="C114" s="289"/>
      <c r="D114" s="136"/>
      <c r="E114" s="136"/>
      <c r="F114" s="322"/>
    </row>
    <row r="115" spans="2:6" x14ac:dyDescent="0.3">
      <c r="B115" s="289"/>
      <c r="C115" s="289"/>
      <c r="D115" s="136"/>
      <c r="E115" s="136"/>
      <c r="F115" s="322"/>
    </row>
    <row r="116" spans="2:6" x14ac:dyDescent="0.3">
      <c r="B116" s="289"/>
      <c r="C116" s="289"/>
      <c r="D116" s="136"/>
      <c r="E116" s="136"/>
      <c r="F116" s="322"/>
    </row>
    <row r="117" spans="2:6" x14ac:dyDescent="0.3">
      <c r="B117" s="289"/>
      <c r="C117" s="289"/>
      <c r="D117" s="136"/>
      <c r="E117" s="136"/>
      <c r="F117" s="322"/>
    </row>
    <row r="118" spans="2:6" x14ac:dyDescent="0.3">
      <c r="B118" s="289"/>
      <c r="C118" s="289"/>
      <c r="D118" s="136"/>
      <c r="E118" s="136"/>
      <c r="F118" s="322"/>
    </row>
    <row r="119" spans="2:6" x14ac:dyDescent="0.3">
      <c r="B119" s="289"/>
      <c r="C119" s="289"/>
      <c r="D119" s="136"/>
      <c r="E119" s="136"/>
      <c r="F119" s="322"/>
    </row>
    <row r="120" spans="2:6" x14ac:dyDescent="0.3">
      <c r="B120" s="289"/>
      <c r="C120" s="289"/>
      <c r="D120" s="136"/>
      <c r="E120" s="136"/>
      <c r="F120" s="322"/>
    </row>
    <row r="121" spans="2:6" x14ac:dyDescent="0.3">
      <c r="B121" s="289"/>
      <c r="C121" s="289"/>
      <c r="D121" s="136"/>
      <c r="E121" s="136"/>
      <c r="F121" s="322"/>
    </row>
    <row r="122" spans="2:6" x14ac:dyDescent="0.3">
      <c r="B122" s="289"/>
      <c r="C122" s="289"/>
      <c r="D122" s="136"/>
      <c r="E122" s="136"/>
      <c r="F122" s="322"/>
    </row>
    <row r="123" spans="2:6" x14ac:dyDescent="0.3">
      <c r="B123" s="289"/>
      <c r="C123" s="289"/>
      <c r="D123" s="136"/>
      <c r="E123" s="136"/>
      <c r="F123" s="322"/>
    </row>
    <row r="124" spans="2:6" x14ac:dyDescent="0.3">
      <c r="B124" s="289"/>
      <c r="C124" s="289"/>
      <c r="D124" s="136"/>
      <c r="E124" s="136"/>
      <c r="F124" s="322"/>
    </row>
    <row r="125" spans="2:6" x14ac:dyDescent="0.3">
      <c r="B125" s="289"/>
      <c r="C125" s="289"/>
      <c r="D125" s="136"/>
      <c r="E125" s="136"/>
      <c r="F125" s="322"/>
    </row>
    <row r="126" spans="2:6" x14ac:dyDescent="0.3">
      <c r="B126" s="290"/>
      <c r="C126" s="290"/>
      <c r="D126" s="132"/>
      <c r="E126" s="132"/>
      <c r="F126" s="323"/>
    </row>
    <row r="127" spans="2:6" x14ac:dyDescent="0.3">
      <c r="B127" s="302"/>
      <c r="C127" s="302"/>
      <c r="D127" s="137"/>
      <c r="E127" s="137"/>
      <c r="F127" s="324"/>
    </row>
    <row r="128" spans="2:6" x14ac:dyDescent="0.3">
      <c r="B128" s="301"/>
      <c r="C128" s="301"/>
      <c r="D128" s="136"/>
      <c r="E128" s="136"/>
      <c r="F128" s="322"/>
    </row>
    <row r="129" spans="2:6" x14ac:dyDescent="0.3">
      <c r="B129" s="301"/>
      <c r="C129" s="301"/>
      <c r="D129" s="136"/>
      <c r="E129" s="136"/>
      <c r="F129" s="322"/>
    </row>
    <row r="130" spans="2:6" x14ac:dyDescent="0.3">
      <c r="B130" s="301"/>
      <c r="C130" s="301"/>
      <c r="D130" s="136"/>
      <c r="E130" s="136"/>
      <c r="F130" s="322"/>
    </row>
    <row r="131" spans="2:6" x14ac:dyDescent="0.3">
      <c r="B131" s="301"/>
      <c r="C131" s="301"/>
      <c r="D131" s="136"/>
      <c r="E131" s="136"/>
      <c r="F131" s="322"/>
    </row>
    <row r="132" spans="2:6" x14ac:dyDescent="0.3">
      <c r="B132" s="301"/>
      <c r="C132" s="301"/>
      <c r="D132" s="136"/>
      <c r="E132" s="136"/>
      <c r="F132" s="322"/>
    </row>
    <row r="133" spans="2:6" x14ac:dyDescent="0.3">
      <c r="B133" s="301"/>
      <c r="C133" s="301"/>
      <c r="D133" s="136"/>
      <c r="E133" s="136"/>
      <c r="F133" s="322"/>
    </row>
    <row r="134" spans="2:6" x14ac:dyDescent="0.3">
      <c r="B134" s="301"/>
      <c r="C134" s="301"/>
      <c r="D134" s="136"/>
      <c r="E134" s="136"/>
      <c r="F134" s="322"/>
    </row>
    <row r="135" spans="2:6" x14ac:dyDescent="0.3">
      <c r="B135" s="301"/>
      <c r="C135" s="301"/>
      <c r="D135" s="136"/>
      <c r="E135" s="136"/>
      <c r="F135" s="322"/>
    </row>
    <row r="136" spans="2:6" x14ac:dyDescent="0.3">
      <c r="B136" s="301"/>
      <c r="C136" s="301"/>
      <c r="D136" s="136"/>
      <c r="E136" s="136"/>
      <c r="F136" s="322"/>
    </row>
    <row r="137" spans="2:6" x14ac:dyDescent="0.3">
      <c r="B137" s="301"/>
      <c r="C137" s="301"/>
      <c r="D137" s="136"/>
      <c r="E137" s="136"/>
      <c r="F137" s="322"/>
    </row>
    <row r="138" spans="2:6" x14ac:dyDescent="0.3">
      <c r="B138" s="301"/>
      <c r="C138" s="301"/>
      <c r="D138" s="136"/>
      <c r="E138" s="136"/>
      <c r="F138" s="322"/>
    </row>
    <row r="139" spans="2:6" x14ac:dyDescent="0.3">
      <c r="B139" s="301"/>
      <c r="C139" s="301"/>
      <c r="D139" s="136"/>
      <c r="E139" s="136"/>
      <c r="F139" s="322"/>
    </row>
    <row r="140" spans="2:6" x14ac:dyDescent="0.3">
      <c r="B140" s="301"/>
      <c r="C140" s="301"/>
      <c r="D140" s="136"/>
      <c r="E140" s="136"/>
      <c r="F140" s="322"/>
    </row>
    <row r="141" spans="2:6" x14ac:dyDescent="0.3">
      <c r="B141" s="301"/>
      <c r="C141" s="301"/>
      <c r="D141" s="136"/>
      <c r="E141" s="136"/>
      <c r="F141" s="322"/>
    </row>
    <row r="142" spans="2:6" x14ac:dyDescent="0.3">
      <c r="B142" s="301"/>
      <c r="C142" s="301"/>
      <c r="D142" s="136"/>
      <c r="E142" s="136"/>
      <c r="F142" s="322"/>
    </row>
    <row r="143" spans="2:6" x14ac:dyDescent="0.3">
      <c r="B143" s="301"/>
      <c r="C143" s="301"/>
      <c r="D143" s="136"/>
      <c r="E143" s="136"/>
      <c r="F143" s="322"/>
    </row>
    <row r="144" spans="2:6" x14ac:dyDescent="0.3">
      <c r="B144" s="303"/>
      <c r="C144" s="303"/>
      <c r="D144" s="132"/>
      <c r="E144" s="132"/>
      <c r="F144" s="323"/>
    </row>
    <row r="145" spans="2:6" x14ac:dyDescent="0.3">
      <c r="B145" s="307"/>
      <c r="C145" s="307"/>
      <c r="D145" s="137"/>
      <c r="E145" s="137"/>
      <c r="F145" s="324"/>
    </row>
    <row r="146" spans="2:6" x14ac:dyDescent="0.3">
      <c r="B146" s="305"/>
      <c r="C146" s="305"/>
      <c r="D146" s="136"/>
      <c r="E146" s="136"/>
      <c r="F146" s="322"/>
    </row>
    <row r="147" spans="2:6" x14ac:dyDescent="0.3">
      <c r="B147" s="305"/>
      <c r="C147" s="305"/>
      <c r="D147" s="136"/>
      <c r="E147" s="136"/>
      <c r="F147" s="322"/>
    </row>
    <row r="148" spans="2:6" x14ac:dyDescent="0.3">
      <c r="B148" s="305"/>
      <c r="C148" s="305"/>
      <c r="D148" s="136"/>
      <c r="E148" s="136"/>
      <c r="F148" s="322"/>
    </row>
    <row r="149" spans="2:6" x14ac:dyDescent="0.3">
      <c r="B149" s="305"/>
      <c r="C149" s="305"/>
      <c r="D149" s="136"/>
      <c r="E149" s="136"/>
      <c r="F149" s="322"/>
    </row>
    <row r="150" spans="2:6" x14ac:dyDescent="0.3">
      <c r="B150" s="305"/>
      <c r="C150" s="305"/>
      <c r="D150" s="136"/>
      <c r="E150" s="136"/>
      <c r="F150" s="322"/>
    </row>
    <row r="151" spans="2:6" x14ac:dyDescent="0.3">
      <c r="B151" s="305"/>
      <c r="C151" s="305"/>
      <c r="D151" s="136"/>
      <c r="E151" s="136"/>
      <c r="F151" s="322"/>
    </row>
    <row r="152" spans="2:6" x14ac:dyDescent="0.3">
      <c r="B152" s="305"/>
      <c r="C152" s="305"/>
      <c r="D152" s="136"/>
      <c r="E152" s="136"/>
      <c r="F152" s="322"/>
    </row>
    <row r="153" spans="2:6" x14ac:dyDescent="0.3">
      <c r="B153" s="305"/>
      <c r="C153" s="305"/>
      <c r="D153" s="136"/>
      <c r="E153" s="136"/>
      <c r="F153" s="322"/>
    </row>
    <row r="154" spans="2:6" x14ac:dyDescent="0.3">
      <c r="B154" s="305"/>
      <c r="C154" s="305"/>
      <c r="D154" s="136"/>
      <c r="E154" s="136"/>
      <c r="F154" s="322"/>
    </row>
    <row r="155" spans="2:6" x14ac:dyDescent="0.3">
      <c r="B155" s="305"/>
      <c r="C155" s="305"/>
      <c r="D155" s="136"/>
      <c r="E155" s="136"/>
      <c r="F155" s="322"/>
    </row>
    <row r="156" spans="2:6" x14ac:dyDescent="0.3">
      <c r="B156" s="306"/>
      <c r="C156" s="306"/>
      <c r="D156" s="132"/>
      <c r="E156" s="132"/>
      <c r="F156" s="323"/>
    </row>
    <row r="157" spans="2:6" x14ac:dyDescent="0.3">
      <c r="B157" s="249"/>
      <c r="C157" s="249"/>
      <c r="D157" s="131"/>
      <c r="E157" s="131"/>
      <c r="F157" s="326"/>
    </row>
    <row r="158" spans="2:6" x14ac:dyDescent="0.3">
      <c r="B158" s="249"/>
      <c r="C158" s="249"/>
      <c r="D158" s="131"/>
      <c r="E158" s="131"/>
      <c r="F158" s="326"/>
    </row>
    <row r="159" spans="2:6" x14ac:dyDescent="0.3">
      <c r="F159" s="312"/>
    </row>
  </sheetData>
  <mergeCells count="1">
    <mergeCell ref="A6:A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17"/>
  <sheetViews>
    <sheetView zoomScale="85" zoomScaleNormal="85" workbookViewId="0">
      <selection activeCell="B68" sqref="B68"/>
    </sheetView>
  </sheetViews>
  <sheetFormatPr defaultColWidth="9" defaultRowHeight="13.5" x14ac:dyDescent="0.3"/>
  <cols>
    <col min="1" max="1" width="9" style="34"/>
    <col min="2" max="2" width="20.75" style="34" customWidth="1"/>
    <col min="3" max="3" width="20.75" style="86" customWidth="1"/>
    <col min="4" max="4" width="20.75" style="34" customWidth="1"/>
    <col min="5" max="5" width="10.75" style="34" customWidth="1"/>
    <col min="6" max="6" width="55.75" style="34" customWidth="1"/>
    <col min="7" max="7" width="50.75" style="34" customWidth="1"/>
    <col min="8" max="8" width="15.75" style="34" customWidth="1"/>
    <col min="9" max="9" width="20.75" style="34" customWidth="1"/>
    <col min="10" max="10" width="15.75" style="86" customWidth="1"/>
    <col min="11" max="11" width="55.75" style="34" customWidth="1"/>
    <col min="12" max="12" width="40.75" style="34" customWidth="1"/>
    <col min="13" max="21" width="7.625" style="34" customWidth="1"/>
    <col min="22" max="16384" width="9" style="34"/>
  </cols>
  <sheetData>
    <row r="2" spans="2:10" x14ac:dyDescent="0.3">
      <c r="B2" s="53" t="s">
        <v>944</v>
      </c>
      <c r="D2" s="35"/>
      <c r="E2" s="35"/>
    </row>
    <row r="4" spans="2:10" x14ac:dyDescent="0.3">
      <c r="C4" s="34"/>
      <c r="D4" s="86"/>
      <c r="J4" s="34"/>
    </row>
    <row r="5" spans="2:10" s="78" customFormat="1" x14ac:dyDescent="0.3"/>
    <row r="6" spans="2:10" x14ac:dyDescent="0.3">
      <c r="C6" s="34"/>
      <c r="J6" s="34"/>
    </row>
    <row r="7" spans="2:10" ht="17.45" customHeight="1" x14ac:dyDescent="0.3">
      <c r="C7" s="34"/>
      <c r="J7" s="34"/>
    </row>
    <row r="8" spans="2:10" ht="17.45" customHeight="1" x14ac:dyDescent="0.3">
      <c r="C8" s="34"/>
      <c r="J8" s="34"/>
    </row>
    <row r="9" spans="2:10" ht="17.45" customHeight="1" x14ac:dyDescent="0.3">
      <c r="C9" s="34"/>
      <c r="J9" s="34"/>
    </row>
    <row r="10" spans="2:10" ht="17.45" customHeight="1" x14ac:dyDescent="0.3">
      <c r="C10" s="34"/>
      <c r="J10" s="34"/>
    </row>
    <row r="11" spans="2:10" ht="18" customHeight="1" x14ac:dyDescent="0.3">
      <c r="C11" s="34"/>
      <c r="J11" s="34"/>
    </row>
    <row r="12" spans="2:10" x14ac:dyDescent="0.3">
      <c r="C12" s="34"/>
      <c r="J12" s="34"/>
    </row>
    <row r="13" spans="2:10" ht="17.45" customHeight="1" x14ac:dyDescent="0.3">
      <c r="C13" s="34"/>
      <c r="J13" s="34"/>
    </row>
    <row r="14" spans="2:10" ht="17.45" customHeight="1" x14ac:dyDescent="0.3">
      <c r="C14" s="34"/>
      <c r="J14" s="34"/>
    </row>
    <row r="15" spans="2:10" ht="17.45" customHeight="1" x14ac:dyDescent="0.3">
      <c r="C15" s="34"/>
      <c r="J15" s="34"/>
    </row>
    <row r="16" spans="2:10" ht="17.45" customHeight="1" x14ac:dyDescent="0.3">
      <c r="C16" s="34"/>
      <c r="J16" s="34"/>
    </row>
    <row r="17" s="34" customFormat="1" ht="18" customHeight="1" x14ac:dyDescent="0.3"/>
    <row r="18" s="34" customFormat="1" ht="18" customHeight="1" x14ac:dyDescent="0.3"/>
    <row r="19" s="34" customFormat="1" ht="17.45" customHeight="1" x14ac:dyDescent="0.3"/>
    <row r="20" s="34" customFormat="1" ht="17.45" customHeight="1" x14ac:dyDescent="0.3"/>
    <row r="21" s="34" customFormat="1" ht="17.45" customHeight="1" x14ac:dyDescent="0.3"/>
    <row r="22" s="34" customFormat="1" ht="17.45" customHeight="1" x14ac:dyDescent="0.3"/>
    <row r="23" s="34" customFormat="1" ht="18" customHeight="1" x14ac:dyDescent="0.3"/>
    <row r="24" s="34" customFormat="1" ht="18" customHeight="1" x14ac:dyDescent="0.3"/>
    <row r="25" s="34" customFormat="1" ht="17.45" customHeight="1" x14ac:dyDescent="0.3"/>
    <row r="26" s="34" customFormat="1" ht="17.45" customHeight="1" x14ac:dyDescent="0.3"/>
    <row r="27" s="34" customFormat="1" ht="17.45" customHeight="1" x14ac:dyDescent="0.3"/>
    <row r="28" s="34" customFormat="1" ht="17.45" customHeight="1" x14ac:dyDescent="0.3"/>
    <row r="29" s="34" customFormat="1" ht="18" customHeight="1" x14ac:dyDescent="0.3"/>
    <row r="30" s="34" customFormat="1" ht="16.149999999999999" customHeight="1" x14ac:dyDescent="0.3"/>
    <row r="31" s="34" customFormat="1" ht="16.149999999999999" customHeight="1" x14ac:dyDescent="0.3"/>
    <row r="32" s="34" customFormat="1" ht="16.149999999999999" customHeight="1" x14ac:dyDescent="0.3"/>
    <row r="33" s="34" customFormat="1" x14ac:dyDescent="0.3"/>
    <row r="34" s="34" customFormat="1" ht="17.45" customHeight="1" x14ac:dyDescent="0.3"/>
    <row r="35" s="34" customFormat="1" ht="17.45" customHeight="1" x14ac:dyDescent="0.3"/>
    <row r="36" s="34" customFormat="1" ht="17.45" customHeight="1" x14ac:dyDescent="0.3"/>
    <row r="37" s="34" customFormat="1" ht="17.45" customHeight="1" x14ac:dyDescent="0.3"/>
    <row r="38" s="34" customFormat="1" ht="17.45" customHeight="1" x14ac:dyDescent="0.3"/>
    <row r="39" s="34" customFormat="1" ht="17.45" customHeight="1" x14ac:dyDescent="0.3"/>
    <row r="40" s="34" customFormat="1" ht="17.45" customHeight="1" x14ac:dyDescent="0.3"/>
    <row r="41" s="34" customFormat="1" ht="18" customHeight="1" x14ac:dyDescent="0.3"/>
    <row r="42" s="34" customFormat="1" x14ac:dyDescent="0.3"/>
    <row r="43" s="34" customFormat="1" ht="17.45" customHeight="1" x14ac:dyDescent="0.3"/>
    <row r="44" s="34" customFormat="1" ht="17.45" customHeight="1" x14ac:dyDescent="0.3"/>
    <row r="45" s="34" customFormat="1" ht="17.45" customHeight="1" x14ac:dyDescent="0.3"/>
    <row r="46" s="34" customFormat="1" ht="17.45" customHeight="1" x14ac:dyDescent="0.3"/>
    <row r="47" s="34" customFormat="1" ht="18" customHeight="1" x14ac:dyDescent="0.3"/>
    <row r="48" s="34" customFormat="1" ht="18" customHeight="1" x14ac:dyDescent="0.3"/>
    <row r="49" s="34" customFormat="1" ht="49.9" customHeight="1" x14ac:dyDescent="0.3"/>
    <row r="50" s="34" customFormat="1" ht="18" customHeight="1" x14ac:dyDescent="0.3"/>
    <row r="51" s="34" customFormat="1" x14ac:dyDescent="0.3"/>
    <row r="52" s="34" customFormat="1" ht="18" customHeight="1" x14ac:dyDescent="0.3"/>
    <row r="53" s="34" customFormat="1" x14ac:dyDescent="0.3"/>
    <row r="54" s="34" customFormat="1" ht="17.45" customHeight="1" x14ac:dyDescent="0.3"/>
    <row r="55" s="34" customFormat="1" ht="18" customHeight="1" x14ac:dyDescent="0.3"/>
    <row r="56" s="34" customFormat="1" x14ac:dyDescent="0.3"/>
    <row r="57" s="34" customFormat="1" ht="17.45" customHeight="1" x14ac:dyDescent="0.3"/>
    <row r="58" s="34" customFormat="1" ht="17.45" customHeight="1" x14ac:dyDescent="0.3"/>
    <row r="59" s="34" customFormat="1" ht="18" customHeight="1" x14ac:dyDescent="0.3"/>
    <row r="60" s="34" customFormat="1" x14ac:dyDescent="0.3"/>
    <row r="61" s="34" customFormat="1" ht="18" customHeight="1" x14ac:dyDescent="0.3"/>
    <row r="62" s="34" customFormat="1" x14ac:dyDescent="0.3"/>
    <row r="63" s="34" customFormat="1" ht="17.45" customHeight="1" x14ac:dyDescent="0.3"/>
    <row r="64" s="34" customFormat="1" ht="17.45" customHeight="1" x14ac:dyDescent="0.3"/>
    <row r="65" s="34" customFormat="1" ht="17.45" customHeight="1" x14ac:dyDescent="0.3"/>
    <row r="66" s="34" customFormat="1" ht="17.45" customHeight="1" x14ac:dyDescent="0.3"/>
    <row r="67" s="34" customFormat="1" ht="17.45" customHeight="1" x14ac:dyDescent="0.3"/>
    <row r="68" s="34" customFormat="1" ht="18" customHeight="1" x14ac:dyDescent="0.3"/>
    <row r="69" s="34" customFormat="1" x14ac:dyDescent="0.3"/>
    <row r="70" s="34" customFormat="1" ht="18" customHeight="1" x14ac:dyDescent="0.3"/>
    <row r="71" s="34" customFormat="1" x14ac:dyDescent="0.3"/>
    <row r="72" s="34" customFormat="1" x14ac:dyDescent="0.3"/>
    <row r="73" s="34" customFormat="1" x14ac:dyDescent="0.3"/>
    <row r="74" s="34" customFormat="1" ht="18" customHeight="1" x14ac:dyDescent="0.3"/>
    <row r="75" s="34" customFormat="1" x14ac:dyDescent="0.3"/>
    <row r="76" s="34" customFormat="1" x14ac:dyDescent="0.3"/>
    <row r="77" s="34" customFormat="1" ht="18" customHeight="1" x14ac:dyDescent="0.3"/>
    <row r="78" s="34" customFormat="1" x14ac:dyDescent="0.3"/>
    <row r="79" s="34" customFormat="1" ht="18" customHeight="1" x14ac:dyDescent="0.3"/>
    <row r="80" s="86" customFormat="1" x14ac:dyDescent="0.3"/>
    <row r="81" spans="3:10" s="86" customFormat="1" ht="17.45" customHeight="1" x14ac:dyDescent="0.3"/>
    <row r="82" spans="3:10" s="86" customFormat="1" ht="17.45" customHeight="1" x14ac:dyDescent="0.3"/>
    <row r="83" spans="3:10" s="86" customFormat="1" ht="17.45" customHeight="1" x14ac:dyDescent="0.3"/>
    <row r="84" spans="3:10" s="86" customFormat="1" ht="17.45" customHeight="1" x14ac:dyDescent="0.3"/>
    <row r="85" spans="3:10" s="86" customFormat="1" ht="18" customHeight="1" x14ac:dyDescent="0.3"/>
    <row r="86" spans="3:10" s="86" customFormat="1" x14ac:dyDescent="0.3"/>
    <row r="87" spans="3:10" x14ac:dyDescent="0.3">
      <c r="C87" s="34"/>
      <c r="J87" s="34"/>
    </row>
    <row r="88" spans="3:10" x14ac:dyDescent="0.3">
      <c r="C88" s="34"/>
      <c r="J88" s="34"/>
    </row>
    <row r="89" spans="3:10" x14ac:dyDescent="0.3">
      <c r="D89" s="86"/>
      <c r="E89" s="86"/>
      <c r="J89" s="34"/>
    </row>
    <row r="90" spans="3:10" x14ac:dyDescent="0.3">
      <c r="D90" s="86"/>
      <c r="E90" s="86"/>
      <c r="J90" s="34"/>
    </row>
    <row r="91" spans="3:10" x14ac:dyDescent="0.3">
      <c r="D91" s="86"/>
      <c r="E91" s="86"/>
      <c r="J91" s="34"/>
    </row>
    <row r="92" spans="3:10" x14ac:dyDescent="0.3">
      <c r="D92" s="86"/>
      <c r="E92" s="86"/>
      <c r="J92" s="34"/>
    </row>
    <row r="93" spans="3:10" x14ac:dyDescent="0.3">
      <c r="D93" s="86"/>
      <c r="E93" s="86"/>
      <c r="J93" s="34"/>
    </row>
    <row r="94" spans="3:10" x14ac:dyDescent="0.3">
      <c r="D94" s="86"/>
      <c r="E94" s="86"/>
      <c r="J94" s="34"/>
    </row>
    <row r="95" spans="3:10" x14ac:dyDescent="0.3">
      <c r="D95" s="86"/>
      <c r="E95" s="86"/>
      <c r="J95" s="34"/>
    </row>
    <row r="96" spans="3:10" x14ac:dyDescent="0.3">
      <c r="D96" s="86"/>
      <c r="E96" s="86"/>
      <c r="J96" s="34"/>
    </row>
    <row r="97" spans="2:10" x14ac:dyDescent="0.3">
      <c r="D97" s="86"/>
      <c r="E97" s="86"/>
      <c r="J97" s="34"/>
    </row>
    <row r="98" spans="2:10" x14ac:dyDescent="0.3">
      <c r="D98" s="86"/>
      <c r="E98" s="86"/>
      <c r="J98" s="34"/>
    </row>
    <row r="99" spans="2:10" x14ac:dyDescent="0.3">
      <c r="D99" s="86"/>
      <c r="E99" s="86"/>
      <c r="J99" s="34"/>
    </row>
    <row r="100" spans="2:10" x14ac:dyDescent="0.3">
      <c r="C100" s="155"/>
      <c r="D100" s="105"/>
      <c r="E100" s="105"/>
    </row>
    <row r="101" spans="2:10" x14ac:dyDescent="0.3">
      <c r="C101" s="155"/>
      <c r="D101" s="105"/>
      <c r="E101" s="105"/>
    </row>
    <row r="102" spans="2:10" x14ac:dyDescent="0.3">
      <c r="C102" s="155"/>
      <c r="D102" s="105"/>
      <c r="E102" s="105"/>
    </row>
    <row r="103" spans="2:10" x14ac:dyDescent="0.3">
      <c r="C103" s="155"/>
      <c r="D103" s="105"/>
      <c r="E103" s="105"/>
    </row>
    <row r="104" spans="2:10" x14ac:dyDescent="0.3">
      <c r="C104" s="155"/>
      <c r="D104" s="105"/>
      <c r="E104" s="105"/>
    </row>
    <row r="105" spans="2:10" x14ac:dyDescent="0.3">
      <c r="C105" s="155"/>
      <c r="D105" s="105"/>
      <c r="E105" s="105"/>
    </row>
    <row r="106" spans="2:10" x14ac:dyDescent="0.3">
      <c r="C106" s="155"/>
      <c r="D106" s="105"/>
      <c r="E106" s="105"/>
    </row>
    <row r="107" spans="2:10" x14ac:dyDescent="0.3">
      <c r="C107" s="155"/>
      <c r="D107" s="105"/>
      <c r="E107" s="105"/>
    </row>
    <row r="108" spans="2:10" x14ac:dyDescent="0.3">
      <c r="C108" s="155"/>
      <c r="D108" s="105"/>
      <c r="E108" s="105"/>
    </row>
    <row r="109" spans="2:10" x14ac:dyDescent="0.3">
      <c r="C109" s="155"/>
      <c r="D109" s="105"/>
      <c r="E109" s="105"/>
    </row>
    <row r="110" spans="2:10" x14ac:dyDescent="0.3">
      <c r="B110" s="35"/>
    </row>
    <row r="117" spans="2:2" x14ac:dyDescent="0.3">
      <c r="B117" s="3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5"/>
  <sheetViews>
    <sheetView zoomScale="90" zoomScaleNormal="90" workbookViewId="0">
      <selection activeCell="A32" sqref="A32"/>
    </sheetView>
  </sheetViews>
  <sheetFormatPr defaultColWidth="8.75" defaultRowHeight="13.5" x14ac:dyDescent="0.3"/>
  <cols>
    <col min="1" max="16384" width="8.75" style="92"/>
  </cols>
  <sheetData>
    <row r="2" spans="2:3" ht="17.25" x14ac:dyDescent="0.3">
      <c r="B2" s="85" t="s">
        <v>945</v>
      </c>
    </row>
    <row r="4" spans="2:3" x14ac:dyDescent="0.3">
      <c r="B4" s="35" t="s">
        <v>120</v>
      </c>
    </row>
    <row r="5" spans="2:3" x14ac:dyDescent="0.3">
      <c r="C5" s="92" t="s">
        <v>222</v>
      </c>
    </row>
    <row r="6" spans="2:3" x14ac:dyDescent="0.3">
      <c r="C6" s="92" t="s">
        <v>223</v>
      </c>
    </row>
    <row r="7" spans="2:3" x14ac:dyDescent="0.3">
      <c r="C7" s="92" t="s">
        <v>224</v>
      </c>
    </row>
    <row r="8" spans="2:3" x14ac:dyDescent="0.3">
      <c r="C8" s="92" t="s">
        <v>225</v>
      </c>
    </row>
    <row r="10" spans="2:3" x14ac:dyDescent="0.3">
      <c r="C10" s="92" t="s">
        <v>226</v>
      </c>
    </row>
    <row r="11" spans="2:3" x14ac:dyDescent="0.3">
      <c r="C11" s="92" t="s">
        <v>355</v>
      </c>
    </row>
    <row r="13" spans="2:3" x14ac:dyDescent="0.3">
      <c r="B13" s="35" t="s">
        <v>227</v>
      </c>
    </row>
    <row r="14" spans="2:3" x14ac:dyDescent="0.3">
      <c r="C14" s="92" t="s">
        <v>228</v>
      </c>
    </row>
    <row r="15" spans="2:3" x14ac:dyDescent="0.3">
      <c r="C15" s="92" t="s">
        <v>229</v>
      </c>
    </row>
    <row r="16" spans="2:3" x14ac:dyDescent="0.3">
      <c r="C16" s="92" t="s">
        <v>230</v>
      </c>
    </row>
    <row r="17" spans="2:3" x14ac:dyDescent="0.3">
      <c r="C17" s="92" t="s">
        <v>231</v>
      </c>
    </row>
    <row r="18" spans="2:3" x14ac:dyDescent="0.3">
      <c r="C18" s="92" t="s">
        <v>232</v>
      </c>
    </row>
    <row r="20" spans="2:3" x14ac:dyDescent="0.3">
      <c r="B20" s="35" t="s">
        <v>312</v>
      </c>
    </row>
    <row r="21" spans="2:3" x14ac:dyDescent="0.3">
      <c r="C21" s="92" t="s">
        <v>313</v>
      </c>
    </row>
    <row r="22" spans="2:3" x14ac:dyDescent="0.3">
      <c r="C22" s="92" t="s">
        <v>314</v>
      </c>
    </row>
    <row r="23" spans="2:3" x14ac:dyDescent="0.3">
      <c r="C23" s="92" t="s">
        <v>315</v>
      </c>
    </row>
    <row r="24" spans="2:3" x14ac:dyDescent="0.3">
      <c r="C24" s="92" t="s">
        <v>353</v>
      </c>
    </row>
    <row r="26" spans="2:3" x14ac:dyDescent="0.3">
      <c r="B26" s="35" t="s">
        <v>332</v>
      </c>
    </row>
    <row r="27" spans="2:3" x14ac:dyDescent="0.3">
      <c r="C27" s="92" t="s">
        <v>333</v>
      </c>
    </row>
    <row r="28" spans="2:3" x14ac:dyDescent="0.3">
      <c r="C28" s="92" t="s">
        <v>334</v>
      </c>
    </row>
    <row r="29" spans="2:3" x14ac:dyDescent="0.3">
      <c r="C29" s="92" t="s">
        <v>335</v>
      </c>
    </row>
    <row r="30" spans="2:3" x14ac:dyDescent="0.3">
      <c r="C30" s="92" t="s">
        <v>336</v>
      </c>
    </row>
    <row r="31" spans="2:3" x14ac:dyDescent="0.3">
      <c r="C31" s="92" t="s">
        <v>337</v>
      </c>
    </row>
    <row r="32" spans="2:3" x14ac:dyDescent="0.3">
      <c r="C32" s="92" t="s">
        <v>354</v>
      </c>
    </row>
    <row r="34" spans="2:3" x14ac:dyDescent="0.3">
      <c r="B34" s="36" t="s">
        <v>356</v>
      </c>
    </row>
    <row r="35" spans="2:3" x14ac:dyDescent="0.3">
      <c r="C35" s="51" t="s">
        <v>357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U166"/>
  <sheetViews>
    <sheetView zoomScaleNormal="100" workbookViewId="0">
      <selection activeCell="F33" sqref="F33"/>
    </sheetView>
  </sheetViews>
  <sheetFormatPr defaultColWidth="9" defaultRowHeight="13.5" x14ac:dyDescent="0.3"/>
  <cols>
    <col min="1" max="1" width="5.75" style="34" customWidth="1"/>
    <col min="2" max="18" width="8.75" style="34" customWidth="1"/>
    <col min="19" max="19" width="8.75" style="76" customWidth="1"/>
    <col min="20" max="21" width="8.75" style="34" customWidth="1"/>
    <col min="22" max="24" width="10.625" style="34" customWidth="1"/>
    <col min="25" max="29" width="4.625" style="34" customWidth="1"/>
    <col min="30" max="16384" width="9" style="34"/>
  </cols>
  <sheetData>
    <row r="2" spans="2:14" x14ac:dyDescent="0.3">
      <c r="B2" s="35" t="s">
        <v>39</v>
      </c>
    </row>
    <row r="3" spans="2:14" x14ac:dyDescent="0.3">
      <c r="B3" s="34" t="s">
        <v>176</v>
      </c>
    </row>
    <row r="4" spans="2:14" x14ac:dyDescent="0.3">
      <c r="B4" s="34" t="s">
        <v>177</v>
      </c>
    </row>
    <row r="5" spans="2:14" ht="14.25" thickBot="1" x14ac:dyDescent="0.35"/>
    <row r="6" spans="2:14" ht="18" customHeight="1" thickBot="1" x14ac:dyDescent="0.35">
      <c r="C6" s="110" t="s">
        <v>162</v>
      </c>
      <c r="D6" s="111" t="s">
        <v>163</v>
      </c>
      <c r="E6" s="400" t="s">
        <v>164</v>
      </c>
      <c r="F6" s="401"/>
      <c r="G6" s="401" t="s">
        <v>30</v>
      </c>
      <c r="H6" s="401"/>
      <c r="I6" s="401"/>
      <c r="J6" s="401"/>
      <c r="K6" s="401"/>
      <c r="L6" s="401"/>
      <c r="M6" s="401"/>
      <c r="N6" s="408"/>
    </row>
    <row r="7" spans="2:14" ht="100.15" customHeight="1" x14ac:dyDescent="0.3">
      <c r="C7" s="115" t="s">
        <v>32</v>
      </c>
      <c r="D7" s="116">
        <v>0</v>
      </c>
      <c r="E7" s="402" t="s">
        <v>166</v>
      </c>
      <c r="F7" s="403"/>
      <c r="G7" s="409" t="s">
        <v>170</v>
      </c>
      <c r="H7" s="409"/>
      <c r="I7" s="409"/>
      <c r="J7" s="409"/>
      <c r="K7" s="409"/>
      <c r="L7" s="409"/>
      <c r="M7" s="409"/>
      <c r="N7" s="410"/>
    </row>
    <row r="8" spans="2:14" ht="100.15" customHeight="1" x14ac:dyDescent="0.3">
      <c r="C8" s="117">
        <v>0</v>
      </c>
      <c r="D8" s="118">
        <v>1</v>
      </c>
      <c r="E8" s="404" t="s">
        <v>167</v>
      </c>
      <c r="F8" s="405"/>
      <c r="G8" s="411" t="s">
        <v>169</v>
      </c>
      <c r="H8" s="411"/>
      <c r="I8" s="411"/>
      <c r="J8" s="411"/>
      <c r="K8" s="411"/>
      <c r="L8" s="411"/>
      <c r="M8" s="411"/>
      <c r="N8" s="412"/>
    </row>
    <row r="9" spans="2:14" ht="18" customHeight="1" thickBot="1" x14ac:dyDescent="0.35">
      <c r="C9" s="120">
        <v>1</v>
      </c>
      <c r="D9" s="121">
        <v>1</v>
      </c>
      <c r="E9" s="406" t="s">
        <v>168</v>
      </c>
      <c r="F9" s="407"/>
      <c r="G9" s="407" t="s">
        <v>165</v>
      </c>
      <c r="H9" s="407"/>
      <c r="I9" s="407"/>
      <c r="J9" s="407"/>
      <c r="K9" s="407"/>
      <c r="L9" s="407"/>
      <c r="M9" s="407"/>
      <c r="N9" s="413"/>
    </row>
    <row r="10" spans="2:14" x14ac:dyDescent="0.3">
      <c r="C10" s="109"/>
      <c r="D10" s="109"/>
      <c r="E10" s="43"/>
      <c r="F10" s="43"/>
    </row>
    <row r="11" spans="2:14" x14ac:dyDescent="0.3">
      <c r="B11" s="34" t="s">
        <v>178</v>
      </c>
      <c r="C11" s="109"/>
      <c r="D11" s="109"/>
      <c r="E11" s="43"/>
      <c r="F11" s="43"/>
    </row>
    <row r="12" spans="2:14" x14ac:dyDescent="0.3">
      <c r="B12" s="34" t="s">
        <v>179</v>
      </c>
      <c r="C12" s="112"/>
      <c r="D12" s="112"/>
      <c r="E12" s="43"/>
      <c r="F12" s="43"/>
    </row>
    <row r="13" spans="2:14" x14ac:dyDescent="0.3">
      <c r="B13" s="34" t="s">
        <v>180</v>
      </c>
      <c r="C13" s="109"/>
      <c r="D13" s="109"/>
      <c r="E13" s="43"/>
      <c r="F13" s="43"/>
    </row>
    <row r="14" spans="2:14" x14ac:dyDescent="0.3">
      <c r="B14" s="34" t="s">
        <v>184</v>
      </c>
      <c r="C14" s="112"/>
      <c r="D14" s="112"/>
      <c r="E14" s="43"/>
      <c r="F14" s="43"/>
    </row>
    <row r="15" spans="2:14" x14ac:dyDescent="0.3">
      <c r="B15" s="34" t="s">
        <v>183</v>
      </c>
      <c r="C15" s="112"/>
      <c r="D15" s="112"/>
      <c r="E15" s="43"/>
      <c r="F15" s="43"/>
    </row>
    <row r="16" spans="2:14" x14ac:dyDescent="0.3">
      <c r="B16" s="34" t="s">
        <v>182</v>
      </c>
      <c r="C16" s="112"/>
      <c r="D16" s="112"/>
      <c r="E16" s="43"/>
      <c r="F16" s="43"/>
    </row>
    <row r="17" spans="2:6" x14ac:dyDescent="0.3">
      <c r="B17" s="34" t="s">
        <v>181</v>
      </c>
      <c r="C17" s="112"/>
      <c r="D17" s="112"/>
      <c r="E17" s="43"/>
      <c r="F17" s="43"/>
    </row>
    <row r="19" spans="2:6" x14ac:dyDescent="0.3">
      <c r="B19" s="34" t="s">
        <v>185</v>
      </c>
    </row>
    <row r="20" spans="2:6" x14ac:dyDescent="0.3">
      <c r="B20" s="34" t="s">
        <v>189</v>
      </c>
    </row>
    <row r="21" spans="2:6" x14ac:dyDescent="0.3">
      <c r="B21" s="34" t="s">
        <v>190</v>
      </c>
    </row>
    <row r="22" spans="2:6" x14ac:dyDescent="0.3">
      <c r="B22" s="34" t="s">
        <v>193</v>
      </c>
    </row>
    <row r="23" spans="2:6" x14ac:dyDescent="0.3">
      <c r="B23" s="34" t="s">
        <v>191</v>
      </c>
    </row>
    <row r="24" spans="2:6" x14ac:dyDescent="0.3">
      <c r="B24" s="34" t="s">
        <v>186</v>
      </c>
    </row>
    <row r="25" spans="2:6" x14ac:dyDescent="0.3">
      <c r="B25" s="34" t="s">
        <v>187</v>
      </c>
    </row>
    <row r="26" spans="2:6" x14ac:dyDescent="0.3">
      <c r="B26" s="34" t="s">
        <v>188</v>
      </c>
    </row>
    <row r="27" spans="2:6" x14ac:dyDescent="0.3">
      <c r="B27" s="34" t="s">
        <v>192</v>
      </c>
    </row>
    <row r="28" spans="2:6" x14ac:dyDescent="0.3">
      <c r="B28" s="34" t="s">
        <v>194</v>
      </c>
    </row>
    <row r="29" spans="2:6" x14ac:dyDescent="0.3">
      <c r="B29" s="50" t="s">
        <v>195</v>
      </c>
    </row>
    <row r="30" spans="2:6" x14ac:dyDescent="0.3">
      <c r="B30" s="51" t="s">
        <v>196</v>
      </c>
    </row>
    <row r="31" spans="2:6" x14ac:dyDescent="0.3">
      <c r="B31" s="119"/>
    </row>
    <row r="33" spans="2:2" x14ac:dyDescent="0.3">
      <c r="B33" s="35" t="s">
        <v>197</v>
      </c>
    </row>
    <row r="34" spans="2:2" x14ac:dyDescent="0.3">
      <c r="B34" s="34" t="s">
        <v>199</v>
      </c>
    </row>
    <row r="35" spans="2:2" x14ac:dyDescent="0.3">
      <c r="B35" s="34" t="s">
        <v>352</v>
      </c>
    </row>
    <row r="58" spans="2:2" x14ac:dyDescent="0.3">
      <c r="B58" s="34" t="s">
        <v>198</v>
      </c>
    </row>
    <row r="59" spans="2:2" x14ac:dyDescent="0.3">
      <c r="B59" s="34" t="s">
        <v>200</v>
      </c>
    </row>
    <row r="67" spans="2:8" x14ac:dyDescent="0.3">
      <c r="B67" s="35" t="s">
        <v>201</v>
      </c>
    </row>
    <row r="68" spans="2:8" x14ac:dyDescent="0.3">
      <c r="B68" s="122" t="s">
        <v>202</v>
      </c>
    </row>
    <row r="69" spans="2:8" x14ac:dyDescent="0.3">
      <c r="B69" s="123" t="s">
        <v>203</v>
      </c>
    </row>
    <row r="70" spans="2:8" x14ac:dyDescent="0.3">
      <c r="B70" s="123" t="s">
        <v>204</v>
      </c>
    </row>
    <row r="72" spans="2:8" ht="27.75" thickBot="1" x14ac:dyDescent="0.35">
      <c r="B72" s="113" t="s">
        <v>172</v>
      </c>
      <c r="C72" s="114" t="s">
        <v>174</v>
      </c>
      <c r="D72" s="113" t="s">
        <v>173</v>
      </c>
      <c r="E72" s="113" t="s">
        <v>171</v>
      </c>
    </row>
    <row r="73" spans="2:8" ht="15" customHeight="1" x14ac:dyDescent="0.3">
      <c r="B73" s="65" t="s">
        <v>41</v>
      </c>
      <c r="C73" s="435" t="s">
        <v>71</v>
      </c>
      <c r="D73" s="62" t="s">
        <v>47</v>
      </c>
      <c r="E73" s="436"/>
      <c r="F73" s="437"/>
      <c r="G73" s="437"/>
      <c r="H73" s="438"/>
    </row>
    <row r="74" spans="2:8" ht="15" customHeight="1" thickBot="1" x14ac:dyDescent="0.3">
      <c r="B74" s="64" t="s">
        <v>64</v>
      </c>
      <c r="C74" s="435"/>
      <c r="D74" s="63" t="s">
        <v>53</v>
      </c>
      <c r="E74" s="433"/>
      <c r="F74" s="434"/>
      <c r="G74" s="434"/>
      <c r="H74" s="435"/>
    </row>
    <row r="75" spans="2:8" ht="15" customHeight="1" x14ac:dyDescent="0.25">
      <c r="B75" s="64"/>
      <c r="C75" s="435" t="s">
        <v>72</v>
      </c>
      <c r="D75" s="62" t="s">
        <v>47</v>
      </c>
      <c r="E75" s="433"/>
      <c r="F75" s="434"/>
      <c r="G75" s="434"/>
      <c r="H75" s="435"/>
    </row>
    <row r="76" spans="2:8" ht="15" customHeight="1" thickBot="1" x14ac:dyDescent="0.3">
      <c r="B76" s="64" t="s">
        <v>63</v>
      </c>
      <c r="C76" s="435"/>
      <c r="D76" s="63" t="s">
        <v>52</v>
      </c>
      <c r="E76" s="433"/>
      <c r="F76" s="434"/>
      <c r="G76" s="434"/>
      <c r="H76" s="435"/>
    </row>
    <row r="77" spans="2:8" ht="15" customHeight="1" x14ac:dyDescent="0.25">
      <c r="B77" s="64"/>
      <c r="C77" s="435" t="s">
        <v>73</v>
      </c>
      <c r="D77" s="62" t="s">
        <v>47</v>
      </c>
      <c r="E77" s="433"/>
      <c r="F77" s="434"/>
      <c r="G77" s="434"/>
      <c r="H77" s="435"/>
    </row>
    <row r="78" spans="2:8" ht="15" customHeight="1" thickBot="1" x14ac:dyDescent="0.3">
      <c r="B78" s="64" t="s">
        <v>62</v>
      </c>
      <c r="C78" s="435"/>
      <c r="D78" s="63" t="s">
        <v>51</v>
      </c>
      <c r="E78" s="433"/>
      <c r="F78" s="434"/>
      <c r="G78" s="434"/>
      <c r="H78" s="435"/>
    </row>
    <row r="79" spans="2:8" ht="15" customHeight="1" x14ac:dyDescent="0.25">
      <c r="B79" s="64"/>
      <c r="C79" s="435" t="s">
        <v>74</v>
      </c>
      <c r="D79" s="62" t="s">
        <v>47</v>
      </c>
      <c r="E79" s="433"/>
      <c r="F79" s="434"/>
      <c r="G79" s="434"/>
      <c r="H79" s="435"/>
    </row>
    <row r="80" spans="2:8" ht="15" customHeight="1" thickBot="1" x14ac:dyDescent="0.3">
      <c r="B80" s="64" t="s">
        <v>61</v>
      </c>
      <c r="C80" s="435"/>
      <c r="D80" s="63" t="s">
        <v>50</v>
      </c>
      <c r="E80" s="433"/>
      <c r="F80" s="434"/>
      <c r="G80" s="434"/>
      <c r="H80" s="435"/>
    </row>
    <row r="81" spans="2:8" ht="15" customHeight="1" x14ac:dyDescent="0.25">
      <c r="B81" s="64"/>
      <c r="C81" s="435" t="s">
        <v>75</v>
      </c>
      <c r="D81" s="62" t="s">
        <v>47</v>
      </c>
      <c r="E81" s="433"/>
      <c r="F81" s="434"/>
      <c r="G81" s="434"/>
      <c r="H81" s="435"/>
    </row>
    <row r="82" spans="2:8" ht="15" customHeight="1" thickBot="1" x14ac:dyDescent="0.3">
      <c r="B82" s="64" t="s">
        <v>60</v>
      </c>
      <c r="C82" s="435"/>
      <c r="D82" s="63" t="s">
        <v>49</v>
      </c>
      <c r="E82" s="433"/>
      <c r="F82" s="434"/>
      <c r="G82" s="434"/>
      <c r="H82" s="435"/>
    </row>
    <row r="83" spans="2:8" ht="15" customHeight="1" x14ac:dyDescent="0.25">
      <c r="B83" s="64"/>
      <c r="C83" s="435" t="s">
        <v>76</v>
      </c>
      <c r="D83" s="62" t="s">
        <v>47</v>
      </c>
      <c r="E83" s="433"/>
      <c r="F83" s="434"/>
      <c r="G83" s="434"/>
      <c r="H83" s="435"/>
    </row>
    <row r="84" spans="2:8" ht="15" customHeight="1" thickBot="1" x14ac:dyDescent="0.3">
      <c r="B84" s="64" t="s">
        <v>59</v>
      </c>
      <c r="C84" s="435"/>
      <c r="D84" s="63" t="s">
        <v>48</v>
      </c>
      <c r="E84" s="433"/>
      <c r="F84" s="434"/>
      <c r="G84" s="434"/>
      <c r="H84" s="435"/>
    </row>
    <row r="85" spans="2:8" ht="15" customHeight="1" x14ac:dyDescent="0.25">
      <c r="B85" s="64"/>
      <c r="C85" s="435" t="s">
        <v>77</v>
      </c>
      <c r="D85" s="62" t="s">
        <v>47</v>
      </c>
      <c r="E85" s="433"/>
      <c r="F85" s="434"/>
      <c r="G85" s="434"/>
      <c r="H85" s="435"/>
    </row>
    <row r="86" spans="2:8" ht="15" customHeight="1" thickBot="1" x14ac:dyDescent="0.3">
      <c r="B86" s="64" t="s">
        <v>58</v>
      </c>
      <c r="C86" s="435"/>
      <c r="D86" s="63" t="s">
        <v>43</v>
      </c>
      <c r="E86" s="433"/>
      <c r="F86" s="434"/>
      <c r="G86" s="434"/>
      <c r="H86" s="435"/>
    </row>
    <row r="87" spans="2:8" ht="15" customHeight="1" x14ac:dyDescent="0.25">
      <c r="B87" s="64"/>
      <c r="C87" s="435" t="s">
        <v>78</v>
      </c>
      <c r="D87" s="60" t="s">
        <v>46</v>
      </c>
      <c r="E87" s="399" t="s">
        <v>175</v>
      </c>
      <c r="F87" s="439"/>
      <c r="G87" s="439"/>
      <c r="H87" s="440"/>
    </row>
    <row r="88" spans="2:8" ht="15" customHeight="1" thickBot="1" x14ac:dyDescent="0.3">
      <c r="B88" s="64" t="s">
        <v>57</v>
      </c>
      <c r="C88" s="435"/>
      <c r="D88" s="61" t="s">
        <v>43</v>
      </c>
      <c r="E88" s="399"/>
      <c r="F88" s="439"/>
      <c r="G88" s="439"/>
      <c r="H88" s="440"/>
    </row>
    <row r="89" spans="2:8" ht="15" customHeight="1" x14ac:dyDescent="0.25">
      <c r="B89" s="64"/>
      <c r="C89" s="435" t="s">
        <v>79</v>
      </c>
      <c r="D89" s="66" t="s">
        <v>42</v>
      </c>
      <c r="E89" s="447" t="s">
        <v>66</v>
      </c>
      <c r="F89" s="448"/>
      <c r="G89" s="448"/>
      <c r="H89" s="449"/>
    </row>
    <row r="90" spans="2:8" ht="15" customHeight="1" thickBot="1" x14ac:dyDescent="0.3">
      <c r="B90" s="64" t="s">
        <v>56</v>
      </c>
      <c r="C90" s="435"/>
      <c r="D90" s="67" t="s">
        <v>50</v>
      </c>
      <c r="E90" s="450"/>
      <c r="F90" s="451"/>
      <c r="G90" s="451"/>
      <c r="H90" s="452"/>
    </row>
    <row r="91" spans="2:8" ht="15" customHeight="1" x14ac:dyDescent="0.25">
      <c r="B91" s="64"/>
      <c r="C91" s="435" t="s">
        <v>80</v>
      </c>
      <c r="D91" s="66" t="s">
        <v>42</v>
      </c>
      <c r="E91" s="447" t="s">
        <v>67</v>
      </c>
      <c r="F91" s="448"/>
      <c r="G91" s="448"/>
      <c r="H91" s="449"/>
    </row>
    <row r="92" spans="2:8" ht="15" customHeight="1" thickBot="1" x14ac:dyDescent="0.3">
      <c r="B92" s="64" t="s">
        <v>55</v>
      </c>
      <c r="C92" s="435"/>
      <c r="D92" s="67" t="s">
        <v>45</v>
      </c>
      <c r="E92" s="450"/>
      <c r="F92" s="451"/>
      <c r="G92" s="451"/>
      <c r="H92" s="452"/>
    </row>
    <row r="93" spans="2:8" ht="15" customHeight="1" x14ac:dyDescent="0.25">
      <c r="B93" s="64"/>
      <c r="C93" s="435" t="s">
        <v>70</v>
      </c>
      <c r="D93" s="66" t="s">
        <v>42</v>
      </c>
      <c r="E93" s="447" t="s">
        <v>68</v>
      </c>
      <c r="F93" s="448"/>
      <c r="G93" s="448"/>
      <c r="H93" s="449"/>
    </row>
    <row r="94" spans="2:8" ht="15" customHeight="1" thickBot="1" x14ac:dyDescent="0.3">
      <c r="B94" s="64" t="s">
        <v>54</v>
      </c>
      <c r="C94" s="435"/>
      <c r="D94" s="67" t="s">
        <v>44</v>
      </c>
      <c r="E94" s="450"/>
      <c r="F94" s="451"/>
      <c r="G94" s="451"/>
      <c r="H94" s="452"/>
    </row>
    <row r="95" spans="2:8" ht="15" customHeight="1" x14ac:dyDescent="0.25">
      <c r="B95" s="64"/>
      <c r="C95" s="435" t="s">
        <v>69</v>
      </c>
      <c r="D95" s="58" t="s">
        <v>42</v>
      </c>
      <c r="E95" s="441" t="s">
        <v>65</v>
      </c>
      <c r="F95" s="442"/>
      <c r="G95" s="442"/>
      <c r="H95" s="443"/>
    </row>
    <row r="96" spans="2:8" ht="15" customHeight="1" thickBot="1" x14ac:dyDescent="0.3">
      <c r="B96" s="64" t="s">
        <v>40</v>
      </c>
      <c r="C96" s="435"/>
      <c r="D96" s="59" t="s">
        <v>43</v>
      </c>
      <c r="E96" s="444"/>
      <c r="F96" s="445"/>
      <c r="G96" s="445"/>
      <c r="H96" s="446"/>
    </row>
    <row r="97" spans="2:4" x14ac:dyDescent="0.3">
      <c r="D97" s="1"/>
    </row>
    <row r="98" spans="2:4" x14ac:dyDescent="0.3">
      <c r="D98" s="1"/>
    </row>
    <row r="100" spans="2:4" x14ac:dyDescent="0.3">
      <c r="B100" s="53" t="s">
        <v>81</v>
      </c>
    </row>
    <row r="101" spans="2:4" x14ac:dyDescent="0.3">
      <c r="B101" s="92" t="s">
        <v>260</v>
      </c>
    </row>
    <row r="102" spans="2:4" x14ac:dyDescent="0.3">
      <c r="B102" s="92" t="s">
        <v>221</v>
      </c>
    </row>
    <row r="103" spans="2:4" x14ac:dyDescent="0.3">
      <c r="B103" s="92" t="s">
        <v>219</v>
      </c>
    </row>
    <row r="104" spans="2:4" x14ac:dyDescent="0.3">
      <c r="B104" s="92" t="s">
        <v>261</v>
      </c>
    </row>
    <row r="105" spans="2:4" x14ac:dyDescent="0.3">
      <c r="B105" s="92"/>
    </row>
    <row r="106" spans="2:4" x14ac:dyDescent="0.3">
      <c r="B106" s="92" t="s">
        <v>217</v>
      </c>
    </row>
    <row r="107" spans="2:4" x14ac:dyDescent="0.3">
      <c r="B107" s="92" t="s">
        <v>262</v>
      </c>
    </row>
    <row r="108" spans="2:4" x14ac:dyDescent="0.3">
      <c r="B108" s="92" t="s">
        <v>220</v>
      </c>
    </row>
    <row r="109" spans="2:4" x14ac:dyDescent="0.3">
      <c r="B109" s="92" t="s">
        <v>218</v>
      </c>
    </row>
    <row r="110" spans="2:4" x14ac:dyDescent="0.3">
      <c r="B110" s="92" t="s">
        <v>263</v>
      </c>
    </row>
    <row r="111" spans="2:4" x14ac:dyDescent="0.3">
      <c r="B111" s="92"/>
    </row>
    <row r="112" spans="2:4" x14ac:dyDescent="0.3">
      <c r="B112" s="51" t="s">
        <v>543</v>
      </c>
    </row>
    <row r="113" spans="2:21" x14ac:dyDescent="0.3">
      <c r="B113" s="51" t="s">
        <v>544</v>
      </c>
    </row>
    <row r="114" spans="2:21" x14ac:dyDescent="0.3">
      <c r="B114" s="51" t="s">
        <v>545</v>
      </c>
    </row>
    <row r="116" spans="2:21" ht="14.25" thickBot="1" x14ac:dyDescent="0.35">
      <c r="B116" s="34" t="s">
        <v>86</v>
      </c>
      <c r="E116" s="34" t="s">
        <v>108</v>
      </c>
      <c r="O116" s="34" t="s">
        <v>85</v>
      </c>
      <c r="P116" s="34">
        <v>63</v>
      </c>
    </row>
    <row r="117" spans="2:21" ht="14.25" thickBot="1" x14ac:dyDescent="0.35">
      <c r="B117" s="126"/>
      <c r="C117" s="124">
        <v>0</v>
      </c>
      <c r="D117" s="70">
        <v>1</v>
      </c>
      <c r="E117" s="70">
        <v>2</v>
      </c>
      <c r="F117" s="70">
        <v>3</v>
      </c>
      <c r="G117" s="70">
        <v>4</v>
      </c>
      <c r="H117" s="70">
        <v>5</v>
      </c>
      <c r="I117" s="70">
        <v>6</v>
      </c>
      <c r="J117" s="70">
        <v>7</v>
      </c>
      <c r="K117" s="70">
        <v>8</v>
      </c>
      <c r="L117" s="70">
        <v>9</v>
      </c>
      <c r="M117" s="70" t="s">
        <v>31</v>
      </c>
      <c r="N117" s="70" t="s">
        <v>26</v>
      </c>
      <c r="O117" s="70" t="s">
        <v>27</v>
      </c>
      <c r="P117" s="70" t="s">
        <v>28</v>
      </c>
      <c r="Q117" s="70" t="s">
        <v>29</v>
      </c>
      <c r="R117" s="5" t="s">
        <v>82</v>
      </c>
      <c r="T117" s="75"/>
      <c r="U117" s="75"/>
    </row>
    <row r="118" spans="2:21" x14ac:dyDescent="0.3">
      <c r="B118" s="127" t="s">
        <v>265</v>
      </c>
      <c r="C118" s="125" t="s">
        <v>25</v>
      </c>
      <c r="D118" s="248" t="s">
        <v>37</v>
      </c>
      <c r="E118" s="248" t="s">
        <v>34</v>
      </c>
      <c r="F118" s="248" t="s">
        <v>35</v>
      </c>
      <c r="G118" s="248" t="s">
        <v>83</v>
      </c>
      <c r="H118" s="248" t="s">
        <v>29</v>
      </c>
      <c r="I118" s="248" t="s">
        <v>36</v>
      </c>
      <c r="J118" s="248" t="s">
        <v>38</v>
      </c>
      <c r="K118" s="248" t="s">
        <v>83</v>
      </c>
      <c r="L118" s="248">
        <v>0</v>
      </c>
      <c r="M118" s="248" t="s">
        <v>84</v>
      </c>
      <c r="N118" s="248">
        <v>1</v>
      </c>
      <c r="O118" s="248"/>
      <c r="P118" s="248"/>
      <c r="Q118" s="248"/>
      <c r="R118" s="68"/>
      <c r="S118" s="76" t="s">
        <v>214</v>
      </c>
      <c r="T118" s="75"/>
      <c r="U118" s="75"/>
    </row>
    <row r="119" spans="2:21" ht="27" x14ac:dyDescent="0.3">
      <c r="B119" s="128" t="s">
        <v>266</v>
      </c>
      <c r="C119" s="80" t="s">
        <v>109</v>
      </c>
      <c r="D119" s="285" t="s">
        <v>110</v>
      </c>
      <c r="E119" s="285" t="s">
        <v>111</v>
      </c>
      <c r="F119" s="285" t="s">
        <v>112</v>
      </c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69"/>
      <c r="S119" s="76" t="s">
        <v>87</v>
      </c>
      <c r="T119" s="75"/>
      <c r="U119" s="75"/>
    </row>
    <row r="120" spans="2:21" ht="15" customHeight="1" x14ac:dyDescent="0.3">
      <c r="B120" s="128" t="s">
        <v>267</v>
      </c>
      <c r="C120" s="54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3"/>
      <c r="S120" s="433" t="s">
        <v>154</v>
      </c>
      <c r="T120" s="75"/>
      <c r="U120" s="75"/>
    </row>
    <row r="121" spans="2:21" ht="15" customHeight="1" x14ac:dyDescent="0.3">
      <c r="B121" s="128" t="s">
        <v>635</v>
      </c>
      <c r="C121" s="84"/>
      <c r="D121" s="284"/>
      <c r="E121" s="284"/>
      <c r="F121" s="284"/>
      <c r="G121" s="284"/>
      <c r="H121" s="284"/>
      <c r="I121" s="284"/>
      <c r="J121" s="284"/>
      <c r="K121" s="284"/>
      <c r="L121" s="284"/>
      <c r="M121" s="284"/>
      <c r="N121" s="284"/>
      <c r="O121" s="284"/>
      <c r="P121" s="284"/>
      <c r="Q121" s="284"/>
      <c r="R121" s="283"/>
      <c r="S121" s="433"/>
      <c r="T121" s="86"/>
      <c r="U121" s="86"/>
    </row>
    <row r="122" spans="2:21" ht="15" customHeight="1" x14ac:dyDescent="0.3">
      <c r="B122" s="128" t="s">
        <v>636</v>
      </c>
      <c r="C122" s="84"/>
      <c r="D122" s="284"/>
      <c r="E122" s="284"/>
      <c r="F122" s="284"/>
      <c r="G122" s="284"/>
      <c r="H122" s="284"/>
      <c r="I122" s="284"/>
      <c r="J122" s="284"/>
      <c r="K122" s="284"/>
      <c r="L122" s="284"/>
      <c r="M122" s="284"/>
      <c r="N122" s="284"/>
      <c r="O122" s="284"/>
      <c r="P122" s="284"/>
      <c r="Q122" s="284"/>
      <c r="R122" s="283"/>
      <c r="S122" s="433"/>
      <c r="T122" s="86"/>
      <c r="U122" s="86"/>
    </row>
    <row r="123" spans="2:21" ht="15" customHeight="1" x14ac:dyDescent="0.3">
      <c r="B123" s="128" t="s">
        <v>637</v>
      </c>
      <c r="C123" s="84"/>
      <c r="D123" s="284"/>
      <c r="E123" s="284"/>
      <c r="F123" s="284"/>
      <c r="G123" s="284"/>
      <c r="H123" s="284"/>
      <c r="I123" s="284"/>
      <c r="J123" s="284"/>
      <c r="K123" s="284"/>
      <c r="L123" s="284"/>
      <c r="M123" s="284"/>
      <c r="N123" s="284"/>
      <c r="O123" s="284"/>
      <c r="P123" s="284"/>
      <c r="Q123" s="284"/>
      <c r="R123" s="283"/>
      <c r="S123" s="433"/>
      <c r="T123" s="86"/>
      <c r="U123" s="86"/>
    </row>
    <row r="124" spans="2:21" ht="15" customHeight="1" x14ac:dyDescent="0.3">
      <c r="B124" s="128" t="s">
        <v>638</v>
      </c>
      <c r="C124" s="84"/>
      <c r="D124" s="284"/>
      <c r="E124" s="284"/>
      <c r="F124" s="284"/>
      <c r="G124" s="284"/>
      <c r="H124" s="284"/>
      <c r="I124" s="284"/>
      <c r="J124" s="284"/>
      <c r="K124" s="284"/>
      <c r="L124" s="284"/>
      <c r="M124" s="284"/>
      <c r="N124" s="284"/>
      <c r="O124" s="284"/>
      <c r="P124" s="284"/>
      <c r="Q124" s="284"/>
      <c r="R124" s="283"/>
      <c r="S124" s="433"/>
      <c r="T124" s="86"/>
      <c r="U124" s="86"/>
    </row>
    <row r="125" spans="2:21" ht="15" customHeight="1" x14ac:dyDescent="0.3">
      <c r="B125" s="128" t="s">
        <v>639</v>
      </c>
      <c r="C125" s="84"/>
      <c r="D125" s="284"/>
      <c r="E125" s="284"/>
      <c r="F125" s="284"/>
      <c r="G125" s="293" t="s">
        <v>689</v>
      </c>
      <c r="H125" s="284"/>
      <c r="I125" s="284"/>
      <c r="J125" s="284"/>
      <c r="K125" s="284"/>
      <c r="L125" s="284"/>
      <c r="M125" s="284"/>
      <c r="N125" s="284"/>
      <c r="O125" s="284"/>
      <c r="P125" s="284"/>
      <c r="Q125" s="284"/>
      <c r="R125" s="283"/>
      <c r="S125" s="433"/>
      <c r="T125" s="86"/>
      <c r="U125" s="86"/>
    </row>
    <row r="126" spans="2:21" ht="15" customHeight="1" x14ac:dyDescent="0.3">
      <c r="B126" s="128" t="s">
        <v>640</v>
      </c>
      <c r="C126" s="84"/>
      <c r="D126" s="284"/>
      <c r="E126" s="284"/>
      <c r="F126" s="284"/>
      <c r="G126" s="284"/>
      <c r="H126" s="284"/>
      <c r="I126" s="284"/>
      <c r="J126" s="284"/>
      <c r="K126" s="284"/>
      <c r="L126" s="284"/>
      <c r="M126" s="284"/>
      <c r="N126" s="284"/>
      <c r="O126" s="284"/>
      <c r="P126" s="284"/>
      <c r="Q126" s="284"/>
      <c r="R126" s="283"/>
      <c r="S126" s="433"/>
      <c r="T126" s="86"/>
      <c r="U126" s="86"/>
    </row>
    <row r="127" spans="2:21" ht="15" customHeight="1" x14ac:dyDescent="0.3">
      <c r="B127" s="128" t="s">
        <v>641</v>
      </c>
      <c r="C127" s="84"/>
      <c r="D127" s="284"/>
      <c r="E127" s="284"/>
      <c r="F127" s="284"/>
      <c r="G127" s="293"/>
      <c r="H127" s="284"/>
      <c r="I127" s="284"/>
      <c r="J127" s="284"/>
      <c r="K127" s="284"/>
      <c r="L127" s="284"/>
      <c r="M127" s="284"/>
      <c r="N127" s="284"/>
      <c r="O127" s="284"/>
      <c r="P127" s="284"/>
      <c r="Q127" s="284"/>
      <c r="R127" s="283"/>
      <c r="S127" s="433"/>
      <c r="T127" s="86"/>
      <c r="U127" s="86"/>
    </row>
    <row r="128" spans="2:21" ht="15" customHeight="1" x14ac:dyDescent="0.3">
      <c r="B128" s="128" t="s">
        <v>642</v>
      </c>
      <c r="C128" s="84"/>
      <c r="D128" s="284"/>
      <c r="E128" s="284"/>
      <c r="F128" s="284"/>
      <c r="G128" s="293"/>
      <c r="H128" s="284"/>
      <c r="I128" s="284"/>
      <c r="J128" s="284"/>
      <c r="K128" s="284"/>
      <c r="L128" s="284"/>
      <c r="M128" s="284"/>
      <c r="N128" s="284"/>
      <c r="O128" s="284"/>
      <c r="P128" s="284"/>
      <c r="Q128" s="284"/>
      <c r="R128" s="283"/>
      <c r="S128" s="433"/>
      <c r="T128" s="86"/>
      <c r="U128" s="86"/>
    </row>
    <row r="129" spans="2:21" ht="15" customHeight="1" x14ac:dyDescent="0.3">
      <c r="B129" s="128" t="s">
        <v>643</v>
      </c>
      <c r="C129" s="84"/>
      <c r="D129" s="284"/>
      <c r="E129" s="284"/>
      <c r="F129" s="284"/>
      <c r="G129" s="293"/>
      <c r="H129" s="284"/>
      <c r="I129" s="284"/>
      <c r="J129" s="284"/>
      <c r="K129" s="284"/>
      <c r="L129" s="284"/>
      <c r="M129" s="284"/>
      <c r="N129" s="284"/>
      <c r="O129" s="284"/>
      <c r="P129" s="284"/>
      <c r="Q129" s="284"/>
      <c r="R129" s="283"/>
      <c r="S129" s="433"/>
      <c r="T129" s="86"/>
      <c r="U129" s="86"/>
    </row>
    <row r="130" spans="2:21" ht="15" customHeight="1" x14ac:dyDescent="0.3">
      <c r="B130" s="128" t="s">
        <v>644</v>
      </c>
      <c r="C130" s="84"/>
      <c r="D130" s="284"/>
      <c r="E130" s="284"/>
      <c r="F130" s="284"/>
      <c r="G130" s="293"/>
      <c r="H130" s="284"/>
      <c r="I130" s="284"/>
      <c r="J130" s="284"/>
      <c r="K130" s="284"/>
      <c r="L130" s="284"/>
      <c r="M130" s="284"/>
      <c r="N130" s="284"/>
      <c r="O130" s="284"/>
      <c r="P130" s="284"/>
      <c r="Q130" s="284"/>
      <c r="R130" s="283"/>
      <c r="S130" s="433"/>
      <c r="T130" s="86"/>
      <c r="U130" s="86"/>
    </row>
    <row r="131" spans="2:21" ht="15" customHeight="1" x14ac:dyDescent="0.3">
      <c r="B131" s="128" t="s">
        <v>645</v>
      </c>
      <c r="C131" s="84"/>
      <c r="D131" s="284"/>
      <c r="E131" s="284"/>
      <c r="F131" s="284"/>
      <c r="G131" s="293"/>
      <c r="H131" s="284"/>
      <c r="I131" s="284"/>
      <c r="J131" s="284"/>
      <c r="K131" s="284"/>
      <c r="L131" s="284"/>
      <c r="M131" s="284"/>
      <c r="N131" s="284"/>
      <c r="O131" s="284"/>
      <c r="P131" s="284"/>
      <c r="Q131" s="284"/>
      <c r="R131" s="283"/>
      <c r="S131" s="433"/>
      <c r="T131" s="86"/>
      <c r="U131" s="86"/>
    </row>
    <row r="132" spans="2:21" ht="15" customHeight="1" x14ac:dyDescent="0.3">
      <c r="B132" s="128" t="s">
        <v>646</v>
      </c>
      <c r="C132" s="84"/>
      <c r="D132" s="284"/>
      <c r="E132" s="284"/>
      <c r="F132" s="284"/>
      <c r="G132" s="284"/>
      <c r="H132" s="284"/>
      <c r="I132" s="284"/>
      <c r="J132" s="284"/>
      <c r="K132" s="284"/>
      <c r="L132" s="284"/>
      <c r="M132" s="284"/>
      <c r="N132" s="284"/>
      <c r="O132" s="284"/>
      <c r="P132" s="284"/>
      <c r="Q132" s="284"/>
      <c r="R132" s="283"/>
      <c r="S132" s="433"/>
      <c r="T132" s="86"/>
      <c r="U132" s="86"/>
    </row>
    <row r="133" spans="2:21" ht="15" customHeight="1" thickBot="1" x14ac:dyDescent="0.35">
      <c r="B133" s="129" t="s">
        <v>631</v>
      </c>
      <c r="C133" s="141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145"/>
      <c r="S133" s="433"/>
      <c r="T133" s="86"/>
      <c r="U133" s="86"/>
    </row>
    <row r="134" spans="2:21" ht="15" customHeight="1" x14ac:dyDescent="0.3">
      <c r="B134" s="292" t="s">
        <v>632</v>
      </c>
      <c r="C134" s="429" t="s">
        <v>659</v>
      </c>
      <c r="D134" s="429"/>
      <c r="E134" s="429"/>
      <c r="F134" s="429"/>
      <c r="G134" s="432" t="s">
        <v>660</v>
      </c>
      <c r="H134" s="429"/>
      <c r="I134" s="429"/>
      <c r="J134" s="429"/>
      <c r="K134" s="432" t="s">
        <v>661</v>
      </c>
      <c r="L134" s="429"/>
      <c r="M134" s="429"/>
      <c r="N134" s="429"/>
      <c r="O134" s="432" t="s">
        <v>662</v>
      </c>
      <c r="P134" s="429"/>
      <c r="Q134" s="429"/>
      <c r="R134" s="430"/>
      <c r="S134" s="399" t="s">
        <v>690</v>
      </c>
      <c r="T134" s="86"/>
      <c r="U134" s="86"/>
    </row>
    <row r="135" spans="2:21" ht="15" customHeight="1" x14ac:dyDescent="0.3">
      <c r="B135" s="128" t="s">
        <v>633</v>
      </c>
      <c r="C135" s="418" t="s">
        <v>663</v>
      </c>
      <c r="D135" s="418"/>
      <c r="E135" s="418"/>
      <c r="F135" s="418"/>
      <c r="G135" s="417" t="s">
        <v>664</v>
      </c>
      <c r="H135" s="418"/>
      <c r="I135" s="418"/>
      <c r="J135" s="418"/>
      <c r="K135" s="417" t="s">
        <v>665</v>
      </c>
      <c r="L135" s="418"/>
      <c r="M135" s="418"/>
      <c r="N135" s="418"/>
      <c r="O135" s="417" t="s">
        <v>680</v>
      </c>
      <c r="P135" s="418"/>
      <c r="Q135" s="418"/>
      <c r="R135" s="419"/>
      <c r="S135" s="433"/>
      <c r="T135" s="86"/>
      <c r="U135" s="86"/>
    </row>
    <row r="136" spans="2:21" ht="15" customHeight="1" x14ac:dyDescent="0.3">
      <c r="B136" s="128" t="s">
        <v>634</v>
      </c>
      <c r="C136" s="418" t="s">
        <v>666</v>
      </c>
      <c r="D136" s="418"/>
      <c r="E136" s="418"/>
      <c r="F136" s="418"/>
      <c r="G136" s="418" t="s">
        <v>667</v>
      </c>
      <c r="H136" s="418"/>
      <c r="I136" s="418"/>
      <c r="J136" s="418"/>
      <c r="K136" s="418" t="s">
        <v>681</v>
      </c>
      <c r="L136" s="418"/>
      <c r="M136" s="418"/>
      <c r="N136" s="418"/>
      <c r="O136" s="418" t="s">
        <v>670</v>
      </c>
      <c r="P136" s="418"/>
      <c r="Q136" s="418"/>
      <c r="R136" s="418"/>
      <c r="S136" s="433"/>
      <c r="T136" s="86"/>
      <c r="U136" s="86"/>
    </row>
    <row r="137" spans="2:21" ht="15" customHeight="1" x14ac:dyDescent="0.3">
      <c r="B137" s="128" t="s">
        <v>647</v>
      </c>
      <c r="C137" s="418" t="s">
        <v>668</v>
      </c>
      <c r="D137" s="418"/>
      <c r="E137" s="418"/>
      <c r="F137" s="418"/>
      <c r="G137" s="418" t="s">
        <v>669</v>
      </c>
      <c r="H137" s="418"/>
      <c r="I137" s="418"/>
      <c r="J137" s="418"/>
      <c r="K137" s="418" t="s">
        <v>673</v>
      </c>
      <c r="L137" s="418"/>
      <c r="M137" s="418"/>
      <c r="N137" s="418"/>
      <c r="O137" s="418" t="s">
        <v>674</v>
      </c>
      <c r="P137" s="418"/>
      <c r="Q137" s="418"/>
      <c r="R137" s="418"/>
      <c r="S137" s="433"/>
      <c r="T137" s="86"/>
      <c r="U137" s="86"/>
    </row>
    <row r="138" spans="2:21" ht="15" customHeight="1" x14ac:dyDescent="0.3">
      <c r="B138" s="128" t="s">
        <v>648</v>
      </c>
      <c r="C138" s="418" t="s">
        <v>671</v>
      </c>
      <c r="D138" s="418"/>
      <c r="E138" s="418"/>
      <c r="F138" s="418"/>
      <c r="G138" s="418" t="s">
        <v>672</v>
      </c>
      <c r="H138" s="418"/>
      <c r="I138" s="418"/>
      <c r="J138" s="418"/>
      <c r="K138" s="418" t="s">
        <v>677</v>
      </c>
      <c r="L138" s="418"/>
      <c r="M138" s="418"/>
      <c r="N138" s="418"/>
      <c r="O138" s="418" t="s">
        <v>682</v>
      </c>
      <c r="P138" s="418"/>
      <c r="Q138" s="418"/>
      <c r="R138" s="418"/>
      <c r="S138" s="433"/>
      <c r="T138" s="86"/>
      <c r="U138" s="86"/>
    </row>
    <row r="139" spans="2:21" ht="15" customHeight="1" x14ac:dyDescent="0.3">
      <c r="B139" s="128" t="s">
        <v>649</v>
      </c>
      <c r="C139" s="418" t="s">
        <v>675</v>
      </c>
      <c r="D139" s="418"/>
      <c r="E139" s="418"/>
      <c r="F139" s="418"/>
      <c r="G139" s="418" t="s">
        <v>676</v>
      </c>
      <c r="H139" s="418"/>
      <c r="I139" s="418"/>
      <c r="J139" s="418"/>
      <c r="K139" s="418" t="s">
        <v>683</v>
      </c>
      <c r="L139" s="418"/>
      <c r="M139" s="418"/>
      <c r="N139" s="418"/>
      <c r="O139" s="418" t="s">
        <v>684</v>
      </c>
      <c r="P139" s="418"/>
      <c r="Q139" s="418"/>
      <c r="R139" s="418"/>
      <c r="S139" s="433"/>
      <c r="T139" s="86"/>
      <c r="U139" s="86"/>
    </row>
    <row r="140" spans="2:21" ht="15" customHeight="1" x14ac:dyDescent="0.3">
      <c r="B140" s="128" t="s">
        <v>650</v>
      </c>
      <c r="C140" s="418" t="s">
        <v>678</v>
      </c>
      <c r="D140" s="418"/>
      <c r="E140" s="418"/>
      <c r="F140" s="418"/>
      <c r="G140" s="418" t="s">
        <v>679</v>
      </c>
      <c r="H140" s="418"/>
      <c r="I140" s="418"/>
      <c r="J140" s="418"/>
      <c r="K140" s="418" t="s">
        <v>685</v>
      </c>
      <c r="L140" s="418"/>
      <c r="M140" s="418"/>
      <c r="N140" s="418"/>
      <c r="O140" s="418" t="s">
        <v>686</v>
      </c>
      <c r="P140" s="418"/>
      <c r="Q140" s="418"/>
      <c r="R140" s="418"/>
      <c r="S140" s="433"/>
      <c r="T140" s="86"/>
      <c r="U140" s="86"/>
    </row>
    <row r="141" spans="2:21" ht="15" customHeight="1" x14ac:dyDescent="0.3">
      <c r="B141" s="128" t="s">
        <v>651</v>
      </c>
      <c r="C141" s="418" t="s">
        <v>687</v>
      </c>
      <c r="D141" s="418"/>
      <c r="E141" s="418"/>
      <c r="F141" s="418"/>
      <c r="G141" s="418" t="s">
        <v>688</v>
      </c>
      <c r="H141" s="418"/>
      <c r="I141" s="418"/>
      <c r="J141" s="418"/>
      <c r="K141" s="418"/>
      <c r="L141" s="418"/>
      <c r="M141" s="418"/>
      <c r="N141" s="418"/>
      <c r="O141" s="418"/>
      <c r="P141" s="418"/>
      <c r="Q141" s="418"/>
      <c r="R141" s="418"/>
      <c r="S141" s="433"/>
      <c r="T141" s="86"/>
      <c r="U141" s="86"/>
    </row>
    <row r="142" spans="2:21" ht="15" customHeight="1" x14ac:dyDescent="0.3">
      <c r="B142" s="128" t="s">
        <v>652</v>
      </c>
      <c r="C142" s="84"/>
      <c r="D142" s="284"/>
      <c r="E142" s="284"/>
      <c r="F142" s="284"/>
      <c r="G142" s="293"/>
      <c r="H142" s="284"/>
      <c r="I142" s="284"/>
      <c r="J142" s="284"/>
      <c r="K142" s="284"/>
      <c r="L142" s="284"/>
      <c r="M142" s="284"/>
      <c r="N142" s="284"/>
      <c r="O142" s="284"/>
      <c r="P142" s="284"/>
      <c r="Q142" s="284"/>
      <c r="R142" s="283"/>
      <c r="S142" s="433" t="s">
        <v>154</v>
      </c>
      <c r="T142" s="86"/>
      <c r="U142" s="86"/>
    </row>
    <row r="143" spans="2:21" ht="15" customHeight="1" x14ac:dyDescent="0.3">
      <c r="B143" s="128" t="s">
        <v>653</v>
      </c>
      <c r="C143" s="84"/>
      <c r="D143" s="284"/>
      <c r="E143" s="284"/>
      <c r="F143" s="284"/>
      <c r="G143" s="293"/>
      <c r="H143" s="284"/>
      <c r="I143" s="284"/>
      <c r="J143" s="284"/>
      <c r="K143" s="284"/>
      <c r="L143" s="284"/>
      <c r="M143" s="284"/>
      <c r="N143" s="284"/>
      <c r="O143" s="284"/>
      <c r="P143" s="284"/>
      <c r="Q143" s="284"/>
      <c r="R143" s="283"/>
      <c r="S143" s="433"/>
      <c r="T143" s="86"/>
      <c r="U143" s="86"/>
    </row>
    <row r="144" spans="2:21" ht="15" customHeight="1" x14ac:dyDescent="0.3">
      <c r="B144" s="128" t="s">
        <v>654</v>
      </c>
      <c r="C144" s="84"/>
      <c r="D144" s="284"/>
      <c r="E144" s="284"/>
      <c r="F144" s="284"/>
      <c r="G144" s="293"/>
      <c r="H144" s="284"/>
      <c r="I144" s="284"/>
      <c r="J144" s="284"/>
      <c r="K144" s="284"/>
      <c r="L144" s="284"/>
      <c r="M144" s="284"/>
      <c r="N144" s="284"/>
      <c r="O144" s="284"/>
      <c r="P144" s="284"/>
      <c r="Q144" s="284"/>
      <c r="R144" s="283"/>
      <c r="S144" s="433"/>
      <c r="T144" s="86"/>
      <c r="U144" s="86"/>
    </row>
    <row r="145" spans="2:21" ht="15" customHeight="1" x14ac:dyDescent="0.3">
      <c r="B145" s="128" t="s">
        <v>655</v>
      </c>
      <c r="C145" s="84"/>
      <c r="D145" s="284"/>
      <c r="E145" s="284"/>
      <c r="F145" s="284"/>
      <c r="G145" s="293" t="s">
        <v>689</v>
      </c>
      <c r="H145" s="284"/>
      <c r="I145" s="284"/>
      <c r="J145" s="284"/>
      <c r="K145" s="284"/>
      <c r="L145" s="284"/>
      <c r="M145" s="284"/>
      <c r="N145" s="284"/>
      <c r="O145" s="284"/>
      <c r="P145" s="284"/>
      <c r="Q145" s="284"/>
      <c r="R145" s="283"/>
      <c r="S145" s="433"/>
      <c r="T145" s="86"/>
      <c r="U145" s="86"/>
    </row>
    <row r="146" spans="2:21" ht="15" customHeight="1" x14ac:dyDescent="0.3">
      <c r="B146" s="128" t="s">
        <v>656</v>
      </c>
      <c r="C146" s="84"/>
      <c r="D146" s="284"/>
      <c r="E146" s="284"/>
      <c r="F146" s="284"/>
      <c r="G146" s="293"/>
      <c r="H146" s="284"/>
      <c r="I146" s="284"/>
      <c r="J146" s="284"/>
      <c r="K146" s="284"/>
      <c r="L146" s="284"/>
      <c r="M146" s="284"/>
      <c r="N146" s="284"/>
      <c r="O146" s="284"/>
      <c r="P146" s="284"/>
      <c r="Q146" s="284"/>
      <c r="R146" s="283"/>
      <c r="S146" s="433"/>
      <c r="T146" s="86"/>
      <c r="U146" s="86"/>
    </row>
    <row r="147" spans="2:21" ht="15" customHeight="1" x14ac:dyDescent="0.3">
      <c r="B147" s="128" t="s">
        <v>657</v>
      </c>
      <c r="C147" s="84"/>
      <c r="D147" s="284"/>
      <c r="E147" s="284"/>
      <c r="F147" s="284"/>
      <c r="G147" s="284"/>
      <c r="H147" s="284"/>
      <c r="I147" s="284"/>
      <c r="J147" s="284"/>
      <c r="K147" s="284"/>
      <c r="L147" s="284"/>
      <c r="M147" s="284"/>
      <c r="N147" s="284"/>
      <c r="O147" s="284"/>
      <c r="P147" s="284"/>
      <c r="Q147" s="284"/>
      <c r="R147" s="283"/>
      <c r="S147" s="433"/>
      <c r="T147" s="86"/>
      <c r="U147" s="86"/>
    </row>
    <row r="148" spans="2:21" ht="15" customHeight="1" x14ac:dyDescent="0.3">
      <c r="B148" s="128" t="s">
        <v>658</v>
      </c>
      <c r="C148" s="84"/>
      <c r="D148" s="139"/>
      <c r="E148" s="139"/>
      <c r="F148" s="139"/>
      <c r="G148" s="293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40"/>
      <c r="S148" s="433"/>
      <c r="T148" s="75"/>
      <c r="U148" s="75"/>
    </row>
    <row r="149" spans="2:21" ht="15" customHeight="1" thickBot="1" x14ac:dyDescent="0.35">
      <c r="B149" s="130" t="s">
        <v>268</v>
      </c>
      <c r="C149" s="141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5"/>
      <c r="S149" s="433"/>
      <c r="T149" s="75"/>
      <c r="U149" s="75"/>
    </row>
    <row r="150" spans="2:21" ht="15" customHeight="1" x14ac:dyDescent="0.3">
      <c r="B150" s="127" t="s">
        <v>269</v>
      </c>
      <c r="C150" s="432" t="s">
        <v>205</v>
      </c>
      <c r="D150" s="429"/>
      <c r="E150" s="429"/>
      <c r="F150" s="429"/>
      <c r="G150" s="429" t="s">
        <v>206</v>
      </c>
      <c r="H150" s="429"/>
      <c r="I150" s="429"/>
      <c r="J150" s="429"/>
      <c r="K150" s="429" t="s">
        <v>207</v>
      </c>
      <c r="L150" s="429"/>
      <c r="M150" s="429"/>
      <c r="N150" s="429"/>
      <c r="O150" s="429" t="s">
        <v>208</v>
      </c>
      <c r="P150" s="429"/>
      <c r="Q150" s="429"/>
      <c r="R150" s="430"/>
      <c r="S150" s="399" t="s">
        <v>215</v>
      </c>
      <c r="T150" s="75"/>
      <c r="U150" s="75"/>
    </row>
    <row r="151" spans="2:21" ht="15" customHeight="1" x14ac:dyDescent="0.3">
      <c r="B151" s="128" t="s">
        <v>270</v>
      </c>
      <c r="C151" s="417" t="s">
        <v>209</v>
      </c>
      <c r="D151" s="418"/>
      <c r="E151" s="418"/>
      <c r="F151" s="418"/>
      <c r="G151" s="418" t="s">
        <v>210</v>
      </c>
      <c r="H151" s="418"/>
      <c r="I151" s="418"/>
      <c r="J151" s="418"/>
      <c r="K151" s="418" t="s">
        <v>211</v>
      </c>
      <c r="L151" s="418"/>
      <c r="M151" s="418"/>
      <c r="N151" s="418"/>
      <c r="O151" s="418" t="s">
        <v>212</v>
      </c>
      <c r="P151" s="418"/>
      <c r="Q151" s="418"/>
      <c r="R151" s="419"/>
      <c r="S151" s="399"/>
      <c r="T151" s="75"/>
      <c r="U151" s="75"/>
    </row>
    <row r="152" spans="2:21" ht="15" customHeight="1" x14ac:dyDescent="0.3">
      <c r="B152" s="128" t="s">
        <v>264</v>
      </c>
      <c r="C152" s="417"/>
      <c r="D152" s="418"/>
      <c r="E152" s="418"/>
      <c r="F152" s="418"/>
      <c r="G152" s="418"/>
      <c r="H152" s="418"/>
      <c r="I152" s="418"/>
      <c r="J152" s="418"/>
      <c r="K152" s="418"/>
      <c r="L152" s="418"/>
      <c r="M152" s="418"/>
      <c r="N152" s="418"/>
      <c r="O152" s="418"/>
      <c r="P152" s="418"/>
      <c r="Q152" s="418"/>
      <c r="R152" s="419"/>
      <c r="S152" s="399"/>
      <c r="T152" s="75"/>
      <c r="U152" s="75"/>
    </row>
    <row r="153" spans="2:21" ht="15" customHeight="1" thickBot="1" x14ac:dyDescent="0.35">
      <c r="B153" s="129" t="s">
        <v>271</v>
      </c>
      <c r="C153" s="426" t="s">
        <v>275</v>
      </c>
      <c r="D153" s="427"/>
      <c r="E153" s="427"/>
      <c r="F153" s="427"/>
      <c r="G153" s="427" t="s">
        <v>274</v>
      </c>
      <c r="H153" s="427"/>
      <c r="I153" s="427"/>
      <c r="J153" s="427"/>
      <c r="K153" s="427" t="s">
        <v>273</v>
      </c>
      <c r="L153" s="427"/>
      <c r="M153" s="427"/>
      <c r="N153" s="427"/>
      <c r="O153" s="427" t="s">
        <v>272</v>
      </c>
      <c r="P153" s="427"/>
      <c r="Q153" s="427"/>
      <c r="R153" s="428"/>
      <c r="S153" s="399"/>
    </row>
    <row r="154" spans="2:21" ht="15" customHeight="1" x14ac:dyDescent="0.3">
      <c r="B154" s="127" t="s">
        <v>276</v>
      </c>
      <c r="C154" s="420" t="s">
        <v>205</v>
      </c>
      <c r="D154" s="421"/>
      <c r="E154" s="421"/>
      <c r="F154" s="421"/>
      <c r="G154" s="421" t="s">
        <v>206</v>
      </c>
      <c r="H154" s="421"/>
      <c r="I154" s="421"/>
      <c r="J154" s="421"/>
      <c r="K154" s="421" t="s">
        <v>207</v>
      </c>
      <c r="L154" s="421"/>
      <c r="M154" s="421"/>
      <c r="N154" s="421"/>
      <c r="O154" s="421" t="s">
        <v>208</v>
      </c>
      <c r="P154" s="421"/>
      <c r="Q154" s="421"/>
      <c r="R154" s="422"/>
      <c r="S154" s="399" t="s">
        <v>216</v>
      </c>
    </row>
    <row r="155" spans="2:21" ht="15" customHeight="1" x14ac:dyDescent="0.3">
      <c r="B155" s="128" t="s">
        <v>264</v>
      </c>
      <c r="C155" s="404"/>
      <c r="D155" s="405"/>
      <c r="E155" s="405"/>
      <c r="F155" s="405"/>
      <c r="G155" s="405"/>
      <c r="H155" s="405"/>
      <c r="I155" s="405"/>
      <c r="J155" s="405"/>
      <c r="K155" s="405"/>
      <c r="L155" s="405"/>
      <c r="M155" s="405"/>
      <c r="N155" s="405"/>
      <c r="O155" s="405"/>
      <c r="P155" s="405"/>
      <c r="Q155" s="405"/>
      <c r="R155" s="425"/>
      <c r="S155" s="399"/>
      <c r="T155" s="86"/>
      <c r="U155" s="86"/>
    </row>
    <row r="156" spans="2:21" ht="15" customHeight="1" thickBot="1" x14ac:dyDescent="0.35">
      <c r="B156" s="129" t="s">
        <v>277</v>
      </c>
      <c r="C156" s="414" t="s">
        <v>275</v>
      </c>
      <c r="D156" s="415"/>
      <c r="E156" s="415"/>
      <c r="F156" s="415"/>
      <c r="G156" s="415" t="s">
        <v>274</v>
      </c>
      <c r="H156" s="415"/>
      <c r="I156" s="415"/>
      <c r="J156" s="415"/>
      <c r="K156" s="415" t="s">
        <v>273</v>
      </c>
      <c r="L156" s="415"/>
      <c r="M156" s="415"/>
      <c r="N156" s="415"/>
      <c r="O156" s="415" t="s">
        <v>272</v>
      </c>
      <c r="P156" s="415"/>
      <c r="Q156" s="415"/>
      <c r="R156" s="416"/>
      <c r="S156" s="399"/>
    </row>
    <row r="157" spans="2:21" ht="15" customHeight="1" x14ac:dyDescent="0.3">
      <c r="B157" s="127" t="s">
        <v>278</v>
      </c>
      <c r="C157" s="432" t="s">
        <v>205</v>
      </c>
      <c r="D157" s="429"/>
      <c r="E157" s="429"/>
      <c r="F157" s="429"/>
      <c r="G157" s="429" t="s">
        <v>206</v>
      </c>
      <c r="H157" s="429"/>
      <c r="I157" s="429"/>
      <c r="J157" s="429"/>
      <c r="K157" s="429" t="s">
        <v>207</v>
      </c>
      <c r="L157" s="429"/>
      <c r="M157" s="429"/>
      <c r="N157" s="429"/>
      <c r="O157" s="429" t="s">
        <v>208</v>
      </c>
      <c r="P157" s="429"/>
      <c r="Q157" s="429"/>
      <c r="R157" s="430"/>
      <c r="S157" s="399" t="s">
        <v>280</v>
      </c>
    </row>
    <row r="158" spans="2:21" ht="15" customHeight="1" x14ac:dyDescent="0.3">
      <c r="B158" s="128" t="s">
        <v>264</v>
      </c>
      <c r="C158" s="417"/>
      <c r="D158" s="418"/>
      <c r="E158" s="418"/>
      <c r="F158" s="418"/>
      <c r="G158" s="418"/>
      <c r="H158" s="418"/>
      <c r="I158" s="418"/>
      <c r="J158" s="418"/>
      <c r="K158" s="418"/>
      <c r="L158" s="418"/>
      <c r="M158" s="418"/>
      <c r="N158" s="418"/>
      <c r="O158" s="418"/>
      <c r="P158" s="418"/>
      <c r="Q158" s="418"/>
      <c r="R158" s="419"/>
      <c r="S158" s="399"/>
      <c r="T158" s="86"/>
      <c r="U158" s="86"/>
    </row>
    <row r="159" spans="2:21" ht="15" customHeight="1" thickBot="1" x14ac:dyDescent="0.35">
      <c r="B159" s="129" t="s">
        <v>279</v>
      </c>
      <c r="C159" s="426" t="s">
        <v>275</v>
      </c>
      <c r="D159" s="427"/>
      <c r="E159" s="427"/>
      <c r="F159" s="427"/>
      <c r="G159" s="427" t="s">
        <v>274</v>
      </c>
      <c r="H159" s="427"/>
      <c r="I159" s="427"/>
      <c r="J159" s="427"/>
      <c r="K159" s="427" t="s">
        <v>273</v>
      </c>
      <c r="L159" s="427"/>
      <c r="M159" s="427"/>
      <c r="N159" s="427"/>
      <c r="O159" s="427" t="s">
        <v>272</v>
      </c>
      <c r="P159" s="427"/>
      <c r="Q159" s="427"/>
      <c r="R159" s="428"/>
      <c r="S159" s="399"/>
    </row>
    <row r="160" spans="2:21" ht="15" customHeight="1" thickBot="1" x14ac:dyDescent="0.35">
      <c r="B160" s="128" t="s">
        <v>264</v>
      </c>
      <c r="C160" s="431"/>
      <c r="D160" s="423"/>
      <c r="E160" s="423"/>
      <c r="F160" s="423"/>
      <c r="G160" s="423"/>
      <c r="H160" s="423"/>
      <c r="I160" s="423"/>
      <c r="J160" s="423"/>
      <c r="K160" s="423"/>
      <c r="L160" s="423"/>
      <c r="M160" s="423"/>
      <c r="N160" s="423"/>
      <c r="O160" s="423"/>
      <c r="P160" s="423"/>
      <c r="Q160" s="423"/>
      <c r="R160" s="424"/>
      <c r="S160" s="138"/>
      <c r="T160" s="86"/>
      <c r="U160" s="86"/>
    </row>
    <row r="161" spans="2:21" ht="15" customHeight="1" x14ac:dyDescent="0.3">
      <c r="B161" s="127" t="s">
        <v>542</v>
      </c>
      <c r="C161" s="420" t="s">
        <v>205</v>
      </c>
      <c r="D161" s="421"/>
      <c r="E161" s="421"/>
      <c r="F161" s="421"/>
      <c r="G161" s="421" t="s">
        <v>206</v>
      </c>
      <c r="H161" s="421"/>
      <c r="I161" s="421"/>
      <c r="J161" s="421"/>
      <c r="K161" s="421" t="s">
        <v>207</v>
      </c>
      <c r="L161" s="421"/>
      <c r="M161" s="421"/>
      <c r="N161" s="421"/>
      <c r="O161" s="421" t="s">
        <v>208</v>
      </c>
      <c r="P161" s="421"/>
      <c r="Q161" s="421"/>
      <c r="R161" s="422"/>
      <c r="S161" s="399" t="s">
        <v>281</v>
      </c>
    </row>
    <row r="162" spans="2:21" ht="15" customHeight="1" x14ac:dyDescent="0.3">
      <c r="B162" s="128" t="s">
        <v>264</v>
      </c>
      <c r="C162" s="404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5"/>
      <c r="P162" s="405"/>
      <c r="Q162" s="405"/>
      <c r="R162" s="425"/>
      <c r="S162" s="399"/>
      <c r="T162" s="86"/>
      <c r="U162" s="86"/>
    </row>
    <row r="163" spans="2:21" ht="15" customHeight="1" thickBot="1" x14ac:dyDescent="0.35">
      <c r="B163" s="129" t="s">
        <v>213</v>
      </c>
      <c r="C163" s="414" t="s">
        <v>275</v>
      </c>
      <c r="D163" s="415"/>
      <c r="E163" s="415"/>
      <c r="F163" s="415"/>
      <c r="G163" s="415" t="s">
        <v>274</v>
      </c>
      <c r="H163" s="415"/>
      <c r="I163" s="415"/>
      <c r="J163" s="415"/>
      <c r="K163" s="415" t="s">
        <v>273</v>
      </c>
      <c r="L163" s="415"/>
      <c r="M163" s="415"/>
      <c r="N163" s="415"/>
      <c r="O163" s="415" t="s">
        <v>272</v>
      </c>
      <c r="P163" s="415"/>
      <c r="Q163" s="415"/>
      <c r="R163" s="416"/>
      <c r="S163" s="399"/>
    </row>
    <row r="165" spans="2:21" x14ac:dyDescent="0.3">
      <c r="B165" s="36"/>
    </row>
    <row r="166" spans="2:21" x14ac:dyDescent="0.3">
      <c r="B166" s="36"/>
    </row>
  </sheetData>
  <mergeCells count="127">
    <mergeCell ref="S120:S133"/>
    <mergeCell ref="S134:S141"/>
    <mergeCell ref="S142:S149"/>
    <mergeCell ref="C140:F140"/>
    <mergeCell ref="G140:J140"/>
    <mergeCell ref="K140:N140"/>
    <mergeCell ref="O140:R140"/>
    <mergeCell ref="C141:F141"/>
    <mergeCell ref="G141:J141"/>
    <mergeCell ref="K141:N141"/>
    <mergeCell ref="O141:R141"/>
    <mergeCell ref="C138:F138"/>
    <mergeCell ref="G138:J138"/>
    <mergeCell ref="K138:N138"/>
    <mergeCell ref="O138:R138"/>
    <mergeCell ref="C139:F139"/>
    <mergeCell ref="G139:J139"/>
    <mergeCell ref="K139:N139"/>
    <mergeCell ref="O139:R139"/>
    <mergeCell ref="C136:F136"/>
    <mergeCell ref="G136:J136"/>
    <mergeCell ref="K136:N136"/>
    <mergeCell ref="O136:R136"/>
    <mergeCell ref="C137:F137"/>
    <mergeCell ref="K137:N137"/>
    <mergeCell ref="O137:R137"/>
    <mergeCell ref="C134:F134"/>
    <mergeCell ref="G134:J134"/>
    <mergeCell ref="K134:N134"/>
    <mergeCell ref="O134:R134"/>
    <mergeCell ref="C135:F135"/>
    <mergeCell ref="G135:J135"/>
    <mergeCell ref="K135:N135"/>
    <mergeCell ref="O135:R135"/>
    <mergeCell ref="C89:C90"/>
    <mergeCell ref="C91:C92"/>
    <mergeCell ref="C93:C94"/>
    <mergeCell ref="C75:C76"/>
    <mergeCell ref="C77:C78"/>
    <mergeCell ref="C79:C80"/>
    <mergeCell ref="C81:C82"/>
    <mergeCell ref="C83:C84"/>
    <mergeCell ref="G137:J137"/>
    <mergeCell ref="K151:N151"/>
    <mergeCell ref="G150:J150"/>
    <mergeCell ref="K150:N150"/>
    <mergeCell ref="O151:R151"/>
    <mergeCell ref="C151:F151"/>
    <mergeCell ref="G151:J151"/>
    <mergeCell ref="E77:H78"/>
    <mergeCell ref="E75:H76"/>
    <mergeCell ref="E73:H74"/>
    <mergeCell ref="C150:F150"/>
    <mergeCell ref="O150:R150"/>
    <mergeCell ref="E87:H88"/>
    <mergeCell ref="E85:H86"/>
    <mergeCell ref="E83:H84"/>
    <mergeCell ref="E81:H82"/>
    <mergeCell ref="E79:H80"/>
    <mergeCell ref="E95:H96"/>
    <mergeCell ref="E93:H94"/>
    <mergeCell ref="E91:H92"/>
    <mergeCell ref="E89:H90"/>
    <mergeCell ref="C95:C96"/>
    <mergeCell ref="C73:C74"/>
    <mergeCell ref="C85:C86"/>
    <mergeCell ref="C87:C88"/>
    <mergeCell ref="C160:F160"/>
    <mergeCell ref="C162:F162"/>
    <mergeCell ref="C152:F152"/>
    <mergeCell ref="C155:F155"/>
    <mergeCell ref="C156:F156"/>
    <mergeCell ref="G156:J156"/>
    <mergeCell ref="C154:F154"/>
    <mergeCell ref="G154:J154"/>
    <mergeCell ref="G153:J153"/>
    <mergeCell ref="C153:F153"/>
    <mergeCell ref="C157:F157"/>
    <mergeCell ref="G157:J157"/>
    <mergeCell ref="K160:N160"/>
    <mergeCell ref="O160:R160"/>
    <mergeCell ref="O162:R162"/>
    <mergeCell ref="C159:F159"/>
    <mergeCell ref="G159:J159"/>
    <mergeCell ref="K159:N159"/>
    <mergeCell ref="O159:R159"/>
    <mergeCell ref="O152:R152"/>
    <mergeCell ref="O155:R155"/>
    <mergeCell ref="K152:N152"/>
    <mergeCell ref="K162:N162"/>
    <mergeCell ref="K153:N153"/>
    <mergeCell ref="K156:N156"/>
    <mergeCell ref="O156:R156"/>
    <mergeCell ref="O153:R153"/>
    <mergeCell ref="K154:N154"/>
    <mergeCell ref="O154:R154"/>
    <mergeCell ref="K155:N155"/>
    <mergeCell ref="K157:N157"/>
    <mergeCell ref="O157:R157"/>
    <mergeCell ref="G152:J152"/>
    <mergeCell ref="G155:J155"/>
    <mergeCell ref="G160:J160"/>
    <mergeCell ref="G162:J162"/>
    <mergeCell ref="S161:S163"/>
    <mergeCell ref="E6:F6"/>
    <mergeCell ref="E7:F7"/>
    <mergeCell ref="E8:F8"/>
    <mergeCell ref="E9:F9"/>
    <mergeCell ref="G6:N6"/>
    <mergeCell ref="G7:N7"/>
    <mergeCell ref="G8:N8"/>
    <mergeCell ref="G9:N9"/>
    <mergeCell ref="S150:S153"/>
    <mergeCell ref="S154:S156"/>
    <mergeCell ref="C163:F163"/>
    <mergeCell ref="G163:J163"/>
    <mergeCell ref="K163:N163"/>
    <mergeCell ref="S157:S159"/>
    <mergeCell ref="O163:R163"/>
    <mergeCell ref="C158:F158"/>
    <mergeCell ref="G158:J158"/>
    <mergeCell ref="K158:N158"/>
    <mergeCell ref="O158:R158"/>
    <mergeCell ref="C161:F161"/>
    <mergeCell ref="G161:J161"/>
    <mergeCell ref="K161:N161"/>
    <mergeCell ref="O161:R16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66"/>
  <sheetViews>
    <sheetView zoomScale="70" zoomScaleNormal="70" workbookViewId="0">
      <selection activeCell="H155" sqref="H155"/>
    </sheetView>
  </sheetViews>
  <sheetFormatPr defaultColWidth="9" defaultRowHeight="13.5" x14ac:dyDescent="0.3"/>
  <cols>
    <col min="1" max="1" width="3.625" style="30" customWidth="1"/>
    <col min="2" max="3" width="10.625" style="1" customWidth="1"/>
    <col min="4" max="4" width="20.75" style="1" customWidth="1"/>
    <col min="5" max="5" width="8.625" style="1" customWidth="1"/>
    <col min="6" max="6" width="64.25" style="1" customWidth="1"/>
    <col min="7" max="7" width="3.625" style="74" customWidth="1"/>
    <col min="8" max="8" width="34.375" style="1" customWidth="1"/>
    <col min="9" max="9" width="7.625" style="1" customWidth="1"/>
    <col min="10" max="10" width="12.625" style="1" customWidth="1"/>
    <col min="11" max="11" width="7.625" style="1" customWidth="1"/>
    <col min="12" max="12" width="20.625" style="1" customWidth="1"/>
    <col min="13" max="13" width="3.625" style="1" customWidth="1"/>
    <col min="14" max="14" width="6.625" style="1" customWidth="1"/>
    <col min="15" max="15" width="7.625" style="1" customWidth="1"/>
    <col min="16" max="16" width="12.625" style="1" customWidth="1"/>
    <col min="17" max="17" width="7.625" style="1" customWidth="1"/>
    <col min="18" max="18" width="20.625" style="1" customWidth="1"/>
    <col min="19" max="19" width="3.625" style="1" customWidth="1"/>
    <col min="20" max="16384" width="9" style="1"/>
  </cols>
  <sheetData>
    <row r="2" spans="1:10" ht="17.25" x14ac:dyDescent="0.3">
      <c r="B2" s="104" t="s">
        <v>947</v>
      </c>
      <c r="H2" s="7" t="s">
        <v>155</v>
      </c>
      <c r="I2" s="6" t="s">
        <v>23</v>
      </c>
      <c r="J2" s="3" t="s">
        <v>24</v>
      </c>
    </row>
    <row r="3" spans="1:10" x14ac:dyDescent="0.3">
      <c r="B3" s="222" t="s">
        <v>121</v>
      </c>
      <c r="H3" s="187" t="s">
        <v>10</v>
      </c>
      <c r="I3" s="196" t="s">
        <v>11</v>
      </c>
      <c r="J3" s="30" t="s">
        <v>20</v>
      </c>
    </row>
    <row r="4" spans="1:10" ht="14.25" thickBot="1" x14ac:dyDescent="0.35">
      <c r="H4" s="205" t="s">
        <v>145</v>
      </c>
      <c r="I4" s="212" t="s">
        <v>135</v>
      </c>
      <c r="J4" s="338" t="s">
        <v>859</v>
      </c>
    </row>
    <row r="5" spans="1:10" ht="27.75" thickBot="1" x14ac:dyDescent="0.35">
      <c r="B5" s="4" t="s">
        <v>0</v>
      </c>
      <c r="C5" s="27" t="s">
        <v>15</v>
      </c>
      <c r="D5" s="28" t="s">
        <v>16</v>
      </c>
      <c r="E5" s="29" t="s">
        <v>17</v>
      </c>
      <c r="F5" s="5" t="s">
        <v>1</v>
      </c>
      <c r="H5" s="339" t="s">
        <v>858</v>
      </c>
    </row>
    <row r="6" spans="1:10" s="30" customFormat="1" ht="13.5" customHeight="1" x14ac:dyDescent="0.3">
      <c r="A6" s="178"/>
      <c r="B6" s="20">
        <v>0</v>
      </c>
      <c r="C6" s="14" t="s">
        <v>20</v>
      </c>
      <c r="D6" s="157" t="s">
        <v>9</v>
      </c>
      <c r="E6" s="73" t="s">
        <v>18</v>
      </c>
      <c r="F6" s="360" t="s">
        <v>296</v>
      </c>
    </row>
    <row r="7" spans="1:10" s="30" customFormat="1" x14ac:dyDescent="0.3">
      <c r="A7" s="178"/>
      <c r="B7" s="21">
        <v>1</v>
      </c>
      <c r="C7" s="14" t="s">
        <v>20</v>
      </c>
      <c r="D7" s="157" t="s">
        <v>9</v>
      </c>
      <c r="E7" s="73" t="s">
        <v>18</v>
      </c>
      <c r="F7" s="360" t="s">
        <v>296</v>
      </c>
    </row>
    <row r="8" spans="1:10" s="30" customFormat="1" x14ac:dyDescent="0.3">
      <c r="A8" s="178"/>
      <c r="B8" s="192">
        <v>2</v>
      </c>
      <c r="C8" s="189" t="s">
        <v>124</v>
      </c>
      <c r="D8" s="190" t="s">
        <v>122</v>
      </c>
      <c r="E8" s="191" t="s">
        <v>19</v>
      </c>
      <c r="F8" s="453" t="s">
        <v>951</v>
      </c>
    </row>
    <row r="9" spans="1:10" s="30" customFormat="1" x14ac:dyDescent="0.3">
      <c r="A9" s="178"/>
      <c r="B9" s="192">
        <v>3</v>
      </c>
      <c r="C9" s="193" t="s">
        <v>124</v>
      </c>
      <c r="D9" s="194" t="s">
        <v>123</v>
      </c>
      <c r="E9" s="195" t="s">
        <v>18</v>
      </c>
      <c r="F9" s="454"/>
    </row>
    <row r="10" spans="1:10" s="30" customFormat="1" x14ac:dyDescent="0.3">
      <c r="A10" s="178"/>
      <c r="B10" s="96">
        <v>4</v>
      </c>
      <c r="C10" s="97" t="s">
        <v>125</v>
      </c>
      <c r="D10" s="97" t="s">
        <v>125</v>
      </c>
      <c r="E10" s="98" t="s">
        <v>127</v>
      </c>
      <c r="F10" s="99" t="s">
        <v>128</v>
      </c>
    </row>
    <row r="11" spans="1:10" s="30" customFormat="1" x14ac:dyDescent="0.3">
      <c r="A11" s="178"/>
      <c r="B11" s="96">
        <v>5</v>
      </c>
      <c r="C11" s="100" t="s">
        <v>126</v>
      </c>
      <c r="D11" s="100" t="s">
        <v>126</v>
      </c>
      <c r="E11" s="98" t="s">
        <v>127</v>
      </c>
      <c r="F11" s="99" t="s">
        <v>129</v>
      </c>
    </row>
    <row r="12" spans="1:10" s="30" customFormat="1" x14ac:dyDescent="0.3">
      <c r="A12" s="178"/>
      <c r="B12" s="37">
        <v>6</v>
      </c>
      <c r="C12" s="90" t="s">
        <v>130</v>
      </c>
      <c r="D12" s="38" t="s">
        <v>131</v>
      </c>
      <c r="E12" s="39" t="s">
        <v>132</v>
      </c>
      <c r="F12" s="91" t="s">
        <v>950</v>
      </c>
      <c r="H12" s="82"/>
    </row>
    <row r="13" spans="1:10" s="30" customFormat="1" x14ac:dyDescent="0.3">
      <c r="A13" s="178"/>
      <c r="B13" s="37">
        <v>7</v>
      </c>
      <c r="C13" s="90" t="s">
        <v>948</v>
      </c>
      <c r="D13" s="38" t="s">
        <v>949</v>
      </c>
      <c r="E13" s="39" t="s">
        <v>132</v>
      </c>
      <c r="F13" s="91" t="s">
        <v>952</v>
      </c>
    </row>
    <row r="14" spans="1:10" s="30" customFormat="1" x14ac:dyDescent="0.3">
      <c r="A14" s="178"/>
      <c r="B14" s="21">
        <v>8</v>
      </c>
      <c r="C14" s="14" t="s">
        <v>20</v>
      </c>
      <c r="D14" s="157" t="s">
        <v>9</v>
      </c>
      <c r="E14" s="73" t="s">
        <v>18</v>
      </c>
      <c r="F14" s="360" t="s">
        <v>296</v>
      </c>
    </row>
    <row r="15" spans="1:10" s="30" customFormat="1" x14ac:dyDescent="0.3">
      <c r="A15" s="178"/>
      <c r="B15" s="192">
        <v>9</v>
      </c>
      <c r="C15" s="189" t="s">
        <v>134</v>
      </c>
      <c r="D15" s="190" t="s">
        <v>122</v>
      </c>
      <c r="E15" s="191" t="s">
        <v>19</v>
      </c>
      <c r="F15" s="453" t="s">
        <v>862</v>
      </c>
    </row>
    <row r="16" spans="1:10" s="30" customFormat="1" x14ac:dyDescent="0.3">
      <c r="A16" s="178"/>
      <c r="B16" s="192">
        <v>10</v>
      </c>
      <c r="C16" s="193" t="s">
        <v>134</v>
      </c>
      <c r="D16" s="194" t="s">
        <v>123</v>
      </c>
      <c r="E16" s="195" t="s">
        <v>18</v>
      </c>
      <c r="F16" s="454"/>
    </row>
    <row r="17" spans="1:14" x14ac:dyDescent="0.3">
      <c r="A17" s="178"/>
      <c r="B17" s="21">
        <v>11</v>
      </c>
      <c r="C17" s="14" t="s">
        <v>20</v>
      </c>
      <c r="D17" s="157" t="s">
        <v>9</v>
      </c>
      <c r="E17" s="73" t="s">
        <v>18</v>
      </c>
      <c r="F17" s="329" t="s">
        <v>296</v>
      </c>
      <c r="G17" s="30"/>
      <c r="H17" s="30"/>
      <c r="N17" s="30"/>
    </row>
    <row r="18" spans="1:14" x14ac:dyDescent="0.3">
      <c r="A18" s="178"/>
      <c r="B18" s="21">
        <v>12</v>
      </c>
      <c r="C18" s="14" t="s">
        <v>20</v>
      </c>
      <c r="D18" s="157" t="s">
        <v>9</v>
      </c>
      <c r="E18" s="73" t="s">
        <v>18</v>
      </c>
      <c r="F18" s="329" t="s">
        <v>296</v>
      </c>
      <c r="G18" s="30"/>
      <c r="H18" s="30"/>
      <c r="N18" s="30"/>
    </row>
    <row r="19" spans="1:14" x14ac:dyDescent="0.3">
      <c r="A19" s="178"/>
      <c r="B19" s="213">
        <v>13</v>
      </c>
      <c r="C19" s="214" t="s">
        <v>135</v>
      </c>
      <c r="D19" s="215" t="s">
        <v>136</v>
      </c>
      <c r="E19" s="216" t="s">
        <v>294</v>
      </c>
      <c r="F19" s="466" t="s">
        <v>139</v>
      </c>
      <c r="G19" s="30"/>
      <c r="H19" s="30"/>
      <c r="N19" s="30"/>
    </row>
    <row r="20" spans="1:14" ht="17.45" customHeight="1" x14ac:dyDescent="0.3">
      <c r="A20" s="178"/>
      <c r="B20" s="213">
        <v>14</v>
      </c>
      <c r="C20" s="214" t="s">
        <v>135</v>
      </c>
      <c r="D20" s="215" t="s">
        <v>137</v>
      </c>
      <c r="E20" s="217"/>
      <c r="F20" s="467"/>
      <c r="G20" s="30"/>
      <c r="H20" s="30"/>
      <c r="N20" s="30"/>
    </row>
    <row r="21" spans="1:14" ht="18" customHeight="1" thickBot="1" x14ac:dyDescent="0.35">
      <c r="A21" s="178"/>
      <c r="B21" s="218">
        <v>15</v>
      </c>
      <c r="C21" s="219" t="s">
        <v>135</v>
      </c>
      <c r="D21" s="220" t="s">
        <v>138</v>
      </c>
      <c r="E21" s="221"/>
      <c r="F21" s="468"/>
      <c r="G21" s="30"/>
      <c r="H21" s="30"/>
      <c r="N21" s="30"/>
    </row>
    <row r="22" spans="1:14" ht="14.25" thickBot="1" x14ac:dyDescent="0.35"/>
    <row r="23" spans="1:14" s="74" customFormat="1" ht="27.75" thickBot="1" x14ac:dyDescent="0.35">
      <c r="A23" s="30"/>
      <c r="B23" s="4" t="s">
        <v>2</v>
      </c>
      <c r="C23" s="27" t="s">
        <v>15</v>
      </c>
      <c r="D23" s="28" t="s">
        <v>16</v>
      </c>
      <c r="E23" s="29" t="s">
        <v>17</v>
      </c>
      <c r="F23" s="5" t="s">
        <v>1</v>
      </c>
    </row>
    <row r="24" spans="1:14" s="74" customFormat="1" ht="13.5" customHeight="1" x14ac:dyDescent="0.3">
      <c r="A24" s="178"/>
      <c r="B24" s="20">
        <v>0</v>
      </c>
      <c r="C24" s="14" t="s">
        <v>20</v>
      </c>
      <c r="D24" s="157" t="s">
        <v>9</v>
      </c>
      <c r="E24" s="73" t="s">
        <v>18</v>
      </c>
      <c r="F24" s="329" t="s">
        <v>296</v>
      </c>
      <c r="G24" s="30"/>
      <c r="H24" s="30"/>
      <c r="N24" s="30"/>
    </row>
    <row r="25" spans="1:14" s="74" customFormat="1" x14ac:dyDescent="0.3">
      <c r="A25" s="178"/>
      <c r="B25" s="20">
        <v>1</v>
      </c>
      <c r="C25" s="14" t="s">
        <v>20</v>
      </c>
      <c r="D25" s="157" t="s">
        <v>9</v>
      </c>
      <c r="E25" s="73" t="s">
        <v>18</v>
      </c>
      <c r="F25" s="360" t="s">
        <v>296</v>
      </c>
      <c r="G25" s="30"/>
      <c r="H25" s="30"/>
      <c r="N25" s="30"/>
    </row>
    <row r="26" spans="1:14" s="74" customFormat="1" x14ac:dyDescent="0.3">
      <c r="A26" s="178"/>
      <c r="B26" s="21">
        <v>2</v>
      </c>
      <c r="C26" s="14" t="s">
        <v>140</v>
      </c>
      <c r="D26" s="16" t="s">
        <v>141</v>
      </c>
      <c r="E26" s="73" t="s">
        <v>18</v>
      </c>
      <c r="F26" s="329" t="s">
        <v>295</v>
      </c>
      <c r="G26" s="30"/>
      <c r="H26" s="30"/>
      <c r="N26" s="30"/>
    </row>
    <row r="27" spans="1:14" s="74" customFormat="1" x14ac:dyDescent="0.3">
      <c r="A27" s="178"/>
      <c r="B27" s="213">
        <v>3</v>
      </c>
      <c r="C27" s="214" t="s">
        <v>135</v>
      </c>
      <c r="D27" s="215" t="s">
        <v>142</v>
      </c>
      <c r="E27" s="217"/>
      <c r="F27" s="466" t="s">
        <v>139</v>
      </c>
      <c r="G27" s="30"/>
      <c r="H27" s="30"/>
      <c r="N27" s="30"/>
    </row>
    <row r="28" spans="1:14" s="74" customFormat="1" x14ac:dyDescent="0.3">
      <c r="A28" s="178"/>
      <c r="B28" s="213">
        <v>4</v>
      </c>
      <c r="C28" s="214" t="s">
        <v>135</v>
      </c>
      <c r="D28" s="215" t="s">
        <v>143</v>
      </c>
      <c r="E28" s="217"/>
      <c r="F28" s="469"/>
      <c r="G28" s="30"/>
      <c r="H28" s="30"/>
      <c r="N28" s="30"/>
    </row>
    <row r="29" spans="1:14" s="74" customFormat="1" ht="13.5" customHeight="1" x14ac:dyDescent="0.3">
      <c r="A29" s="178"/>
      <c r="B29" s="21">
        <v>5</v>
      </c>
      <c r="C29" s="14" t="s">
        <v>20</v>
      </c>
      <c r="D29" s="157" t="s">
        <v>9</v>
      </c>
      <c r="E29" s="73" t="s">
        <v>18</v>
      </c>
      <c r="F29" s="360" t="s">
        <v>296</v>
      </c>
      <c r="G29" s="30"/>
      <c r="H29" s="30"/>
      <c r="N29" s="30"/>
    </row>
    <row r="30" spans="1:14" s="74" customFormat="1" x14ac:dyDescent="0.3">
      <c r="A30" s="178"/>
      <c r="B30" s="21">
        <v>6</v>
      </c>
      <c r="C30" s="14" t="s">
        <v>20</v>
      </c>
      <c r="D30" s="157" t="s">
        <v>9</v>
      </c>
      <c r="E30" s="73" t="s">
        <v>18</v>
      </c>
      <c r="F30" s="360" t="s">
        <v>296</v>
      </c>
      <c r="G30" s="30"/>
      <c r="H30" s="30"/>
      <c r="N30" s="30"/>
    </row>
    <row r="31" spans="1:14" s="74" customFormat="1" x14ac:dyDescent="0.3">
      <c r="A31" s="178"/>
      <c r="B31" s="21">
        <v>7</v>
      </c>
      <c r="C31" s="14" t="s">
        <v>20</v>
      </c>
      <c r="D31" s="157" t="s">
        <v>9</v>
      </c>
      <c r="E31" s="73" t="s">
        <v>18</v>
      </c>
      <c r="F31" s="329" t="s">
        <v>296</v>
      </c>
      <c r="G31" s="30"/>
      <c r="M31" s="30"/>
    </row>
    <row r="32" spans="1:14" s="30" customFormat="1" x14ac:dyDescent="0.3">
      <c r="A32" s="178"/>
      <c r="B32" s="21">
        <v>8</v>
      </c>
      <c r="C32" s="14" t="s">
        <v>20</v>
      </c>
      <c r="D32" s="157" t="s">
        <v>9</v>
      </c>
      <c r="E32" s="73" t="s">
        <v>18</v>
      </c>
      <c r="F32" s="329" t="s">
        <v>296</v>
      </c>
    </row>
    <row r="33" spans="1:14" s="30" customFormat="1" x14ac:dyDescent="0.3">
      <c r="A33" s="178"/>
      <c r="B33" s="21">
        <v>9</v>
      </c>
      <c r="C33" s="14" t="s">
        <v>20</v>
      </c>
      <c r="D33" s="157" t="s">
        <v>9</v>
      </c>
      <c r="E33" s="73" t="s">
        <v>18</v>
      </c>
      <c r="F33" s="360" t="s">
        <v>296</v>
      </c>
    </row>
    <row r="34" spans="1:14" s="30" customFormat="1" ht="13.5" customHeight="1" x14ac:dyDescent="0.3">
      <c r="A34" s="178"/>
      <c r="B34" s="192">
        <v>10</v>
      </c>
      <c r="C34" s="189" t="s">
        <v>144</v>
      </c>
      <c r="D34" s="190" t="s">
        <v>122</v>
      </c>
      <c r="E34" s="191" t="s">
        <v>19</v>
      </c>
      <c r="F34" s="453" t="s">
        <v>946</v>
      </c>
    </row>
    <row r="35" spans="1:14" s="30" customFormat="1" x14ac:dyDescent="0.3">
      <c r="A35" s="178"/>
      <c r="B35" s="192">
        <v>11</v>
      </c>
      <c r="C35" s="193" t="s">
        <v>144</v>
      </c>
      <c r="D35" s="194" t="s">
        <v>123</v>
      </c>
      <c r="E35" s="195" t="s">
        <v>18</v>
      </c>
      <c r="F35" s="454"/>
    </row>
    <row r="36" spans="1:14" s="30" customFormat="1" x14ac:dyDescent="0.3">
      <c r="A36" s="178"/>
      <c r="B36" s="21">
        <v>12</v>
      </c>
      <c r="C36" s="14" t="s">
        <v>20</v>
      </c>
      <c r="D36" s="16" t="s">
        <v>861</v>
      </c>
      <c r="E36" s="73" t="s">
        <v>18</v>
      </c>
      <c r="F36" s="329" t="s">
        <v>296</v>
      </c>
    </row>
    <row r="37" spans="1:14" s="30" customFormat="1" x14ac:dyDescent="0.3">
      <c r="A37" s="178"/>
      <c r="B37" s="21">
        <v>13</v>
      </c>
      <c r="C37" s="14" t="s">
        <v>20</v>
      </c>
      <c r="D37" s="16" t="s">
        <v>861</v>
      </c>
      <c r="E37" s="73" t="s">
        <v>18</v>
      </c>
      <c r="F37" s="329" t="s">
        <v>296</v>
      </c>
    </row>
    <row r="38" spans="1:14" s="30" customFormat="1" x14ac:dyDescent="0.3">
      <c r="A38" s="178"/>
      <c r="B38" s="21">
        <v>14</v>
      </c>
      <c r="C38" s="14" t="s">
        <v>20</v>
      </c>
      <c r="D38" s="16" t="s">
        <v>861</v>
      </c>
      <c r="E38" s="73" t="s">
        <v>18</v>
      </c>
      <c r="F38" s="329" t="s">
        <v>296</v>
      </c>
    </row>
    <row r="39" spans="1:14" s="74" customFormat="1" ht="14.25" thickBot="1" x14ac:dyDescent="0.35">
      <c r="A39" s="178"/>
      <c r="B39" s="22">
        <v>15</v>
      </c>
      <c r="C39" s="18" t="s">
        <v>20</v>
      </c>
      <c r="D39" s="19" t="s">
        <v>861</v>
      </c>
      <c r="E39" s="31" t="s">
        <v>18</v>
      </c>
      <c r="F39" s="158" t="s">
        <v>296</v>
      </c>
      <c r="G39" s="30"/>
      <c r="H39" s="30"/>
      <c r="N39" s="30"/>
    </row>
    <row r="40" spans="1:14" s="74" customFormat="1" ht="14.25" thickBot="1" x14ac:dyDescent="0.35">
      <c r="A40" s="30"/>
    </row>
    <row r="41" spans="1:14" s="74" customFormat="1" ht="27.75" thickBot="1" x14ac:dyDescent="0.35">
      <c r="A41" s="30"/>
      <c r="B41" s="4" t="s">
        <v>3</v>
      </c>
      <c r="C41" s="27" t="s">
        <v>15</v>
      </c>
      <c r="D41" s="28" t="s">
        <v>16</v>
      </c>
      <c r="E41" s="29" t="s">
        <v>17</v>
      </c>
      <c r="F41" s="5" t="s">
        <v>1</v>
      </c>
    </row>
    <row r="42" spans="1:14" s="74" customFormat="1" ht="13.5" customHeight="1" x14ac:dyDescent="0.3">
      <c r="A42" s="178"/>
      <c r="B42" s="37">
        <v>0</v>
      </c>
      <c r="C42" s="90" t="s">
        <v>863</v>
      </c>
      <c r="D42" s="38" t="s">
        <v>864</v>
      </c>
      <c r="E42" s="39" t="s">
        <v>132</v>
      </c>
      <c r="F42" s="91" t="s">
        <v>953</v>
      </c>
      <c r="G42" s="30"/>
      <c r="M42" s="30"/>
    </row>
    <row r="43" spans="1:14" s="30" customFormat="1" x14ac:dyDescent="0.3">
      <c r="A43" s="178"/>
      <c r="B43" s="21">
        <v>1</v>
      </c>
      <c r="C43" s="14" t="s">
        <v>20</v>
      </c>
      <c r="D43" s="16" t="s">
        <v>861</v>
      </c>
      <c r="E43" s="73" t="s">
        <v>18</v>
      </c>
      <c r="F43" s="360" t="s">
        <v>296</v>
      </c>
    </row>
    <row r="44" spans="1:14" s="30" customFormat="1" x14ac:dyDescent="0.3">
      <c r="A44" s="178"/>
      <c r="B44" s="21">
        <v>2</v>
      </c>
      <c r="C44" s="14" t="s">
        <v>20</v>
      </c>
      <c r="D44" s="16" t="s">
        <v>861</v>
      </c>
      <c r="E44" s="73" t="s">
        <v>18</v>
      </c>
      <c r="F44" s="360" t="s">
        <v>296</v>
      </c>
    </row>
    <row r="45" spans="1:14" s="30" customFormat="1" x14ac:dyDescent="0.3">
      <c r="A45" s="178"/>
      <c r="B45" s="21">
        <v>3</v>
      </c>
      <c r="C45" s="14" t="s">
        <v>20</v>
      </c>
      <c r="D45" s="16" t="s">
        <v>861</v>
      </c>
      <c r="E45" s="73" t="s">
        <v>18</v>
      </c>
      <c r="F45" s="360" t="s">
        <v>296</v>
      </c>
    </row>
    <row r="46" spans="1:14" s="30" customFormat="1" x14ac:dyDescent="0.3">
      <c r="A46" s="178"/>
      <c r="B46" s="21">
        <v>4</v>
      </c>
      <c r="C46" s="14" t="s">
        <v>20</v>
      </c>
      <c r="D46" s="16" t="s">
        <v>861</v>
      </c>
      <c r="E46" s="73" t="s">
        <v>18</v>
      </c>
      <c r="F46" s="360" t="s">
        <v>296</v>
      </c>
    </row>
    <row r="47" spans="1:14" s="30" customFormat="1" ht="13.5" customHeight="1" x14ac:dyDescent="0.3">
      <c r="A47" s="178"/>
      <c r="B47" s="21">
        <v>5</v>
      </c>
      <c r="C47" s="14" t="s">
        <v>20</v>
      </c>
      <c r="D47" s="16" t="s">
        <v>861</v>
      </c>
      <c r="E47" s="73" t="s">
        <v>18</v>
      </c>
      <c r="F47" s="360" t="s">
        <v>296</v>
      </c>
    </row>
    <row r="48" spans="1:14" s="30" customFormat="1" x14ac:dyDescent="0.3">
      <c r="A48" s="178"/>
      <c r="B48" s="188">
        <v>6</v>
      </c>
      <c r="C48" s="189" t="s">
        <v>150</v>
      </c>
      <c r="D48" s="190" t="s">
        <v>865</v>
      </c>
      <c r="E48" s="191" t="s">
        <v>19</v>
      </c>
      <c r="F48" s="453" t="s">
        <v>867</v>
      </c>
    </row>
    <row r="49" spans="1:13" s="30" customFormat="1" x14ac:dyDescent="0.3">
      <c r="A49" s="178"/>
      <c r="B49" s="188">
        <v>7</v>
      </c>
      <c r="C49" s="193" t="s">
        <v>150</v>
      </c>
      <c r="D49" s="190" t="s">
        <v>866</v>
      </c>
      <c r="E49" s="195" t="s">
        <v>18</v>
      </c>
      <c r="F49" s="460"/>
    </row>
    <row r="50" spans="1:13" s="30" customFormat="1" x14ac:dyDescent="0.3">
      <c r="A50" s="178"/>
      <c r="B50" s="206">
        <v>8</v>
      </c>
      <c r="C50" s="207" t="s">
        <v>145</v>
      </c>
      <c r="D50" s="208" t="s">
        <v>297</v>
      </c>
      <c r="E50" s="209" t="s">
        <v>302</v>
      </c>
      <c r="F50" s="470" t="s">
        <v>351</v>
      </c>
    </row>
    <row r="51" spans="1:13" s="30" customFormat="1" x14ac:dyDescent="0.3">
      <c r="A51" s="178"/>
      <c r="B51" s="206">
        <v>9</v>
      </c>
      <c r="C51" s="207" t="s">
        <v>145</v>
      </c>
      <c r="D51" s="210" t="s">
        <v>298</v>
      </c>
      <c r="E51" s="209" t="s">
        <v>302</v>
      </c>
      <c r="F51" s="471"/>
    </row>
    <row r="52" spans="1:13" s="30" customFormat="1" x14ac:dyDescent="0.3">
      <c r="A52" s="178"/>
      <c r="B52" s="206">
        <v>10</v>
      </c>
      <c r="C52" s="207" t="s">
        <v>145</v>
      </c>
      <c r="D52" s="208" t="s">
        <v>299</v>
      </c>
      <c r="E52" s="209" t="s">
        <v>302</v>
      </c>
      <c r="F52" s="471"/>
    </row>
    <row r="53" spans="1:13" s="30" customFormat="1" x14ac:dyDescent="0.3">
      <c r="A53" s="178"/>
      <c r="B53" s="206">
        <v>11</v>
      </c>
      <c r="C53" s="207" t="s">
        <v>145</v>
      </c>
      <c r="D53" s="210" t="s">
        <v>300</v>
      </c>
      <c r="E53" s="209" t="s">
        <v>302</v>
      </c>
      <c r="F53" s="471"/>
    </row>
    <row r="54" spans="1:13" s="30" customFormat="1" x14ac:dyDescent="0.3">
      <c r="A54" s="178"/>
      <c r="B54" s="206">
        <v>12</v>
      </c>
      <c r="C54" s="207" t="s">
        <v>145</v>
      </c>
      <c r="D54" s="210" t="s">
        <v>301</v>
      </c>
      <c r="E54" s="209" t="s">
        <v>19</v>
      </c>
      <c r="F54" s="472"/>
    </row>
    <row r="55" spans="1:13" s="30" customFormat="1" ht="54" x14ac:dyDescent="0.3">
      <c r="A55" s="178"/>
      <c r="B55" s="21">
        <v>13</v>
      </c>
      <c r="C55" s="14" t="s">
        <v>20</v>
      </c>
      <c r="D55" s="181" t="s">
        <v>147</v>
      </c>
      <c r="E55" s="172" t="s">
        <v>18</v>
      </c>
      <c r="F55" s="94" t="s">
        <v>304</v>
      </c>
    </row>
    <row r="56" spans="1:13" s="74" customFormat="1" x14ac:dyDescent="0.3">
      <c r="A56" s="178"/>
      <c r="B56" s="21">
        <v>14</v>
      </c>
      <c r="C56" s="14"/>
      <c r="D56" s="16" t="s">
        <v>148</v>
      </c>
      <c r="E56" s="73"/>
      <c r="F56" s="458" t="s">
        <v>305</v>
      </c>
      <c r="G56" s="30"/>
      <c r="M56" s="30"/>
    </row>
    <row r="57" spans="1:13" s="74" customFormat="1" ht="18" customHeight="1" thickBot="1" x14ac:dyDescent="0.35">
      <c r="A57" s="178"/>
      <c r="B57" s="22">
        <v>15</v>
      </c>
      <c r="C57" s="18"/>
      <c r="D57" s="19" t="s">
        <v>148</v>
      </c>
      <c r="E57" s="31"/>
      <c r="F57" s="457"/>
      <c r="G57" s="30"/>
      <c r="M57" s="30"/>
    </row>
    <row r="58" spans="1:13" s="74" customFormat="1" ht="14.25" thickBot="1" x14ac:dyDescent="0.35">
      <c r="A58" s="30"/>
    </row>
    <row r="59" spans="1:13" ht="27.75" thickBot="1" x14ac:dyDescent="0.35">
      <c r="B59" s="4" t="s">
        <v>4</v>
      </c>
      <c r="C59" s="27" t="s">
        <v>15</v>
      </c>
      <c r="D59" s="28" t="s">
        <v>16</v>
      </c>
      <c r="E59" s="29" t="s">
        <v>17</v>
      </c>
      <c r="F59" s="5" t="s">
        <v>1</v>
      </c>
    </row>
    <row r="60" spans="1:13" x14ac:dyDescent="0.3">
      <c r="A60" s="178"/>
      <c r="B60" s="20">
        <v>0</v>
      </c>
      <c r="C60" s="204" t="s">
        <v>20</v>
      </c>
      <c r="D60" s="157" t="s">
        <v>9</v>
      </c>
      <c r="E60" s="73" t="s">
        <v>18</v>
      </c>
      <c r="F60" s="329" t="s">
        <v>296</v>
      </c>
      <c r="G60" s="30"/>
    </row>
    <row r="61" spans="1:13" x14ac:dyDescent="0.3">
      <c r="A61" s="178"/>
      <c r="B61" s="21">
        <v>1</v>
      </c>
      <c r="C61" s="14" t="s">
        <v>20</v>
      </c>
      <c r="D61" s="157" t="s">
        <v>9</v>
      </c>
      <c r="E61" s="73" t="s">
        <v>18</v>
      </c>
      <c r="F61" s="26" t="s">
        <v>296</v>
      </c>
      <c r="G61" s="30"/>
    </row>
    <row r="62" spans="1:13" x14ac:dyDescent="0.3">
      <c r="A62" s="178"/>
      <c r="B62" s="206">
        <v>2</v>
      </c>
      <c r="C62" s="207" t="s">
        <v>145</v>
      </c>
      <c r="D62" s="210" t="s">
        <v>149</v>
      </c>
      <c r="E62" s="209"/>
      <c r="F62" s="211" t="s">
        <v>303</v>
      </c>
      <c r="G62" s="30"/>
    </row>
    <row r="63" spans="1:13" ht="13.5" customHeight="1" x14ac:dyDescent="0.3">
      <c r="A63" s="178"/>
      <c r="B63" s="21">
        <v>3</v>
      </c>
      <c r="C63" s="14" t="s">
        <v>20</v>
      </c>
      <c r="D63" s="157" t="s">
        <v>9</v>
      </c>
      <c r="E63" s="73" t="s">
        <v>18</v>
      </c>
      <c r="F63" s="329" t="s">
        <v>296</v>
      </c>
      <c r="G63" s="30"/>
    </row>
    <row r="64" spans="1:13" x14ac:dyDescent="0.3">
      <c r="A64" s="178"/>
      <c r="B64" s="21">
        <v>4</v>
      </c>
      <c r="C64" s="14" t="s">
        <v>20</v>
      </c>
      <c r="D64" s="157" t="s">
        <v>9</v>
      </c>
      <c r="E64" s="73" t="s">
        <v>18</v>
      </c>
      <c r="F64" s="329" t="s">
        <v>296</v>
      </c>
      <c r="G64" s="30"/>
    </row>
    <row r="65" spans="1:8" ht="13.5" customHeight="1" x14ac:dyDescent="0.3">
      <c r="A65" s="178"/>
      <c r="B65" s="21">
        <v>5</v>
      </c>
      <c r="C65" s="14" t="s">
        <v>20</v>
      </c>
      <c r="D65" s="157" t="s">
        <v>9</v>
      </c>
      <c r="E65" s="73" t="s">
        <v>18</v>
      </c>
      <c r="F65" s="360" t="s">
        <v>296</v>
      </c>
      <c r="G65" s="30"/>
    </row>
    <row r="66" spans="1:8" x14ac:dyDescent="0.3">
      <c r="A66" s="178"/>
      <c r="B66" s="21">
        <v>6</v>
      </c>
      <c r="C66" s="14" t="s">
        <v>20</v>
      </c>
      <c r="D66" s="157" t="s">
        <v>9</v>
      </c>
      <c r="E66" s="73" t="s">
        <v>18</v>
      </c>
      <c r="F66" s="360" t="s">
        <v>296</v>
      </c>
      <c r="G66" s="30"/>
    </row>
    <row r="67" spans="1:8" x14ac:dyDescent="0.3">
      <c r="A67" s="178"/>
      <c r="B67" s="21">
        <v>7</v>
      </c>
      <c r="C67" s="14" t="s">
        <v>20</v>
      </c>
      <c r="D67" s="157" t="s">
        <v>868</v>
      </c>
      <c r="E67" s="73" t="s">
        <v>19</v>
      </c>
      <c r="F67" s="455" t="s">
        <v>963</v>
      </c>
      <c r="G67" s="30"/>
    </row>
    <row r="68" spans="1:8" x14ac:dyDescent="0.3">
      <c r="A68" s="178"/>
      <c r="B68" s="21">
        <v>8</v>
      </c>
      <c r="C68" s="14" t="s">
        <v>20</v>
      </c>
      <c r="D68" s="157" t="s">
        <v>954</v>
      </c>
      <c r="E68" s="73" t="s">
        <v>19</v>
      </c>
      <c r="F68" s="456"/>
      <c r="G68" s="30"/>
    </row>
    <row r="69" spans="1:8" x14ac:dyDescent="0.3">
      <c r="A69" s="178"/>
      <c r="B69" s="21">
        <v>9</v>
      </c>
      <c r="C69" s="14" t="s">
        <v>20</v>
      </c>
      <c r="D69" s="157" t="s">
        <v>955</v>
      </c>
      <c r="E69" s="73" t="s">
        <v>19</v>
      </c>
      <c r="F69" s="456"/>
      <c r="G69" s="30"/>
    </row>
    <row r="70" spans="1:8" x14ac:dyDescent="0.3">
      <c r="A70" s="178"/>
      <c r="B70" s="21">
        <v>10</v>
      </c>
      <c r="C70" s="14" t="s">
        <v>20</v>
      </c>
      <c r="D70" s="157" t="s">
        <v>956</v>
      </c>
      <c r="E70" s="73" t="s">
        <v>19</v>
      </c>
      <c r="F70" s="459"/>
      <c r="G70" s="30"/>
    </row>
    <row r="71" spans="1:8" x14ac:dyDescent="0.3">
      <c r="A71" s="178"/>
      <c r="B71" s="21">
        <v>11</v>
      </c>
      <c r="C71" s="14" t="s">
        <v>20</v>
      </c>
      <c r="D71" s="16" t="s">
        <v>957</v>
      </c>
      <c r="E71" s="73" t="s">
        <v>962</v>
      </c>
      <c r="F71" s="455" t="s">
        <v>964</v>
      </c>
      <c r="G71" s="30"/>
    </row>
    <row r="72" spans="1:8" ht="13.5" customHeight="1" x14ac:dyDescent="0.3">
      <c r="A72" s="178"/>
      <c r="B72" s="21">
        <v>12</v>
      </c>
      <c r="C72" s="14" t="s">
        <v>20</v>
      </c>
      <c r="D72" s="16" t="s">
        <v>958</v>
      </c>
      <c r="E72" s="73" t="s">
        <v>962</v>
      </c>
      <c r="F72" s="456"/>
      <c r="G72" s="30"/>
      <c r="H72" s="148"/>
    </row>
    <row r="73" spans="1:8" ht="13.5" customHeight="1" x14ac:dyDescent="0.3">
      <c r="A73" s="178"/>
      <c r="B73" s="21">
        <v>13</v>
      </c>
      <c r="C73" s="14" t="s">
        <v>20</v>
      </c>
      <c r="D73" s="16" t="s">
        <v>959</v>
      </c>
      <c r="E73" s="73" t="s">
        <v>962</v>
      </c>
      <c r="F73" s="456"/>
      <c r="G73" s="30"/>
      <c r="H73" s="148"/>
    </row>
    <row r="74" spans="1:8" ht="13.5" customHeight="1" x14ac:dyDescent="0.3">
      <c r="A74" s="178"/>
      <c r="B74" s="21">
        <v>14</v>
      </c>
      <c r="C74" s="14" t="s">
        <v>20</v>
      </c>
      <c r="D74" s="16" t="s">
        <v>960</v>
      </c>
      <c r="E74" s="73" t="s">
        <v>962</v>
      </c>
      <c r="F74" s="456"/>
      <c r="G74" s="30"/>
      <c r="H74" s="148"/>
    </row>
    <row r="75" spans="1:8" ht="13.5" customHeight="1" thickBot="1" x14ac:dyDescent="0.35">
      <c r="A75" s="178"/>
      <c r="B75" s="22">
        <v>15</v>
      </c>
      <c r="C75" s="159" t="s">
        <v>20</v>
      </c>
      <c r="D75" s="19" t="s">
        <v>961</v>
      </c>
      <c r="E75" s="31" t="s">
        <v>962</v>
      </c>
      <c r="F75" s="457"/>
      <c r="G75" s="30"/>
      <c r="H75" s="148"/>
    </row>
    <row r="76" spans="1:8" ht="14.25" thickBot="1" x14ac:dyDescent="0.35"/>
    <row r="77" spans="1:8" s="74" customFormat="1" ht="27.75" thickBot="1" x14ac:dyDescent="0.35">
      <c r="A77" s="30"/>
      <c r="B77" s="4" t="s">
        <v>5</v>
      </c>
      <c r="C77" s="27" t="s">
        <v>15</v>
      </c>
      <c r="D77" s="28" t="s">
        <v>16</v>
      </c>
      <c r="E77" s="29" t="s">
        <v>17</v>
      </c>
      <c r="F77" s="5" t="s">
        <v>1</v>
      </c>
    </row>
    <row r="78" spans="1:8" s="74" customFormat="1" ht="13.5" customHeight="1" x14ac:dyDescent="0.3">
      <c r="A78" s="178"/>
      <c r="B78" s="95">
        <v>0</v>
      </c>
      <c r="C78" s="14" t="s">
        <v>20</v>
      </c>
      <c r="D78" s="16" t="s">
        <v>965</v>
      </c>
      <c r="E78" s="73" t="s">
        <v>19</v>
      </c>
      <c r="F78" s="308" t="s">
        <v>872</v>
      </c>
      <c r="G78" s="30"/>
    </row>
    <row r="79" spans="1:8" s="74" customFormat="1" ht="13.5" customHeight="1" x14ac:dyDescent="0.3">
      <c r="A79" s="178"/>
      <c r="B79" s="21">
        <v>1</v>
      </c>
      <c r="C79" s="14" t="s">
        <v>20</v>
      </c>
      <c r="D79" s="157" t="s">
        <v>966</v>
      </c>
      <c r="E79" s="73" t="s">
        <v>19</v>
      </c>
      <c r="F79" s="360" t="s">
        <v>981</v>
      </c>
      <c r="G79" s="30"/>
    </row>
    <row r="80" spans="1:8" s="74" customFormat="1" ht="13.5" customHeight="1" x14ac:dyDescent="0.3">
      <c r="A80" s="178"/>
      <c r="B80" s="21">
        <v>2</v>
      </c>
      <c r="C80" s="14" t="s">
        <v>20</v>
      </c>
      <c r="D80" s="15" t="s">
        <v>967</v>
      </c>
      <c r="E80" s="172" t="s">
        <v>19</v>
      </c>
      <c r="F80" s="356" t="s">
        <v>982</v>
      </c>
      <c r="G80" s="30"/>
    </row>
    <row r="81" spans="1:7" s="74" customFormat="1" ht="13.5" customHeight="1" x14ac:dyDescent="0.3">
      <c r="A81" s="178"/>
      <c r="B81" s="21">
        <v>3</v>
      </c>
      <c r="C81" s="14" t="s">
        <v>20</v>
      </c>
      <c r="D81" s="157" t="s">
        <v>968</v>
      </c>
      <c r="E81" s="73" t="s">
        <v>19</v>
      </c>
      <c r="F81" s="360" t="s">
        <v>983</v>
      </c>
      <c r="G81" s="30"/>
    </row>
    <row r="82" spans="1:7" s="74" customFormat="1" ht="13.5" customHeight="1" x14ac:dyDescent="0.3">
      <c r="A82" s="178"/>
      <c r="B82" s="21">
        <v>4</v>
      </c>
      <c r="C82" s="14" t="s">
        <v>20</v>
      </c>
      <c r="D82" s="157" t="s">
        <v>969</v>
      </c>
      <c r="E82" s="73" t="s">
        <v>19</v>
      </c>
      <c r="F82" s="360" t="s">
        <v>984</v>
      </c>
      <c r="G82" s="30"/>
    </row>
    <row r="83" spans="1:7" s="74" customFormat="1" ht="13.5" customHeight="1" x14ac:dyDescent="0.3">
      <c r="A83" s="178"/>
      <c r="B83" s="21">
        <v>5</v>
      </c>
      <c r="C83" s="14" t="s">
        <v>20</v>
      </c>
      <c r="D83" s="16" t="s">
        <v>970</v>
      </c>
      <c r="E83" s="73" t="s">
        <v>19</v>
      </c>
      <c r="F83" s="308" t="s">
        <v>985</v>
      </c>
      <c r="G83" s="30"/>
    </row>
    <row r="84" spans="1:7" s="74" customFormat="1" ht="13.5" customHeight="1" x14ac:dyDescent="0.3">
      <c r="A84" s="178"/>
      <c r="B84" s="21">
        <v>6</v>
      </c>
      <c r="C84" s="14" t="s">
        <v>20</v>
      </c>
      <c r="D84" s="157" t="s">
        <v>971</v>
      </c>
      <c r="E84" s="73" t="s">
        <v>19</v>
      </c>
      <c r="F84" s="360" t="s">
        <v>986</v>
      </c>
      <c r="G84" s="30"/>
    </row>
    <row r="85" spans="1:7" s="74" customFormat="1" ht="13.5" customHeight="1" x14ac:dyDescent="0.3">
      <c r="A85" s="178"/>
      <c r="B85" s="21">
        <v>7</v>
      </c>
      <c r="C85" s="14" t="s">
        <v>20</v>
      </c>
      <c r="D85" s="157" t="s">
        <v>972</v>
      </c>
      <c r="E85" s="73" t="s">
        <v>19</v>
      </c>
      <c r="F85" s="360" t="s">
        <v>987</v>
      </c>
      <c r="G85" s="30"/>
    </row>
    <row r="86" spans="1:7" s="74" customFormat="1" ht="13.5" customHeight="1" x14ac:dyDescent="0.3">
      <c r="A86" s="178"/>
      <c r="B86" s="21">
        <v>8</v>
      </c>
      <c r="C86" s="14" t="s">
        <v>20</v>
      </c>
      <c r="D86" s="157" t="s">
        <v>973</v>
      </c>
      <c r="E86" s="73" t="s">
        <v>19</v>
      </c>
      <c r="F86" s="360" t="s">
        <v>988</v>
      </c>
      <c r="G86" s="30"/>
    </row>
    <row r="87" spans="1:7" s="74" customFormat="1" ht="13.5" customHeight="1" x14ac:dyDescent="0.3">
      <c r="A87" s="178"/>
      <c r="B87" s="21">
        <v>9</v>
      </c>
      <c r="C87" s="14" t="s">
        <v>20</v>
      </c>
      <c r="D87" s="16" t="s">
        <v>974</v>
      </c>
      <c r="E87" s="172" t="s">
        <v>19</v>
      </c>
      <c r="F87" s="369" t="s">
        <v>989</v>
      </c>
      <c r="G87" s="30"/>
    </row>
    <row r="88" spans="1:7" s="74" customFormat="1" ht="13.5" customHeight="1" x14ac:dyDescent="0.3">
      <c r="A88" s="178"/>
      <c r="B88" s="21">
        <v>10</v>
      </c>
      <c r="C88" s="14" t="s">
        <v>20</v>
      </c>
      <c r="D88" s="16" t="s">
        <v>975</v>
      </c>
      <c r="E88" s="172" t="s">
        <v>19</v>
      </c>
      <c r="F88" s="370" t="s">
        <v>990</v>
      </c>
      <c r="G88" s="30"/>
    </row>
    <row r="89" spans="1:7" s="74" customFormat="1" ht="13.5" customHeight="1" x14ac:dyDescent="0.3">
      <c r="A89" s="178"/>
      <c r="B89" s="21">
        <v>11</v>
      </c>
      <c r="C89" s="14" t="s">
        <v>20</v>
      </c>
      <c r="D89" s="16" t="s">
        <v>976</v>
      </c>
      <c r="E89" s="172" t="s">
        <v>19</v>
      </c>
      <c r="F89" s="371" t="s">
        <v>991</v>
      </c>
      <c r="G89" s="30"/>
    </row>
    <row r="90" spans="1:7" s="74" customFormat="1" ht="13.5" customHeight="1" x14ac:dyDescent="0.3">
      <c r="A90" s="178"/>
      <c r="B90" s="21">
        <v>12</v>
      </c>
      <c r="C90" s="14" t="s">
        <v>20</v>
      </c>
      <c r="D90" s="157" t="s">
        <v>977</v>
      </c>
      <c r="E90" s="73" t="s">
        <v>19</v>
      </c>
      <c r="F90" s="360" t="s">
        <v>992</v>
      </c>
      <c r="G90" s="30"/>
    </row>
    <row r="91" spans="1:7" s="74" customFormat="1" ht="13.5" customHeight="1" x14ac:dyDescent="0.3">
      <c r="A91" s="178"/>
      <c r="B91" s="21">
        <v>13</v>
      </c>
      <c r="C91" s="14" t="s">
        <v>20</v>
      </c>
      <c r="D91" s="16" t="s">
        <v>978</v>
      </c>
      <c r="E91" s="73" t="s">
        <v>19</v>
      </c>
      <c r="F91" s="372" t="s">
        <v>993</v>
      </c>
      <c r="G91" s="30"/>
    </row>
    <row r="92" spans="1:7" s="74" customFormat="1" ht="13.5" customHeight="1" x14ac:dyDescent="0.3">
      <c r="A92" s="178"/>
      <c r="B92" s="21">
        <v>14</v>
      </c>
      <c r="C92" s="14" t="s">
        <v>20</v>
      </c>
      <c r="D92" s="16" t="s">
        <v>979</v>
      </c>
      <c r="E92" s="73" t="s">
        <v>19</v>
      </c>
      <c r="F92" s="308" t="s">
        <v>994</v>
      </c>
      <c r="G92" s="30"/>
    </row>
    <row r="93" spans="1:7" s="74" customFormat="1" ht="13.5" customHeight="1" thickBot="1" x14ac:dyDescent="0.35">
      <c r="A93" s="178"/>
      <c r="B93" s="22">
        <v>15</v>
      </c>
      <c r="C93" s="18" t="s">
        <v>20</v>
      </c>
      <c r="D93" s="19" t="s">
        <v>980</v>
      </c>
      <c r="E93" s="186" t="s">
        <v>19</v>
      </c>
      <c r="F93" s="313" t="s">
        <v>995</v>
      </c>
      <c r="G93" s="30"/>
    </row>
    <row r="94" spans="1:7" s="74" customFormat="1" ht="14.25" thickBot="1" x14ac:dyDescent="0.35">
      <c r="A94" s="30"/>
    </row>
    <row r="95" spans="1:7" s="74" customFormat="1" ht="27.75" thickBot="1" x14ac:dyDescent="0.35">
      <c r="A95" s="30"/>
      <c r="B95" s="4" t="s">
        <v>6</v>
      </c>
      <c r="C95" s="27" t="s">
        <v>15</v>
      </c>
      <c r="D95" s="28" t="s">
        <v>16</v>
      </c>
      <c r="E95" s="29" t="s">
        <v>17</v>
      </c>
      <c r="F95" s="5" t="s">
        <v>1</v>
      </c>
    </row>
    <row r="96" spans="1:7" s="30" customFormat="1" ht="15.6" customHeight="1" x14ac:dyDescent="0.3">
      <c r="A96" s="178"/>
      <c r="B96" s="20">
        <v>0</v>
      </c>
      <c r="C96" s="30" t="s">
        <v>20</v>
      </c>
      <c r="D96" s="157" t="s">
        <v>869</v>
      </c>
      <c r="E96" s="73" t="s">
        <v>18</v>
      </c>
      <c r="F96" s="329" t="s">
        <v>296</v>
      </c>
    </row>
    <row r="97" spans="1:8" s="30" customFormat="1" x14ac:dyDescent="0.3">
      <c r="A97" s="178"/>
      <c r="B97" s="21">
        <v>1</v>
      </c>
      <c r="C97" s="16" t="s">
        <v>20</v>
      </c>
      <c r="D97" s="157" t="s">
        <v>870</v>
      </c>
      <c r="E97" s="73" t="s">
        <v>18</v>
      </c>
      <c r="F97" s="329" t="s">
        <v>296</v>
      </c>
    </row>
    <row r="98" spans="1:8" s="30" customFormat="1" x14ac:dyDescent="0.3">
      <c r="A98" s="178"/>
      <c r="B98" s="21">
        <v>2</v>
      </c>
      <c r="C98" s="16" t="s">
        <v>20</v>
      </c>
      <c r="D98" s="157" t="s">
        <v>1020</v>
      </c>
      <c r="E98" s="73" t="s">
        <v>18</v>
      </c>
      <c r="F98" s="329" t="s">
        <v>296</v>
      </c>
      <c r="H98" s="88"/>
    </row>
    <row r="99" spans="1:8" s="30" customFormat="1" x14ac:dyDescent="0.3">
      <c r="A99" s="178"/>
      <c r="B99" s="21">
        <v>3</v>
      </c>
      <c r="C99" s="16" t="s">
        <v>20</v>
      </c>
      <c r="D99" s="157" t="s">
        <v>1021</v>
      </c>
      <c r="E99" s="73" t="s">
        <v>18</v>
      </c>
      <c r="F99" s="329" t="s">
        <v>296</v>
      </c>
      <c r="H99" s="88"/>
    </row>
    <row r="100" spans="1:8" s="30" customFormat="1" x14ac:dyDescent="0.3">
      <c r="A100" s="178"/>
      <c r="B100" s="21">
        <v>4</v>
      </c>
      <c r="C100" s="16" t="s">
        <v>20</v>
      </c>
      <c r="D100" s="157" t="s">
        <v>1022</v>
      </c>
      <c r="E100" s="73" t="s">
        <v>18</v>
      </c>
      <c r="F100" s="458" t="s">
        <v>1024</v>
      </c>
      <c r="H100" s="88"/>
    </row>
    <row r="101" spans="1:8" s="30" customFormat="1" x14ac:dyDescent="0.3">
      <c r="A101" s="178"/>
      <c r="B101" s="21">
        <v>5</v>
      </c>
      <c r="C101" s="16" t="s">
        <v>20</v>
      </c>
      <c r="D101" s="157" t="s">
        <v>1023</v>
      </c>
      <c r="E101" s="73" t="s">
        <v>18</v>
      </c>
      <c r="F101" s="459"/>
    </row>
    <row r="102" spans="1:8" s="30" customFormat="1" x14ac:dyDescent="0.3">
      <c r="A102" s="178"/>
      <c r="B102" s="21">
        <v>6</v>
      </c>
      <c r="C102" s="16" t="s">
        <v>20</v>
      </c>
      <c r="D102" s="157" t="s">
        <v>9</v>
      </c>
      <c r="E102" s="73" t="s">
        <v>18</v>
      </c>
      <c r="F102" s="360" t="s">
        <v>296</v>
      </c>
    </row>
    <row r="103" spans="1:8" s="30" customFormat="1" x14ac:dyDescent="0.3">
      <c r="A103" s="178"/>
      <c r="B103" s="21">
        <v>7</v>
      </c>
      <c r="C103" s="16" t="s">
        <v>20</v>
      </c>
      <c r="D103" s="157" t="s">
        <v>9</v>
      </c>
      <c r="E103" s="73" t="s">
        <v>18</v>
      </c>
      <c r="F103" s="360" t="s">
        <v>296</v>
      </c>
    </row>
    <row r="104" spans="1:8" s="30" customFormat="1" x14ac:dyDescent="0.3">
      <c r="A104" s="178"/>
      <c r="B104" s="21">
        <v>8</v>
      </c>
      <c r="C104" s="16" t="s">
        <v>20</v>
      </c>
      <c r="D104" s="157" t="s">
        <v>9</v>
      </c>
      <c r="E104" s="73" t="s">
        <v>18</v>
      </c>
      <c r="F104" s="360" t="s">
        <v>296</v>
      </c>
    </row>
    <row r="105" spans="1:8" s="30" customFormat="1" x14ac:dyDescent="0.3">
      <c r="A105" s="178"/>
      <c r="B105" s="21">
        <v>9</v>
      </c>
      <c r="C105" s="16" t="s">
        <v>20</v>
      </c>
      <c r="D105" s="157" t="s">
        <v>9</v>
      </c>
      <c r="E105" s="73" t="s">
        <v>18</v>
      </c>
      <c r="F105" s="360" t="s">
        <v>296</v>
      </c>
    </row>
    <row r="106" spans="1:8" s="30" customFormat="1" x14ac:dyDescent="0.3">
      <c r="A106" s="178"/>
      <c r="B106" s="21">
        <v>10</v>
      </c>
      <c r="C106" s="16" t="s">
        <v>20</v>
      </c>
      <c r="D106" s="157" t="s">
        <v>9</v>
      </c>
      <c r="E106" s="73" t="s">
        <v>18</v>
      </c>
      <c r="F106" s="329" t="s">
        <v>296</v>
      </c>
    </row>
    <row r="107" spans="1:8" s="74" customFormat="1" x14ac:dyDescent="0.3">
      <c r="A107" s="178"/>
      <c r="B107" s="21">
        <v>11</v>
      </c>
      <c r="C107" s="14" t="s">
        <v>20</v>
      </c>
      <c r="D107" s="157" t="s">
        <v>9</v>
      </c>
      <c r="E107" s="73" t="s">
        <v>18</v>
      </c>
      <c r="F107" s="26" t="s">
        <v>296</v>
      </c>
    </row>
    <row r="108" spans="1:8" s="74" customFormat="1" x14ac:dyDescent="0.3">
      <c r="A108" s="178"/>
      <c r="B108" s="21">
        <v>12</v>
      </c>
      <c r="C108" s="14" t="s">
        <v>20</v>
      </c>
      <c r="D108" s="157" t="s">
        <v>9</v>
      </c>
      <c r="E108" s="73" t="s">
        <v>18</v>
      </c>
      <c r="F108" s="26" t="s">
        <v>296</v>
      </c>
    </row>
    <row r="109" spans="1:8" s="74" customFormat="1" x14ac:dyDescent="0.3">
      <c r="A109" s="178"/>
      <c r="B109" s="21">
        <v>13</v>
      </c>
      <c r="C109" s="14" t="s">
        <v>20</v>
      </c>
      <c r="D109" s="16" t="s">
        <v>306</v>
      </c>
      <c r="E109" s="172" t="s">
        <v>19</v>
      </c>
      <c r="F109" s="26" t="s">
        <v>309</v>
      </c>
    </row>
    <row r="110" spans="1:8" s="74" customFormat="1" x14ac:dyDescent="0.3">
      <c r="A110" s="178"/>
      <c r="B110" s="21">
        <v>14</v>
      </c>
      <c r="C110" s="14" t="s">
        <v>20</v>
      </c>
      <c r="D110" s="16" t="s">
        <v>307</v>
      </c>
      <c r="E110" s="172" t="s">
        <v>19</v>
      </c>
      <c r="F110" s="26" t="s">
        <v>310</v>
      </c>
    </row>
    <row r="111" spans="1:8" s="74" customFormat="1" ht="14.25" thickBot="1" x14ac:dyDescent="0.35">
      <c r="A111" s="178"/>
      <c r="B111" s="22">
        <v>15</v>
      </c>
      <c r="C111" s="18" t="s">
        <v>20</v>
      </c>
      <c r="D111" s="19" t="s">
        <v>308</v>
      </c>
      <c r="E111" s="31" t="s">
        <v>19</v>
      </c>
      <c r="F111" s="158" t="s">
        <v>311</v>
      </c>
    </row>
    <row r="112" spans="1:8" s="74" customFormat="1" ht="14.25" thickBot="1" x14ac:dyDescent="0.35">
      <c r="A112" s="30"/>
    </row>
    <row r="113" spans="1:7" ht="27.75" thickBot="1" x14ac:dyDescent="0.35">
      <c r="B113" s="4" t="s">
        <v>12</v>
      </c>
      <c r="C113" s="27" t="s">
        <v>15</v>
      </c>
      <c r="D113" s="28" t="s">
        <v>16</v>
      </c>
      <c r="E113" s="29" t="s">
        <v>17</v>
      </c>
      <c r="F113" s="5" t="s">
        <v>1</v>
      </c>
    </row>
    <row r="114" spans="1:7" ht="13.5" customHeight="1" x14ac:dyDescent="0.3">
      <c r="A114" s="178"/>
      <c r="B114" s="95">
        <v>0</v>
      </c>
      <c r="C114" s="14" t="s">
        <v>20</v>
      </c>
      <c r="D114" s="16" t="s">
        <v>996</v>
      </c>
      <c r="E114" s="73" t="s">
        <v>18</v>
      </c>
      <c r="F114" s="308" t="s">
        <v>873</v>
      </c>
      <c r="G114" s="30"/>
    </row>
    <row r="115" spans="1:7" x14ac:dyDescent="0.3">
      <c r="A115" s="178"/>
      <c r="B115" s="21">
        <v>1</v>
      </c>
      <c r="C115" s="14" t="s">
        <v>20</v>
      </c>
      <c r="D115" s="16" t="s">
        <v>1005</v>
      </c>
      <c r="E115" s="73" t="s">
        <v>18</v>
      </c>
      <c r="F115" s="308" t="s">
        <v>874</v>
      </c>
      <c r="G115" s="30"/>
    </row>
    <row r="116" spans="1:7" x14ac:dyDescent="0.3">
      <c r="A116" s="178"/>
      <c r="B116" s="21">
        <v>2</v>
      </c>
      <c r="C116" s="14" t="s">
        <v>20</v>
      </c>
      <c r="D116" s="16" t="s">
        <v>1006</v>
      </c>
      <c r="E116" s="73" t="s">
        <v>18</v>
      </c>
      <c r="F116" s="308" t="s">
        <v>875</v>
      </c>
      <c r="G116" s="30"/>
    </row>
    <row r="117" spans="1:7" x14ac:dyDescent="0.3">
      <c r="A117" s="178"/>
      <c r="B117" s="21">
        <v>3</v>
      </c>
      <c r="C117" s="14" t="s">
        <v>20</v>
      </c>
      <c r="D117" s="16" t="s">
        <v>1007</v>
      </c>
      <c r="E117" s="73" t="s">
        <v>18</v>
      </c>
      <c r="F117" s="308" t="s">
        <v>876</v>
      </c>
      <c r="G117" s="30"/>
    </row>
    <row r="118" spans="1:7" x14ac:dyDescent="0.3">
      <c r="A118" s="178"/>
      <c r="B118" s="21">
        <v>4</v>
      </c>
      <c r="C118" s="14" t="s">
        <v>20</v>
      </c>
      <c r="D118" s="16" t="s">
        <v>1008</v>
      </c>
      <c r="E118" s="73" t="s">
        <v>18</v>
      </c>
      <c r="F118" s="308" t="s">
        <v>877</v>
      </c>
      <c r="G118" s="30"/>
    </row>
    <row r="119" spans="1:7" s="30" customFormat="1" x14ac:dyDescent="0.3">
      <c r="A119" s="178"/>
      <c r="B119" s="21">
        <v>5</v>
      </c>
      <c r="C119" s="14" t="s">
        <v>20</v>
      </c>
      <c r="D119" s="16" t="s">
        <v>1009</v>
      </c>
      <c r="E119" s="73" t="s">
        <v>18</v>
      </c>
      <c r="F119" s="356" t="s">
        <v>878</v>
      </c>
    </row>
    <row r="120" spans="1:7" s="30" customFormat="1" x14ac:dyDescent="0.3">
      <c r="A120" s="178"/>
      <c r="B120" s="89">
        <v>6</v>
      </c>
      <c r="C120" s="14" t="s">
        <v>20</v>
      </c>
      <c r="D120" s="16" t="s">
        <v>1010</v>
      </c>
      <c r="E120" s="73" t="s">
        <v>18</v>
      </c>
      <c r="F120" s="356" t="s">
        <v>879</v>
      </c>
    </row>
    <row r="121" spans="1:7" s="30" customFormat="1" x14ac:dyDescent="0.3">
      <c r="A121" s="178"/>
      <c r="B121" s="21">
        <v>7</v>
      </c>
      <c r="C121" s="14" t="s">
        <v>20</v>
      </c>
      <c r="D121" s="16" t="s">
        <v>1011</v>
      </c>
      <c r="E121" s="73" t="s">
        <v>18</v>
      </c>
      <c r="F121" s="356" t="s">
        <v>880</v>
      </c>
    </row>
    <row r="122" spans="1:7" s="30" customFormat="1" x14ac:dyDescent="0.3">
      <c r="A122" s="178"/>
      <c r="B122" s="21">
        <v>8</v>
      </c>
      <c r="C122" s="14" t="s">
        <v>20</v>
      </c>
      <c r="D122" s="16" t="s">
        <v>1012</v>
      </c>
      <c r="E122" s="73" t="s">
        <v>18</v>
      </c>
      <c r="F122" s="360" t="s">
        <v>997</v>
      </c>
    </row>
    <row r="123" spans="1:7" s="30" customFormat="1" x14ac:dyDescent="0.3">
      <c r="A123" s="178"/>
      <c r="B123" s="21">
        <v>9</v>
      </c>
      <c r="C123" s="14" t="s">
        <v>20</v>
      </c>
      <c r="D123" s="16" t="s">
        <v>1013</v>
      </c>
      <c r="E123" s="73" t="s">
        <v>18</v>
      </c>
      <c r="F123" s="360" t="s">
        <v>998</v>
      </c>
    </row>
    <row r="124" spans="1:7" s="30" customFormat="1" x14ac:dyDescent="0.3">
      <c r="A124" s="178"/>
      <c r="B124" s="21">
        <v>10</v>
      </c>
      <c r="C124" s="14" t="s">
        <v>20</v>
      </c>
      <c r="D124" s="16" t="s">
        <v>1014</v>
      </c>
      <c r="E124" s="73" t="s">
        <v>18</v>
      </c>
      <c r="F124" s="360" t="s">
        <v>999</v>
      </c>
    </row>
    <row r="125" spans="1:7" s="30" customFormat="1" x14ac:dyDescent="0.3">
      <c r="A125" s="178"/>
      <c r="B125" s="373">
        <v>11</v>
      </c>
      <c r="C125" s="16" t="s">
        <v>20</v>
      </c>
      <c r="D125" s="16" t="s">
        <v>1015</v>
      </c>
      <c r="E125" s="172" t="s">
        <v>18</v>
      </c>
      <c r="F125" s="356" t="s">
        <v>1000</v>
      </c>
    </row>
    <row r="126" spans="1:7" s="30" customFormat="1" x14ac:dyDescent="0.3">
      <c r="A126" s="178"/>
      <c r="B126" s="21">
        <v>12</v>
      </c>
      <c r="C126" s="14" t="s">
        <v>20</v>
      </c>
      <c r="D126" s="16" t="s">
        <v>1016</v>
      </c>
      <c r="E126" s="73" t="s">
        <v>18</v>
      </c>
      <c r="F126" s="360" t="s">
        <v>1001</v>
      </c>
    </row>
    <row r="127" spans="1:7" s="30" customFormat="1" x14ac:dyDescent="0.3">
      <c r="A127" s="178"/>
      <c r="B127" s="373">
        <v>13</v>
      </c>
      <c r="C127" s="16" t="s">
        <v>20</v>
      </c>
      <c r="D127" s="16" t="s">
        <v>1017</v>
      </c>
      <c r="E127" s="172" t="s">
        <v>18</v>
      </c>
      <c r="F127" s="356" t="s">
        <v>1002</v>
      </c>
    </row>
    <row r="128" spans="1:7" s="30" customFormat="1" x14ac:dyDescent="0.3">
      <c r="A128" s="178"/>
      <c r="B128" s="373">
        <v>14</v>
      </c>
      <c r="C128" s="16" t="s">
        <v>20</v>
      </c>
      <c r="D128" s="16" t="s">
        <v>1018</v>
      </c>
      <c r="E128" s="172" t="s">
        <v>18</v>
      </c>
      <c r="F128" s="356" t="s">
        <v>1003</v>
      </c>
    </row>
    <row r="129" spans="1:8" ht="14.25" thickBot="1" x14ac:dyDescent="0.35">
      <c r="A129" s="178"/>
      <c r="B129" s="22">
        <v>15</v>
      </c>
      <c r="C129" s="159" t="s">
        <v>20</v>
      </c>
      <c r="D129" s="19" t="s">
        <v>1019</v>
      </c>
      <c r="E129" s="31" t="s">
        <v>860</v>
      </c>
      <c r="F129" s="160" t="s">
        <v>1004</v>
      </c>
      <c r="G129" s="30"/>
    </row>
    <row r="130" spans="1:8" ht="14.25" thickBot="1" x14ac:dyDescent="0.35"/>
    <row r="131" spans="1:8" s="74" customFormat="1" ht="27.75" thickBot="1" x14ac:dyDescent="0.35">
      <c r="A131" s="30"/>
      <c r="B131" s="4" t="s">
        <v>7</v>
      </c>
      <c r="C131" s="27" t="s">
        <v>15</v>
      </c>
      <c r="D131" s="28" t="s">
        <v>16</v>
      </c>
      <c r="E131" s="29" t="s">
        <v>17</v>
      </c>
      <c r="F131" s="5" t="s">
        <v>1</v>
      </c>
    </row>
    <row r="132" spans="1:8" s="74" customFormat="1" ht="13.5" customHeight="1" x14ac:dyDescent="0.3">
      <c r="A132" s="178"/>
      <c r="B132" s="20">
        <v>0</v>
      </c>
      <c r="C132" s="17"/>
      <c r="D132" s="15" t="s">
        <v>13</v>
      </c>
      <c r="E132" s="73"/>
      <c r="F132" s="93" t="s">
        <v>14</v>
      </c>
    </row>
    <row r="133" spans="1:8" s="74" customFormat="1" x14ac:dyDescent="0.3">
      <c r="A133" s="178"/>
      <c r="B133" s="21">
        <v>1</v>
      </c>
      <c r="C133" s="14"/>
      <c r="D133" s="16" t="s">
        <v>1025</v>
      </c>
      <c r="E133" s="73"/>
      <c r="F133" s="26"/>
    </row>
    <row r="134" spans="1:8" s="74" customFormat="1" x14ac:dyDescent="0.3">
      <c r="A134" s="178"/>
      <c r="B134" s="21">
        <v>2</v>
      </c>
      <c r="C134" s="14" t="s">
        <v>20</v>
      </c>
      <c r="D134" s="157" t="s">
        <v>9</v>
      </c>
      <c r="E134" s="73" t="s">
        <v>18</v>
      </c>
      <c r="F134" s="360" t="s">
        <v>296</v>
      </c>
      <c r="H134" s="76"/>
    </row>
    <row r="135" spans="1:8" s="30" customFormat="1" x14ac:dyDescent="0.3">
      <c r="A135" s="178"/>
      <c r="B135" s="21">
        <v>3</v>
      </c>
      <c r="C135" s="14" t="s">
        <v>20</v>
      </c>
      <c r="D135" s="157" t="s">
        <v>9</v>
      </c>
      <c r="E135" s="73" t="s">
        <v>18</v>
      </c>
      <c r="F135" s="360" t="s">
        <v>296</v>
      </c>
      <c r="H135" s="76"/>
    </row>
    <row r="136" spans="1:8" s="30" customFormat="1" ht="13.5" customHeight="1" x14ac:dyDescent="0.3">
      <c r="A136" s="178"/>
      <c r="B136" s="21">
        <v>4</v>
      </c>
      <c r="C136" s="14" t="s">
        <v>20</v>
      </c>
      <c r="D136" s="157" t="s">
        <v>9</v>
      </c>
      <c r="E136" s="73" t="s">
        <v>18</v>
      </c>
      <c r="F136" s="329" t="s">
        <v>296</v>
      </c>
    </row>
    <row r="137" spans="1:8" s="30" customFormat="1" x14ac:dyDescent="0.3">
      <c r="A137" s="178"/>
      <c r="B137" s="21">
        <v>5</v>
      </c>
      <c r="C137" s="14" t="s">
        <v>20</v>
      </c>
      <c r="D137" s="157" t="s">
        <v>9</v>
      </c>
      <c r="E137" s="73" t="s">
        <v>18</v>
      </c>
      <c r="F137" s="329" t="s">
        <v>296</v>
      </c>
    </row>
    <row r="138" spans="1:8" s="30" customFormat="1" x14ac:dyDescent="0.3">
      <c r="A138" s="178"/>
      <c r="B138" s="21">
        <v>6</v>
      </c>
      <c r="C138" s="14" t="s">
        <v>20</v>
      </c>
      <c r="D138" s="157" t="s">
        <v>9</v>
      </c>
      <c r="E138" s="73" t="s">
        <v>18</v>
      </c>
      <c r="F138" s="360" t="s">
        <v>296</v>
      </c>
    </row>
    <row r="139" spans="1:8" s="30" customFormat="1" x14ac:dyDescent="0.3">
      <c r="A139" s="178"/>
      <c r="B139" s="197">
        <v>7</v>
      </c>
      <c r="C139" s="198" t="s">
        <v>133</v>
      </c>
      <c r="D139" s="199" t="s">
        <v>22</v>
      </c>
      <c r="E139" s="200"/>
      <c r="F139" s="461" t="s">
        <v>350</v>
      </c>
    </row>
    <row r="140" spans="1:8" s="30" customFormat="1" x14ac:dyDescent="0.3">
      <c r="A140" s="178"/>
      <c r="B140" s="197">
        <v>8</v>
      </c>
      <c r="C140" s="198" t="s">
        <v>133</v>
      </c>
      <c r="D140" s="199" t="s">
        <v>21</v>
      </c>
      <c r="E140" s="200"/>
      <c r="F140" s="462"/>
    </row>
    <row r="141" spans="1:8" s="30" customFormat="1" x14ac:dyDescent="0.3">
      <c r="A141" s="178"/>
      <c r="B141" s="21">
        <v>9</v>
      </c>
      <c r="C141" s="14" t="s">
        <v>20</v>
      </c>
      <c r="D141" s="16" t="s">
        <v>861</v>
      </c>
      <c r="E141" s="73" t="s">
        <v>860</v>
      </c>
      <c r="F141" s="360" t="s">
        <v>871</v>
      </c>
    </row>
    <row r="142" spans="1:8" s="30" customFormat="1" x14ac:dyDescent="0.3">
      <c r="A142" s="178"/>
      <c r="B142" s="21">
        <v>10</v>
      </c>
      <c r="C142" s="14" t="s">
        <v>20</v>
      </c>
      <c r="D142" s="16" t="s">
        <v>861</v>
      </c>
      <c r="E142" s="73" t="s">
        <v>860</v>
      </c>
      <c r="F142" s="360" t="s">
        <v>871</v>
      </c>
    </row>
    <row r="143" spans="1:8" s="30" customFormat="1" x14ac:dyDescent="0.3">
      <c r="A143" s="178"/>
      <c r="B143" s="21">
        <v>11</v>
      </c>
      <c r="C143" s="14" t="s">
        <v>20</v>
      </c>
      <c r="D143" s="16" t="s">
        <v>861</v>
      </c>
      <c r="E143" s="73" t="s">
        <v>860</v>
      </c>
      <c r="F143" s="26" t="s">
        <v>871</v>
      </c>
    </row>
    <row r="144" spans="1:8" s="30" customFormat="1" x14ac:dyDescent="0.3">
      <c r="A144" s="178"/>
      <c r="B144" s="21">
        <v>12</v>
      </c>
      <c r="C144" s="14" t="s">
        <v>20</v>
      </c>
      <c r="D144" s="16" t="s">
        <v>861</v>
      </c>
      <c r="E144" s="73" t="s">
        <v>860</v>
      </c>
      <c r="F144" s="26" t="s">
        <v>871</v>
      </c>
    </row>
    <row r="145" spans="1:6" s="30" customFormat="1" x14ac:dyDescent="0.3">
      <c r="A145" s="178"/>
      <c r="B145" s="21">
        <v>13</v>
      </c>
      <c r="C145" s="14" t="s">
        <v>20</v>
      </c>
      <c r="D145" s="16" t="s">
        <v>861</v>
      </c>
      <c r="E145" s="73" t="s">
        <v>860</v>
      </c>
      <c r="F145" s="26" t="s">
        <v>871</v>
      </c>
    </row>
    <row r="146" spans="1:6" s="30" customFormat="1" x14ac:dyDescent="0.3">
      <c r="A146" s="178"/>
      <c r="B146" s="21">
        <v>14</v>
      </c>
      <c r="C146" s="14" t="s">
        <v>20</v>
      </c>
      <c r="D146" s="16" t="s">
        <v>861</v>
      </c>
      <c r="E146" s="73" t="s">
        <v>860</v>
      </c>
      <c r="F146" s="26" t="s">
        <v>871</v>
      </c>
    </row>
    <row r="147" spans="1:6" s="74" customFormat="1" ht="14.25" thickBot="1" x14ac:dyDescent="0.35">
      <c r="A147" s="178"/>
      <c r="B147" s="22">
        <v>15</v>
      </c>
      <c r="C147" s="159" t="s">
        <v>20</v>
      </c>
      <c r="D147" s="19" t="s">
        <v>861</v>
      </c>
      <c r="E147" s="31" t="s">
        <v>860</v>
      </c>
      <c r="F147" s="160" t="s">
        <v>871</v>
      </c>
    </row>
    <row r="148" spans="1:6" s="74" customFormat="1" ht="14.25" thickBot="1" x14ac:dyDescent="0.35">
      <c r="A148" s="30"/>
    </row>
    <row r="149" spans="1:6" s="74" customFormat="1" ht="27.75" thickBot="1" x14ac:dyDescent="0.35">
      <c r="A149" s="30"/>
      <c r="B149" s="4" t="s">
        <v>8</v>
      </c>
      <c r="C149" s="27" t="s">
        <v>15</v>
      </c>
      <c r="D149" s="28" t="s">
        <v>16</v>
      </c>
      <c r="E149" s="29" t="s">
        <v>17</v>
      </c>
      <c r="F149" s="5" t="s">
        <v>1</v>
      </c>
    </row>
    <row r="150" spans="1:6" s="30" customFormat="1" x14ac:dyDescent="0.3">
      <c r="A150" s="178"/>
      <c r="B150" s="20">
        <v>0</v>
      </c>
      <c r="C150" s="17" t="s">
        <v>1026</v>
      </c>
      <c r="D150" s="15" t="s">
        <v>861</v>
      </c>
      <c r="E150" s="172" t="s">
        <v>860</v>
      </c>
      <c r="F150" s="374" t="s">
        <v>871</v>
      </c>
    </row>
    <row r="151" spans="1:6" s="30" customFormat="1" x14ac:dyDescent="0.3">
      <c r="A151" s="178"/>
      <c r="B151" s="87">
        <v>1</v>
      </c>
      <c r="C151" s="101" t="s">
        <v>151</v>
      </c>
      <c r="D151" s="102" t="s">
        <v>146</v>
      </c>
      <c r="E151" s="103"/>
      <c r="F151" s="463" t="s">
        <v>1027</v>
      </c>
    </row>
    <row r="152" spans="1:6" s="30" customFormat="1" x14ac:dyDescent="0.3">
      <c r="A152" s="178"/>
      <c r="B152" s="87">
        <v>2</v>
      </c>
      <c r="C152" s="101" t="s">
        <v>151</v>
      </c>
      <c r="D152" s="102" t="s">
        <v>152</v>
      </c>
      <c r="E152" s="103"/>
      <c r="F152" s="464"/>
    </row>
    <row r="153" spans="1:6" s="30" customFormat="1" x14ac:dyDescent="0.3">
      <c r="A153" s="178"/>
      <c r="B153" s="87">
        <v>3</v>
      </c>
      <c r="C153" s="101" t="s">
        <v>151</v>
      </c>
      <c r="D153" s="102" t="s">
        <v>153</v>
      </c>
      <c r="E153" s="103"/>
      <c r="F153" s="465"/>
    </row>
    <row r="154" spans="1:6" s="30" customFormat="1" x14ac:dyDescent="0.3">
      <c r="A154" s="178"/>
      <c r="B154" s="21">
        <v>4</v>
      </c>
      <c r="C154" s="14" t="s">
        <v>20</v>
      </c>
      <c r="D154" s="16" t="s">
        <v>881</v>
      </c>
      <c r="E154" s="73" t="s">
        <v>18</v>
      </c>
      <c r="F154" s="26" t="s">
        <v>296</v>
      </c>
    </row>
    <row r="155" spans="1:6" s="30" customFormat="1" x14ac:dyDescent="0.3">
      <c r="A155" s="178"/>
      <c r="B155" s="21">
        <v>5</v>
      </c>
      <c r="C155" s="14" t="s">
        <v>20</v>
      </c>
      <c r="D155" s="16" t="s">
        <v>882</v>
      </c>
      <c r="E155" s="73" t="s">
        <v>18</v>
      </c>
      <c r="F155" s="329" t="s">
        <v>296</v>
      </c>
    </row>
    <row r="156" spans="1:6" s="30" customFormat="1" x14ac:dyDescent="0.3">
      <c r="A156" s="178"/>
      <c r="B156" s="21">
        <v>6</v>
      </c>
      <c r="C156" s="14" t="s">
        <v>20</v>
      </c>
      <c r="D156" s="16" t="s">
        <v>883</v>
      </c>
      <c r="E156" s="73" t="s">
        <v>18</v>
      </c>
      <c r="F156" s="26" t="s">
        <v>296</v>
      </c>
    </row>
    <row r="157" spans="1:6" s="30" customFormat="1" x14ac:dyDescent="0.3">
      <c r="A157" s="178"/>
      <c r="B157" s="21">
        <v>7</v>
      </c>
      <c r="C157" s="14" t="s">
        <v>20</v>
      </c>
      <c r="D157" s="16" t="s">
        <v>884</v>
      </c>
      <c r="E157" s="73" t="s">
        <v>18</v>
      </c>
      <c r="F157" s="26" t="s">
        <v>296</v>
      </c>
    </row>
    <row r="158" spans="1:6" s="30" customFormat="1" x14ac:dyDescent="0.3">
      <c r="A158" s="178"/>
      <c r="B158" s="21">
        <v>8</v>
      </c>
      <c r="C158" s="14" t="s">
        <v>20</v>
      </c>
      <c r="D158" s="16" t="s">
        <v>885</v>
      </c>
      <c r="E158" s="73" t="s">
        <v>18</v>
      </c>
      <c r="F158" s="455" t="s">
        <v>887</v>
      </c>
    </row>
    <row r="159" spans="1:6" s="30" customFormat="1" x14ac:dyDescent="0.3">
      <c r="A159" s="178"/>
      <c r="B159" s="21">
        <v>9</v>
      </c>
      <c r="C159" s="14" t="s">
        <v>20</v>
      </c>
      <c r="D159" s="16" t="s">
        <v>886</v>
      </c>
      <c r="E159" s="73" t="s">
        <v>18</v>
      </c>
      <c r="F159" s="459"/>
    </row>
    <row r="160" spans="1:6" s="30" customFormat="1" x14ac:dyDescent="0.3">
      <c r="A160" s="178"/>
      <c r="B160" s="21">
        <v>10</v>
      </c>
      <c r="C160" s="14" t="s">
        <v>20</v>
      </c>
      <c r="D160" s="16" t="s">
        <v>861</v>
      </c>
      <c r="E160" s="73" t="s">
        <v>860</v>
      </c>
      <c r="F160" s="360" t="s">
        <v>871</v>
      </c>
    </row>
    <row r="161" spans="1:6" s="74" customFormat="1" x14ac:dyDescent="0.3">
      <c r="A161" s="178"/>
      <c r="B161" s="21">
        <v>11</v>
      </c>
      <c r="C161" s="14" t="s">
        <v>20</v>
      </c>
      <c r="D161" s="16" t="s">
        <v>861</v>
      </c>
      <c r="E161" s="73" t="s">
        <v>860</v>
      </c>
      <c r="F161" s="26" t="s">
        <v>871</v>
      </c>
    </row>
    <row r="162" spans="1:6" s="74" customFormat="1" x14ac:dyDescent="0.3">
      <c r="A162" s="30"/>
      <c r="B162" s="8">
        <v>12</v>
      </c>
      <c r="C162" s="9"/>
      <c r="D162" s="10"/>
      <c r="E162" s="32"/>
      <c r="F162" s="24"/>
    </row>
    <row r="163" spans="1:6" s="74" customFormat="1" x14ac:dyDescent="0.3">
      <c r="A163" s="30"/>
      <c r="B163" s="8">
        <v>13</v>
      </c>
      <c r="C163" s="9"/>
      <c r="D163" s="10"/>
      <c r="E163" s="32"/>
      <c r="F163" s="24"/>
    </row>
    <row r="164" spans="1:6" s="74" customFormat="1" x14ac:dyDescent="0.3">
      <c r="A164" s="30"/>
      <c r="B164" s="8">
        <v>14</v>
      </c>
      <c r="C164" s="9"/>
      <c r="D164" s="10"/>
      <c r="E164" s="32"/>
      <c r="F164" s="24"/>
    </row>
    <row r="165" spans="1:6" s="74" customFormat="1" ht="14.25" thickBot="1" x14ac:dyDescent="0.35">
      <c r="A165" s="30"/>
      <c r="B165" s="11">
        <v>15</v>
      </c>
      <c r="C165" s="12"/>
      <c r="D165" s="13"/>
      <c r="E165" s="33"/>
      <c r="F165" s="25"/>
    </row>
    <row r="166" spans="1:6" s="74" customFormat="1" x14ac:dyDescent="0.3">
      <c r="A166" s="30"/>
    </row>
  </sheetData>
  <mergeCells count="14">
    <mergeCell ref="F8:F9"/>
    <mergeCell ref="F71:F75"/>
    <mergeCell ref="F100:F101"/>
    <mergeCell ref="F158:F159"/>
    <mergeCell ref="F48:F49"/>
    <mergeCell ref="F139:F140"/>
    <mergeCell ref="F151:F153"/>
    <mergeCell ref="F15:F16"/>
    <mergeCell ref="F19:F21"/>
    <mergeCell ref="F27:F28"/>
    <mergeCell ref="F34:F35"/>
    <mergeCell ref="F56:F57"/>
    <mergeCell ref="F50:F54"/>
    <mergeCell ref="F67:F7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29"/>
  <sheetViews>
    <sheetView showGridLines="0" zoomScale="70" zoomScaleNormal="70" workbookViewId="0">
      <selection activeCell="M24" sqref="M24"/>
    </sheetView>
  </sheetViews>
  <sheetFormatPr defaultColWidth="9" defaultRowHeight="13.5" x14ac:dyDescent="0.3"/>
  <cols>
    <col min="1" max="1" width="9" style="1"/>
    <col min="2" max="2" width="15.75" style="1" customWidth="1"/>
    <col min="3" max="3" width="12.625" style="1" customWidth="1"/>
    <col min="4" max="4" width="30.75" style="1" customWidth="1"/>
    <col min="5" max="6" width="12.625" style="1" customWidth="1"/>
    <col min="7" max="10" width="8.75" style="86" customWidth="1"/>
    <col min="11" max="11" width="10.75" style="86" customWidth="1"/>
    <col min="12" max="12" width="8.75" style="86" customWidth="1"/>
    <col min="13" max="13" width="30.625" style="74" customWidth="1"/>
    <col min="14" max="16384" width="9" style="1"/>
  </cols>
  <sheetData>
    <row r="2" spans="2:13" x14ac:dyDescent="0.3">
      <c r="B2" s="2" t="s">
        <v>420</v>
      </c>
    </row>
    <row r="4" spans="2:13" s="86" customFormat="1" x14ac:dyDescent="0.3">
      <c r="B4" s="35" t="s">
        <v>421</v>
      </c>
    </row>
    <row r="5" spans="2:13" s="86" customFormat="1" x14ac:dyDescent="0.3">
      <c r="B5" s="51" t="s">
        <v>423</v>
      </c>
    </row>
    <row r="6" spans="2:13" s="86" customFormat="1" x14ac:dyDescent="0.3">
      <c r="B6" s="51" t="s">
        <v>424</v>
      </c>
    </row>
    <row r="7" spans="2:13" s="86" customFormat="1" x14ac:dyDescent="0.3">
      <c r="B7" s="51" t="s">
        <v>427</v>
      </c>
    </row>
    <row r="8" spans="2:13" s="86" customFormat="1" x14ac:dyDescent="0.3">
      <c r="B8" s="51" t="s">
        <v>425</v>
      </c>
    </row>
    <row r="9" spans="2:13" s="86" customFormat="1" x14ac:dyDescent="0.3">
      <c r="B9" s="51" t="s">
        <v>426</v>
      </c>
    </row>
    <row r="10" spans="2:13" s="86" customFormat="1" x14ac:dyDescent="0.3">
      <c r="B10" s="35"/>
    </row>
    <row r="11" spans="2:13" s="86" customFormat="1" ht="14.25" thickBot="1" x14ac:dyDescent="0.35">
      <c r="B11" s="35" t="s">
        <v>422</v>
      </c>
    </row>
    <row r="12" spans="2:13" x14ac:dyDescent="0.3">
      <c r="B12" s="478"/>
      <c r="C12" s="480" t="s">
        <v>103</v>
      </c>
      <c r="D12" s="482" t="s">
        <v>234</v>
      </c>
      <c r="E12" s="484" t="s">
        <v>339</v>
      </c>
      <c r="F12" s="485"/>
      <c r="G12" s="473" t="s">
        <v>342</v>
      </c>
      <c r="H12" s="474"/>
      <c r="I12" s="475"/>
      <c r="J12" s="473" t="s">
        <v>349</v>
      </c>
      <c r="K12" s="474"/>
      <c r="L12" s="475"/>
      <c r="M12" s="476" t="s">
        <v>851</v>
      </c>
    </row>
    <row r="13" spans="2:13" s="86" customFormat="1" ht="27.75" thickBot="1" x14ac:dyDescent="0.35">
      <c r="B13" s="479"/>
      <c r="C13" s="481"/>
      <c r="D13" s="483"/>
      <c r="E13" s="183" t="s">
        <v>340</v>
      </c>
      <c r="F13" s="183" t="s">
        <v>341</v>
      </c>
      <c r="G13" s="184" t="s">
        <v>343</v>
      </c>
      <c r="H13" s="184" t="s">
        <v>344</v>
      </c>
      <c r="I13" s="184" t="s">
        <v>345</v>
      </c>
      <c r="J13" s="184" t="s">
        <v>343</v>
      </c>
      <c r="K13" s="184" t="s">
        <v>344</v>
      </c>
      <c r="L13" s="184" t="s">
        <v>345</v>
      </c>
      <c r="M13" s="477"/>
    </row>
    <row r="14" spans="2:13" s="86" customFormat="1" ht="27" x14ac:dyDescent="0.3">
      <c r="B14" s="336" t="s">
        <v>156</v>
      </c>
      <c r="C14" s="327" t="s">
        <v>857</v>
      </c>
      <c r="D14" s="337" t="s">
        <v>159</v>
      </c>
      <c r="E14" s="337" t="s">
        <v>158</v>
      </c>
      <c r="F14" s="337"/>
      <c r="G14" s="337" t="s">
        <v>848</v>
      </c>
      <c r="H14" s="337">
        <v>16</v>
      </c>
      <c r="I14" s="337" t="s">
        <v>850</v>
      </c>
      <c r="J14" s="337" t="s">
        <v>854</v>
      </c>
      <c r="K14" s="337" t="s">
        <v>855</v>
      </c>
      <c r="L14" s="337" t="s">
        <v>849</v>
      </c>
      <c r="M14" s="328" t="s">
        <v>852</v>
      </c>
    </row>
    <row r="15" spans="2:13" s="86" customFormat="1" ht="27.75" thickBot="1" x14ac:dyDescent="0.35">
      <c r="B15" s="106" t="s">
        <v>157</v>
      </c>
      <c r="C15" s="107"/>
      <c r="D15" s="108" t="s">
        <v>160</v>
      </c>
      <c r="E15" s="108" t="s">
        <v>161</v>
      </c>
      <c r="F15" s="108"/>
      <c r="G15" s="108"/>
      <c r="H15" s="108"/>
      <c r="I15" s="108"/>
      <c r="J15" s="108"/>
      <c r="K15" s="108"/>
      <c r="L15" s="108"/>
      <c r="M15" s="23" t="s">
        <v>853</v>
      </c>
    </row>
    <row r="16" spans="2:13" x14ac:dyDescent="0.3">
      <c r="B16" s="173" t="s">
        <v>88</v>
      </c>
      <c r="C16" s="17" t="s">
        <v>104</v>
      </c>
      <c r="D16" s="15" t="s">
        <v>102</v>
      </c>
      <c r="E16" s="15">
        <v>168</v>
      </c>
      <c r="F16" s="73">
        <f>ROUND(1/E16*1000,2)</f>
        <v>5.95</v>
      </c>
      <c r="G16" s="172"/>
      <c r="H16" s="172"/>
      <c r="I16" s="172"/>
      <c r="J16" s="172"/>
      <c r="K16" s="172"/>
      <c r="L16" s="172"/>
      <c r="M16" s="164"/>
    </row>
    <row r="17" spans="2:14" x14ac:dyDescent="0.3">
      <c r="B17" s="71" t="s">
        <v>89</v>
      </c>
      <c r="C17" s="72" t="s">
        <v>106</v>
      </c>
      <c r="D17" s="16" t="s">
        <v>105</v>
      </c>
      <c r="E17" s="16">
        <v>84</v>
      </c>
      <c r="F17" s="73">
        <f>ROUND(1/E17*1000,2)</f>
        <v>11.9</v>
      </c>
      <c r="G17" s="73"/>
      <c r="H17" s="335"/>
      <c r="I17" s="335"/>
      <c r="J17" s="73"/>
      <c r="K17" s="335"/>
      <c r="L17" s="335"/>
      <c r="M17" s="94"/>
    </row>
    <row r="18" spans="2:14" x14ac:dyDescent="0.3">
      <c r="B18" s="71" t="s">
        <v>90</v>
      </c>
      <c r="C18" s="72" t="s">
        <v>106</v>
      </c>
      <c r="D18" s="16" t="s">
        <v>102</v>
      </c>
      <c r="E18" s="16">
        <v>84</v>
      </c>
      <c r="F18" s="73">
        <f>ROUND(1/E18*1000,2)</f>
        <v>11.9</v>
      </c>
      <c r="G18" s="73"/>
      <c r="H18" s="335"/>
      <c r="I18" s="335"/>
      <c r="J18" s="73"/>
      <c r="K18" s="335"/>
      <c r="L18" s="335"/>
      <c r="M18" s="329"/>
    </row>
    <row r="19" spans="2:14" x14ac:dyDescent="0.3">
      <c r="B19" s="71" t="s">
        <v>91</v>
      </c>
      <c r="C19" s="72" t="s">
        <v>106</v>
      </c>
      <c r="D19" s="16" t="s">
        <v>102</v>
      </c>
      <c r="E19" s="16">
        <v>84</v>
      </c>
      <c r="F19" s="73">
        <f>ROUND(1/E19*1000,2)</f>
        <v>11.9</v>
      </c>
      <c r="G19" s="73"/>
      <c r="H19" s="335"/>
      <c r="I19" s="335"/>
      <c r="J19" s="73"/>
      <c r="K19" s="335"/>
      <c r="L19" s="335"/>
      <c r="M19" s="329"/>
    </row>
    <row r="20" spans="2:14" x14ac:dyDescent="0.3">
      <c r="B20" s="71" t="s">
        <v>92</v>
      </c>
      <c r="C20" s="72" t="s">
        <v>106</v>
      </c>
      <c r="D20" s="16" t="s">
        <v>105</v>
      </c>
      <c r="E20" s="16">
        <v>84</v>
      </c>
      <c r="F20" s="73">
        <f>ROUND(1/E20*1000,2)</f>
        <v>11.9</v>
      </c>
      <c r="G20" s="73"/>
      <c r="H20" s="73"/>
      <c r="I20" s="73"/>
      <c r="J20" s="73"/>
      <c r="K20" s="73"/>
      <c r="L20" s="73"/>
      <c r="M20" s="94"/>
    </row>
    <row r="21" spans="2:14" ht="40.5" x14ac:dyDescent="0.3">
      <c r="B21" s="171" t="s">
        <v>93</v>
      </c>
      <c r="C21" s="161" t="s">
        <v>107</v>
      </c>
      <c r="D21" s="163" t="s">
        <v>338</v>
      </c>
      <c r="E21" s="162">
        <v>84</v>
      </c>
      <c r="F21" s="170">
        <f t="shared" ref="F21:F29" si="0">ROUND(1/E21*1000,2)</f>
        <v>11.9</v>
      </c>
      <c r="G21" s="170" t="s">
        <v>346</v>
      </c>
      <c r="H21" s="185" t="s">
        <v>347</v>
      </c>
      <c r="I21" s="185" t="s">
        <v>348</v>
      </c>
      <c r="J21" s="170" t="s">
        <v>346</v>
      </c>
      <c r="K21" s="185" t="s">
        <v>367</v>
      </c>
      <c r="L21" s="185" t="s">
        <v>856</v>
      </c>
      <c r="M21" s="180" t="s">
        <v>368</v>
      </c>
    </row>
    <row r="22" spans="2:14" ht="40.5" x14ac:dyDescent="0.3">
      <c r="B22" s="71" t="s">
        <v>94</v>
      </c>
      <c r="C22" s="72" t="s">
        <v>107</v>
      </c>
      <c r="D22" s="182" t="s">
        <v>338</v>
      </c>
      <c r="E22" s="16">
        <v>84</v>
      </c>
      <c r="F22" s="73">
        <f t="shared" si="0"/>
        <v>11.9</v>
      </c>
      <c r="G22" s="73"/>
      <c r="H22" s="73"/>
      <c r="I22" s="73"/>
      <c r="J22" s="73"/>
      <c r="K22" s="73"/>
      <c r="L22" s="73"/>
      <c r="M22" s="26"/>
      <c r="N22" s="57"/>
    </row>
    <row r="23" spans="2:14" x14ac:dyDescent="0.3">
      <c r="B23" s="71" t="s">
        <v>95</v>
      </c>
      <c r="C23" s="72" t="s">
        <v>104</v>
      </c>
      <c r="D23" s="16" t="s">
        <v>102</v>
      </c>
      <c r="E23" s="16">
        <v>168</v>
      </c>
      <c r="F23" s="73">
        <f t="shared" si="0"/>
        <v>5.95</v>
      </c>
      <c r="G23" s="73"/>
      <c r="H23" s="335"/>
      <c r="I23" s="335"/>
      <c r="J23" s="73"/>
      <c r="K23" s="335"/>
      <c r="L23" s="335"/>
      <c r="M23" s="94"/>
    </row>
    <row r="24" spans="2:14" x14ac:dyDescent="0.3">
      <c r="B24" s="71" t="s">
        <v>96</v>
      </c>
      <c r="C24" s="72" t="s">
        <v>106</v>
      </c>
      <c r="D24" s="16" t="s">
        <v>102</v>
      </c>
      <c r="E24" s="16">
        <v>168</v>
      </c>
      <c r="F24" s="73">
        <f t="shared" si="0"/>
        <v>5.95</v>
      </c>
      <c r="G24" s="73"/>
      <c r="H24" s="73"/>
      <c r="I24" s="73"/>
      <c r="J24" s="73"/>
      <c r="K24" s="73"/>
      <c r="L24" s="73"/>
      <c r="M24" s="26"/>
    </row>
    <row r="25" spans="2:14" x14ac:dyDescent="0.3">
      <c r="B25" s="71" t="s">
        <v>97</v>
      </c>
      <c r="C25" s="72" t="s">
        <v>106</v>
      </c>
      <c r="D25" s="16" t="s">
        <v>102</v>
      </c>
      <c r="E25" s="16">
        <v>168</v>
      </c>
      <c r="F25" s="73">
        <f t="shared" si="0"/>
        <v>5.95</v>
      </c>
      <c r="G25" s="73"/>
      <c r="H25" s="73"/>
      <c r="I25" s="73"/>
      <c r="J25" s="73"/>
      <c r="K25" s="73"/>
      <c r="L25" s="73"/>
      <c r="M25" s="26"/>
    </row>
    <row r="26" spans="2:14" x14ac:dyDescent="0.3">
      <c r="B26" s="71" t="s">
        <v>98</v>
      </c>
      <c r="C26" s="72" t="s">
        <v>106</v>
      </c>
      <c r="D26" s="16" t="s">
        <v>102</v>
      </c>
      <c r="E26" s="16">
        <v>168</v>
      </c>
      <c r="F26" s="73">
        <f t="shared" si="0"/>
        <v>5.95</v>
      </c>
      <c r="G26" s="73"/>
      <c r="H26" s="73"/>
      <c r="I26" s="73"/>
      <c r="J26" s="73"/>
      <c r="K26" s="73"/>
      <c r="L26" s="73"/>
      <c r="M26" s="26"/>
    </row>
    <row r="27" spans="2:14" x14ac:dyDescent="0.3">
      <c r="B27" s="71" t="s">
        <v>99</v>
      </c>
      <c r="C27" s="72" t="s">
        <v>106</v>
      </c>
      <c r="D27" s="16" t="s">
        <v>102</v>
      </c>
      <c r="E27" s="16">
        <v>84</v>
      </c>
      <c r="F27" s="73">
        <f t="shared" si="0"/>
        <v>11.9</v>
      </c>
      <c r="G27" s="73"/>
      <c r="H27" s="73"/>
      <c r="I27" s="73"/>
      <c r="J27" s="73"/>
      <c r="K27" s="73"/>
      <c r="L27" s="73"/>
      <c r="M27" s="26"/>
    </row>
    <row r="28" spans="2:14" x14ac:dyDescent="0.3">
      <c r="B28" s="71" t="s">
        <v>100</v>
      </c>
      <c r="C28" s="72" t="s">
        <v>106</v>
      </c>
      <c r="D28" s="16" t="s">
        <v>102</v>
      </c>
      <c r="E28" s="16">
        <v>84</v>
      </c>
      <c r="F28" s="73">
        <f t="shared" si="0"/>
        <v>11.9</v>
      </c>
      <c r="G28" s="73"/>
      <c r="H28" s="73"/>
      <c r="I28" s="73"/>
      <c r="J28" s="73"/>
      <c r="K28" s="73"/>
      <c r="L28" s="73"/>
      <c r="M28" s="26"/>
    </row>
    <row r="29" spans="2:14" ht="14.25" thickBot="1" x14ac:dyDescent="0.35">
      <c r="B29" s="179" t="s">
        <v>101</v>
      </c>
      <c r="C29" s="107" t="s">
        <v>106</v>
      </c>
      <c r="D29" s="19" t="s">
        <v>102</v>
      </c>
      <c r="E29" s="19">
        <v>84</v>
      </c>
      <c r="F29" s="19">
        <f t="shared" si="0"/>
        <v>11.9</v>
      </c>
      <c r="G29" s="31"/>
      <c r="H29" s="31"/>
      <c r="I29" s="31"/>
      <c r="J29" s="31"/>
      <c r="K29" s="31"/>
      <c r="L29" s="31"/>
      <c r="M29" s="160"/>
    </row>
  </sheetData>
  <mergeCells count="7">
    <mergeCell ref="J12:L12"/>
    <mergeCell ref="M12:M13"/>
    <mergeCell ref="B12:B13"/>
    <mergeCell ref="C12:C13"/>
    <mergeCell ref="D12:D13"/>
    <mergeCell ref="E12:F12"/>
    <mergeCell ref="G12:I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479E-BEDD-4FB5-B06B-97BD7A4AB92B}">
  <dimension ref="B2:M21"/>
  <sheetViews>
    <sheetView zoomScaleNormal="100" workbookViewId="0">
      <selection activeCell="F39" sqref="F39"/>
    </sheetView>
  </sheetViews>
  <sheetFormatPr defaultColWidth="8.75" defaultRowHeight="13.5" x14ac:dyDescent="0.3"/>
  <cols>
    <col min="1" max="1" width="8.75" style="86"/>
    <col min="2" max="2" width="11.875" style="86" customWidth="1"/>
    <col min="3" max="13" width="20.75" style="86" customWidth="1"/>
    <col min="14" max="19" width="10.75" style="86" customWidth="1"/>
    <col min="20" max="27" width="20.75" style="86" customWidth="1"/>
    <col min="28" max="16384" width="8.75" style="86"/>
  </cols>
  <sheetData>
    <row r="2" spans="2:13" x14ac:dyDescent="0.3">
      <c r="B2" s="2" t="s">
        <v>692</v>
      </c>
    </row>
    <row r="3" spans="2:13" x14ac:dyDescent="0.3">
      <c r="B3" s="76"/>
    </row>
    <row r="4" spans="2:13" x14ac:dyDescent="0.3">
      <c r="B4" s="366" t="s">
        <v>1031</v>
      </c>
    </row>
    <row r="5" spans="2:13" x14ac:dyDescent="0.3">
      <c r="B5" s="76" t="s">
        <v>693</v>
      </c>
    </row>
    <row r="7" spans="2:13" s="76" customFormat="1" x14ac:dyDescent="0.3">
      <c r="C7" s="76" t="s">
        <v>694</v>
      </c>
      <c r="D7" s="76" t="s">
        <v>695</v>
      </c>
      <c r="E7" s="76" t="s">
        <v>696</v>
      </c>
      <c r="F7" s="76" t="s">
        <v>697</v>
      </c>
      <c r="G7" s="76" t="s">
        <v>698</v>
      </c>
      <c r="H7" s="76" t="s">
        <v>699</v>
      </c>
      <c r="I7" s="76" t="s">
        <v>700</v>
      </c>
      <c r="J7" s="76" t="s">
        <v>701</v>
      </c>
      <c r="K7" s="76" t="s">
        <v>702</v>
      </c>
      <c r="L7" s="76" t="s">
        <v>703</v>
      </c>
      <c r="M7" s="76" t="s">
        <v>704</v>
      </c>
    </row>
    <row r="8" spans="2:13" ht="14.25" thickBot="1" x14ac:dyDescent="0.35">
      <c r="C8" s="294">
        <v>0</v>
      </c>
      <c r="D8" s="294">
        <v>1</v>
      </c>
      <c r="E8" s="294">
        <v>2</v>
      </c>
      <c r="F8" s="294">
        <v>3</v>
      </c>
      <c r="G8" s="294">
        <v>4</v>
      </c>
      <c r="H8" s="294">
        <v>5</v>
      </c>
      <c r="I8" s="294">
        <v>6</v>
      </c>
      <c r="J8" s="294">
        <v>7</v>
      </c>
      <c r="K8" s="294">
        <v>8</v>
      </c>
      <c r="L8" s="294">
        <v>9</v>
      </c>
      <c r="M8" s="297">
        <v>0</v>
      </c>
    </row>
    <row r="10" spans="2:13" x14ac:dyDescent="0.3">
      <c r="B10" s="86" t="s">
        <v>1030</v>
      </c>
      <c r="C10" s="366" t="s">
        <v>707</v>
      </c>
    </row>
    <row r="12" spans="2:13" x14ac:dyDescent="0.3">
      <c r="B12" s="86" t="s">
        <v>705</v>
      </c>
      <c r="C12" s="76" t="s">
        <v>1028</v>
      </c>
      <c r="D12" s="366" t="s">
        <v>1028</v>
      </c>
      <c r="E12" s="366" t="s">
        <v>1028</v>
      </c>
      <c r="F12" s="366" t="s">
        <v>1028</v>
      </c>
      <c r="G12" s="366" t="s">
        <v>1028</v>
      </c>
      <c r="H12" s="366" t="s">
        <v>1028</v>
      </c>
      <c r="I12" s="366" t="s">
        <v>1028</v>
      </c>
      <c r="J12" s="366" t="s">
        <v>1028</v>
      </c>
      <c r="K12" s="366" t="s">
        <v>1028</v>
      </c>
      <c r="L12" s="366" t="s">
        <v>1028</v>
      </c>
    </row>
    <row r="13" spans="2:13" x14ac:dyDescent="0.3">
      <c r="C13" s="366" t="s">
        <v>1032</v>
      </c>
      <c r="D13" s="366" t="s">
        <v>1032</v>
      </c>
      <c r="E13" s="366" t="s">
        <v>1032</v>
      </c>
      <c r="F13" s="366" t="s">
        <v>1032</v>
      </c>
      <c r="G13" s="366" t="s">
        <v>1032</v>
      </c>
      <c r="H13" s="366" t="s">
        <v>1032</v>
      </c>
      <c r="I13" s="366" t="s">
        <v>1032</v>
      </c>
      <c r="J13" s="366" t="s">
        <v>1032</v>
      </c>
      <c r="K13" s="366" t="s">
        <v>1032</v>
      </c>
      <c r="L13" s="366" t="s">
        <v>1032</v>
      </c>
    </row>
    <row r="14" spans="2:13" x14ac:dyDescent="0.3">
      <c r="C14" s="366" t="s">
        <v>1029</v>
      </c>
      <c r="D14" s="366" t="s">
        <v>1029</v>
      </c>
      <c r="E14" s="366" t="s">
        <v>1029</v>
      </c>
      <c r="F14" s="366" t="s">
        <v>1029</v>
      </c>
      <c r="G14" s="366" t="s">
        <v>1029</v>
      </c>
      <c r="H14" s="366" t="s">
        <v>1029</v>
      </c>
      <c r="I14" s="366" t="s">
        <v>1029</v>
      </c>
      <c r="J14" s="366" t="s">
        <v>1029</v>
      </c>
      <c r="K14" s="366" t="s">
        <v>1029</v>
      </c>
      <c r="L14" s="366" t="s">
        <v>1029</v>
      </c>
    </row>
    <row r="15" spans="2:13" x14ac:dyDescent="0.3">
      <c r="C15" s="366" t="s">
        <v>1033</v>
      </c>
      <c r="D15" s="366" t="s">
        <v>1033</v>
      </c>
      <c r="E15" s="366" t="s">
        <v>1033</v>
      </c>
      <c r="F15" s="366" t="s">
        <v>1033</v>
      </c>
      <c r="G15" s="366" t="s">
        <v>1033</v>
      </c>
      <c r="H15" s="366" t="s">
        <v>1033</v>
      </c>
      <c r="I15" s="366" t="s">
        <v>1033</v>
      </c>
      <c r="J15" s="366" t="s">
        <v>1033</v>
      </c>
      <c r="K15" s="366" t="s">
        <v>1033</v>
      </c>
      <c r="L15" s="366" t="s">
        <v>1033</v>
      </c>
    </row>
    <row r="16" spans="2:13" x14ac:dyDescent="0.3">
      <c r="C16" s="366" t="s">
        <v>1034</v>
      </c>
      <c r="D16" s="366" t="s">
        <v>1034</v>
      </c>
      <c r="E16" s="366" t="s">
        <v>1034</v>
      </c>
      <c r="F16" s="366" t="s">
        <v>1034</v>
      </c>
      <c r="G16" s="366" t="s">
        <v>1034</v>
      </c>
      <c r="H16" s="366" t="s">
        <v>1034</v>
      </c>
      <c r="I16" s="366" t="s">
        <v>1034</v>
      </c>
      <c r="J16" s="366" t="s">
        <v>1034</v>
      </c>
      <c r="K16" s="366" t="s">
        <v>1034</v>
      </c>
      <c r="L16" s="366" t="s">
        <v>1034</v>
      </c>
    </row>
    <row r="17" spans="2:12" x14ac:dyDescent="0.3">
      <c r="C17" s="366" t="s">
        <v>1035</v>
      </c>
      <c r="D17" s="366" t="s">
        <v>1035</v>
      </c>
      <c r="E17" s="366" t="s">
        <v>1035</v>
      </c>
      <c r="F17" s="366" t="s">
        <v>1035</v>
      </c>
      <c r="G17" s="366" t="s">
        <v>1035</v>
      </c>
      <c r="H17" s="366" t="s">
        <v>1035</v>
      </c>
      <c r="I17" s="366" t="s">
        <v>1035</v>
      </c>
      <c r="J17" s="366" t="s">
        <v>1035</v>
      </c>
      <c r="K17" s="366" t="s">
        <v>1035</v>
      </c>
      <c r="L17" s="366" t="s">
        <v>1035</v>
      </c>
    </row>
    <row r="19" spans="2:12" x14ac:dyDescent="0.3">
      <c r="B19" s="86" t="s">
        <v>706</v>
      </c>
      <c r="C19" s="366" t="s">
        <v>708</v>
      </c>
      <c r="D19" s="366" t="s">
        <v>708</v>
      </c>
      <c r="E19" s="366" t="s">
        <v>708</v>
      </c>
      <c r="F19" s="366" t="s">
        <v>708</v>
      </c>
      <c r="G19" s="366" t="s">
        <v>708</v>
      </c>
      <c r="H19" s="366" t="s">
        <v>708</v>
      </c>
      <c r="I19" s="366" t="s">
        <v>708</v>
      </c>
      <c r="J19" s="366" t="s">
        <v>708</v>
      </c>
      <c r="K19" s="366" t="s">
        <v>708</v>
      </c>
      <c r="L19" s="366" t="s">
        <v>708</v>
      </c>
    </row>
    <row r="20" spans="2:12" x14ac:dyDescent="0.3">
      <c r="C20" s="76"/>
      <c r="D20" s="366"/>
      <c r="E20" s="366"/>
      <c r="F20" s="366"/>
      <c r="G20" s="366"/>
      <c r="H20" s="366"/>
      <c r="I20" s="366"/>
      <c r="J20" s="366"/>
      <c r="K20" s="366"/>
      <c r="L20" s="366"/>
    </row>
    <row r="21" spans="2:12" x14ac:dyDescent="0.3">
      <c r="B21" s="155" t="s">
        <v>1036</v>
      </c>
      <c r="C21" s="366" t="s">
        <v>1037</v>
      </c>
      <c r="D21" s="366" t="s">
        <v>1037</v>
      </c>
      <c r="E21" s="366" t="s">
        <v>1037</v>
      </c>
      <c r="F21" s="366" t="s">
        <v>1037</v>
      </c>
      <c r="G21" s="366" t="s">
        <v>1037</v>
      </c>
      <c r="H21" s="366" t="s">
        <v>1037</v>
      </c>
      <c r="I21" s="366" t="s">
        <v>1037</v>
      </c>
      <c r="J21" s="366" t="s">
        <v>1037</v>
      </c>
      <c r="K21" s="366" t="s">
        <v>1037</v>
      </c>
      <c r="L21" s="366" t="s">
        <v>1037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3457-1BFC-4574-96BC-F8614874199D}">
  <dimension ref="A2:L153"/>
  <sheetViews>
    <sheetView topLeftCell="B1" zoomScale="85" zoomScaleNormal="85" workbookViewId="0">
      <selection activeCell="F62" sqref="F62"/>
    </sheetView>
  </sheetViews>
  <sheetFormatPr defaultColWidth="8.75" defaultRowHeight="13.5" x14ac:dyDescent="0.3"/>
  <cols>
    <col min="1" max="1" width="1.875" style="34" customWidth="1"/>
    <col min="2" max="2" width="6.75" style="86" customWidth="1"/>
    <col min="3" max="3" width="15.75" style="86" customWidth="1"/>
    <col min="4" max="4" width="20.75" style="34" customWidth="1"/>
    <col min="5" max="5" width="50.75" style="34" customWidth="1"/>
    <col min="6" max="6" width="35.75" style="34" customWidth="1"/>
    <col min="7" max="12" width="6.75" style="86" customWidth="1"/>
    <col min="13" max="16384" width="8.75" style="34"/>
  </cols>
  <sheetData>
    <row r="2" spans="2:4" x14ac:dyDescent="0.3">
      <c r="B2" s="77" t="s">
        <v>710</v>
      </c>
    </row>
    <row r="3" spans="2:4" x14ac:dyDescent="0.3">
      <c r="B3" s="77" t="s">
        <v>711</v>
      </c>
    </row>
    <row r="4" spans="2:4" x14ac:dyDescent="0.3">
      <c r="C4" s="299" t="s">
        <v>712</v>
      </c>
      <c r="D4" s="34" t="s">
        <v>713</v>
      </c>
    </row>
    <row r="5" spans="2:4" x14ac:dyDescent="0.3">
      <c r="C5" s="299" t="s">
        <v>714</v>
      </c>
      <c r="D5" s="34" t="s">
        <v>715</v>
      </c>
    </row>
    <row r="6" spans="2:4" x14ac:dyDescent="0.3">
      <c r="C6" s="299" t="s">
        <v>716</v>
      </c>
      <c r="D6" s="34" t="s">
        <v>724</v>
      </c>
    </row>
    <row r="7" spans="2:4" x14ac:dyDescent="0.3">
      <c r="C7" s="299" t="s">
        <v>718</v>
      </c>
      <c r="D7" s="34" t="s">
        <v>719</v>
      </c>
    </row>
    <row r="8" spans="2:4" x14ac:dyDescent="0.3">
      <c r="C8" s="299" t="s">
        <v>733</v>
      </c>
      <c r="D8" s="34" t="s">
        <v>734</v>
      </c>
    </row>
    <row r="9" spans="2:4" x14ac:dyDescent="0.3">
      <c r="C9" s="57" t="s">
        <v>717</v>
      </c>
    </row>
    <row r="10" spans="2:4" x14ac:dyDescent="0.3">
      <c r="B10" s="77" t="s">
        <v>720</v>
      </c>
    </row>
    <row r="11" spans="2:4" x14ac:dyDescent="0.3">
      <c r="C11" s="299" t="s">
        <v>742</v>
      </c>
      <c r="D11" s="34" t="s">
        <v>743</v>
      </c>
    </row>
    <row r="12" spans="2:4" x14ac:dyDescent="0.3">
      <c r="C12" s="299" t="s">
        <v>721</v>
      </c>
      <c r="D12" s="34" t="s">
        <v>722</v>
      </c>
    </row>
    <row r="13" spans="2:4" x14ac:dyDescent="0.3">
      <c r="C13" s="299" t="s">
        <v>723</v>
      </c>
      <c r="D13" s="34" t="s">
        <v>728</v>
      </c>
    </row>
    <row r="14" spans="2:4" x14ac:dyDescent="0.3">
      <c r="C14" s="299" t="s">
        <v>735</v>
      </c>
      <c r="D14" s="34" t="s">
        <v>736</v>
      </c>
    </row>
    <row r="15" spans="2:4" x14ac:dyDescent="0.3">
      <c r="B15" s="77" t="s">
        <v>725</v>
      </c>
    </row>
    <row r="16" spans="2:4" x14ac:dyDescent="0.3">
      <c r="C16" s="299" t="s">
        <v>731</v>
      </c>
      <c r="D16" s="34" t="s">
        <v>732</v>
      </c>
    </row>
    <row r="17" spans="1:12" x14ac:dyDescent="0.3">
      <c r="C17" s="299" t="s">
        <v>726</v>
      </c>
      <c r="D17" s="34" t="s">
        <v>730</v>
      </c>
    </row>
    <row r="18" spans="1:12" x14ac:dyDescent="0.3">
      <c r="C18" s="299" t="s">
        <v>727</v>
      </c>
      <c r="D18" s="34" t="s">
        <v>729</v>
      </c>
    </row>
    <row r="19" spans="1:12" x14ac:dyDescent="0.3">
      <c r="C19" s="299" t="s">
        <v>737</v>
      </c>
      <c r="D19" s="34" t="s">
        <v>738</v>
      </c>
    </row>
    <row r="20" spans="1:12" x14ac:dyDescent="0.3">
      <c r="C20" s="76"/>
    </row>
    <row r="21" spans="1:12" x14ac:dyDescent="0.3">
      <c r="C21" s="76"/>
    </row>
    <row r="22" spans="1:12" x14ac:dyDescent="0.3">
      <c r="B22" s="77" t="s">
        <v>709</v>
      </c>
      <c r="C22" s="77"/>
    </row>
    <row r="23" spans="1:12" s="76" customFormat="1" x14ac:dyDescent="0.3">
      <c r="B23" s="76" t="s">
        <v>317</v>
      </c>
      <c r="G23" s="86"/>
      <c r="H23" s="86"/>
      <c r="I23" s="86"/>
      <c r="J23" s="86"/>
      <c r="K23" s="86"/>
      <c r="L23" s="86"/>
    </row>
    <row r="24" spans="1:12" s="76" customFormat="1" x14ac:dyDescent="0.3">
      <c r="B24" s="76" t="s">
        <v>318</v>
      </c>
      <c r="G24" s="86"/>
      <c r="H24" s="86"/>
      <c r="I24" s="86"/>
      <c r="J24" s="86"/>
      <c r="K24" s="86"/>
      <c r="L24" s="86"/>
    </row>
    <row r="25" spans="1:12" s="76" customFormat="1" ht="14.25" thickBot="1" x14ac:dyDescent="0.35">
      <c r="G25" s="86"/>
      <c r="H25" s="86"/>
      <c r="I25" s="86"/>
      <c r="J25" s="86"/>
      <c r="K25" s="86"/>
      <c r="L25" s="86"/>
    </row>
    <row r="26" spans="1:12" s="76" customFormat="1" ht="18" customHeight="1" x14ac:dyDescent="0.3">
      <c r="B26" s="499" t="s">
        <v>553</v>
      </c>
      <c r="C26" s="501" t="s">
        <v>316</v>
      </c>
      <c r="D26" s="501" t="s">
        <v>235</v>
      </c>
      <c r="E26" s="501" t="s">
        <v>1</v>
      </c>
      <c r="F26" s="503" t="s">
        <v>30</v>
      </c>
      <c r="G26" s="486" t="s">
        <v>910</v>
      </c>
      <c r="H26" s="429"/>
      <c r="I26" s="429"/>
      <c r="J26" s="429"/>
      <c r="K26" s="429"/>
      <c r="L26" s="430"/>
    </row>
    <row r="27" spans="1:12" ht="18" customHeight="1" thickBot="1" x14ac:dyDescent="0.35">
      <c r="B27" s="500"/>
      <c r="C27" s="502"/>
      <c r="D27" s="502"/>
      <c r="E27" s="502"/>
      <c r="F27" s="504"/>
      <c r="G27" s="361" t="s">
        <v>43</v>
      </c>
      <c r="H27" s="354" t="s">
        <v>554</v>
      </c>
      <c r="I27" s="354" t="s">
        <v>555</v>
      </c>
      <c r="J27" s="354" t="s">
        <v>556</v>
      </c>
      <c r="K27" s="354" t="s">
        <v>557</v>
      </c>
      <c r="L27" s="355" t="s">
        <v>558</v>
      </c>
    </row>
    <row r="28" spans="1:12" x14ac:dyDescent="0.3">
      <c r="A28" s="251"/>
      <c r="B28" s="95">
        <v>0</v>
      </c>
      <c r="C28" s="248"/>
      <c r="D28" s="151" t="s">
        <v>549</v>
      </c>
      <c r="E28" s="151" t="s">
        <v>550</v>
      </c>
      <c r="F28" s="257" t="s">
        <v>548</v>
      </c>
      <c r="G28" s="349"/>
      <c r="H28" s="362"/>
      <c r="I28" s="362"/>
      <c r="J28" s="362"/>
      <c r="K28" s="362"/>
      <c r="L28" s="363"/>
    </row>
    <row r="29" spans="1:12" ht="148.5" x14ac:dyDescent="0.3">
      <c r="A29" s="251"/>
      <c r="B29" s="21">
        <v>1</v>
      </c>
      <c r="C29" s="249"/>
      <c r="D29" s="131" t="s">
        <v>551</v>
      </c>
      <c r="E29" s="250" t="s">
        <v>906</v>
      </c>
      <c r="F29" s="254" t="s">
        <v>552</v>
      </c>
      <c r="G29" s="350"/>
      <c r="H29" s="357"/>
      <c r="I29" s="357"/>
      <c r="J29" s="357"/>
      <c r="K29" s="357"/>
      <c r="L29" s="364"/>
    </row>
    <row r="30" spans="1:12" x14ac:dyDescent="0.3">
      <c r="B30" s="21">
        <v>2</v>
      </c>
      <c r="C30" s="249"/>
      <c r="D30" s="131" t="s">
        <v>546</v>
      </c>
      <c r="E30" s="131" t="s">
        <v>547</v>
      </c>
      <c r="F30" s="254" t="s">
        <v>569</v>
      </c>
      <c r="G30" s="350"/>
      <c r="H30" s="357"/>
      <c r="I30" s="357"/>
      <c r="J30" s="357"/>
      <c r="K30" s="357"/>
      <c r="L30" s="364"/>
    </row>
    <row r="31" spans="1:12" ht="81" x14ac:dyDescent="0.3">
      <c r="B31" s="21">
        <v>3</v>
      </c>
      <c r="C31" s="249"/>
      <c r="D31" s="131" t="s">
        <v>691</v>
      </c>
      <c r="E31" s="250" t="s">
        <v>578</v>
      </c>
      <c r="F31" s="254" t="s">
        <v>576</v>
      </c>
      <c r="G31" s="350"/>
      <c r="H31" s="357"/>
      <c r="I31" s="357"/>
      <c r="J31" s="357"/>
      <c r="K31" s="357"/>
      <c r="L31" s="364"/>
    </row>
    <row r="32" spans="1:12" ht="94.5" x14ac:dyDescent="0.3">
      <c r="B32" s="21">
        <v>4</v>
      </c>
      <c r="C32" s="249"/>
      <c r="D32" s="131" t="s">
        <v>577</v>
      </c>
      <c r="E32" s="250" t="s">
        <v>588</v>
      </c>
      <c r="F32" s="254" t="s">
        <v>579</v>
      </c>
      <c r="G32" s="350"/>
      <c r="H32" s="357"/>
      <c r="I32" s="357"/>
      <c r="J32" s="357"/>
      <c r="K32" s="357"/>
      <c r="L32" s="364"/>
    </row>
    <row r="33" spans="1:12" ht="27" x14ac:dyDescent="0.3">
      <c r="B33" s="21">
        <v>5</v>
      </c>
      <c r="C33" s="249"/>
      <c r="D33" s="131" t="s">
        <v>749</v>
      </c>
      <c r="E33" s="250" t="s">
        <v>750</v>
      </c>
      <c r="F33" s="254" t="s">
        <v>579</v>
      </c>
      <c r="G33" s="350"/>
      <c r="H33" s="357"/>
      <c r="I33" s="357"/>
      <c r="J33" s="357"/>
      <c r="K33" s="357"/>
      <c r="L33" s="364"/>
    </row>
    <row r="34" spans="1:12" ht="40.5" x14ac:dyDescent="0.3">
      <c r="B34" s="21">
        <v>6</v>
      </c>
      <c r="C34" s="249"/>
      <c r="D34" s="131" t="s">
        <v>747</v>
      </c>
      <c r="E34" s="250" t="s">
        <v>793</v>
      </c>
      <c r="F34" s="254" t="s">
        <v>579</v>
      </c>
      <c r="G34" s="350"/>
      <c r="H34" s="357"/>
      <c r="I34" s="357"/>
      <c r="J34" s="357"/>
      <c r="K34" s="357"/>
      <c r="L34" s="364"/>
    </row>
    <row r="35" spans="1:12" ht="40.5" x14ac:dyDescent="0.3">
      <c r="B35" s="21">
        <v>7</v>
      </c>
      <c r="C35" s="249"/>
      <c r="D35" s="131" t="s">
        <v>798</v>
      </c>
      <c r="E35" s="250" t="s">
        <v>799</v>
      </c>
      <c r="F35" s="254" t="s">
        <v>579</v>
      </c>
      <c r="G35" s="350"/>
      <c r="H35" s="357"/>
      <c r="I35" s="357"/>
      <c r="J35" s="357"/>
      <c r="K35" s="357"/>
      <c r="L35" s="364"/>
    </row>
    <row r="36" spans="1:12" x14ac:dyDescent="0.3">
      <c r="B36" s="21">
        <v>8</v>
      </c>
      <c r="C36" s="249"/>
      <c r="D36" s="131"/>
      <c r="E36" s="131"/>
      <c r="F36" s="254"/>
      <c r="G36" s="350"/>
      <c r="H36" s="357"/>
      <c r="I36" s="357"/>
      <c r="J36" s="357"/>
      <c r="K36" s="357"/>
      <c r="L36" s="364"/>
    </row>
    <row r="37" spans="1:12" ht="14.25" thickBot="1" x14ac:dyDescent="0.35">
      <c r="B37" s="22">
        <v>9</v>
      </c>
      <c r="C37" s="247"/>
      <c r="D37" s="146" t="s">
        <v>751</v>
      </c>
      <c r="E37" s="146" t="s">
        <v>752</v>
      </c>
      <c r="F37" s="147">
        <v>0</v>
      </c>
      <c r="G37" s="351"/>
      <c r="H37" s="352"/>
      <c r="I37" s="352"/>
      <c r="J37" s="352"/>
      <c r="K37" s="352"/>
      <c r="L37" s="353"/>
    </row>
    <row r="38" spans="1:12" ht="17.45" hidden="1" customHeight="1" x14ac:dyDescent="0.3">
      <c r="A38" s="251"/>
      <c r="B38" s="95">
        <v>10</v>
      </c>
      <c r="C38" s="497" t="s">
        <v>322</v>
      </c>
      <c r="D38" s="151" t="s">
        <v>623</v>
      </c>
      <c r="E38" s="151" t="s">
        <v>505</v>
      </c>
      <c r="F38" s="257" t="s">
        <v>888</v>
      </c>
      <c r="G38" s="262"/>
      <c r="H38" s="263"/>
      <c r="I38" s="263"/>
      <c r="J38" s="263"/>
      <c r="K38" s="263"/>
      <c r="L38" s="375"/>
    </row>
    <row r="39" spans="1:12" hidden="1" x14ac:dyDescent="0.3">
      <c r="A39" s="251"/>
      <c r="B39" s="21">
        <v>11</v>
      </c>
      <c r="C39" s="492"/>
      <c r="D39" s="131" t="s">
        <v>624</v>
      </c>
      <c r="E39" s="131" t="s">
        <v>506</v>
      </c>
      <c r="F39" s="254" t="s">
        <v>889</v>
      </c>
      <c r="G39" s="264"/>
      <c r="H39" s="265"/>
      <c r="I39" s="265"/>
      <c r="J39" s="265"/>
      <c r="K39" s="265"/>
      <c r="L39" s="376"/>
    </row>
    <row r="40" spans="1:12" hidden="1" x14ac:dyDescent="0.3">
      <c r="A40" s="251"/>
      <c r="B40" s="21">
        <v>12</v>
      </c>
      <c r="C40" s="492"/>
      <c r="D40" s="131" t="s">
        <v>625</v>
      </c>
      <c r="E40" s="131" t="s">
        <v>507</v>
      </c>
      <c r="F40" s="254" t="s">
        <v>890</v>
      </c>
      <c r="G40" s="264"/>
      <c r="H40" s="265"/>
      <c r="I40" s="265"/>
      <c r="J40" s="265"/>
      <c r="K40" s="265"/>
      <c r="L40" s="376"/>
    </row>
    <row r="41" spans="1:12" hidden="1" x14ac:dyDescent="0.3">
      <c r="A41" s="251"/>
      <c r="B41" s="21">
        <v>13</v>
      </c>
      <c r="C41" s="492"/>
      <c r="D41" s="169" t="s">
        <v>626</v>
      </c>
      <c r="E41" s="169" t="s">
        <v>319</v>
      </c>
      <c r="F41" s="255" t="s">
        <v>888</v>
      </c>
      <c r="G41" s="264"/>
      <c r="H41" s="265"/>
      <c r="I41" s="265"/>
      <c r="J41" s="265"/>
      <c r="K41" s="265"/>
      <c r="L41" s="376"/>
    </row>
    <row r="42" spans="1:12" hidden="1" x14ac:dyDescent="0.3">
      <c r="A42" s="251"/>
      <c r="B42" s="21">
        <v>14</v>
      </c>
      <c r="C42" s="492"/>
      <c r="D42" s="169" t="s">
        <v>627</v>
      </c>
      <c r="E42" s="169" t="s">
        <v>320</v>
      </c>
      <c r="F42" s="255" t="s">
        <v>889</v>
      </c>
      <c r="G42" s="264"/>
      <c r="H42" s="265"/>
      <c r="I42" s="265"/>
      <c r="J42" s="265"/>
      <c r="K42" s="265"/>
      <c r="L42" s="376"/>
    </row>
    <row r="43" spans="1:12" hidden="1" x14ac:dyDescent="0.3">
      <c r="A43" s="251"/>
      <c r="B43" s="21">
        <v>15</v>
      </c>
      <c r="C43" s="492"/>
      <c r="D43" s="169" t="s">
        <v>628</v>
      </c>
      <c r="E43" s="169" t="s">
        <v>321</v>
      </c>
      <c r="F43" s="255" t="s">
        <v>890</v>
      </c>
      <c r="G43" s="264"/>
      <c r="H43" s="265"/>
      <c r="I43" s="265"/>
      <c r="J43" s="265"/>
      <c r="K43" s="265"/>
      <c r="L43" s="376"/>
    </row>
    <row r="44" spans="1:12" hidden="1" x14ac:dyDescent="0.3">
      <c r="A44" s="251"/>
      <c r="B44" s="21">
        <v>16</v>
      </c>
      <c r="C44" s="492"/>
      <c r="D44" s="326"/>
      <c r="E44" s="326"/>
      <c r="F44" s="340"/>
      <c r="G44" s="21"/>
      <c r="H44" s="16"/>
      <c r="I44" s="16"/>
      <c r="J44" s="16"/>
      <c r="K44" s="16"/>
      <c r="L44" s="368"/>
    </row>
    <row r="45" spans="1:12" hidden="1" x14ac:dyDescent="0.3">
      <c r="A45" s="251"/>
      <c r="B45" s="21">
        <v>17</v>
      </c>
      <c r="C45" s="492"/>
      <c r="D45" s="326"/>
      <c r="E45" s="326"/>
      <c r="F45" s="340"/>
      <c r="G45" s="21"/>
      <c r="H45" s="16"/>
      <c r="I45" s="16"/>
      <c r="J45" s="16"/>
      <c r="K45" s="16"/>
      <c r="L45" s="368"/>
    </row>
    <row r="46" spans="1:12" hidden="1" x14ac:dyDescent="0.3">
      <c r="A46" s="251"/>
      <c r="B46" s="21">
        <v>18</v>
      </c>
      <c r="C46" s="492"/>
      <c r="D46" s="326"/>
      <c r="E46" s="326"/>
      <c r="F46" s="340"/>
      <c r="G46" s="21"/>
      <c r="H46" s="16"/>
      <c r="I46" s="16"/>
      <c r="J46" s="16"/>
      <c r="K46" s="16"/>
      <c r="L46" s="368"/>
    </row>
    <row r="47" spans="1:12" hidden="1" x14ac:dyDescent="0.3">
      <c r="A47" s="251"/>
      <c r="B47" s="21">
        <v>19</v>
      </c>
      <c r="C47" s="492"/>
      <c r="D47" s="326"/>
      <c r="E47" s="326"/>
      <c r="F47" s="340"/>
      <c r="G47" s="21"/>
      <c r="H47" s="16"/>
      <c r="I47" s="16"/>
      <c r="J47" s="16"/>
      <c r="K47" s="16"/>
      <c r="L47" s="368"/>
    </row>
    <row r="48" spans="1:12" hidden="1" x14ac:dyDescent="0.3">
      <c r="A48" s="251"/>
      <c r="B48" s="21">
        <v>20</v>
      </c>
      <c r="C48" s="492"/>
      <c r="D48" s="326"/>
      <c r="E48" s="326"/>
      <c r="F48" s="340"/>
      <c r="G48" s="21"/>
      <c r="H48" s="16"/>
      <c r="I48" s="16"/>
      <c r="J48" s="16"/>
      <c r="K48" s="16"/>
      <c r="L48" s="368"/>
    </row>
    <row r="49" spans="1:12" ht="14.25" hidden="1" thickBot="1" x14ac:dyDescent="0.35">
      <c r="A49" s="251"/>
      <c r="B49" s="167">
        <v>21</v>
      </c>
      <c r="C49" s="495"/>
      <c r="D49" s="324"/>
      <c r="E49" s="324"/>
      <c r="F49" s="341"/>
      <c r="G49" s="167"/>
      <c r="H49" s="343"/>
      <c r="I49" s="343"/>
      <c r="J49" s="343"/>
      <c r="K49" s="343"/>
      <c r="L49" s="377"/>
    </row>
    <row r="50" spans="1:12" ht="13.5" customHeight="1" x14ac:dyDescent="0.3">
      <c r="B50" s="95">
        <v>22</v>
      </c>
      <c r="C50" s="497" t="s">
        <v>561</v>
      </c>
      <c r="D50" s="151" t="s">
        <v>615</v>
      </c>
      <c r="E50" s="151" t="s">
        <v>565</v>
      </c>
      <c r="F50" s="257" t="s">
        <v>911</v>
      </c>
      <c r="G50" s="349">
        <v>9550</v>
      </c>
      <c r="H50" s="362">
        <v>9594</v>
      </c>
      <c r="I50" s="362">
        <v>9579</v>
      </c>
      <c r="J50" s="362"/>
      <c r="K50" s="362"/>
      <c r="L50" s="363"/>
    </row>
    <row r="51" spans="1:12" ht="13.5" customHeight="1" x14ac:dyDescent="0.3">
      <c r="B51" s="21">
        <v>23</v>
      </c>
      <c r="C51" s="493"/>
      <c r="D51" s="131" t="s">
        <v>616</v>
      </c>
      <c r="E51" s="131" t="s">
        <v>566</v>
      </c>
      <c r="F51" s="254" t="s">
        <v>913</v>
      </c>
      <c r="G51" s="350">
        <v>47682</v>
      </c>
      <c r="H51" s="357">
        <v>47991</v>
      </c>
      <c r="I51" s="357">
        <v>47978</v>
      </c>
      <c r="J51" s="357"/>
      <c r="K51" s="357"/>
      <c r="L51" s="364"/>
    </row>
    <row r="52" spans="1:12" ht="13.5" customHeight="1" x14ac:dyDescent="0.3">
      <c r="A52" s="251"/>
      <c r="B52" s="21">
        <v>24</v>
      </c>
      <c r="C52" s="492" t="s">
        <v>892</v>
      </c>
      <c r="D52" s="131" t="s">
        <v>891</v>
      </c>
      <c r="E52" s="131" t="s">
        <v>565</v>
      </c>
      <c r="F52" s="254" t="s">
        <v>919</v>
      </c>
      <c r="G52" s="21">
        <v>9651</v>
      </c>
      <c r="H52" s="16">
        <v>9526</v>
      </c>
      <c r="I52" s="16">
        <v>9618</v>
      </c>
      <c r="J52" s="16"/>
      <c r="K52" s="16"/>
      <c r="L52" s="368"/>
    </row>
    <row r="53" spans="1:12" x14ac:dyDescent="0.3">
      <c r="A53" s="251"/>
      <c r="B53" s="21">
        <v>25</v>
      </c>
      <c r="C53" s="493"/>
      <c r="D53" s="131" t="s">
        <v>895</v>
      </c>
      <c r="E53" s="131" t="s">
        <v>566</v>
      </c>
      <c r="F53" s="254" t="s">
        <v>912</v>
      </c>
      <c r="G53" s="21">
        <v>48098</v>
      </c>
      <c r="H53" s="16">
        <v>47699</v>
      </c>
      <c r="I53" s="16">
        <v>48097</v>
      </c>
      <c r="J53" s="16"/>
      <c r="K53" s="16"/>
      <c r="L53" s="368"/>
    </row>
    <row r="54" spans="1:12" ht="13.5" customHeight="1" x14ac:dyDescent="0.3">
      <c r="A54" s="251"/>
      <c r="B54" s="21">
        <v>26</v>
      </c>
      <c r="C54" s="492" t="s">
        <v>893</v>
      </c>
      <c r="D54" s="131" t="s">
        <v>896</v>
      </c>
      <c r="E54" s="131" t="s">
        <v>565</v>
      </c>
      <c r="F54" s="254" t="s">
        <v>919</v>
      </c>
      <c r="G54" s="21">
        <v>9575</v>
      </c>
      <c r="H54" s="16">
        <v>9611</v>
      </c>
      <c r="I54" s="16">
        <v>9609</v>
      </c>
      <c r="J54" s="16"/>
      <c r="K54" s="16"/>
      <c r="L54" s="368"/>
    </row>
    <row r="55" spans="1:12" x14ac:dyDescent="0.3">
      <c r="A55" s="251"/>
      <c r="B55" s="21">
        <v>27</v>
      </c>
      <c r="C55" s="493"/>
      <c r="D55" s="131" t="s">
        <v>897</v>
      </c>
      <c r="E55" s="131" t="s">
        <v>566</v>
      </c>
      <c r="F55" s="254" t="s">
        <v>912</v>
      </c>
      <c r="G55" s="21">
        <v>47808</v>
      </c>
      <c r="H55" s="16">
        <v>48073</v>
      </c>
      <c r="I55" s="16">
        <v>48090</v>
      </c>
      <c r="J55" s="16"/>
      <c r="K55" s="16"/>
      <c r="L55" s="368"/>
    </row>
    <row r="56" spans="1:12" x14ac:dyDescent="0.3">
      <c r="B56" s="21">
        <v>28</v>
      </c>
      <c r="C56" s="492" t="s">
        <v>894</v>
      </c>
      <c r="D56" s="131" t="s">
        <v>898</v>
      </c>
      <c r="E56" s="131" t="s">
        <v>565</v>
      </c>
      <c r="F56" s="254" t="s">
        <v>919</v>
      </c>
      <c r="G56" s="21">
        <v>9583</v>
      </c>
      <c r="H56" s="16">
        <v>9606</v>
      </c>
      <c r="I56" s="16">
        <v>9656</v>
      </c>
      <c r="J56" s="16"/>
      <c r="K56" s="16"/>
      <c r="L56" s="368"/>
    </row>
    <row r="57" spans="1:12" ht="14.25" thickBot="1" x14ac:dyDescent="0.35">
      <c r="B57" s="22">
        <v>29</v>
      </c>
      <c r="C57" s="407"/>
      <c r="D57" s="146" t="s">
        <v>899</v>
      </c>
      <c r="E57" s="146" t="s">
        <v>566</v>
      </c>
      <c r="F57" s="256" t="s">
        <v>912</v>
      </c>
      <c r="G57" s="22">
        <v>47869</v>
      </c>
      <c r="H57" s="19">
        <v>47992</v>
      </c>
      <c r="I57" s="19">
        <v>48227</v>
      </c>
      <c r="J57" s="19"/>
      <c r="K57" s="19"/>
      <c r="L57" s="23"/>
    </row>
    <row r="58" spans="1:12" x14ac:dyDescent="0.3">
      <c r="B58" s="20">
        <v>30</v>
      </c>
      <c r="C58" s="494" t="s">
        <v>560</v>
      </c>
      <c r="D58" s="132" t="s">
        <v>617</v>
      </c>
      <c r="E58" s="132" t="s">
        <v>567</v>
      </c>
      <c r="F58" s="342" t="s">
        <v>902</v>
      </c>
      <c r="G58" s="359">
        <v>11989</v>
      </c>
      <c r="H58" s="348">
        <v>11957</v>
      </c>
      <c r="I58" s="348">
        <v>11968</v>
      </c>
      <c r="J58" s="348"/>
      <c r="K58" s="348"/>
      <c r="L58" s="358"/>
    </row>
    <row r="59" spans="1:12" x14ac:dyDescent="0.3">
      <c r="B59" s="21">
        <v>31</v>
      </c>
      <c r="C59" s="489"/>
      <c r="D59" s="131" t="s">
        <v>618</v>
      </c>
      <c r="E59" s="131" t="s">
        <v>568</v>
      </c>
      <c r="F59" s="254" t="s">
        <v>903</v>
      </c>
      <c r="G59" s="350">
        <v>59704</v>
      </c>
      <c r="H59" s="357">
        <v>59605</v>
      </c>
      <c r="I59" s="357">
        <v>59890</v>
      </c>
      <c r="J59" s="357"/>
      <c r="K59" s="357"/>
      <c r="L59" s="364"/>
    </row>
    <row r="60" spans="1:12" x14ac:dyDescent="0.3">
      <c r="B60" s="21">
        <v>32</v>
      </c>
      <c r="C60" s="495" t="s">
        <v>562</v>
      </c>
      <c r="D60" s="131" t="s">
        <v>619</v>
      </c>
      <c r="E60" s="131" t="s">
        <v>254</v>
      </c>
      <c r="F60" s="342" t="s">
        <v>902</v>
      </c>
      <c r="G60" s="350">
        <v>11986</v>
      </c>
      <c r="H60" s="357">
        <v>11932</v>
      </c>
      <c r="I60" s="357">
        <v>12048</v>
      </c>
      <c r="J60" s="357"/>
      <c r="K60" s="357"/>
      <c r="L60" s="364"/>
    </row>
    <row r="61" spans="1:12" x14ac:dyDescent="0.3">
      <c r="B61" s="21">
        <v>33</v>
      </c>
      <c r="C61" s="489"/>
      <c r="D61" s="131" t="s">
        <v>620</v>
      </c>
      <c r="E61" s="131" t="s">
        <v>255</v>
      </c>
      <c r="F61" s="254" t="s">
        <v>903</v>
      </c>
      <c r="G61" s="350">
        <v>59699</v>
      </c>
      <c r="H61" s="357">
        <v>59580</v>
      </c>
      <c r="I61" s="357">
        <v>60170</v>
      </c>
      <c r="J61" s="357"/>
      <c r="K61" s="357"/>
      <c r="L61" s="364"/>
    </row>
    <row r="62" spans="1:12" x14ac:dyDescent="0.3">
      <c r="B62" s="21">
        <v>34</v>
      </c>
      <c r="C62" s="495" t="s">
        <v>563</v>
      </c>
      <c r="D62" s="131" t="s">
        <v>621</v>
      </c>
      <c r="E62" s="131" t="s">
        <v>256</v>
      </c>
      <c r="F62" s="254" t="s">
        <v>902</v>
      </c>
      <c r="G62" s="350">
        <v>11963</v>
      </c>
      <c r="H62" s="357">
        <v>11904</v>
      </c>
      <c r="I62" s="357">
        <v>12052</v>
      </c>
      <c r="J62" s="357"/>
      <c r="K62" s="357"/>
      <c r="L62" s="364"/>
    </row>
    <row r="63" spans="1:12" x14ac:dyDescent="0.3">
      <c r="B63" s="21">
        <v>35</v>
      </c>
      <c r="C63" s="489"/>
      <c r="D63" s="131" t="s">
        <v>622</v>
      </c>
      <c r="E63" s="131" t="s">
        <v>257</v>
      </c>
      <c r="F63" s="254" t="s">
        <v>903</v>
      </c>
      <c r="G63" s="350">
        <v>59680</v>
      </c>
      <c r="H63" s="357">
        <v>59450</v>
      </c>
      <c r="I63" s="357">
        <v>60180</v>
      </c>
      <c r="J63" s="357"/>
      <c r="K63" s="357"/>
      <c r="L63" s="364"/>
    </row>
    <row r="64" spans="1:12" x14ac:dyDescent="0.3">
      <c r="B64" s="21">
        <v>36</v>
      </c>
      <c r="C64" s="495" t="s">
        <v>564</v>
      </c>
      <c r="D64" s="131" t="s">
        <v>900</v>
      </c>
      <c r="E64" s="131" t="s">
        <v>258</v>
      </c>
      <c r="F64" s="254" t="s">
        <v>902</v>
      </c>
      <c r="G64" s="350">
        <v>12001</v>
      </c>
      <c r="H64" s="357">
        <v>11897</v>
      </c>
      <c r="I64" s="357">
        <v>12054</v>
      </c>
      <c r="J64" s="357"/>
      <c r="K64" s="357"/>
      <c r="L64" s="364"/>
    </row>
    <row r="65" spans="2:12" ht="14.25" thickBot="1" x14ac:dyDescent="0.35">
      <c r="B65" s="22">
        <v>37</v>
      </c>
      <c r="C65" s="496"/>
      <c r="D65" s="146" t="s">
        <v>901</v>
      </c>
      <c r="E65" s="146" t="s">
        <v>259</v>
      </c>
      <c r="F65" s="256" t="s">
        <v>903</v>
      </c>
      <c r="G65" s="351">
        <v>59640</v>
      </c>
      <c r="H65" s="352">
        <v>59520</v>
      </c>
      <c r="I65" s="352">
        <v>60085</v>
      </c>
      <c r="J65" s="352"/>
      <c r="K65" s="352"/>
      <c r="L65" s="353"/>
    </row>
    <row r="66" spans="2:12" ht="15.6" hidden="1" customHeight="1" x14ac:dyDescent="0.3">
      <c r="B66" s="20">
        <v>40</v>
      </c>
      <c r="C66" s="498" t="s">
        <v>331</v>
      </c>
      <c r="D66" s="132" t="s">
        <v>760</v>
      </c>
      <c r="E66" s="132" t="s">
        <v>508</v>
      </c>
      <c r="F66" s="135" t="s">
        <v>776</v>
      </c>
      <c r="G66" s="359"/>
      <c r="H66" s="348"/>
      <c r="I66" s="348"/>
      <c r="J66" s="348"/>
      <c r="K66" s="348"/>
      <c r="L66" s="358"/>
    </row>
    <row r="67" spans="2:12" ht="17.45" hidden="1" customHeight="1" x14ac:dyDescent="0.3">
      <c r="B67" s="21">
        <v>41</v>
      </c>
      <c r="C67" s="492"/>
      <c r="D67" s="132" t="s">
        <v>764</v>
      </c>
      <c r="E67" s="131" t="s">
        <v>509</v>
      </c>
      <c r="F67" s="254" t="s">
        <v>777</v>
      </c>
      <c r="G67" s="350"/>
      <c r="H67" s="357"/>
      <c r="I67" s="357"/>
      <c r="J67" s="357"/>
      <c r="K67" s="357"/>
      <c r="L67" s="364"/>
    </row>
    <row r="68" spans="2:12" ht="17.45" hidden="1" customHeight="1" x14ac:dyDescent="0.3">
      <c r="B68" s="21">
        <v>42</v>
      </c>
      <c r="C68" s="492"/>
      <c r="D68" s="132" t="s">
        <v>765</v>
      </c>
      <c r="E68" s="131" t="s">
        <v>510</v>
      </c>
      <c r="F68" s="254" t="s">
        <v>779</v>
      </c>
      <c r="G68" s="350"/>
      <c r="H68" s="357"/>
      <c r="I68" s="357"/>
      <c r="J68" s="357"/>
      <c r="K68" s="357"/>
      <c r="L68" s="364"/>
    </row>
    <row r="69" spans="2:12" ht="17.45" hidden="1" customHeight="1" x14ac:dyDescent="0.3">
      <c r="B69" s="21">
        <v>43</v>
      </c>
      <c r="C69" s="492"/>
      <c r="D69" s="132" t="s">
        <v>766</v>
      </c>
      <c r="E69" s="131" t="s">
        <v>511</v>
      </c>
      <c r="F69" s="133" t="s">
        <v>778</v>
      </c>
      <c r="G69" s="350"/>
      <c r="H69" s="357"/>
      <c r="I69" s="357"/>
      <c r="J69" s="357"/>
      <c r="K69" s="357"/>
      <c r="L69" s="364"/>
    </row>
    <row r="70" spans="2:12" ht="17.45" hidden="1" customHeight="1" x14ac:dyDescent="0.3">
      <c r="B70" s="21">
        <v>44</v>
      </c>
      <c r="C70" s="492"/>
      <c r="D70" s="168" t="s">
        <v>767</v>
      </c>
      <c r="E70" s="169" t="s">
        <v>323</v>
      </c>
      <c r="F70" s="311" t="s">
        <v>776</v>
      </c>
      <c r="G70" s="350"/>
      <c r="H70" s="357"/>
      <c r="I70" s="357"/>
      <c r="J70" s="357"/>
      <c r="K70" s="357"/>
      <c r="L70" s="364"/>
    </row>
    <row r="71" spans="2:12" ht="17.45" hidden="1" customHeight="1" x14ac:dyDescent="0.3">
      <c r="B71" s="21">
        <v>45</v>
      </c>
      <c r="C71" s="492"/>
      <c r="D71" s="168" t="s">
        <v>761</v>
      </c>
      <c r="E71" s="169" t="s">
        <v>324</v>
      </c>
      <c r="F71" s="255" t="s">
        <v>777</v>
      </c>
      <c r="G71" s="350"/>
      <c r="H71" s="357"/>
      <c r="I71" s="357"/>
      <c r="J71" s="357"/>
      <c r="K71" s="357"/>
      <c r="L71" s="364"/>
    </row>
    <row r="72" spans="2:12" ht="17.45" hidden="1" customHeight="1" x14ac:dyDescent="0.3">
      <c r="B72" s="21">
        <v>46</v>
      </c>
      <c r="C72" s="492"/>
      <c r="D72" s="168" t="s">
        <v>768</v>
      </c>
      <c r="E72" s="169" t="s">
        <v>325</v>
      </c>
      <c r="F72" s="255" t="s">
        <v>779</v>
      </c>
      <c r="G72" s="350"/>
      <c r="H72" s="357"/>
      <c r="I72" s="357"/>
      <c r="J72" s="357"/>
      <c r="K72" s="357"/>
      <c r="L72" s="364"/>
    </row>
    <row r="73" spans="2:12" ht="18" hidden="1" customHeight="1" x14ac:dyDescent="0.3">
      <c r="B73" s="21">
        <v>47</v>
      </c>
      <c r="C73" s="492"/>
      <c r="D73" s="168" t="s">
        <v>769</v>
      </c>
      <c r="E73" s="169" t="s">
        <v>326</v>
      </c>
      <c r="F73" s="174" t="s">
        <v>778</v>
      </c>
      <c r="G73" s="350"/>
      <c r="H73" s="357"/>
      <c r="I73" s="357"/>
      <c r="J73" s="357"/>
      <c r="K73" s="357"/>
      <c r="L73" s="364"/>
    </row>
    <row r="74" spans="2:12" ht="15.6" hidden="1" customHeight="1" x14ac:dyDescent="0.3">
      <c r="B74" s="21">
        <v>48</v>
      </c>
      <c r="C74" s="492"/>
      <c r="D74" s="132" t="s">
        <v>770</v>
      </c>
      <c r="E74" s="131" t="s">
        <v>327</v>
      </c>
      <c r="F74" s="135" t="s">
        <v>776</v>
      </c>
      <c r="G74" s="350"/>
      <c r="H74" s="357"/>
      <c r="I74" s="357"/>
      <c r="J74" s="357"/>
      <c r="K74" s="357"/>
      <c r="L74" s="364"/>
    </row>
    <row r="75" spans="2:12" ht="17.45" hidden="1" customHeight="1" x14ac:dyDescent="0.3">
      <c r="B75" s="21">
        <v>49</v>
      </c>
      <c r="C75" s="492"/>
      <c r="D75" s="132" t="s">
        <v>771</v>
      </c>
      <c r="E75" s="131" t="s">
        <v>328</v>
      </c>
      <c r="F75" s="254" t="s">
        <v>777</v>
      </c>
      <c r="G75" s="350"/>
      <c r="H75" s="357"/>
      <c r="I75" s="357"/>
      <c r="J75" s="357"/>
      <c r="K75" s="357"/>
      <c r="L75" s="364"/>
    </row>
    <row r="76" spans="2:12" ht="17.45" hidden="1" customHeight="1" x14ac:dyDescent="0.3">
      <c r="B76" s="21">
        <v>50</v>
      </c>
      <c r="C76" s="492"/>
      <c r="D76" s="132" t="s">
        <v>762</v>
      </c>
      <c r="E76" s="131" t="s">
        <v>329</v>
      </c>
      <c r="F76" s="254" t="s">
        <v>779</v>
      </c>
      <c r="G76" s="350"/>
      <c r="H76" s="357"/>
      <c r="I76" s="357"/>
      <c r="J76" s="357"/>
      <c r="K76" s="357"/>
      <c r="L76" s="364"/>
    </row>
    <row r="77" spans="2:12" ht="17.45" hidden="1" customHeight="1" x14ac:dyDescent="0.3">
      <c r="B77" s="21">
        <v>51</v>
      </c>
      <c r="C77" s="492"/>
      <c r="D77" s="132" t="s">
        <v>772</v>
      </c>
      <c r="E77" s="131" t="s">
        <v>330</v>
      </c>
      <c r="F77" s="133" t="s">
        <v>778</v>
      </c>
      <c r="G77" s="350"/>
      <c r="H77" s="357"/>
      <c r="I77" s="357"/>
      <c r="J77" s="357"/>
      <c r="K77" s="357"/>
      <c r="L77" s="364"/>
    </row>
    <row r="78" spans="2:12" ht="17.45" hidden="1" customHeight="1" x14ac:dyDescent="0.3">
      <c r="B78" s="21">
        <v>52</v>
      </c>
      <c r="C78" s="492"/>
      <c r="D78" s="168" t="s">
        <v>773</v>
      </c>
      <c r="E78" s="169" t="s">
        <v>512</v>
      </c>
      <c r="F78" s="311" t="s">
        <v>776</v>
      </c>
      <c r="G78" s="350"/>
      <c r="H78" s="357"/>
      <c r="I78" s="357"/>
      <c r="J78" s="357"/>
      <c r="K78" s="357"/>
      <c r="L78" s="364"/>
    </row>
    <row r="79" spans="2:12" ht="17.45" hidden="1" customHeight="1" x14ac:dyDescent="0.3">
      <c r="B79" s="21">
        <v>53</v>
      </c>
      <c r="C79" s="492"/>
      <c r="D79" s="168" t="s">
        <v>774</v>
      </c>
      <c r="E79" s="169" t="s">
        <v>513</v>
      </c>
      <c r="F79" s="255" t="s">
        <v>777</v>
      </c>
      <c r="G79" s="350"/>
      <c r="H79" s="357"/>
      <c r="I79" s="357"/>
      <c r="J79" s="357"/>
      <c r="K79" s="357"/>
      <c r="L79" s="364"/>
    </row>
    <row r="80" spans="2:12" ht="17.45" hidden="1" customHeight="1" x14ac:dyDescent="0.3">
      <c r="B80" s="21">
        <v>54</v>
      </c>
      <c r="C80" s="492"/>
      <c r="D80" s="168" t="s">
        <v>775</v>
      </c>
      <c r="E80" s="169" t="s">
        <v>514</v>
      </c>
      <c r="F80" s="255" t="s">
        <v>779</v>
      </c>
      <c r="G80" s="350"/>
      <c r="H80" s="357"/>
      <c r="I80" s="357"/>
      <c r="J80" s="357"/>
      <c r="K80" s="357"/>
      <c r="L80" s="364"/>
    </row>
    <row r="81" spans="2:12" ht="18" hidden="1" customHeight="1" x14ac:dyDescent="0.3">
      <c r="B81" s="21">
        <v>55</v>
      </c>
      <c r="C81" s="492"/>
      <c r="D81" s="168" t="s">
        <v>763</v>
      </c>
      <c r="E81" s="169" t="s">
        <v>515</v>
      </c>
      <c r="F81" s="255" t="s">
        <v>778</v>
      </c>
      <c r="G81" s="350"/>
      <c r="H81" s="357"/>
      <c r="I81" s="357"/>
      <c r="J81" s="357"/>
      <c r="K81" s="357"/>
      <c r="L81" s="364"/>
    </row>
    <row r="82" spans="2:12" hidden="1" x14ac:dyDescent="0.3">
      <c r="B82" s="21">
        <v>56</v>
      </c>
      <c r="C82" s="249" t="s">
        <v>794</v>
      </c>
      <c r="D82" s="131" t="s">
        <v>795</v>
      </c>
      <c r="E82" s="131" t="s">
        <v>796</v>
      </c>
      <c r="F82" s="254" t="s">
        <v>797</v>
      </c>
      <c r="G82" s="350"/>
      <c r="H82" s="357"/>
      <c r="I82" s="357"/>
      <c r="J82" s="357"/>
      <c r="K82" s="357"/>
      <c r="L82" s="364"/>
    </row>
    <row r="83" spans="2:12" hidden="1" x14ac:dyDescent="0.3">
      <c r="B83" s="21">
        <v>57</v>
      </c>
      <c r="C83" s="249"/>
      <c r="D83" s="131"/>
      <c r="E83" s="131"/>
      <c r="F83" s="254"/>
      <c r="G83" s="350"/>
      <c r="H83" s="357"/>
      <c r="I83" s="357"/>
      <c r="J83" s="357"/>
      <c r="K83" s="357"/>
      <c r="L83" s="364"/>
    </row>
    <row r="84" spans="2:12" hidden="1" x14ac:dyDescent="0.3">
      <c r="B84" s="21">
        <v>58</v>
      </c>
      <c r="C84" s="249"/>
      <c r="D84" s="131"/>
      <c r="E84" s="131"/>
      <c r="F84" s="254"/>
      <c r="G84" s="350"/>
      <c r="H84" s="357"/>
      <c r="I84" s="357"/>
      <c r="J84" s="357"/>
      <c r="K84" s="357"/>
      <c r="L84" s="364"/>
    </row>
    <row r="85" spans="2:12" ht="14.25" hidden="1" thickBot="1" x14ac:dyDescent="0.35">
      <c r="B85" s="167">
        <v>59</v>
      </c>
      <c r="C85" s="246"/>
      <c r="D85" s="137"/>
      <c r="E85" s="137"/>
      <c r="F85" s="258"/>
      <c r="G85" s="350"/>
      <c r="H85" s="357"/>
      <c r="I85" s="357"/>
      <c r="J85" s="357"/>
      <c r="K85" s="357"/>
      <c r="L85" s="364"/>
    </row>
    <row r="86" spans="2:12" ht="27" hidden="1" x14ac:dyDescent="0.3">
      <c r="B86" s="95">
        <v>60</v>
      </c>
      <c r="C86" s="487" t="s">
        <v>290</v>
      </c>
      <c r="D86" s="151" t="s">
        <v>516</v>
      </c>
      <c r="E86" s="151" t="s">
        <v>517</v>
      </c>
      <c r="F86" s="259" t="s">
        <v>559</v>
      </c>
      <c r="G86" s="350"/>
      <c r="H86" s="357"/>
      <c r="I86" s="357"/>
      <c r="J86" s="357"/>
      <c r="K86" s="357"/>
      <c r="L86" s="364"/>
    </row>
    <row r="87" spans="2:12" ht="34.9" hidden="1" customHeight="1" x14ac:dyDescent="0.3">
      <c r="B87" s="21">
        <v>61</v>
      </c>
      <c r="C87" s="488"/>
      <c r="D87" s="131" t="s">
        <v>518</v>
      </c>
      <c r="E87" s="131" t="s">
        <v>629</v>
      </c>
      <c r="F87" s="261" t="s">
        <v>758</v>
      </c>
      <c r="G87" s="350"/>
      <c r="H87" s="357"/>
      <c r="I87" s="357"/>
      <c r="J87" s="357"/>
      <c r="K87" s="357"/>
      <c r="L87" s="364"/>
    </row>
    <row r="88" spans="2:12" ht="18" hidden="1" customHeight="1" x14ac:dyDescent="0.3">
      <c r="B88" s="21">
        <v>62</v>
      </c>
      <c r="C88" s="489"/>
      <c r="D88" s="131" t="s">
        <v>519</v>
      </c>
      <c r="E88" s="131" t="s">
        <v>520</v>
      </c>
      <c r="F88" s="133" t="s">
        <v>575</v>
      </c>
      <c r="G88" s="350"/>
      <c r="H88" s="357"/>
      <c r="I88" s="357"/>
      <c r="J88" s="357"/>
      <c r="K88" s="357"/>
      <c r="L88" s="364"/>
    </row>
    <row r="89" spans="2:12" hidden="1" x14ac:dyDescent="0.3">
      <c r="B89" s="21">
        <v>63</v>
      </c>
      <c r="C89" s="249"/>
      <c r="D89" s="131"/>
      <c r="E89" s="131"/>
      <c r="F89" s="133"/>
      <c r="G89" s="350"/>
      <c r="H89" s="357"/>
      <c r="I89" s="357"/>
      <c r="J89" s="357"/>
      <c r="K89" s="357"/>
      <c r="L89" s="364"/>
    </row>
    <row r="90" spans="2:12" hidden="1" x14ac:dyDescent="0.3">
      <c r="B90" s="21">
        <v>64</v>
      </c>
      <c r="C90" s="249"/>
      <c r="D90" s="131"/>
      <c r="E90" s="131"/>
      <c r="F90" s="133"/>
      <c r="G90" s="350"/>
      <c r="H90" s="357"/>
      <c r="I90" s="357"/>
      <c r="J90" s="357"/>
      <c r="K90" s="357"/>
      <c r="L90" s="364"/>
    </row>
    <row r="91" spans="2:12" ht="27" hidden="1" x14ac:dyDescent="0.3">
      <c r="B91" s="21">
        <v>65</v>
      </c>
      <c r="C91" s="490" t="s">
        <v>291</v>
      </c>
      <c r="D91" s="169" t="s">
        <v>521</v>
      </c>
      <c r="E91" s="169" t="s">
        <v>524</v>
      </c>
      <c r="F91" s="260" t="s">
        <v>559</v>
      </c>
      <c r="G91" s="350"/>
      <c r="H91" s="357"/>
      <c r="I91" s="357"/>
      <c r="J91" s="357"/>
      <c r="K91" s="357"/>
      <c r="L91" s="364"/>
    </row>
    <row r="92" spans="2:12" ht="34.9" hidden="1" customHeight="1" x14ac:dyDescent="0.3">
      <c r="B92" s="21">
        <v>66</v>
      </c>
      <c r="C92" s="491"/>
      <c r="D92" s="169" t="s">
        <v>522</v>
      </c>
      <c r="E92" s="169" t="s">
        <v>630</v>
      </c>
      <c r="F92" s="260" t="s">
        <v>759</v>
      </c>
      <c r="G92" s="350"/>
      <c r="H92" s="357"/>
      <c r="I92" s="357"/>
      <c r="J92" s="357"/>
      <c r="K92" s="357"/>
      <c r="L92" s="364"/>
    </row>
    <row r="93" spans="2:12" ht="17.45" hidden="1" customHeight="1" x14ac:dyDescent="0.3">
      <c r="B93" s="21">
        <v>67</v>
      </c>
      <c r="C93" s="403"/>
      <c r="D93" s="169" t="s">
        <v>523</v>
      </c>
      <c r="E93" s="169" t="s">
        <v>525</v>
      </c>
      <c r="F93" s="174" t="s">
        <v>575</v>
      </c>
      <c r="G93" s="350"/>
      <c r="H93" s="357"/>
      <c r="I93" s="357"/>
      <c r="J93" s="357"/>
      <c r="K93" s="357"/>
      <c r="L93" s="364"/>
    </row>
    <row r="94" spans="2:12" hidden="1" x14ac:dyDescent="0.3">
      <c r="B94" s="21">
        <v>68</v>
      </c>
      <c r="C94" s="249"/>
      <c r="D94" s="131"/>
      <c r="E94" s="131"/>
      <c r="F94" s="133"/>
      <c r="G94" s="350"/>
      <c r="H94" s="357"/>
      <c r="I94" s="357"/>
      <c r="J94" s="357"/>
      <c r="K94" s="357"/>
      <c r="L94" s="364"/>
    </row>
    <row r="95" spans="2:12" ht="14.25" hidden="1" thickBot="1" x14ac:dyDescent="0.35">
      <c r="B95" s="22">
        <v>69</v>
      </c>
      <c r="C95" s="247"/>
      <c r="D95" s="146"/>
      <c r="E95" s="146"/>
      <c r="F95" s="147"/>
      <c r="G95" s="350"/>
      <c r="H95" s="357"/>
      <c r="I95" s="357"/>
      <c r="J95" s="357"/>
      <c r="K95" s="357"/>
      <c r="L95" s="364"/>
    </row>
    <row r="96" spans="2:12" hidden="1" x14ac:dyDescent="0.3">
      <c r="B96" s="95">
        <v>70</v>
      </c>
      <c r="C96" s="487" t="s">
        <v>292</v>
      </c>
      <c r="D96" s="151" t="s">
        <v>570</v>
      </c>
      <c r="E96" s="151" t="s">
        <v>572</v>
      </c>
      <c r="F96" s="152" t="s">
        <v>573</v>
      </c>
      <c r="G96" s="350"/>
      <c r="H96" s="357"/>
      <c r="I96" s="357"/>
      <c r="J96" s="357"/>
      <c r="K96" s="357"/>
      <c r="L96" s="364"/>
    </row>
    <row r="97" spans="2:12" hidden="1" x14ac:dyDescent="0.3">
      <c r="B97" s="21">
        <v>71</v>
      </c>
      <c r="C97" s="488"/>
      <c r="D97" s="131" t="s">
        <v>535</v>
      </c>
      <c r="E97" s="131" t="s">
        <v>526</v>
      </c>
      <c r="F97" s="505" t="s">
        <v>528</v>
      </c>
      <c r="G97" s="350"/>
      <c r="H97" s="357"/>
      <c r="I97" s="357"/>
      <c r="J97" s="357"/>
      <c r="K97" s="357"/>
      <c r="L97" s="364"/>
    </row>
    <row r="98" spans="2:12" hidden="1" x14ac:dyDescent="0.3">
      <c r="B98" s="21">
        <v>72</v>
      </c>
      <c r="C98" s="488"/>
      <c r="D98" s="131" t="s">
        <v>534</v>
      </c>
      <c r="E98" s="131" t="s">
        <v>527</v>
      </c>
      <c r="F98" s="505"/>
      <c r="G98" s="350"/>
      <c r="H98" s="357"/>
      <c r="I98" s="357"/>
      <c r="J98" s="357"/>
      <c r="K98" s="357"/>
      <c r="L98" s="364"/>
    </row>
    <row r="99" spans="2:12" hidden="1" x14ac:dyDescent="0.3">
      <c r="B99" s="21">
        <v>73</v>
      </c>
      <c r="C99" s="488"/>
      <c r="D99" s="131" t="s">
        <v>536</v>
      </c>
      <c r="E99" s="131" t="s">
        <v>236</v>
      </c>
      <c r="F99" s="505" t="s">
        <v>529</v>
      </c>
      <c r="G99" s="350"/>
      <c r="H99" s="357"/>
      <c r="I99" s="357"/>
      <c r="J99" s="357"/>
      <c r="K99" s="357"/>
      <c r="L99" s="364"/>
    </row>
    <row r="100" spans="2:12" hidden="1" x14ac:dyDescent="0.3">
      <c r="B100" s="21">
        <v>74</v>
      </c>
      <c r="C100" s="489"/>
      <c r="D100" s="131" t="s">
        <v>537</v>
      </c>
      <c r="E100" s="131" t="s">
        <v>237</v>
      </c>
      <c r="F100" s="505"/>
      <c r="G100" s="350"/>
      <c r="H100" s="357"/>
      <c r="I100" s="357"/>
      <c r="J100" s="357"/>
      <c r="K100" s="357"/>
      <c r="L100" s="364"/>
    </row>
    <row r="101" spans="2:12" hidden="1" x14ac:dyDescent="0.3">
      <c r="B101" s="21">
        <v>75</v>
      </c>
      <c r="C101" s="506" t="s">
        <v>293</v>
      </c>
      <c r="D101" s="131" t="s">
        <v>571</v>
      </c>
      <c r="E101" s="131" t="s">
        <v>574</v>
      </c>
      <c r="F101" s="133" t="s">
        <v>573</v>
      </c>
      <c r="G101" s="350"/>
      <c r="H101" s="357"/>
      <c r="I101" s="357"/>
      <c r="J101" s="357"/>
      <c r="K101" s="357"/>
      <c r="L101" s="364"/>
    </row>
    <row r="102" spans="2:12" hidden="1" x14ac:dyDescent="0.3">
      <c r="B102" s="21">
        <v>76</v>
      </c>
      <c r="C102" s="488"/>
      <c r="D102" s="131" t="s">
        <v>538</v>
      </c>
      <c r="E102" s="131" t="s">
        <v>532</v>
      </c>
      <c r="F102" s="505" t="s">
        <v>528</v>
      </c>
      <c r="G102" s="350"/>
      <c r="H102" s="357"/>
      <c r="I102" s="357"/>
      <c r="J102" s="357"/>
      <c r="K102" s="357"/>
      <c r="L102" s="364"/>
    </row>
    <row r="103" spans="2:12" hidden="1" x14ac:dyDescent="0.3">
      <c r="B103" s="21">
        <v>77</v>
      </c>
      <c r="C103" s="488"/>
      <c r="D103" s="131" t="s">
        <v>540</v>
      </c>
      <c r="E103" s="131" t="s">
        <v>533</v>
      </c>
      <c r="F103" s="505"/>
      <c r="G103" s="350"/>
      <c r="H103" s="357"/>
      <c r="I103" s="357"/>
      <c r="J103" s="357"/>
      <c r="K103" s="357"/>
      <c r="L103" s="364"/>
    </row>
    <row r="104" spans="2:12" hidden="1" x14ac:dyDescent="0.3">
      <c r="B104" s="21">
        <v>78</v>
      </c>
      <c r="C104" s="488"/>
      <c r="D104" s="131" t="s">
        <v>539</v>
      </c>
      <c r="E104" s="131" t="s">
        <v>530</v>
      </c>
      <c r="F104" s="505" t="s">
        <v>529</v>
      </c>
      <c r="G104" s="350"/>
      <c r="H104" s="357"/>
      <c r="I104" s="357"/>
      <c r="J104" s="357"/>
      <c r="K104" s="357"/>
      <c r="L104" s="364"/>
    </row>
    <row r="105" spans="2:12" ht="14.25" hidden="1" thickBot="1" x14ac:dyDescent="0.35">
      <c r="B105" s="167">
        <v>79</v>
      </c>
      <c r="C105" s="488"/>
      <c r="D105" s="137" t="s">
        <v>541</v>
      </c>
      <c r="E105" s="137" t="s">
        <v>531</v>
      </c>
      <c r="F105" s="508"/>
      <c r="G105" s="350"/>
      <c r="H105" s="357"/>
      <c r="I105" s="357"/>
      <c r="J105" s="357"/>
      <c r="K105" s="357"/>
      <c r="L105" s="364"/>
    </row>
    <row r="106" spans="2:12" ht="15.6" hidden="1" customHeight="1" x14ac:dyDescent="0.3">
      <c r="B106" s="95">
        <v>80</v>
      </c>
      <c r="C106" s="497" t="s">
        <v>820</v>
      </c>
      <c r="D106" s="151" t="s">
        <v>806</v>
      </c>
      <c r="E106" s="151" t="s">
        <v>808</v>
      </c>
      <c r="F106" s="152" t="s">
        <v>810</v>
      </c>
      <c r="G106" s="350"/>
      <c r="H106" s="357"/>
      <c r="I106" s="357"/>
      <c r="J106" s="357"/>
      <c r="K106" s="357"/>
      <c r="L106" s="364"/>
    </row>
    <row r="107" spans="2:12" hidden="1" x14ac:dyDescent="0.3">
      <c r="B107" s="21">
        <v>81</v>
      </c>
      <c r="C107" s="493"/>
      <c r="D107" s="131" t="s">
        <v>807</v>
      </c>
      <c r="E107" s="131" t="s">
        <v>809</v>
      </c>
      <c r="F107" s="133" t="s">
        <v>819</v>
      </c>
      <c r="G107" s="350"/>
      <c r="H107" s="357"/>
      <c r="I107" s="357"/>
      <c r="J107" s="357"/>
      <c r="K107" s="357"/>
      <c r="L107" s="364"/>
    </row>
    <row r="108" spans="2:12" hidden="1" x14ac:dyDescent="0.3">
      <c r="B108" s="21">
        <v>82</v>
      </c>
      <c r="C108" s="493"/>
      <c r="D108" s="131" t="s">
        <v>802</v>
      </c>
      <c r="E108" s="131" t="s">
        <v>811</v>
      </c>
      <c r="F108" s="133" t="s">
        <v>815</v>
      </c>
      <c r="G108" s="350"/>
      <c r="H108" s="357"/>
      <c r="I108" s="357"/>
      <c r="J108" s="357"/>
      <c r="K108" s="357"/>
      <c r="L108" s="364"/>
    </row>
    <row r="109" spans="2:12" hidden="1" x14ac:dyDescent="0.3">
      <c r="B109" s="21">
        <v>83</v>
      </c>
      <c r="C109" s="493"/>
      <c r="D109" s="131" t="s">
        <v>803</v>
      </c>
      <c r="E109" s="131" t="s">
        <v>812</v>
      </c>
      <c r="F109" s="133" t="s">
        <v>816</v>
      </c>
      <c r="G109" s="350"/>
      <c r="H109" s="357"/>
      <c r="I109" s="357"/>
      <c r="J109" s="357"/>
      <c r="K109" s="357"/>
      <c r="L109" s="364"/>
    </row>
    <row r="110" spans="2:12" hidden="1" x14ac:dyDescent="0.3">
      <c r="B110" s="21">
        <v>84</v>
      </c>
      <c r="C110" s="493"/>
      <c r="D110" s="131" t="s">
        <v>804</v>
      </c>
      <c r="E110" s="131" t="s">
        <v>813</v>
      </c>
      <c r="F110" s="133" t="s">
        <v>817</v>
      </c>
      <c r="G110" s="350"/>
      <c r="H110" s="357"/>
      <c r="I110" s="357"/>
      <c r="J110" s="357"/>
      <c r="K110" s="357"/>
      <c r="L110" s="364"/>
    </row>
    <row r="111" spans="2:12" ht="15.6" hidden="1" customHeight="1" x14ac:dyDescent="0.3">
      <c r="B111" s="21">
        <v>85</v>
      </c>
      <c r="C111" s="493"/>
      <c r="D111" s="131" t="s">
        <v>805</v>
      </c>
      <c r="E111" s="131" t="s">
        <v>814</v>
      </c>
      <c r="F111" s="133" t="s">
        <v>818</v>
      </c>
      <c r="G111" s="350"/>
      <c r="H111" s="357"/>
      <c r="I111" s="357"/>
      <c r="J111" s="357"/>
      <c r="K111" s="357"/>
      <c r="L111" s="364"/>
    </row>
    <row r="112" spans="2:12" ht="17.45" hidden="1" customHeight="1" thickBot="1" x14ac:dyDescent="0.35">
      <c r="B112" s="167">
        <v>86</v>
      </c>
      <c r="C112" s="506"/>
      <c r="D112" s="137" t="s">
        <v>834</v>
      </c>
      <c r="E112" s="137"/>
      <c r="F112" s="288"/>
      <c r="G112" s="350"/>
      <c r="H112" s="357"/>
      <c r="I112" s="357"/>
      <c r="J112" s="357"/>
      <c r="K112" s="357"/>
      <c r="L112" s="364"/>
    </row>
    <row r="113" spans="2:12" ht="17.45" hidden="1" customHeight="1" x14ac:dyDescent="0.3">
      <c r="B113" s="95">
        <v>87</v>
      </c>
      <c r="C113" s="497" t="s">
        <v>821</v>
      </c>
      <c r="D113" s="151" t="s">
        <v>826</v>
      </c>
      <c r="E113" s="151" t="s">
        <v>832</v>
      </c>
      <c r="F113" s="152" t="s">
        <v>810</v>
      </c>
      <c r="G113" s="350"/>
      <c r="H113" s="357"/>
      <c r="I113" s="357"/>
      <c r="J113" s="357"/>
      <c r="K113" s="357"/>
      <c r="L113" s="364"/>
    </row>
    <row r="114" spans="2:12" ht="17.45" hidden="1" customHeight="1" x14ac:dyDescent="0.3">
      <c r="B114" s="21">
        <v>88</v>
      </c>
      <c r="C114" s="493"/>
      <c r="D114" s="131" t="s">
        <v>827</v>
      </c>
      <c r="E114" s="131" t="s">
        <v>833</v>
      </c>
      <c r="F114" s="133" t="s">
        <v>819</v>
      </c>
      <c r="G114" s="350"/>
      <c r="H114" s="357"/>
      <c r="I114" s="357"/>
      <c r="J114" s="357"/>
      <c r="K114" s="357"/>
      <c r="L114" s="364"/>
    </row>
    <row r="115" spans="2:12" ht="18" hidden="1" customHeight="1" x14ac:dyDescent="0.3">
      <c r="B115" s="21">
        <v>89</v>
      </c>
      <c r="C115" s="493"/>
      <c r="D115" s="131" t="s">
        <v>822</v>
      </c>
      <c r="E115" s="131" t="s">
        <v>828</v>
      </c>
      <c r="F115" s="133" t="s">
        <v>815</v>
      </c>
      <c r="G115" s="350"/>
      <c r="H115" s="357"/>
      <c r="I115" s="357"/>
      <c r="J115" s="357"/>
      <c r="K115" s="357"/>
      <c r="L115" s="364"/>
    </row>
    <row r="116" spans="2:12" ht="15.6" hidden="1" customHeight="1" x14ac:dyDescent="0.3">
      <c r="B116" s="21">
        <v>90</v>
      </c>
      <c r="C116" s="493"/>
      <c r="D116" s="131" t="s">
        <v>823</v>
      </c>
      <c r="E116" s="131" t="s">
        <v>829</v>
      </c>
      <c r="F116" s="133" t="s">
        <v>816</v>
      </c>
      <c r="G116" s="350"/>
      <c r="H116" s="357"/>
      <c r="I116" s="357"/>
      <c r="J116" s="357"/>
      <c r="K116" s="357"/>
      <c r="L116" s="364"/>
    </row>
    <row r="117" spans="2:12" hidden="1" x14ac:dyDescent="0.3">
      <c r="B117" s="21">
        <v>91</v>
      </c>
      <c r="C117" s="493"/>
      <c r="D117" s="131" t="s">
        <v>824</v>
      </c>
      <c r="E117" s="131" t="s">
        <v>830</v>
      </c>
      <c r="F117" s="133" t="s">
        <v>817</v>
      </c>
      <c r="G117" s="350"/>
      <c r="H117" s="357"/>
      <c r="I117" s="357"/>
      <c r="J117" s="357"/>
      <c r="K117" s="357"/>
      <c r="L117" s="364"/>
    </row>
    <row r="118" spans="2:12" hidden="1" x14ac:dyDescent="0.3">
      <c r="B118" s="21">
        <v>92</v>
      </c>
      <c r="C118" s="493"/>
      <c r="D118" s="131" t="s">
        <v>825</v>
      </c>
      <c r="E118" s="131" t="s">
        <v>831</v>
      </c>
      <c r="F118" s="133" t="s">
        <v>818</v>
      </c>
      <c r="G118" s="350"/>
      <c r="H118" s="357"/>
      <c r="I118" s="357"/>
      <c r="J118" s="357"/>
      <c r="K118" s="357"/>
      <c r="L118" s="364"/>
    </row>
    <row r="119" spans="2:12" ht="14.25" hidden="1" thickBot="1" x14ac:dyDescent="0.35">
      <c r="B119" s="22">
        <v>93</v>
      </c>
      <c r="C119" s="407"/>
      <c r="D119" s="146" t="s">
        <v>835</v>
      </c>
      <c r="E119" s="146"/>
      <c r="F119" s="147"/>
      <c r="G119" s="350"/>
      <c r="H119" s="357"/>
      <c r="I119" s="357"/>
      <c r="J119" s="357"/>
      <c r="K119" s="357"/>
      <c r="L119" s="364"/>
    </row>
    <row r="120" spans="2:12" ht="17.45" hidden="1" customHeight="1" x14ac:dyDescent="0.3">
      <c r="B120" s="20">
        <v>94</v>
      </c>
      <c r="C120" s="494" t="s">
        <v>800</v>
      </c>
      <c r="D120" s="132" t="s">
        <v>614</v>
      </c>
      <c r="E120" s="132" t="s">
        <v>282</v>
      </c>
      <c r="F120" s="135" t="s">
        <v>801</v>
      </c>
      <c r="G120" s="350"/>
      <c r="H120" s="357"/>
      <c r="I120" s="357"/>
      <c r="J120" s="357"/>
      <c r="K120" s="357"/>
      <c r="L120" s="364"/>
    </row>
    <row r="121" spans="2:12" ht="15.6" hidden="1" customHeight="1" x14ac:dyDescent="0.3">
      <c r="B121" s="21">
        <v>95</v>
      </c>
      <c r="C121" s="494"/>
      <c r="D121" s="131" t="s">
        <v>610</v>
      </c>
      <c r="E121" s="131" t="s">
        <v>238</v>
      </c>
      <c r="F121" s="133" t="s">
        <v>837</v>
      </c>
      <c r="G121" s="350"/>
      <c r="H121" s="357"/>
      <c r="I121" s="357"/>
      <c r="J121" s="357"/>
      <c r="K121" s="357"/>
      <c r="L121" s="364"/>
    </row>
    <row r="122" spans="2:12" hidden="1" x14ac:dyDescent="0.3">
      <c r="B122" s="21">
        <v>96</v>
      </c>
      <c r="C122" s="494"/>
      <c r="D122" s="131" t="s">
        <v>611</v>
      </c>
      <c r="E122" s="131" t="s">
        <v>239</v>
      </c>
      <c r="F122" s="133" t="s">
        <v>838</v>
      </c>
      <c r="G122" s="350"/>
      <c r="H122" s="357"/>
      <c r="I122" s="357"/>
      <c r="J122" s="357"/>
      <c r="K122" s="357"/>
      <c r="L122" s="364"/>
    </row>
    <row r="123" spans="2:12" hidden="1" x14ac:dyDescent="0.3">
      <c r="B123" s="21">
        <v>97</v>
      </c>
      <c r="C123" s="494"/>
      <c r="D123" s="131" t="s">
        <v>612</v>
      </c>
      <c r="E123" s="131" t="s">
        <v>240</v>
      </c>
      <c r="F123" s="133" t="s">
        <v>609</v>
      </c>
      <c r="G123" s="350"/>
      <c r="H123" s="357"/>
      <c r="I123" s="357"/>
      <c r="J123" s="357"/>
      <c r="K123" s="357"/>
      <c r="L123" s="364"/>
    </row>
    <row r="124" spans="2:12" hidden="1" x14ac:dyDescent="0.3">
      <c r="B124" s="21">
        <v>98</v>
      </c>
      <c r="C124" s="494"/>
      <c r="D124" s="131" t="s">
        <v>613</v>
      </c>
      <c r="E124" s="131" t="s">
        <v>241</v>
      </c>
      <c r="F124" s="133" t="s">
        <v>839</v>
      </c>
      <c r="G124" s="350"/>
      <c r="H124" s="357"/>
      <c r="I124" s="357"/>
      <c r="J124" s="357"/>
      <c r="K124" s="357"/>
      <c r="L124" s="364"/>
    </row>
    <row r="125" spans="2:12" ht="14.25" hidden="1" thickBot="1" x14ac:dyDescent="0.35">
      <c r="B125" s="22">
        <v>99</v>
      </c>
      <c r="C125" s="507"/>
      <c r="D125" s="146" t="s">
        <v>836</v>
      </c>
      <c r="E125" s="146"/>
      <c r="F125" s="147"/>
      <c r="G125" s="350"/>
      <c r="H125" s="357"/>
      <c r="I125" s="357"/>
      <c r="J125" s="357"/>
      <c r="K125" s="357"/>
      <c r="L125" s="364"/>
    </row>
    <row r="126" spans="2:12" x14ac:dyDescent="0.3">
      <c r="B126" s="20">
        <v>100</v>
      </c>
      <c r="C126" s="487" t="s">
        <v>842</v>
      </c>
      <c r="D126" s="151" t="s">
        <v>840</v>
      </c>
      <c r="E126" s="151" t="s">
        <v>832</v>
      </c>
      <c r="F126" s="152" t="s">
        <v>904</v>
      </c>
      <c r="G126" s="350"/>
      <c r="H126" s="357"/>
      <c r="I126" s="357"/>
      <c r="J126" s="357"/>
      <c r="K126" s="357"/>
      <c r="L126" s="364"/>
    </row>
    <row r="127" spans="2:12" x14ac:dyDescent="0.3">
      <c r="B127" s="21">
        <v>101</v>
      </c>
      <c r="C127" s="489"/>
      <c r="D127" s="131" t="s">
        <v>841</v>
      </c>
      <c r="E127" s="131" t="s">
        <v>833</v>
      </c>
      <c r="F127" s="133" t="s">
        <v>905</v>
      </c>
      <c r="G127" s="350"/>
      <c r="H127" s="357"/>
      <c r="I127" s="357"/>
      <c r="J127" s="357"/>
      <c r="K127" s="357"/>
      <c r="L127" s="364"/>
    </row>
    <row r="128" spans="2:12" x14ac:dyDescent="0.3">
      <c r="B128" s="21">
        <v>102</v>
      </c>
      <c r="C128" s="249"/>
      <c r="D128" s="131"/>
      <c r="E128" s="131"/>
      <c r="F128" s="133"/>
      <c r="G128" s="350"/>
      <c r="H128" s="357"/>
      <c r="I128" s="357"/>
      <c r="J128" s="357"/>
      <c r="K128" s="357"/>
      <c r="L128" s="364"/>
    </row>
    <row r="129" spans="2:12" x14ac:dyDescent="0.3">
      <c r="B129" s="21">
        <v>103</v>
      </c>
      <c r="C129" s="249"/>
      <c r="D129" s="131"/>
      <c r="E129" s="131"/>
      <c r="F129" s="133"/>
      <c r="G129" s="350"/>
      <c r="H129" s="357"/>
      <c r="I129" s="357"/>
      <c r="J129" s="357"/>
      <c r="K129" s="357"/>
      <c r="L129" s="364"/>
    </row>
    <row r="130" spans="2:12" x14ac:dyDescent="0.3">
      <c r="B130" s="21">
        <v>104</v>
      </c>
      <c r="C130" s="249"/>
      <c r="D130" s="131"/>
      <c r="E130" s="131"/>
      <c r="F130" s="133"/>
      <c r="G130" s="350"/>
      <c r="H130" s="357"/>
      <c r="I130" s="357"/>
      <c r="J130" s="357"/>
      <c r="K130" s="357"/>
      <c r="L130" s="364"/>
    </row>
    <row r="131" spans="2:12" x14ac:dyDescent="0.3">
      <c r="B131" s="21">
        <v>105</v>
      </c>
      <c r="C131" s="249"/>
      <c r="D131" s="131"/>
      <c r="E131" s="131"/>
      <c r="F131" s="133"/>
      <c r="G131" s="350"/>
      <c r="H131" s="357"/>
      <c r="I131" s="357"/>
      <c r="J131" s="357"/>
      <c r="K131" s="357"/>
      <c r="L131" s="364"/>
    </row>
    <row r="132" spans="2:12" x14ac:dyDescent="0.3">
      <c r="B132" s="21">
        <v>106</v>
      </c>
      <c r="C132" s="249"/>
      <c r="D132" s="131"/>
      <c r="E132" s="131"/>
      <c r="F132" s="133"/>
      <c r="G132" s="350"/>
      <c r="H132" s="357"/>
      <c r="I132" s="357"/>
      <c r="J132" s="357"/>
      <c r="K132" s="357"/>
      <c r="L132" s="364"/>
    </row>
    <row r="133" spans="2:12" x14ac:dyDescent="0.3">
      <c r="B133" s="21">
        <v>107</v>
      </c>
      <c r="C133" s="249"/>
      <c r="D133" s="131"/>
      <c r="E133" s="131"/>
      <c r="F133" s="133"/>
      <c r="G133" s="350"/>
      <c r="H133" s="357"/>
      <c r="I133" s="357"/>
      <c r="J133" s="357"/>
      <c r="K133" s="357"/>
      <c r="L133" s="364"/>
    </row>
    <row r="134" spans="2:12" x14ac:dyDescent="0.3">
      <c r="B134" s="21">
        <v>108</v>
      </c>
      <c r="C134" s="249"/>
      <c r="D134" s="131"/>
      <c r="E134" s="131"/>
      <c r="F134" s="133"/>
      <c r="G134" s="350"/>
      <c r="H134" s="357"/>
      <c r="I134" s="357"/>
      <c r="J134" s="357"/>
      <c r="K134" s="357"/>
      <c r="L134" s="364"/>
    </row>
    <row r="135" spans="2:12" ht="14.25" thickBot="1" x14ac:dyDescent="0.35">
      <c r="B135" s="22">
        <v>109</v>
      </c>
      <c r="C135" s="247"/>
      <c r="D135" s="131"/>
      <c r="E135" s="146"/>
      <c r="F135" s="147"/>
      <c r="G135" s="350"/>
      <c r="H135" s="357"/>
      <c r="I135" s="357"/>
      <c r="J135" s="357"/>
      <c r="K135" s="357"/>
      <c r="L135" s="364"/>
    </row>
    <row r="136" spans="2:12" ht="27" x14ac:dyDescent="0.3">
      <c r="B136" s="95">
        <v>110</v>
      </c>
      <c r="C136" s="248"/>
      <c r="D136" s="151" t="s">
        <v>753</v>
      </c>
      <c r="E136" s="310" t="s">
        <v>754</v>
      </c>
      <c r="F136" s="152" t="s">
        <v>755</v>
      </c>
      <c r="G136" s="350"/>
      <c r="H136" s="357"/>
      <c r="I136" s="357"/>
      <c r="J136" s="357"/>
      <c r="K136" s="357"/>
      <c r="L136" s="364"/>
    </row>
    <row r="137" spans="2:12" x14ac:dyDescent="0.3">
      <c r="B137" s="21">
        <v>111</v>
      </c>
      <c r="C137" s="249"/>
      <c r="D137" s="131" t="s">
        <v>756</v>
      </c>
      <c r="E137" s="131" t="s">
        <v>757</v>
      </c>
      <c r="F137" s="133" t="s">
        <v>288</v>
      </c>
      <c r="G137" s="350"/>
      <c r="H137" s="357"/>
      <c r="I137" s="357"/>
      <c r="J137" s="357"/>
      <c r="K137" s="357"/>
      <c r="L137" s="364"/>
    </row>
    <row r="138" spans="2:12" x14ac:dyDescent="0.3">
      <c r="B138" s="21">
        <v>112</v>
      </c>
      <c r="C138" s="249"/>
      <c r="D138" s="131" t="s">
        <v>283</v>
      </c>
      <c r="E138" s="131" t="s">
        <v>284</v>
      </c>
      <c r="F138" s="133"/>
      <c r="G138" s="350"/>
      <c r="H138" s="357"/>
      <c r="I138" s="357"/>
      <c r="J138" s="357"/>
      <c r="K138" s="357"/>
      <c r="L138" s="364"/>
    </row>
    <row r="139" spans="2:12" x14ac:dyDescent="0.3">
      <c r="B139" s="21">
        <v>113</v>
      </c>
      <c r="C139" s="249"/>
      <c r="D139" s="131" t="s">
        <v>285</v>
      </c>
      <c r="E139" s="131" t="s">
        <v>286</v>
      </c>
      <c r="F139" s="133" t="s">
        <v>287</v>
      </c>
      <c r="G139" s="350"/>
      <c r="H139" s="357"/>
      <c r="I139" s="357"/>
      <c r="J139" s="357"/>
      <c r="K139" s="357"/>
      <c r="L139" s="364"/>
    </row>
    <row r="140" spans="2:12" x14ac:dyDescent="0.3">
      <c r="B140" s="21">
        <v>114</v>
      </c>
      <c r="C140" s="249"/>
      <c r="D140" s="131" t="s">
        <v>780</v>
      </c>
      <c r="E140" s="131" t="s">
        <v>783</v>
      </c>
      <c r="F140" s="133" t="s">
        <v>792</v>
      </c>
      <c r="G140" s="350"/>
      <c r="H140" s="357"/>
      <c r="I140" s="357"/>
      <c r="J140" s="357"/>
      <c r="K140" s="357"/>
      <c r="L140" s="364"/>
    </row>
    <row r="141" spans="2:12" x14ac:dyDescent="0.3">
      <c r="B141" s="21">
        <v>115</v>
      </c>
      <c r="C141" s="249"/>
      <c r="D141" s="131" t="s">
        <v>781</v>
      </c>
      <c r="E141" s="131" t="s">
        <v>784</v>
      </c>
      <c r="F141" s="133" t="s">
        <v>792</v>
      </c>
      <c r="G141" s="350"/>
      <c r="H141" s="357"/>
      <c r="I141" s="357"/>
      <c r="J141" s="357"/>
      <c r="K141" s="357"/>
      <c r="L141" s="364"/>
    </row>
    <row r="142" spans="2:12" x14ac:dyDescent="0.3">
      <c r="B142" s="21">
        <v>116</v>
      </c>
      <c r="C142" s="249"/>
      <c r="D142" s="131" t="s">
        <v>782</v>
      </c>
      <c r="E142" s="131" t="s">
        <v>785</v>
      </c>
      <c r="F142" s="133" t="s">
        <v>792</v>
      </c>
      <c r="G142" s="350"/>
      <c r="H142" s="357"/>
      <c r="I142" s="357"/>
      <c r="J142" s="357"/>
      <c r="K142" s="357"/>
      <c r="L142" s="364"/>
    </row>
    <row r="143" spans="2:12" x14ac:dyDescent="0.3">
      <c r="B143" s="21">
        <v>117</v>
      </c>
      <c r="C143" s="249"/>
      <c r="D143" s="131" t="s">
        <v>786</v>
      </c>
      <c r="E143" s="131" t="s">
        <v>789</v>
      </c>
      <c r="F143" s="133" t="s">
        <v>792</v>
      </c>
      <c r="G143" s="350"/>
      <c r="H143" s="357"/>
      <c r="I143" s="357"/>
      <c r="J143" s="357"/>
      <c r="K143" s="357"/>
      <c r="L143" s="364"/>
    </row>
    <row r="144" spans="2:12" x14ac:dyDescent="0.3">
      <c r="B144" s="21">
        <v>118</v>
      </c>
      <c r="C144" s="249"/>
      <c r="D144" s="131" t="s">
        <v>787</v>
      </c>
      <c r="E144" s="131" t="s">
        <v>790</v>
      </c>
      <c r="F144" s="133" t="s">
        <v>792</v>
      </c>
      <c r="G144" s="350"/>
      <c r="H144" s="357"/>
      <c r="I144" s="357"/>
      <c r="J144" s="357"/>
      <c r="K144" s="357"/>
      <c r="L144" s="364"/>
    </row>
    <row r="145" spans="2:12" ht="14.25" thickBot="1" x14ac:dyDescent="0.35">
      <c r="B145" s="22">
        <v>119</v>
      </c>
      <c r="C145" s="247"/>
      <c r="D145" s="131" t="s">
        <v>788</v>
      </c>
      <c r="E145" s="131" t="s">
        <v>791</v>
      </c>
      <c r="F145" s="133" t="s">
        <v>792</v>
      </c>
      <c r="G145" s="350"/>
      <c r="H145" s="357"/>
      <c r="I145" s="357"/>
      <c r="J145" s="357"/>
      <c r="K145" s="357"/>
      <c r="L145" s="364"/>
    </row>
    <row r="146" spans="2:12" x14ac:dyDescent="0.3">
      <c r="B146" s="95">
        <v>120</v>
      </c>
      <c r="C146" s="248"/>
      <c r="D146" s="151" t="s">
        <v>580</v>
      </c>
      <c r="E146" s="151" t="s">
        <v>584</v>
      </c>
      <c r="F146" s="152" t="s">
        <v>907</v>
      </c>
      <c r="G146" s="350"/>
      <c r="H146" s="357"/>
      <c r="I146" s="357"/>
      <c r="J146" s="357"/>
      <c r="K146" s="357"/>
      <c r="L146" s="364"/>
    </row>
    <row r="147" spans="2:12" x14ac:dyDescent="0.3">
      <c r="B147" s="21">
        <v>121</v>
      </c>
      <c r="C147" s="249"/>
      <c r="D147" s="131" t="s">
        <v>581</v>
      </c>
      <c r="E147" s="131" t="s">
        <v>585</v>
      </c>
      <c r="F147" s="133" t="s">
        <v>907</v>
      </c>
      <c r="G147" s="350"/>
      <c r="H147" s="357"/>
      <c r="I147" s="357"/>
      <c r="J147" s="357"/>
      <c r="K147" s="357"/>
      <c r="L147" s="364"/>
    </row>
    <row r="148" spans="2:12" x14ac:dyDescent="0.3">
      <c r="B148" s="21">
        <v>122</v>
      </c>
      <c r="C148" s="249"/>
      <c r="D148" s="131" t="s">
        <v>582</v>
      </c>
      <c r="E148" s="131" t="s">
        <v>586</v>
      </c>
      <c r="F148" s="133" t="s">
        <v>907</v>
      </c>
      <c r="G148" s="350"/>
      <c r="H148" s="357"/>
      <c r="I148" s="357"/>
      <c r="J148" s="357"/>
      <c r="K148" s="357"/>
      <c r="L148" s="364"/>
    </row>
    <row r="149" spans="2:12" x14ac:dyDescent="0.3">
      <c r="B149" s="21">
        <v>123</v>
      </c>
      <c r="C149" s="249"/>
      <c r="D149" s="131" t="s">
        <v>583</v>
      </c>
      <c r="E149" s="131" t="s">
        <v>587</v>
      </c>
      <c r="F149" s="133" t="s">
        <v>907</v>
      </c>
      <c r="G149" s="350"/>
      <c r="H149" s="357"/>
      <c r="I149" s="357"/>
      <c r="J149" s="357"/>
      <c r="K149" s="357"/>
      <c r="L149" s="364"/>
    </row>
    <row r="150" spans="2:12" x14ac:dyDescent="0.3">
      <c r="B150" s="21">
        <v>124</v>
      </c>
      <c r="C150" s="249"/>
      <c r="D150" s="131"/>
      <c r="E150" s="131"/>
      <c r="F150" s="133"/>
      <c r="G150" s="350"/>
      <c r="H150" s="357"/>
      <c r="I150" s="357"/>
      <c r="J150" s="357"/>
      <c r="K150" s="357"/>
      <c r="L150" s="364"/>
    </row>
    <row r="151" spans="2:12" x14ac:dyDescent="0.3">
      <c r="B151" s="21">
        <v>125</v>
      </c>
      <c r="C151" s="249"/>
      <c r="D151" s="131"/>
      <c r="E151" s="131"/>
      <c r="F151" s="133"/>
      <c r="G151" s="350"/>
      <c r="H151" s="357"/>
      <c r="I151" s="357"/>
      <c r="J151" s="357"/>
      <c r="K151" s="357"/>
      <c r="L151" s="364"/>
    </row>
    <row r="152" spans="2:12" x14ac:dyDescent="0.3">
      <c r="B152" s="21">
        <v>126</v>
      </c>
      <c r="C152" s="249"/>
      <c r="D152" s="131"/>
      <c r="E152" s="131"/>
      <c r="F152" s="133"/>
      <c r="G152" s="350"/>
      <c r="H152" s="357"/>
      <c r="I152" s="357"/>
      <c r="J152" s="357"/>
      <c r="K152" s="357"/>
      <c r="L152" s="364"/>
    </row>
    <row r="153" spans="2:12" ht="14.25" thickBot="1" x14ac:dyDescent="0.35">
      <c r="B153" s="22">
        <v>127</v>
      </c>
      <c r="C153" s="247"/>
      <c r="D153" s="146"/>
      <c r="E153" s="146"/>
      <c r="F153" s="147"/>
      <c r="G153" s="351"/>
      <c r="H153" s="352"/>
      <c r="I153" s="352"/>
      <c r="J153" s="352"/>
      <c r="K153" s="352"/>
      <c r="L153" s="353"/>
    </row>
  </sheetData>
  <mergeCells count="28">
    <mergeCell ref="C126:C127"/>
    <mergeCell ref="F97:F98"/>
    <mergeCell ref="F99:F100"/>
    <mergeCell ref="C96:C100"/>
    <mergeCell ref="C101:C105"/>
    <mergeCell ref="F102:F103"/>
    <mergeCell ref="C106:C112"/>
    <mergeCell ref="C113:C119"/>
    <mergeCell ref="C120:C125"/>
    <mergeCell ref="F104:F105"/>
    <mergeCell ref="B26:B27"/>
    <mergeCell ref="C26:C27"/>
    <mergeCell ref="D26:D27"/>
    <mergeCell ref="E26:E27"/>
    <mergeCell ref="F26:F27"/>
    <mergeCell ref="G26:L26"/>
    <mergeCell ref="C86:C88"/>
    <mergeCell ref="C91:C93"/>
    <mergeCell ref="C52:C53"/>
    <mergeCell ref="C54:C55"/>
    <mergeCell ref="C56:C57"/>
    <mergeCell ref="C58:C59"/>
    <mergeCell ref="C60:C61"/>
    <mergeCell ref="C62:C63"/>
    <mergeCell ref="C64:C65"/>
    <mergeCell ref="C38:C49"/>
    <mergeCell ref="C66:C81"/>
    <mergeCell ref="C50:C5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a G k X a s A A A D 2 A A A A E g A A A E N v b m Z p Z y 9 Q Y W N r Y W d l L n h t b I S P s Q 6 C M B i E d x P f g X S n L X W S / J T B U U m M J s a 1 g Q Y a o D W 0 W N 7 N w U f y F Y Q o 6 u Z 4 d 1 9 y d 4 / b H d K h b Y K r 7 K w y O k E R p i i w T u h C N E b L B G m D U r 5 c w F 7 k t S h l M N L a x o M t E l Q 5 d 4 k J 8 d 5 j v 8 K m K w m j N C L n b H f M K 9 k K 9 I H V f z h U e q r N J e J w e q 3 h D K 8 j z C j D F M j s Q a b 0 N 2 f j 3 i n 9 M W H T N 6 7 v J K 9 N u D 0 A m S W Q 9 w X + B A A A / / 8 D A F B L A w Q U A A I A C A A A A C E A X W J g r g o C A A A p E w A A E w A A A E Z v c m 1 1 b G F z L 1 N l Y 3 R p b 2 4 x L m 3 s l 8 1 q 2 0 A U h f c G v 8 M w 2 d g g R E Y / T p y i l Z 1 A N 4 U S F Q J 1 C I p 9 2 4 p I M 0 F z X R J C o E 9 Q k k U h 0 C y 6 6 z 7 Z Z J M X q p 1 3 q I J q I l T d / D g C p 1 T a S J q j c 2 e k + T j o a h h i q C T b z M 7 i V b P R b O h P Q Q I j B g d D i H Y Q N D K P R Y D N B k u P 6 f e T y e V V O t L T n 8 2 + G o 5 j k N j a C C M w e 0 p i e q N b v L c 2 e K c h 0 Y M A w 7 1 B H / Q e q v 3 B X U H T 3 / J 5 2 3 j f h y i M Q 4 T E 4 w Y 3 W E 9 F 4 1 h q T w i D r c u h G o X y o 9 d 1 u g Z 7 O 1 Y I m 3 g Y g X d 3 a b 5 R E r b b R r a w J T 6 5 / P L r 4 n p y c s 6 m 5 z 9 u z r 7 x d J V + s J s + 6 C e B 1 B 9 U E m c z + I f 7 o F v Z m x h H R z w b F e k K M F X Y K E D A M I Z j g 8 0 0 a 6 b J c b w L S U 6 x Z w r C A e b G n X T 8 t c S O Y 9 7 O l h N c s l S H s q y Q l l X K 0 i U t Y p n y C F E w H b e b j V C S n z c P y x L P 4 d K y 2 r x m p m b m S c z Y C 2 D G W j g z Z b w U O L L J b X E I j l x q t z p k q R X K s k p a u i Q T y z R I g j R Z V Y H k L A A k t w a p m D u F U v O m T l m t J 1 C U k 6 j U F W T s C r c q J t 2 a y Z r J h T N 5 8 / V q + v P U q o j E P 9 X + F w z / U m o Q n x G O M x Q r b B U e y a P z D / Y J p V T O 0 S m U 7 f C c f 3 6 l s D y + T S i j s l j N J q s 5 z 8 1 A u 1 L m 7 J f f Z 1 T E H J 2 E D 0 B H R 2 F p f 1 r G w / 3 9 B o 0 d n Y U 5 5 S G C f g M A A P / / A w B Q S w E C L Q A U A A Y A C A A A A C E A K t 2 q Q N I A A A A 3 A Q A A E w A A A A A A A A A A A A A A A A A A A A A A W 0 N v b n R l b n R f V H l w Z X N d L n h t b F B L A Q I t A B Q A A g A I A A A A I Q A l o a R d q w A A A P Y A A A A S A A A A A A A A A A A A A A A A A A s D A A B D b 2 5 m a W c v U G F j a 2 F n Z S 5 4 b W x Q S w E C L Q A U A A I A C A A A A C E A X W J g r g o C A A A p E w A A E w A A A A A A A A A A A A A A A A D m A w A A R m 9 y b X V s Y X M v U 2 V j d G l v b j E u b V B L B Q Y A A A A A A w A D A M I A A A A h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8 A A A A A A A C 2 b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Y 2 V s X 3 R l c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N z o 0 M C 4 4 N z M 3 N D A y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O T o 0 O S 4 x N D Y x M j E 0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I p L 0 F 1 d G 9 S Z W 1 v d m V k Q 2 9 s d W 1 u c z E u e 0 N v b H V t b j E s M H 0 m c X V v d D s s J n F 1 b 3 Q 7 U 2 V j d G l v b j E v Z X h j Z W x f d G V z d C A o M i k v Q X V 0 b 1 J l b W 9 2 Z W R D b 2 x 1 b W 5 z M S 5 7 Q 2 9 s d W 1 u M i w x f S Z x d W 9 0 O y w m c X V v d D t T Z W N 0 a W 9 u M S 9 l e G N l b F 9 0 Z X N 0 I C g y K S 9 B d X R v U m V t b 3 Z l Z E N v b H V t b n M x L n t D b 2 x 1 b W 4 z L D J 9 J n F 1 b 3 Q 7 L C Z x d W 9 0 O 1 N l Y 3 R p b 2 4 x L 2 V 4 Y 2 V s X 3 R l c 3 Q g K D I p L 0 F 1 d G 9 S Z W 1 v d m V k Q 2 9 s d W 1 u c z E u e 0 N v b H V t b j Q s M 3 0 m c X V v d D s s J n F 1 b 3 Q 7 U 2 V j d G l v b j E v Z X h j Z W x f d G V z d C A o M i k v Q X V 0 b 1 J l b W 9 2 Z W R D b 2 x 1 b W 5 z M S 5 7 Q 2 9 s d W 1 u N S w 0 f S Z x d W 9 0 O y w m c X V v d D t T Z W N 0 a W 9 u M S 9 l e G N l b F 9 0 Z X N 0 I C g y K S 9 B d X R v U m V t b 3 Z l Z E N v b H V t b n M x L n t D b 2 x 1 b W 4 2 L D V 9 J n F 1 b 3 Q 7 L C Z x d W 9 0 O 1 N l Y 3 R p b 2 4 x L 2 V 4 Y 2 V s X 3 R l c 3 Q g K D I p L 0 F 1 d G 9 S Z W 1 v d m V k Q 2 9 s d W 1 u c z E u e 0 N v b H V t b j c s N n 0 m c X V v d D s s J n F 1 b 3 Q 7 U 2 V j d G l v b j E v Z X h j Z W x f d G V z d C A o M i k v Q X V 0 b 1 J l b W 9 2 Z W R D b 2 x 1 b W 5 z M S 5 7 Q 2 9 s d W 1 u O C w 3 f S Z x d W 9 0 O y w m c X V v d D t T Z W N 0 a W 9 u M S 9 l e G N l b F 9 0 Z X N 0 I C g y K S 9 B d X R v U m V t b 3 Z l Z E N v b H V t b n M x L n t D b 2 x 1 b W 4 5 L D h 9 J n F 1 b 3 Q 7 L C Z x d W 9 0 O 1 N l Y 3 R p b 2 4 x L 2 V 4 Y 2 V s X 3 R l c 3 Q g K D I p L 0 F 1 d G 9 S Z W 1 v d m V k Q 2 9 s d W 1 u c z E u e 0 N v b H V t b j E w L D l 9 J n F 1 b 3 Q 7 L C Z x d W 9 0 O 1 N l Y 3 R p b 2 4 x L 2 V 4 Y 2 V s X 3 R l c 3 Q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h j Z W x f d G V z d C A o M i k v Q X V 0 b 1 J l b W 9 2 Z W R D b 2 x 1 b W 5 z M S 5 7 Q 2 9 s d W 1 u M S w w f S Z x d W 9 0 O y w m c X V v d D t T Z W N 0 a W 9 u M S 9 l e G N l b F 9 0 Z X N 0 I C g y K S 9 B d X R v U m V t b 3 Z l Z E N v b H V t b n M x L n t D b 2 x 1 b W 4 y L D F 9 J n F 1 b 3 Q 7 L C Z x d W 9 0 O 1 N l Y 3 R p b 2 4 x L 2 V 4 Y 2 V s X 3 R l c 3 Q g K D I p L 0 F 1 d G 9 S Z W 1 v d m V k Q 2 9 s d W 1 u c z E u e 0 N v b H V t b j M s M n 0 m c X V v d D s s J n F 1 b 3 Q 7 U 2 V j d G l v b j E v Z X h j Z W x f d G V z d C A o M i k v Q X V 0 b 1 J l b W 9 2 Z W R D b 2 x 1 b W 5 z M S 5 7 Q 2 9 s d W 1 u N C w z f S Z x d W 9 0 O y w m c X V v d D t T Z W N 0 a W 9 u M S 9 l e G N l b F 9 0 Z X N 0 I C g y K S 9 B d X R v U m V t b 3 Z l Z E N v b H V t b n M x L n t D b 2 x 1 b W 4 1 L D R 9 J n F 1 b 3 Q 7 L C Z x d W 9 0 O 1 N l Y 3 R p b 2 4 x L 2 V 4 Y 2 V s X 3 R l c 3 Q g K D I p L 0 F 1 d G 9 S Z W 1 v d m V k Q 2 9 s d W 1 u c z E u e 0 N v b H V t b j Y s N X 0 m c X V v d D s s J n F 1 b 3 Q 7 U 2 V j d G l v b j E v Z X h j Z W x f d G V z d C A o M i k v Q X V 0 b 1 J l b W 9 2 Z W R D b 2 x 1 b W 5 z M S 5 7 Q 2 9 s d W 1 u N y w 2 f S Z x d W 9 0 O y w m c X V v d D t T Z W N 0 a W 9 u M S 9 l e G N l b F 9 0 Z X N 0 I C g y K S 9 B d X R v U m V t b 3 Z l Z E N v b H V t b n M x L n t D b 2 x 1 b W 4 4 L D d 9 J n F 1 b 3 Q 7 L C Z x d W 9 0 O 1 N l Y 3 R p b 2 4 x L 2 V 4 Y 2 V s X 3 R l c 3 Q g K D I p L 0 F 1 d G 9 S Z W 1 v d m V k Q 2 9 s d W 1 u c z E u e 0 N v b H V t b j k s O H 0 m c X V v d D s s J n F 1 b 3 Q 7 U 2 V j d G l v b j E v Z X h j Z W x f d G V z d C A o M i k v Q X V 0 b 1 J l b W 9 2 Z W R D b 2 x 1 b W 5 z M S 5 7 Q 2 9 s d W 1 u M T A s O X 0 m c X V v d D s s J n F 1 b 3 Q 7 U 2 V j d G l v b j E v Z X h j Z W x f d G V z d C A o M i k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N l b F 9 0 Z X N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0 N j o 1 M i 4 w O T Q 1 N z c 4 W i I v P j x F b n R y e S B U e X B l P S J G a W x s Q 2 9 s d W 1 u V H l w Z X M i I F Z h b H V l P S J z Q 1 F v R k J n T U Z B d 1 V E Q l F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Q 5 O j U 2 L j k 4 O D g 4 M D d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U 0 O j I 4 L j Q 0 M z Q z N z l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T o 1 N z o x M S 4 4 O T c 2 M T E y W i I v P j x F b n R y e S B U e X B l P S J G a W x s Q 2 9 s d W 1 u V H l w Z X M i I F Z h b H V l P S J z Q 1 F v R k J R T U Z C Z 0 1 G Q m d N R k J n T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U Q l O E U l Q j g l R U M l Q T c l O T E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h U M D Y 6 M D A 6 M j g u M j g 1 N D A 3 N F o i L z 4 8 R W 5 0 c n k g V H l w Z T 0 i R m l s b E N v b H V t b l R 5 c G V z I i B W Y W x 1 Z T 0 i c 0 J 3 V U Z B d 1 V H Q X d V R 0 F 3 V U d B d 1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6 4 7 K e R M i A o M i k v Q X V 0 b 1 J l b W 9 2 Z W R D b 2 x 1 b W 5 z M S 5 7 Q 2 9 s d W 1 u M S w w f S Z x d W 9 0 O y w m c X V v d D t T Z W N 0 a W 9 u M S / t j r j s p 5 E y I C g y K S 9 B d X R v U m V t b 3 Z l Z E N v b H V t b n M x L n t D b 2 x 1 b W 4 y L D F 9 J n F 1 b 3 Q 7 L C Z x d W 9 0 O 1 N l Y 3 R p b 2 4 x L + 2 O u O y n k T I g K D I p L 0 F 1 d G 9 S Z W 1 v d m V k Q 2 9 s d W 1 u c z E u e 0 N v b H V t b j M s M n 0 m c X V v d D s s J n F 1 b 3 Q 7 U 2 V j d G l v b j E v 7 Y 6 4 7 K e R M i A o M i k v Q X V 0 b 1 J l b W 9 2 Z W R D b 2 x 1 b W 5 z M S 5 7 Q 2 9 s d W 1 u N C w z f S Z x d W 9 0 O y w m c X V v d D t T Z W N 0 a W 9 u M S / t j r j s p 5 E y I C g y K S 9 B d X R v U m V t b 3 Z l Z E N v b H V t b n M x L n t D b 2 x 1 b W 4 1 L D R 9 J n F 1 b 3 Q 7 L C Z x d W 9 0 O 1 N l Y 3 R p b 2 4 x L + 2 O u O y n k T I g K D I p L 0 F 1 d G 9 S Z W 1 v d m V k Q 2 9 s d W 1 u c z E u e 0 N v b H V t b j Y s N X 0 m c X V v d D s s J n F 1 b 3 Q 7 U 2 V j d G l v b j E v 7 Y 6 4 7 K e R M i A o M i k v Q X V 0 b 1 J l b W 9 2 Z W R D b 2 x 1 b W 5 z M S 5 7 Q 2 9 s d W 1 u N y w 2 f S Z x d W 9 0 O y w m c X V v d D t T Z W N 0 a W 9 u M S / t j r j s p 5 E y I C g y K S 9 B d X R v U m V t b 3 Z l Z E N v b H V t b n M x L n t D b 2 x 1 b W 4 4 L D d 9 J n F 1 b 3 Q 7 L C Z x d W 9 0 O 1 N l Y 3 R p b 2 4 x L + 2 O u O y n k T I g K D I p L 0 F 1 d G 9 S Z W 1 v d m V k Q 2 9 s d W 1 u c z E u e 0 N v b H V t b j k s O H 0 m c X V v d D s s J n F 1 b 3 Q 7 U 2 V j d G l v b j E v 7 Y 6 4 7 K e R M i A o M i k v Q X V 0 b 1 J l b W 9 2 Z W R D b 2 x 1 b W 5 z M S 5 7 Q 2 9 s d W 1 u M T A s O X 0 m c X V v d D s s J n F 1 b 3 Q 7 U 2 V j d G l v b j E v 7 Y 6 4 7 K e R M i A o M i k v Q X V 0 b 1 J l b W 9 2 Z W R D b 2 x 1 b W 5 z M S 5 7 Q 2 9 s d W 1 u M T E s M T B 9 J n F 1 b 3 Q 7 L C Z x d W 9 0 O 1 N l Y 3 R p b 2 4 x L + 2 O u O y n k T I g K D I p L 0 F 1 d G 9 S Z W 1 v d m V k Q 2 9 s d W 1 u c z E u e 0 N v b H V t b j E y L D E x f S Z x d W 9 0 O y w m c X V v d D t T Z W N 0 a W 9 u M S / t j r j s p 5 E y I C g y K S 9 B d X R v U m V t b 3 Z l Z E N v b H V t b n M x L n t D b 2 x 1 b W 4 x M y w x M n 0 m c X V v d D s s J n F 1 b 3 Q 7 U 2 V j d G l v b j E v 7 Y 6 4 7 K e R M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t j r j s p 5 E y I C g y K S 9 B d X R v U m V t b 3 Z l Z E N v b H V t b n M x L n t D b 2 x 1 b W 4 x L D B 9 J n F 1 b 3 Q 7 L C Z x d W 9 0 O 1 N l Y 3 R p b 2 4 x L + 2 O u O y n k T I g K D I p L 0 F 1 d G 9 S Z W 1 v d m V k Q 2 9 s d W 1 u c z E u e 0 N v b H V t b j I s M X 0 m c X V v d D s s J n F 1 b 3 Q 7 U 2 V j d G l v b j E v 7 Y 6 4 7 K e R M i A o M i k v Q X V 0 b 1 J l b W 9 2 Z W R D b 2 x 1 b W 5 z M S 5 7 Q 2 9 s d W 1 u M y w y f S Z x d W 9 0 O y w m c X V v d D t T Z W N 0 a W 9 u M S / t j r j s p 5 E y I C g y K S 9 B d X R v U m V t b 3 Z l Z E N v b H V t b n M x L n t D b 2 x 1 b W 4 0 L D N 9 J n F 1 b 3 Q 7 L C Z x d W 9 0 O 1 N l Y 3 R p b 2 4 x L + 2 O u O y n k T I g K D I p L 0 F 1 d G 9 S Z W 1 v d m V k Q 2 9 s d W 1 u c z E u e 0 N v b H V t b j U s N H 0 m c X V v d D s s J n F 1 b 3 Q 7 U 2 V j d G l v b j E v 7 Y 6 4 7 K e R M i A o M i k v Q X V 0 b 1 J l b W 9 2 Z W R D b 2 x 1 b W 5 z M S 5 7 Q 2 9 s d W 1 u N i w 1 f S Z x d W 9 0 O y w m c X V v d D t T Z W N 0 a W 9 u M S / t j r j s p 5 E y I C g y K S 9 B d X R v U m V t b 3 Z l Z E N v b H V t b n M x L n t D b 2 x 1 b W 4 3 L D Z 9 J n F 1 b 3 Q 7 L C Z x d W 9 0 O 1 N l Y 3 R p b 2 4 x L + 2 O u O y n k T I g K D I p L 0 F 1 d G 9 S Z W 1 v d m V k Q 2 9 s d W 1 u c z E u e 0 N v b H V t b j g s N 3 0 m c X V v d D s s J n F 1 b 3 Q 7 U 2 V j d G l v b j E v 7 Y 6 4 7 K e R M i A o M i k v Q X V 0 b 1 J l b W 9 2 Z W R D b 2 x 1 b W 5 z M S 5 7 Q 2 9 s d W 1 u O S w 4 f S Z x d W 9 0 O y w m c X V v d D t T Z W N 0 a W 9 u M S / t j r j s p 5 E y I C g y K S 9 B d X R v U m V t b 3 Z l Z E N v b H V t b n M x L n t D b 2 x 1 b W 4 x M C w 5 f S Z x d W 9 0 O y w m c X V v d D t T Z W N 0 a W 9 u M S / t j r j s p 5 E y I C g y K S 9 B d X R v U m V t b 3 Z l Z E N v b H V t b n M x L n t D b 2 x 1 b W 4 x M S w x M H 0 m c X V v d D s s J n F 1 b 3 Q 7 U 2 V j d G l v b j E v 7 Y 6 4 7 K e R M i A o M i k v Q X V 0 b 1 J l b W 9 2 Z W R D b 2 x 1 b W 5 z M S 5 7 Q 2 9 s d W 1 u M T I s M T F 9 J n F 1 b 3 Q 7 L C Z x d W 9 0 O 1 N l Y 3 R p b 2 4 x L + 2 O u O y n k T I g K D I p L 0 F 1 d G 9 S Z W 1 v d m V k Q 2 9 s d W 1 u c z E u e 0 N v b H V t b j E z L D E y f S Z x d W 9 0 O y w m c X V v d D t T Z W N 0 a W 9 u M S / t j r j s p 5 E y I C g y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j o x M D o 0 M y 4 2 M T g 3 M D M 4 W i I v P j x F b n R y e S B U e X B l P S J G a W x s Q 2 9 s d W 1 u V H l w Z X M i I F Z h b H V l P S J z Q n d V R k J R V U Z C U V l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1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S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I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J T I w K D I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m m V i 9 d I H Q K b I r 0 m + F j y L A A A A A A I A A A A A A B B m A A A A A Q A A I A A A A L R 9 a i J S Y 9 y b E Z i G K M S W A J e 1 k i d r f M F w R D Y X 3 t I w T z 4 g A A A A A A 6 A A A A A A g A A I A A A A K a 7 G n f h F i 6 z e C K J N 9 m G 4 S F z 2 e i 6 7 q h 3 V Y 6 U d 7 B O c W P O U A A A A D o z d 3 F / 8 J n 7 m L v t + h b o V 3 s b u + + 8 4 Z f T J z u p I q S + y H V 5 q i E h n C / X N y s K 0 I W 5 a N Y W K / a k 8 e 9 c m C p S D n 4 z z A Z S o q i 3 C z h G 4 G 8 f x i C L r b y K I a Z D Q A A A A L 4 4 q i 4 X m T x h x K 3 k r 2 7 P K n m s V X S x x b r C B 8 j K D 3 8 T / l H 6 t S W H U 7 i C t x G d h W 6 H a S E U r 2 7 s e b 9 N L R X 5 E 9 R Z w T 6 2 / 1 s = < / D a t a M a s h u p > 
</file>

<file path=customXml/itemProps1.xml><?xml version="1.0" encoding="utf-8"?>
<ds:datastoreItem xmlns:ds="http://schemas.openxmlformats.org/officeDocument/2006/customXml" ds:itemID="{278FC79E-0098-45F2-A637-293E78A5F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98)V0.1보드시험현황</vt:lpstr>
      <vt:lpstr>99)HW추가수정사항</vt:lpstr>
      <vt:lpstr>00) Sigma-4000_spec</vt:lpstr>
      <vt:lpstr>01) SW작업방법</vt:lpstr>
      <vt:lpstr>01-1) IAP</vt:lpstr>
      <vt:lpstr>02) GPIO</vt:lpstr>
      <vt:lpstr>02-1) Timer</vt:lpstr>
      <vt:lpstr>02-2) SW scheduling</vt:lpstr>
      <vt:lpstr>03) Parm</vt:lpstr>
      <vt:lpstr>03-1) Calibration</vt:lpstr>
      <vt:lpstr>04) SPI</vt:lpstr>
      <vt:lpstr>05) UART</vt:lpstr>
      <vt:lpstr>05-1) SW IO Protocol</vt:lpstr>
      <vt:lpstr>05-2) APM200i Protocol</vt:lpstr>
      <vt:lpstr>06) Digital IO</vt:lpstr>
      <vt:lpstr>07)Power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이동철</dc:creator>
  <cp:lastModifiedBy>조락현</cp:lastModifiedBy>
  <cp:lastPrinted>2021-07-20T09:12:25Z</cp:lastPrinted>
  <dcterms:created xsi:type="dcterms:W3CDTF">2017-08-27T23:12:48Z</dcterms:created>
  <dcterms:modified xsi:type="dcterms:W3CDTF">2022-03-15T00:07:05Z</dcterms:modified>
</cp:coreProperties>
</file>