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otawski\Coding\estimationCenter\public\"/>
    </mc:Choice>
  </mc:AlternateContent>
  <xr:revisionPtr revIDLastSave="0" documentId="13_ncr:1_{572B8C6E-53A5-4AF6-B28D-2DCDD2DE4323}" xr6:coauthVersionLast="47" xr6:coauthVersionMax="47" xr10:uidLastSave="{00000000-0000-0000-0000-000000000000}"/>
  <bookViews>
    <workbookView xWindow="-28920" yWindow="-120" windowWidth="29040" windowHeight="15840" xr2:uid="{F53F1143-5114-4282-8AF3-5DBDBA634C13}"/>
  </bookViews>
  <sheets>
    <sheet name="EC" sheetId="2" r:id="rId1"/>
    <sheet name="Arkusz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5" i="2"/>
  <c r="B24" i="2"/>
  <c r="B23" i="2"/>
  <c r="B21" i="2"/>
  <c r="B20" i="2"/>
  <c r="B18" i="2"/>
  <c r="B17" i="2"/>
  <c r="B26" i="2" s="1"/>
  <c r="B16" i="2"/>
  <c r="B15" i="2"/>
  <c r="B19" i="2" s="1"/>
  <c r="B27" i="2" s="1"/>
  <c r="B14" i="2"/>
  <c r="B28" i="2" s="1"/>
  <c r="B13" i="2"/>
  <c r="B12" i="2"/>
  <c r="B11" i="2"/>
  <c r="B9" i="2"/>
  <c r="B8" i="2"/>
  <c r="B7" i="2"/>
  <c r="B10" i="2" s="1"/>
  <c r="B6" i="2"/>
  <c r="B5" i="2"/>
</calcChain>
</file>

<file path=xl/sharedStrings.xml><?xml version="1.0" encoding="utf-8"?>
<sst xmlns="http://schemas.openxmlformats.org/spreadsheetml/2006/main" count="68" uniqueCount="61">
  <si>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</si>
  <si>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</si>
  <si>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</si>
  <si>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</si>
  <si>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</si>
  <si>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</si>
  <si>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</si>
  <si>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</si>
  <si>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</si>
  <si>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</si>
  <si>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</si>
  <si>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</si>
  <si>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</si>
  <si>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</si>
  <si>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</si>
  <si>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</si>
  <si>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</si>
  <si>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</si>
  <si>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</si>
  <si>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</si>
  <si>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</si>
  <si>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</si>
  <si>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</si>
  <si>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</si>
  <si>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</si>
  <si>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</si>
  <si>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</si>
  <si>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</si>
  <si>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</si>
  <si>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</si>
  <si>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</si>
  <si>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</si>
  <si>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</si>
  <si>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</si>
  <si>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</si>
  <si>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</si>
  <si>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</si>
  <si>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</si>
  <si>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</si>
  <si>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</si>
  <si>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</si>
  <si>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</si>
  <si>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</si>
  <si>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</si>
  <si>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</si>
  <si>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</si>
  <si>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</si>
  <si>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</si>
  <si>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</si>
  <si>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</si>
  <si>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</si>
  <si>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</si>
  <si>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</si>
  <si>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</si>
  <si>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powierzchnia zabudowy nadziemia</t>
  </si>
  <si>
    <t>powierzchnia zabudowy podziemia</t>
  </si>
  <si>
    <t>zieleń</t>
  </si>
  <si>
    <t>liczba kondygnacji podziemnych</t>
  </si>
  <si>
    <t>liczba kondygnacji nadziemnych</t>
  </si>
  <si>
    <t>Wycena</t>
  </si>
  <si>
    <t>Górczewska 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</si>
</sst>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43" fontId="0" fillId="0" borderId="1" xfId="2" applyFont="1" applyBorder="1" applyAlignment="1">
      <alignment vertical="center"/>
    </xf>
    <xf numFmtId="43" fontId="1" fillId="0" borderId="1" xfId="2" applyFont="1" applyBorder="1" applyAlignment="1">
      <alignment vertical="center" wrapText="1"/>
    </xf>
    <xf numFmtId="43" fontId="0" fillId="0" borderId="1" xfId="2" applyFont="1" applyBorder="1"/>
    <xf numFmtId="43" fontId="0" fillId="0" borderId="0" xfId="2" applyFont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kielce\przetargi\11_WYCENY\WS_WYCENY%20SZACUNKOWE_POLSKA\04-MIESZKANIOWE\R4R\WARSZAWA\G&#211;RCZEWSKA\2025-03-ROBOCZA\echo-r4r-warszawa-g&#243;rczewska-Etap_4-wycena-ROBOCZA.xlsx" TargetMode="External"/><Relationship Id="rId1" Type="http://schemas.openxmlformats.org/officeDocument/2006/relationships/externalLinkPath" Target="file:///\\kielce\przetargi\11_WYCENY\WS_WYCENY%20SZACUNKOWE_POLSKA\04-MIESZKANIOWE\R4R\WARSZAWA\G&#211;RCZEWSKA\2025-03-ROBOCZA\echo-r4r-warszawa-g&#243;rczewska-Etap_4-wycena-ROBOCZ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ody I"/>
      <sheetName val="Powierzchnie"/>
      <sheetName val="sieci cz.2"/>
      <sheetName val="sieci"/>
      <sheetName val="EC"/>
    </sheetNames>
    <sheetDataSet>
      <sheetData sheetId="0">
        <row r="10">
          <cell r="D10">
            <v>5375</v>
          </cell>
        </row>
        <row r="11">
          <cell r="D11">
            <v>1910</v>
          </cell>
        </row>
        <row r="12">
          <cell r="D12">
            <v>555.79999999999995</v>
          </cell>
        </row>
        <row r="13">
          <cell r="D13">
            <v>2458</v>
          </cell>
        </row>
        <row r="15">
          <cell r="D15">
            <v>2417</v>
          </cell>
        </row>
        <row r="16">
          <cell r="D16">
            <v>73</v>
          </cell>
        </row>
        <row r="17">
          <cell r="D17">
            <v>7.8000000000001819</v>
          </cell>
        </row>
        <row r="18">
          <cell r="D18">
            <v>9573.7000000000007</v>
          </cell>
        </row>
        <row r="19">
          <cell r="D19">
            <v>1814.5</v>
          </cell>
        </row>
        <row r="20">
          <cell r="D20">
            <v>7759.2</v>
          </cell>
        </row>
        <row r="21">
          <cell r="D21">
            <v>6186</v>
          </cell>
        </row>
        <row r="23">
          <cell r="D23">
            <v>0</v>
          </cell>
        </row>
        <row r="24">
          <cell r="D24">
            <v>6186</v>
          </cell>
        </row>
        <row r="31">
          <cell r="D31">
            <v>307</v>
          </cell>
        </row>
        <row r="35">
          <cell r="D35">
            <v>60</v>
          </cell>
        </row>
        <row r="37">
          <cell r="D37">
            <v>0</v>
          </cell>
        </row>
        <row r="41">
          <cell r="F41">
            <v>97910</v>
          </cell>
        </row>
        <row r="54">
          <cell r="E54">
            <v>6286.7566753109741</v>
          </cell>
          <cell r="F54">
            <v>38889876.793473683</v>
          </cell>
        </row>
        <row r="55">
          <cell r="F55">
            <v>839730.81040000007</v>
          </cell>
        </row>
        <row r="63">
          <cell r="F63">
            <v>4428504.3724000007</v>
          </cell>
        </row>
        <row r="64">
          <cell r="F64">
            <v>2057640</v>
          </cell>
        </row>
        <row r="86">
          <cell r="F86">
            <v>7660528.7999999998</v>
          </cell>
        </row>
        <row r="103">
          <cell r="F103">
            <v>4158826.816000001</v>
          </cell>
        </row>
        <row r="136">
          <cell r="D136">
            <v>6232.9544000000014</v>
          </cell>
        </row>
        <row r="137">
          <cell r="F137">
            <v>2065724</v>
          </cell>
        </row>
        <row r="152">
          <cell r="F152">
            <v>725800</v>
          </cell>
        </row>
        <row r="164">
          <cell r="F164">
            <v>5333664</v>
          </cell>
        </row>
        <row r="194">
          <cell r="F194">
            <v>450000</v>
          </cell>
        </row>
        <row r="201">
          <cell r="F201">
            <v>3276142.92</v>
          </cell>
        </row>
        <row r="217">
          <cell r="F217">
            <v>1274055.5800000003</v>
          </cell>
        </row>
        <row r="230">
          <cell r="F230">
            <v>0</v>
          </cell>
        </row>
        <row r="237">
          <cell r="F237">
            <v>2189611.3200000003</v>
          </cell>
        </row>
        <row r="251">
          <cell r="F251">
            <v>1459740.8800000004</v>
          </cell>
        </row>
        <row r="288">
          <cell r="F288">
            <v>607080</v>
          </cell>
        </row>
        <row r="302">
          <cell r="F302">
            <v>189605</v>
          </cell>
        </row>
        <row r="314">
          <cell r="F314">
            <v>268800</v>
          </cell>
        </row>
        <row r="324">
          <cell r="F324">
            <v>1997568.4550000001</v>
          </cell>
        </row>
        <row r="345">
          <cell r="F345">
            <v>20000</v>
          </cell>
        </row>
        <row r="351">
          <cell r="F351">
            <v>1771285.8396736842</v>
          </cell>
        </row>
        <row r="366">
          <cell r="F366">
            <v>173208</v>
          </cell>
        </row>
        <row r="377">
          <cell r="F377">
            <v>0</v>
          </cell>
        </row>
      </sheetData>
      <sheetData sheetId="1">
        <row r="12">
          <cell r="E12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5"/>
  <sheetViews>
    <sheetView tabSelected="1" zoomScale="140" zoomScaleNormal="140" workbookViewId="0">
      <selection sqref="A1:B1048576"/>
    </sheetView>
  </sheetViews>
  <sheetFormatPr defaultColWidth="11.42578125" defaultRowHeight="15" x14ac:dyDescent="0.25"/>
  <cols>
    <col min="1" max="1" width="43.42578125" bestFit="1" customWidth="1"/>
    <col min="2" max="2" width="36" style="7" bestFit="1" customWidth="1"/>
  </cols>
  <sheetData>
    <row r="1" spans="1:2" x14ac:dyDescent="0.25">
      <c r="A1" s="3" t="s">
        <v>0</v>
      </c>
      <c r="B1" s="4" t="s">
        <v>60</v>
      </c>
    </row>
    <row r="2" spans="1:2" x14ac:dyDescent="0.25">
      <c r="A2" s="3" t="s">
        <v>1</v>
      </c>
      <c r="B2" s="4" t="s">
        <v>6</v>
      </c>
    </row>
    <row r="3" spans="1:2" ht="105" x14ac:dyDescent="0.25">
      <c r="A3" s="3" t="s">
        <v>2</v>
      </c>
      <c r="B3" s="5" t="s">
        <v>7</v>
      </c>
    </row>
    <row r="4" spans="1:2" x14ac:dyDescent="0.25">
      <c r="A4" s="3" t="s">
        <v>3</v>
      </c>
      <c r="B4" s="4" t="s">
        <v>59</v>
      </c>
    </row>
    <row r="5" spans="1:2" x14ac:dyDescent="0.25">
      <c r="A5" s="3" t="s">
        <v>4</v>
      </c>
      <c r="B5" s="4">
        <f>'[1]Kody I'!E54</f>
        <v>6286.7566753109741</v>
      </c>
    </row>
    <row r="6" spans="1:2" x14ac:dyDescent="0.25">
      <c r="A6" s="3" t="s">
        <v>9</v>
      </c>
      <c r="B6" s="6">
        <f>'[1]Kody I'!D10</f>
        <v>5375</v>
      </c>
    </row>
    <row r="7" spans="1:2" x14ac:dyDescent="0.25">
      <c r="A7" s="3" t="s">
        <v>54</v>
      </c>
      <c r="B7" s="6">
        <f>'[1]Kody I'!D13</f>
        <v>2458</v>
      </c>
    </row>
    <row r="8" spans="1:2" x14ac:dyDescent="0.25">
      <c r="A8" s="3" t="s">
        <v>55</v>
      </c>
      <c r="B8" s="6">
        <f>'[1]Kody I'!D11</f>
        <v>1910</v>
      </c>
    </row>
    <row r="9" spans="1:2" x14ac:dyDescent="0.25">
      <c r="A9" s="3" t="s">
        <v>47</v>
      </c>
      <c r="B9" s="6">
        <f>'[1]Kody I'!D12</f>
        <v>555.79999999999995</v>
      </c>
    </row>
    <row r="10" spans="1:2" x14ac:dyDescent="0.25">
      <c r="A10" s="3" t="s">
        <v>10</v>
      </c>
      <c r="B10" s="6">
        <f>B6-B7</f>
        <v>2917</v>
      </c>
    </row>
    <row r="11" spans="1:2" x14ac:dyDescent="0.25">
      <c r="A11" s="3" t="s">
        <v>11</v>
      </c>
      <c r="B11" s="6">
        <f>'[1]Kody I'!D15+'[1]Kody I'!D16+'[1]Kody I'!D17</f>
        <v>2497.8000000000002</v>
      </c>
    </row>
    <row r="12" spans="1:2" x14ac:dyDescent="0.25">
      <c r="A12" s="3" t="s">
        <v>12</v>
      </c>
      <c r="B12" s="6">
        <f>'[1]Kody I'!D136</f>
        <v>6232.9544000000014</v>
      </c>
    </row>
    <row r="13" spans="1:2" x14ac:dyDescent="0.25">
      <c r="A13" s="3" t="s">
        <v>13</v>
      </c>
      <c r="B13" s="6">
        <f>'[1]Kody I'!D18</f>
        <v>9573.7000000000007</v>
      </c>
    </row>
    <row r="14" spans="1:2" x14ac:dyDescent="0.25">
      <c r="A14" s="3" t="s">
        <v>14</v>
      </c>
      <c r="B14" s="6">
        <f>'[1]Kody I'!D19</f>
        <v>1814.5</v>
      </c>
    </row>
    <row r="15" spans="1:2" x14ac:dyDescent="0.25">
      <c r="A15" s="3" t="s">
        <v>15</v>
      </c>
      <c r="B15" s="6">
        <f>'[1]Kody I'!D20</f>
        <v>7759.2</v>
      </c>
    </row>
    <row r="16" spans="1:2" x14ac:dyDescent="0.25">
      <c r="A16" s="3" t="s">
        <v>16</v>
      </c>
      <c r="B16" s="6">
        <f>'[1]Kody I'!D21</f>
        <v>6186</v>
      </c>
    </row>
    <row r="17" spans="1:2" x14ac:dyDescent="0.25">
      <c r="A17" s="3" t="s">
        <v>17</v>
      </c>
      <c r="B17" s="6">
        <f>'[1]Kody I'!D24</f>
        <v>6186</v>
      </c>
    </row>
    <row r="18" spans="1:2" x14ac:dyDescent="0.25">
      <c r="A18" s="3" t="s">
        <v>18</v>
      </c>
      <c r="B18" s="6">
        <f>'[1]Kody I'!D23</f>
        <v>0</v>
      </c>
    </row>
    <row r="19" spans="1:2" x14ac:dyDescent="0.25">
      <c r="A19" s="3" t="s">
        <v>19</v>
      </c>
      <c r="B19" s="6">
        <f>B15-B17-B18</f>
        <v>1573.1999999999998</v>
      </c>
    </row>
    <row r="20" spans="1:2" x14ac:dyDescent="0.25">
      <c r="A20" s="3" t="s">
        <v>20</v>
      </c>
      <c r="B20" s="6">
        <f>[1]Powierzchnie!E12</f>
        <v>0</v>
      </c>
    </row>
    <row r="21" spans="1:2" x14ac:dyDescent="0.25">
      <c r="A21" s="3" t="s">
        <v>57</v>
      </c>
      <c r="B21" s="6">
        <f>1</f>
        <v>1</v>
      </c>
    </row>
    <row r="22" spans="1:2" x14ac:dyDescent="0.25">
      <c r="A22" s="3" t="s">
        <v>58</v>
      </c>
      <c r="B22" s="6">
        <v>4</v>
      </c>
    </row>
    <row r="23" spans="1:2" x14ac:dyDescent="0.25">
      <c r="A23" s="3" t="s">
        <v>48</v>
      </c>
      <c r="B23" s="6">
        <f>'[1]Kody I'!D35</f>
        <v>60</v>
      </c>
    </row>
    <row r="24" spans="1:2" x14ac:dyDescent="0.25">
      <c r="A24" s="3" t="s">
        <v>21</v>
      </c>
      <c r="B24" s="6">
        <f>'[1]Kody I'!D37</f>
        <v>0</v>
      </c>
    </row>
    <row r="25" spans="1:2" x14ac:dyDescent="0.25">
      <c r="A25" s="3" t="s">
        <v>22</v>
      </c>
      <c r="B25" s="6">
        <f>'[1]Kody I'!D31</f>
        <v>307</v>
      </c>
    </row>
    <row r="26" spans="1:2" x14ac:dyDescent="0.25">
      <c r="A26" s="3" t="s">
        <v>23</v>
      </c>
      <c r="B26" s="6">
        <f>B17/B25</f>
        <v>20.149837133550488</v>
      </c>
    </row>
    <row r="27" spans="1:2" x14ac:dyDescent="0.25">
      <c r="A27" s="3" t="s">
        <v>24</v>
      </c>
      <c r="B27" s="6">
        <f>B19/B15</f>
        <v>0.20275286111970303</v>
      </c>
    </row>
    <row r="28" spans="1:2" x14ac:dyDescent="0.25">
      <c r="A28" s="3" t="s">
        <v>25</v>
      </c>
      <c r="B28" s="6">
        <f>B14/B16</f>
        <v>0.29332363401228578</v>
      </c>
    </row>
    <row r="29" spans="1:2" x14ac:dyDescent="0.25">
      <c r="A29" s="3" t="s">
        <v>26</v>
      </c>
      <c r="B29" s="6">
        <f>'[1]Kody I'!F41</f>
        <v>97910</v>
      </c>
    </row>
    <row r="30" spans="1:2" x14ac:dyDescent="0.25">
      <c r="A30" s="3" t="s">
        <v>27</v>
      </c>
      <c r="B30" s="6">
        <f>'[1]Kody I'!F54</f>
        <v>38889876.793473683</v>
      </c>
    </row>
    <row r="31" spans="1:2" x14ac:dyDescent="0.25">
      <c r="A31" s="3" t="s">
        <v>28</v>
      </c>
      <c r="B31" s="6">
        <f>'[1]Kody I'!F55-'[1]Kody I'!F61</f>
        <v>839730.81040000007</v>
      </c>
    </row>
    <row r="32" spans="1:2" x14ac:dyDescent="0.25">
      <c r="A32" s="3" t="s">
        <v>49</v>
      </c>
      <c r="B32" s="6">
        <f>'[1]Kody I'!F61</f>
        <v>0</v>
      </c>
    </row>
    <row r="33" spans="1:2" x14ac:dyDescent="0.25">
      <c r="A33" s="3" t="s">
        <v>50</v>
      </c>
      <c r="B33" s="6">
        <f>'[1]Kody I'!F77</f>
        <v>0</v>
      </c>
    </row>
    <row r="34" spans="1:2" x14ac:dyDescent="0.25">
      <c r="A34" s="3" t="s">
        <v>51</v>
      </c>
      <c r="B34" s="6">
        <f>'[1]Kody I'!F74</f>
        <v>0</v>
      </c>
    </row>
    <row r="35" spans="1:2" x14ac:dyDescent="0.25">
      <c r="A35" s="3" t="s">
        <v>52</v>
      </c>
      <c r="B35" s="6">
        <f>'[1]Kody I'!F63-'[1]Kody I'!F64-'[1]Kody I'!F77-'[1]Kody I'!F74</f>
        <v>2370864.3724000007</v>
      </c>
    </row>
    <row r="36" spans="1:2" x14ac:dyDescent="0.25">
      <c r="A36" s="3" t="s">
        <v>29</v>
      </c>
      <c r="B36" s="6">
        <f>'[1]Kody I'!F64</f>
        <v>2057640</v>
      </c>
    </row>
    <row r="37" spans="1:2" x14ac:dyDescent="0.25">
      <c r="A37" s="3" t="s">
        <v>30</v>
      </c>
      <c r="B37" s="6">
        <f>'[1]Kody I'!F86</f>
        <v>7660528.7999999998</v>
      </c>
    </row>
    <row r="38" spans="1:2" x14ac:dyDescent="0.25">
      <c r="A38" s="3" t="s">
        <v>31</v>
      </c>
      <c r="B38" s="6">
        <f>'[1]Kody I'!F103</f>
        <v>4158826.816000001</v>
      </c>
    </row>
    <row r="39" spans="1:2" x14ac:dyDescent="0.25">
      <c r="A39" s="3" t="s">
        <v>32</v>
      </c>
      <c r="B39" s="6">
        <f>'[1]Kody I'!F137</f>
        <v>2065724</v>
      </c>
    </row>
    <row r="40" spans="1:2" x14ac:dyDescent="0.25">
      <c r="A40" s="3" t="s">
        <v>34</v>
      </c>
      <c r="B40" s="6">
        <f>'[1]Kody I'!F152</f>
        <v>725800</v>
      </c>
    </row>
    <row r="41" spans="1:2" x14ac:dyDescent="0.25">
      <c r="A41" s="3" t="s">
        <v>33</v>
      </c>
      <c r="B41" s="6">
        <f>'[1]Kody I'!F164</f>
        <v>5333664</v>
      </c>
    </row>
    <row r="42" spans="1:2" x14ac:dyDescent="0.25">
      <c r="A42" s="3" t="s">
        <v>35</v>
      </c>
      <c r="B42" s="6">
        <f>'[1]Kody I'!F194-'[1]Kody I'!F199</f>
        <v>450000</v>
      </c>
    </row>
    <row r="43" spans="1:2" x14ac:dyDescent="0.25">
      <c r="A43" s="3" t="s">
        <v>53</v>
      </c>
      <c r="B43" s="6">
        <f>'[1]Kody I'!F199</f>
        <v>0</v>
      </c>
    </row>
    <row r="44" spans="1:2" x14ac:dyDescent="0.25">
      <c r="A44" s="3" t="s">
        <v>36</v>
      </c>
      <c r="B44" s="6">
        <f>'[1]Kody I'!F201</f>
        <v>3276142.92</v>
      </c>
    </row>
    <row r="45" spans="1:2" x14ac:dyDescent="0.25">
      <c r="A45" s="3" t="s">
        <v>37</v>
      </c>
      <c r="B45" s="6">
        <f>'[1]Kody I'!F217</f>
        <v>1274055.5800000003</v>
      </c>
    </row>
    <row r="46" spans="1:2" x14ac:dyDescent="0.25">
      <c r="A46" s="3" t="s">
        <v>38</v>
      </c>
      <c r="B46" s="6">
        <f>'[1]Kody I'!F230</f>
        <v>0</v>
      </c>
    </row>
    <row r="47" spans="1:2" x14ac:dyDescent="0.25">
      <c r="A47" s="3" t="s">
        <v>39</v>
      </c>
      <c r="B47" s="6">
        <f>'[1]Kody I'!F237</f>
        <v>2189611.3200000003</v>
      </c>
    </row>
    <row r="48" spans="1:2" x14ac:dyDescent="0.25">
      <c r="A48" s="3" t="s">
        <v>40</v>
      </c>
      <c r="B48" s="6">
        <f>'[1]Kody I'!F251</f>
        <v>1459740.8800000004</v>
      </c>
    </row>
    <row r="49" spans="1:2" x14ac:dyDescent="0.25">
      <c r="A49" s="3" t="s">
        <v>41</v>
      </c>
      <c r="B49" s="6">
        <f>'[1]Kody I'!F288+'[1]Kody I'!F345</f>
        <v>627080</v>
      </c>
    </row>
    <row r="50" spans="1:2" x14ac:dyDescent="0.25">
      <c r="A50" s="3" t="s">
        <v>42</v>
      </c>
      <c r="B50" s="6">
        <f>'[1]Kody I'!F302</f>
        <v>189605</v>
      </c>
    </row>
    <row r="51" spans="1:2" x14ac:dyDescent="0.25">
      <c r="A51" s="3" t="s">
        <v>56</v>
      </c>
      <c r="B51" s="6">
        <f>'[1]Kody I'!F314</f>
        <v>268800</v>
      </c>
    </row>
    <row r="52" spans="1:2" x14ac:dyDescent="0.25">
      <c r="A52" s="3" t="s">
        <v>43</v>
      </c>
      <c r="B52" s="6">
        <f>'[1]Kody I'!F324</f>
        <v>1997568.4550000001</v>
      </c>
    </row>
    <row r="53" spans="1:2" x14ac:dyDescent="0.25">
      <c r="A53" s="3" t="s">
        <v>44</v>
      </c>
      <c r="B53" s="6">
        <f>'[1]Kody I'!F351</f>
        <v>1771285.8396736842</v>
      </c>
    </row>
    <row r="54" spans="1:2" x14ac:dyDescent="0.25">
      <c r="A54" s="3" t="s">
        <v>45</v>
      </c>
      <c r="B54" s="6">
        <f>'[1]Kody I'!F366</f>
        <v>173208</v>
      </c>
    </row>
    <row r="55" spans="1:2" x14ac:dyDescent="0.25">
      <c r="A55" s="3" t="s">
        <v>46</v>
      </c>
      <c r="B55" s="6">
        <f>'[1]Kody I'!F377</f>
        <v>0</v>
      </c>
    </row>
  </sheetData>
  <hyperlinks>
    <hyperlink ref="B3" r:id="rId1" xr:uid="{8FA41D15-A840-4FE5-8A17-2C4BF5FC5F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defaultColWidth="15.71093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195" x14ac:dyDescent="0.25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Otawski Kamil</cp:lastModifiedBy>
  <dcterms:created xsi:type="dcterms:W3CDTF">2025-02-18T12:18:29Z</dcterms:created>
  <dcterms:modified xsi:type="dcterms:W3CDTF">2025-03-18T08:46:22Z</dcterms:modified>
</cp:coreProperties>
</file>