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15" windowWidth="14565" windowHeight="7320" tabRatio="775" firstSheet="5" activeTab="12"/>
  </bookViews>
  <sheets>
    <sheet name="Menu of the Excel" sheetId="77" r:id="rId1"/>
    <sheet name="Control M Jobs" sheetId="1" r:id="rId2"/>
    <sheet name="Batch Status chk all countries" sheetId="5" r:id="rId3"/>
    <sheet name="Server Details_TD" sheetId="83" r:id="rId4"/>
    <sheet name="Server Details_COCOA" sheetId="7" r:id="rId5"/>
    <sheet name="Unix" sheetId="64" r:id="rId6"/>
    <sheet name="AIX" sheetId="70" r:id="rId7"/>
    <sheet name="Docker commands" sheetId="84" r:id="rId8"/>
    <sheet name="WAAS Log verification" sheetId="81" r:id="rId9"/>
    <sheet name="WAS_WAAS_Config checks" sheetId="80" r:id="rId10"/>
    <sheet name="Softphone" sheetId="69" r:id="rId11"/>
    <sheet name="Telephone_Directory" sheetId="78" r:id="rId12"/>
    <sheet name="Atos_EDMI_TSS Contacts" sheetId="27" r:id="rId13"/>
    <sheet name="Interface contact details" sheetId="68" r:id="rId14"/>
    <sheet name="KM Portal update" sheetId="85" r:id="rId15"/>
    <sheet name="Thomson Reuters" sheetId="2" r:id="rId16"/>
    <sheet name="Health Check" sheetId="45" r:id="rId17"/>
    <sheet name="CAGG_Month_End check" sheetId="58" r:id="rId18"/>
    <sheet name="Month End Ibots" sheetId="61" r:id="rId19"/>
    <sheet name="Sheet1" sheetId="63" r:id="rId20"/>
    <sheet name="SIT_ENV_Details" sheetId="66" r:id="rId21"/>
    <sheet name="Sheet2" sheetId="71" r:id="rId22"/>
    <sheet name="Salary_Calculation" sheetId="73" r:id="rId23"/>
    <sheet name="Capacity_Planning" sheetId="74" r:id="rId24"/>
    <sheet name="Sheet3" sheetId="75" r:id="rId25"/>
    <sheet name="APMG_Exam" sheetId="79" r:id="rId26"/>
    <sheet name="Sheet4" sheetId="82" r:id="rId27"/>
  </sheets>
  <definedNames>
    <definedName name="_xlnm._FilterDatabase" localSheetId="17" hidden="1">'CAGG_Month_End check'!$G$1:$H$3</definedName>
    <definedName name="_xlnm._FilterDatabase" localSheetId="21" hidden="1">Sheet2!$B$2:$G$2</definedName>
  </definedNames>
  <calcPr calcId="125725"/>
</workbook>
</file>

<file path=xl/calcChain.xml><?xml version="1.0" encoding="utf-8"?>
<calcChain xmlns="http://schemas.openxmlformats.org/spreadsheetml/2006/main">
  <c r="D6" i="82"/>
  <c r="J3" i="77"/>
  <c r="I3" s="1"/>
  <c r="M18" i="78"/>
  <c r="M20" s="1"/>
  <c r="N20" s="1"/>
  <c r="J18"/>
  <c r="M16"/>
  <c r="E7" i="79" l="1"/>
  <c r="G20" i="71"/>
  <c r="G3"/>
  <c r="G7"/>
  <c r="G14"/>
  <c r="G15"/>
  <c r="G16"/>
  <c r="G17"/>
  <c r="G10"/>
  <c r="G21"/>
  <c r="G13"/>
  <c r="G22"/>
  <c r="G4"/>
  <c r="G5"/>
  <c r="G18"/>
  <c r="G23"/>
  <c r="G8"/>
  <c r="G24"/>
  <c r="G12"/>
  <c r="G6"/>
  <c r="G9"/>
  <c r="G25"/>
  <c r="G11"/>
  <c r="G19"/>
  <c r="H16" i="73"/>
  <c r="J12" i="74"/>
  <c r="I12"/>
  <c r="H14"/>
  <c r="I10"/>
  <c r="J10" s="1"/>
  <c r="G10"/>
  <c r="E10" s="1"/>
  <c r="G5"/>
  <c r="G6"/>
  <c r="E6" s="1"/>
  <c r="G7"/>
  <c r="G8"/>
  <c r="G9"/>
  <c r="E7"/>
  <c r="E8"/>
  <c r="E9"/>
  <c r="E5"/>
  <c r="H23"/>
  <c r="I22"/>
  <c r="J22"/>
  <c r="I21"/>
  <c r="J21" s="1"/>
  <c r="J20"/>
  <c r="I20"/>
  <c r="G20"/>
  <c r="G21"/>
  <c r="E21" s="1"/>
  <c r="G22"/>
  <c r="E22" s="1"/>
  <c r="E18"/>
  <c r="E19"/>
  <c r="E20"/>
  <c r="E113" i="79"/>
  <c r="E112"/>
  <c r="E13"/>
  <c r="G13" s="1"/>
  <c r="E77"/>
  <c r="E9"/>
  <c r="E137"/>
  <c r="E31"/>
  <c r="E17"/>
  <c r="E117"/>
  <c r="E114"/>
  <c r="E108"/>
  <c r="E18"/>
  <c r="E25"/>
  <c r="E28"/>
  <c r="E32"/>
  <c r="E35"/>
  <c r="E38"/>
  <c r="E39"/>
  <c r="E42"/>
  <c r="E43"/>
  <c r="E44"/>
  <c r="E47"/>
  <c r="E50"/>
  <c r="E53"/>
  <c r="E56"/>
  <c r="E57"/>
  <c r="E60"/>
  <c r="E63"/>
  <c r="E64"/>
  <c r="E65"/>
  <c r="E68"/>
  <c r="E69"/>
  <c r="E21"/>
  <c r="E22"/>
  <c r="E72"/>
  <c r="E75"/>
  <c r="E76"/>
  <c r="E78"/>
  <c r="E79"/>
  <c r="E80"/>
  <c r="E81"/>
  <c r="E82"/>
  <c r="E85"/>
  <c r="E86"/>
  <c r="E89"/>
  <c r="E90"/>
  <c r="E93"/>
  <c r="E94"/>
  <c r="E95"/>
  <c r="E98"/>
  <c r="E99"/>
  <c r="E102"/>
  <c r="E103"/>
  <c r="E104"/>
  <c r="E105"/>
  <c r="E106"/>
  <c r="E118"/>
  <c r="E121"/>
  <c r="E122"/>
  <c r="E8"/>
  <c r="E12"/>
  <c r="E125"/>
  <c r="E126"/>
  <c r="E129"/>
  <c r="E130"/>
  <c r="E131"/>
  <c r="E134"/>
  <c r="E4"/>
  <c r="E26" i="73"/>
  <c r="E25"/>
  <c r="B26"/>
  <c r="E22"/>
  <c r="I7" i="74"/>
  <c r="G18"/>
  <c r="I18" s="1"/>
  <c r="G19"/>
  <c r="G17"/>
  <c r="E17" s="1"/>
  <c r="G4"/>
  <c r="E4" s="1"/>
  <c r="I5"/>
  <c r="I8"/>
  <c r="I9"/>
  <c r="J6" i="73"/>
  <c r="J11" s="1"/>
  <c r="J5"/>
  <c r="J13" s="1"/>
  <c r="K13" s="1"/>
  <c r="E6"/>
  <c r="E13" s="1"/>
  <c r="F13" s="1"/>
  <c r="G13" s="1"/>
  <c r="Z15" i="7"/>
  <c r="F13" i="79" l="1"/>
  <c r="J8" i="74"/>
  <c r="J9"/>
  <c r="J5"/>
  <c r="I17"/>
  <c r="J17" s="1"/>
  <c r="I19"/>
  <c r="J19" s="1"/>
  <c r="J18"/>
  <c r="I4"/>
  <c r="J4" s="1"/>
  <c r="J7"/>
  <c r="I6"/>
  <c r="J6" s="1"/>
  <c r="E11" i="73"/>
</calcChain>
</file>

<file path=xl/sharedStrings.xml><?xml version="1.0" encoding="utf-8"?>
<sst xmlns="http://schemas.openxmlformats.org/spreadsheetml/2006/main" count="2646" uniqueCount="1764">
  <si>
    <t xml:space="preserve">1.) Batch monitoring. </t>
  </si>
  <si>
    <t>PCOCOxx010D</t>
  </si>
  <si>
    <t xml:space="preserve">Start Of Day </t>
  </si>
  <si>
    <t>This Job checks for the business day in the business day table.</t>
  </si>
  <si>
    <t xml:space="preserve"> The job fails if the business date is different than current date. It may fail if business date is not updated due to failure of batch during the EOD for the previous day or if control M job is set to  run the job on holiday . If this is due to the control M calendar not being correct, please inform COCOA PSS team, the COCOA PSS Team will raise CR to update the control M holiday calendar.</t>
  </si>
  <si>
    <t>select * from scbt_s_daily_param where cty_code ='IN'</t>
  </si>
  <si>
    <t>Resolution :</t>
  </si>
  <si>
    <t>By right, The bussiness date will change after completion of 180d job</t>
  </si>
  <si>
    <t>2) Check if the business date is matching with the current date and check whether it is a holiday or not in holiday list:</t>
  </si>
  <si>
    <t>- If it is NOT a holiday and the business date is NOT correct -&gt; update  business date to today's date and re-run the job.</t>
  </si>
  <si>
    <t>PCOCOxx100D</t>
  </si>
  <si>
    <t>Notification about batch</t>
  </si>
  <si>
    <t>This is a dummy job, which notifies to the business users that the batch processing has started .</t>
  </si>
  <si>
    <t>Resolution :Please re-run the job.</t>
  </si>
  <si>
    <t>PCOCOxx110D</t>
  </si>
  <si>
    <t>Actual Batch start with online restriction</t>
  </si>
  <si>
    <t>PCOCOxx120D</t>
  </si>
  <si>
    <t>Fx Rate File Loading</t>
  </si>
  <si>
    <t>This job is a functional job which calls a procedure to do revaluation of the Limits based on the latest FX rates.</t>
  </si>
  <si>
    <t>Resolution  on the failed job</t>
  </si>
  <si>
    <t>1) Login to PG817</t>
  </si>
  <si>
    <t>2) cd /prd/cocoa/batch/upload/mrs/</t>
  </si>
  <si>
    <t>3) ls -ltr  to check if there is file with format:  LR&lt;contry code&gt;MRS.txt  is present  in the path</t>
  </si>
  <si>
    <t>4) If file is there: It means that the OTP team had sent file after job run . Proceed to re-run the job.</t>
  </si>
  <si>
    <t>5) if file not there, proceed - go to /prd/cocoa/batch/upload/mrs/history and check if there is  CCA_MRS_GLOBAL-&lt;date&gt;-1-&lt;countrycode&gt;.dat for that country.</t>
  </si>
  <si>
    <t>*If there is no file in /MRS, means the OTP team has not sent the file yet OR file has been processed and moved to history folder.</t>
  </si>
  <si>
    <t>PCOCOxx130D</t>
  </si>
  <si>
    <t>Limit Revaluation</t>
  </si>
  <si>
    <t>Check if we have recived the MRS file and it was processed. If you find the file is present in the /history folder run the below procedure. To check if the files were loaded correctly.( e.g for INDIA)</t>
  </si>
  <si>
    <t>----------------------------------------------------------------------------------------------------------------</t>
  </si>
  <si>
    <t>SELECT * FROM scbt_r_limit_fx_rate_mst WHERE cty_code = 'IN' AND fx_ccy_code = 'USD'</t>
  </si>
  <si>
    <t>SELECT * FROM scbt_r_limit_fx_maint_mst WHERE cty_code = 'IN' AND fx_ccy_code = 'USD'</t>
  </si>
  <si>
    <t>-----------------------------------------------------------------------------------------------------------------</t>
  </si>
  <si>
    <t>DECLARE</t>
  </si>
  <si>
    <t>retVar VARCHAR2(10);</t>
  </si>
  <si>
    <t>BEGIN</t>
  </si>
  <si>
    <t>END;</t>
  </si>
  <si>
    <t>PCOCOxx140D</t>
  </si>
  <si>
    <t>Limit Adjustment and Allocation Reversal</t>
  </si>
  <si>
    <t>Resolution :Please call the COCOA PSS Team if the job fails</t>
  </si>
  <si>
    <t>PCOCOxx150D</t>
  </si>
  <si>
    <t>Intra Batch Job</t>
  </si>
  <si>
    <t>PCOCOxx160D</t>
  </si>
  <si>
    <t>Update Inactive Commodities</t>
  </si>
  <si>
    <t>This job is a functional job which does collateral revaluation based on the latest market data of the commodities.</t>
  </si>
  <si>
    <t>PCOCOxx170D</t>
  </si>
  <si>
    <t>Customer Collateral Position Update</t>
  </si>
  <si>
    <t>This job is a functional job which refreshes the client position.</t>
  </si>
  <si>
    <t>PCOCOxx180D</t>
  </si>
  <si>
    <t>Collateral Aggigator - File Generation</t>
  </si>
  <si>
    <t>Check for the file cagg file generation and FTFID generation.</t>
  </si>
  <si>
    <t xml:space="preserve">Location for generated file:- /prd/cocoa/batch/download/cagg/history </t>
  </si>
  <si>
    <t>Log of FTFID :- /prd/cocoa/hk/bin/scripts/logs  file name :- SG_20131009_FTFID.log</t>
  </si>
  <si>
    <t>Check the FTFID at   http://10.16.97.10/FileTransfer/isisftQuery.jsp</t>
  </si>
  <si>
    <t xml:space="preserve">If the CAGG team insists to resend the file use the below scripts </t>
  </si>
  <si>
    <t xml:space="preserve">The script 2 will give the FTFID. </t>
  </si>
  <si>
    <t>To generate the file keep the touch file at incoming of PG817.</t>
  </si>
  <si>
    <t xml:space="preserve">Location to run the touch command   /prd/cocoa/batch/download/cagg/incoming </t>
  </si>
  <si>
    <t>this will create cagg file for country AE the file will be generated and will be moved to history.</t>
  </si>
  <si>
    <t>File which receive from CAGG Team will be kept in the below folder.</t>
  </si>
  <si>
    <t xml:space="preserve">/prd/cocoa/batch/upload/caggbasel/history </t>
  </si>
  <si>
    <t>PCOCOxx185D</t>
  </si>
  <si>
    <t xml:space="preserve">Report Population </t>
  </si>
  <si>
    <t>This is a dummy job, this is for report population.</t>
  </si>
  <si>
    <t>PCOCOxx190D</t>
  </si>
  <si>
    <t xml:space="preserve">Business Date Update </t>
  </si>
  <si>
    <t>Please check if the business date is changed to next business date in the dash board</t>
  </si>
  <si>
    <t>Also, check if the dates moves to day other than tomorrow, check if the next available business date is a holiday or not by checking the holiday in the dash board</t>
  </si>
  <si>
    <t>Then, CALL COCOA PSS immediately</t>
  </si>
  <si>
    <t>PCOCOxx200D</t>
  </si>
  <si>
    <t xml:space="preserve">Batch ended Online will be available </t>
  </si>
  <si>
    <t>This is a dummy job, which notifies to the business users that the batch processing has ended .</t>
  </si>
  <si>
    <t>PCOCOxx210D</t>
  </si>
  <si>
    <t>RECON</t>
  </si>
  <si>
    <t>PCOCOxx220D</t>
  </si>
  <si>
    <t>Intra day Feed Generation</t>
  </si>
  <si>
    <t xml:space="preserve">PCOCOxx230D </t>
  </si>
  <si>
    <t xml:space="preserve">TO ZIP the feeds we receive.  </t>
  </si>
  <si>
    <t>Resolution :Please re-run the job.( check the disk space )</t>
  </si>
  <si>
    <t>PCOCOxx240D</t>
  </si>
  <si>
    <t>PCOCOxx250D</t>
  </si>
  <si>
    <t>---------------------------------------------------------------------------------------------------------------------------------------------------------------------------------------------------------</t>
  </si>
  <si>
    <t>PG817 :-  Zip the files at /prd/cocoa/batch/upload/ebbs/grec/history</t>
  </si>
  <si>
    <t xml:space="preserve">Although the 230 job will zip the files but we need to wait till the job runs . Consult Venkat for housekeeping of TR files. </t>
  </si>
  <si>
    <t xml:space="preserve">Check for the core dump or heap dump files at /home/hkccaft . </t>
  </si>
  <si>
    <t xml:space="preserve">Houskeep them and  notifiy the CSI team.  </t>
  </si>
  <si>
    <t>Check for /prd/isis/hk/qmgrs/HKCCA1P1/data   it should not cross threshold ( call ISIS PSS if the file system has crossed threshold)</t>
  </si>
  <si>
    <t xml:space="preserve">/var/tmp/oradiag_obiee11g/diag/clients/user_obiee11g/host_3745110104_11/cdump </t>
  </si>
  <si>
    <t>House keep the core dump files folder at the above location and nofity the OBIEE11g team about the generation of core dumps ask for RCA. Raise JIRA.</t>
  </si>
  <si>
    <t xml:space="preserve">              Check if /obiee11g has crossed the threshold. Then check the location              /obiee11g/tmp</t>
  </si>
  <si>
    <t>examples of the files saw524e2c7f_1-2e.tmp and MIME621140552055830346.tmp</t>
  </si>
  <si>
    <t xml:space="preserve">    ----------------------------------------------------------------------------------------------------------------------------------------------------------------------------------------------------------------------------------------------</t>
  </si>
  <si>
    <t xml:space="preserve">3) Daily health check </t>
  </si>
  <si>
    <t>Please keep the TR file check on the top of daily health check. A separate mail will be sent .</t>
  </si>
  <si>
    <t xml:space="preserve">The mate who is in second shift should do the daily health check at 8:00 AM. </t>
  </si>
  <si>
    <t xml:space="preserve">4) DR drill we will start the below services at RG servers once the fall back happens we need start all the services at PG servers. </t>
  </si>
  <si>
    <t xml:space="preserve">   The health check list for the DR will be sent in separate mail.</t>
  </si>
  <si>
    <t xml:space="preserve">For RG servers :- Ask was team to bring down only PG462 and PG463 only Keep the RG462 and RG463 up. </t>
  </si>
  <si>
    <t xml:space="preserve">RG189  NO action from PSS </t>
  </si>
  <si>
    <t>RG190   NO action from PSS</t>
  </si>
  <si>
    <t>RG462  this will be kept up</t>
  </si>
  <si>
    <t>RG463</t>
  </si>
  <si>
    <t>RG543 start the OBIEE 11g Services ( PSS will take care )</t>
  </si>
  <si>
    <t>RG817    No need start the mule at RG817 .</t>
  </si>
  <si>
    <t xml:space="preserve">RG1094  No need start ask at RG1094. </t>
  </si>
  <si>
    <t xml:space="preserve">After fall back:- </t>
  </si>
  <si>
    <t xml:space="preserve">Start the mule at PG817 :- </t>
  </si>
  <si>
    <t>cd /opt/mule/bin</t>
  </si>
  <si>
    <t>sh start-cocoa-process.sh</t>
  </si>
  <si>
    <t>sh stop-cocoa-process.sh</t>
  </si>
  <si>
    <t xml:space="preserve">  ( to stop the services)</t>
  </si>
  <si>
    <t xml:space="preserve">Start the ask at PG1094:- </t>
  </si>
  <si>
    <t>cd /prd/cocoa/tr/askapp/Cocoa_1.1.5</t>
  </si>
  <si>
    <t>sh ask.sh stop</t>
  </si>
  <si>
    <t>sh ask.sh start</t>
  </si>
  <si>
    <t>sh ask.sh status</t>
  </si>
  <si>
    <t>Start the obiee11g :- at PG543 ( no need to start the obiee10g ,prevent the ATOS to start the obiee10g).</t>
  </si>
  <si>
    <t>SELECT CTY_CODE "Country",TO_CHAR(BUSINESS_dATE,'dd/mm/yyyy') "Business Date",</t>
  </si>
  <si>
    <t>TO_CHAR(MIN(JOB_START_TIME),'dd/mm/yy')"Start Day",</t>
  </si>
  <si>
    <t>TO_CHAR(MIN(JOB_START_TIME),'hh:mi:ss')"Start Time",</t>
  </si>
  <si>
    <t>TO_CHAR(MAX(JOB_END_tIME),'dd/mm/yy')"End Day",</t>
  </si>
  <si>
    <t>SUBSTR(TO_CHAR(MAX(JOB_END_tIME),'hh:mi:ss'),0,10)"End Time",</t>
  </si>
  <si>
    <t>SUBSTR((numtodsinterval((MAX(JOB_END_tIME) - MIN(JOB_START_TIME)), 'HOUR') * 24),11,9)"TOTAL RUN TIME",</t>
  </si>
  <si>
    <t xml:space="preserve">TO_CHAR(MAX(JOB_END_tIME),'hh24:mi:ss')"ONLINE TIME",   </t>
  </si>
  <si>
    <t>SUBSTR((numtodsinterval((MAX(JOB_END_tIME) - MIN(JOB_START_TIME)), 'HOUR') * 24),11,9)"TIME TAKEN FOR ONLINE"</t>
  </si>
  <si>
    <t xml:space="preserve">FROM SCBT_T_BATCH_STAT S  </t>
  </si>
  <si>
    <t>WHERE (JOB_NAME LIKE ('PCOCO%100D') OR JOB_NAME LIKE ('PCOCO%160D'))</t>
  </si>
  <si>
    <t>AND JOB_NAME NOT LIKE 'PCOCO%9500D'AND JOB_NAME NOT LIKE 'PCOCO%1500D'</t>
  </si>
  <si>
    <t>AND TRUNC(BUSINESs_DATE)=TRUNC(SYSDATE-1)</t>
  </si>
  <si>
    <t>AND CTY_CODE NOT IN (</t>
  </si>
  <si>
    <t>SELECT CTY_cODE FROM (</t>
  </si>
  <si>
    <t xml:space="preserve">SELECT DISTINCT CTY_CODE,COUNT(1) FROM scbt_t_batch_STAT WHERE </t>
  </si>
  <si>
    <t xml:space="preserve">(JOB_NAME LIKE ('PCOCO%100D') OR JOB_NAME LIKE ('PCOCO%160D'))AND JOB_NAME NOT LIKE </t>
  </si>
  <si>
    <t>'PCOCO%9500D'AND JOB_NAME NOT LIKE 'PCOCO%1500D'</t>
  </si>
  <si>
    <t>GROUP BY cty_Code HAVING COUNT(1)&lt;&gt;2))</t>
  </si>
  <si>
    <t>GROUP BY CTY_cODE,BUSINESS_dATE</t>
  </si>
  <si>
    <t xml:space="preserve">UNION </t>
  </si>
  <si>
    <t>SELECT CTY_CODE,TO_CHAR(BUSINESS_dATE,'dd/mm/yyyy') "Business Date",</t>
  </si>
  <si>
    <t xml:space="preserve">TO_CHAR(MIN(JOB_START_TIME),'hh24:mi:ss')"Start Time",'','','BATCH IS IN','PROGRESS','' </t>
  </si>
  <si>
    <t>FROM SCBT_T_BATCH_STAT WHERE CTY_CODE IN (</t>
  </si>
  <si>
    <t xml:space="preserve">SELECT DISTINCT CTY_CODE FROM scbt_t_batch_STAT WHERE </t>
  </si>
  <si>
    <t xml:space="preserve">GROUP BY cty_Code HAVING COUNT(1)&lt;&gt;2) </t>
  </si>
  <si>
    <t>AND JOB_NAME LIKE 'PCOCO%100D' AND TRUNC(BUSINESs_DATE)=TRUNC(SYSDATE-1)</t>
  </si>
  <si>
    <t>GROUP BY CTY_CODE,BUSINESS_dATE--- SL ISSUE</t>
  </si>
  <si>
    <t>UNION</t>
  </si>
  <si>
    <t>SELECT CTY_CODE,TO_CHAR(HOLIDAY_DATE,'dd/mm/yyyy'),'','','','','HOLIDAY','',HOLIDAY_DESC</t>
  </si>
  <si>
    <t xml:space="preserve">FROM SCBT_R_LOCAL_HOLIDAY_MST WHERE HOLIDAY_dATE = TRUNC(SYSDATE-1) </t>
  </si>
  <si>
    <t>SELECT cty_code,TO_CHAR(BUSINESS_DATE,'dd/mm/yyyy'), '','','','','BATCH','','not started'</t>
  </si>
  <si>
    <t xml:space="preserve">FROM scbt_s_daily_param WHERE </t>
  </si>
  <si>
    <t>cty_code NOT IN('AQ','AT','ZW','AF','KR','LB') AND TRUNC(business_Date) = TRUNC(SYSDATE-1)</t>
  </si>
  <si>
    <t xml:space="preserve">AND cty_code NOT IN(SELECT cty_Code FROM SCBT_T_BATCH_STAT </t>
  </si>
  <si>
    <t>WHERE (JOB_NAME NOT LIKE 'PCOCO%100D') AND (</t>
  </si>
  <si>
    <t xml:space="preserve">CTY_code NOT IN (SELECT CTY_CODE FROM SCBT_R_LOCAL_HOLIDAY_MST WHERE HOLIDAY_dATE = TRUNC(SYSDATE-1))) </t>
  </si>
  <si>
    <t>AND TRUNC(BUSINESS_DATE)=TRUNC(SYSDATE-1))</t>
  </si>
  <si>
    <t>PCOCOGLOBAL110D. We have scheduled foundation data load to run three times a day (1pm, 4pm and 6pm).Out of this one will succeed for a given day and two would fail.</t>
  </si>
  <si>
    <t>For job failure mail to ITSCE SS PSS</t>
  </si>
  <si>
    <t>Singapore</t>
  </si>
  <si>
    <t>SG</t>
  </si>
  <si>
    <t>Malaysia</t>
  </si>
  <si>
    <t>MY</t>
  </si>
  <si>
    <t>Thailand</t>
  </si>
  <si>
    <t>TH</t>
  </si>
  <si>
    <t xml:space="preserve">Philippines </t>
  </si>
  <si>
    <t>PH</t>
  </si>
  <si>
    <t>Vietnam</t>
  </si>
  <si>
    <t>VN</t>
  </si>
  <si>
    <t>AE</t>
  </si>
  <si>
    <t>Bahrain</t>
  </si>
  <si>
    <t>BH</t>
  </si>
  <si>
    <t>Oman</t>
  </si>
  <si>
    <t>OM</t>
  </si>
  <si>
    <t>Pakistan</t>
  </si>
  <si>
    <t>PK</t>
  </si>
  <si>
    <t>Qatar</t>
  </si>
  <si>
    <t>QA</t>
  </si>
  <si>
    <t>Jordan</t>
  </si>
  <si>
    <t>JO</t>
  </si>
  <si>
    <t>Indonesia</t>
  </si>
  <si>
    <t>ID</t>
  </si>
  <si>
    <t>China</t>
  </si>
  <si>
    <t>CN</t>
  </si>
  <si>
    <t>India</t>
  </si>
  <si>
    <t>IN</t>
  </si>
  <si>
    <t>United Kingdom</t>
  </si>
  <si>
    <t>GB (UK)</t>
  </si>
  <si>
    <t>Mauritius</t>
  </si>
  <si>
    <t>MU</t>
  </si>
  <si>
    <t>Nepal</t>
  </si>
  <si>
    <t>NP</t>
  </si>
  <si>
    <t>Bangladesh</t>
  </si>
  <si>
    <t>BD</t>
  </si>
  <si>
    <t>Sri Lanka</t>
  </si>
  <si>
    <t>LK</t>
  </si>
  <si>
    <t>Hong Kong</t>
  </si>
  <si>
    <t>HK</t>
  </si>
  <si>
    <t>Macao</t>
  </si>
  <si>
    <t>MO</t>
  </si>
  <si>
    <t>Taiwan</t>
  </si>
  <si>
    <t>TW</t>
  </si>
  <si>
    <t>Japan</t>
  </si>
  <si>
    <t>JP</t>
  </si>
  <si>
    <t>United States</t>
  </si>
  <si>
    <t>South Africa</t>
  </si>
  <si>
    <t>ZA</t>
  </si>
  <si>
    <t>Zambia</t>
  </si>
  <si>
    <t>ZM</t>
  </si>
  <si>
    <t>Tanzania</t>
  </si>
  <si>
    <t>TZ</t>
  </si>
  <si>
    <t>Kenya</t>
  </si>
  <si>
    <t>KE</t>
  </si>
  <si>
    <t>Uganda</t>
  </si>
  <si>
    <t>UG</t>
  </si>
  <si>
    <t>Sierra Leone</t>
  </si>
  <si>
    <t>SL</t>
  </si>
  <si>
    <t>Cameroon</t>
  </si>
  <si>
    <t>CM</t>
  </si>
  <si>
    <t>Cote D'Ivoire</t>
  </si>
  <si>
    <t>CI</t>
  </si>
  <si>
    <t>Nigeria</t>
  </si>
  <si>
    <t>NG</t>
  </si>
  <si>
    <t>Ghana</t>
  </si>
  <si>
    <t>GH</t>
  </si>
  <si>
    <t>Bostwana</t>
  </si>
  <si>
    <t>BW</t>
  </si>
  <si>
    <t>Gambia</t>
  </si>
  <si>
    <t>GM</t>
  </si>
  <si>
    <t xml:space="preserve">Country </t>
  </si>
  <si>
    <t>Country Code</t>
  </si>
  <si>
    <t>10:45 PM HKT</t>
  </si>
  <si>
    <t>02:30 AM HKT (Next Day)</t>
  </si>
  <si>
    <t>04:30 AM HKT (Next Day)</t>
  </si>
  <si>
    <t>10:00 AM HKT (Next Day)</t>
  </si>
  <si>
    <t>Daily 10:00 AM HKT (Next Day) Weekend 10:45 PM HKT</t>
  </si>
  <si>
    <t>Completion Time</t>
  </si>
  <si>
    <t>by night 12:00 clock all theese countries business date should get changed</t>
  </si>
  <si>
    <t>By 4:15 AM all these countries business date should get changed</t>
  </si>
  <si>
    <t>By 6:00 AM all these countries business date should get changed</t>
  </si>
  <si>
    <t>By 7:00 AM all these countries business date should get changed</t>
  </si>
  <si>
    <t>By 11:30 AM all these countries business date should get changed</t>
  </si>
  <si>
    <t>PG817</t>
  </si>
  <si>
    <t>PG1094</t>
  </si>
  <si>
    <t>Server Name</t>
  </si>
  <si>
    <t>User name</t>
  </si>
  <si>
    <t>Password</t>
  </si>
  <si>
    <t>Login from Putty</t>
  </si>
  <si>
    <t>Login from WINSCP</t>
  </si>
  <si>
    <t>Last checked</t>
  </si>
  <si>
    <t>PG189</t>
  </si>
  <si>
    <t>10.20.223.116</t>
  </si>
  <si>
    <t>cocosupp</t>
  </si>
  <si>
    <t>No</t>
  </si>
  <si>
    <t> Database</t>
  </si>
  <si>
    <t>PG190</t>
  </si>
  <si>
    <t>10.20.223.119</t>
  </si>
  <si>
    <t>summer12345</t>
  </si>
  <si>
    <t>MISOWNER</t>
  </si>
  <si>
    <t>BI68_MDS and BI68_BIPLATFORM</t>
  </si>
  <si>
    <t>Welcome$4</t>
  </si>
  <si>
    <t>PG462</t>
  </si>
  <si>
    <t>10.20.191.87</t>
  </si>
  <si>
    <t>Yes</t>
  </si>
  <si>
    <t>WAS</t>
  </si>
  <si>
    <t>PG463</t>
  </si>
  <si>
    <t>10.20.191.89</t>
  </si>
  <si>
    <t>PG543</t>
  </si>
  <si>
    <t>10.20.223.140</t>
  </si>
  <si>
    <t>obiee11g</t>
  </si>
  <si>
    <t> OBIEE</t>
  </si>
  <si>
    <t>10.20.231.236</t>
  </si>
  <si>
    <t>f7d4anE2</t>
  </si>
  <si>
    <t>10.20.223.169</t>
  </si>
  <si>
    <t>infa</t>
  </si>
  <si>
    <t>Jl24L8vH</t>
  </si>
  <si>
    <t>RG189</t>
  </si>
  <si>
    <t>10.20.223.117</t>
  </si>
  <si>
    <t>RG190</t>
  </si>
  <si>
    <t>10.20.223.120</t>
  </si>
  <si>
    <t>RG462</t>
  </si>
  <si>
    <t>10.20.191.88</t>
  </si>
  <si>
    <t>10.20.191.90</t>
  </si>
  <si>
    <t>RG543</t>
  </si>
  <si>
    <t>10.20.223.141</t>
  </si>
  <si>
    <t>xZM27yAY</t>
  </si>
  <si>
    <t>RG817</t>
  </si>
  <si>
    <t>10.20.231.237</t>
  </si>
  <si>
    <t>RG1094</t>
  </si>
  <si>
    <t>10.20.223.170</t>
  </si>
  <si>
    <t>bi_admin</t>
  </si>
  <si>
    <t>Welcome$1</t>
  </si>
  <si>
    <t>Regression</t>
  </si>
  <si>
    <t>Important mail IDs</t>
  </si>
  <si>
    <t>DBA team</t>
  </si>
  <si>
    <t>DLSGO-TCC2-SG-DBA-SUPPORT@ATOS.NET</t>
  </si>
  <si>
    <t>GMIN-TCC2-WAS@atos.net</t>
  </si>
  <si>
    <t>NSM Team</t>
  </si>
  <si>
    <t>GMIN-TCC2-NSM@ATOS.NET</t>
  </si>
  <si>
    <t>EMC Team</t>
  </si>
  <si>
    <t>check in cd /opt/mule/logs</t>
  </si>
  <si>
    <t>/usr/controlm/ctm/sysout</t>
  </si>
  <si>
    <t>PG817 - for logs on control M batch</t>
  </si>
  <si>
    <t>exadataX#2014</t>
  </si>
  <si>
    <t>/prd/cocoa/tr/askapp/Cocoa_1.1.5/work/xml-oa/processed-results</t>
  </si>
  <si>
    <t>Once the procedure is completed check both the tables (scbt_r_limit_fx_rate_mst, scbt_r_limit_fx_maint_mst) rate should be same and refresh date also should be the date for which the job is running. Then ASK ipss to force ok 130D and continue with remaining jobs. If not please update the refresh date in maint as mentioned below</t>
  </si>
  <si>
    <t>*164866900918599010519</t>
  </si>
  <si>
    <t>Dad</t>
  </si>
  <si>
    <t>*164866900919787737133</t>
  </si>
  <si>
    <t>Saravana</t>
  </si>
  <si>
    <t>*164866900918095842046</t>
  </si>
  <si>
    <t>*164866900918763354404</t>
  </si>
  <si>
    <t>*164866900919692861474</t>
  </si>
  <si>
    <t>Mom</t>
  </si>
  <si>
    <t>*164866900919789092046</t>
  </si>
  <si>
    <t>*164866900919861150155</t>
  </si>
  <si>
    <t>*164866900919778416222</t>
  </si>
  <si>
    <t>Chachi</t>
  </si>
  <si>
    <t>*164866900919861230152</t>
  </si>
  <si>
    <t>Chacha</t>
  </si>
  <si>
    <t>*164866900919437455285</t>
  </si>
  <si>
    <t>Grandpa</t>
  </si>
  <si>
    <t>*164866900919938535554</t>
  </si>
  <si>
    <t>Jatin</t>
  </si>
  <si>
    <t>*164866900919444634636</t>
  </si>
  <si>
    <t>Webconsole</t>
  </si>
  <si>
    <t>GBL-TSS-BMC SUPPORT</t>
  </si>
  <si>
    <t>BMC Support</t>
  </si>
  <si>
    <t>scbops</t>
  </si>
  <si>
    <t>scope2009</t>
  </si>
  <si>
    <t xml:space="preserve">GSO IM HIGHSEV KL </t>
  </si>
  <si>
    <t>Home</t>
  </si>
  <si>
    <t>TR FILES</t>
  </si>
  <si>
    <t xml:space="preserve">TR REQUEST TIME(response will be available in 10 to 15 </t>
  </si>
  <si>
    <t>RMDS-Platts</t>
  </si>
  <si>
    <t>6:00 AM, 9:00 AM, 10:00 PM</t>
  </si>
  <si>
    <t>DATASTREAM Metal Bulletin </t>
  </si>
  <si>
    <t>DATASTREAM Public ledger </t>
  </si>
  <si>
    <t>DATA SCOPE</t>
  </si>
  <si>
    <t>3:00 AM, 9:00 AM, 9:00 PM</t>
  </si>
  <si>
    <t>http://www.platts.com/symbol-page-directories</t>
  </si>
  <si>
    <t>https://hosted.datascope.reuters.com/DataScope/</t>
  </si>
  <si>
    <t>http://product.datastream.com/navigator/</t>
  </si>
  <si>
    <t>DLSGO-TCC2-SG-Support@atos.net</t>
  </si>
  <si>
    <t>*164866900919861210004</t>
  </si>
  <si>
    <t>*164866900917207814255</t>
  </si>
  <si>
    <t>Rahul</t>
  </si>
  <si>
    <t>login PG462 : cocosupp</t>
  </si>
  <si>
    <t>login PG1094: ssh askadm@10.20.223.169</t>
  </si>
  <si>
    <t>GMIN-TCC2-NBU@ATOS.NET</t>
  </si>
  <si>
    <t>NBU Team</t>
  </si>
  <si>
    <t>Minu</t>
  </si>
  <si>
    <t>Meenakshi Mam</t>
  </si>
  <si>
    <t>Name</t>
  </si>
  <si>
    <t>Contact Number</t>
  </si>
  <si>
    <t>Sneha</t>
  </si>
  <si>
    <t>Server IP</t>
  </si>
  <si>
    <t>No files Requested each time</t>
  </si>
  <si>
    <t>Control M Job trigger(The script for copying the files will trigger after 15 min)</t>
  </si>
  <si>
    <t>, 6:45 AM, 9:45 AM, 10:45 PM</t>
  </si>
  <si>
    <t>3:30 AM, 9:15 AM, 9:15 PM</t>
  </si>
  <si>
    <t>3:45 AM, 9:30 AM, 9:30 PM</t>
  </si>
  <si>
    <t>hkccaft</t>
  </si>
  <si>
    <t>UAT</t>
  </si>
  <si>
    <t>PRE-PROD</t>
  </si>
  <si>
    <t>10.112.179.59</t>
  </si>
  <si>
    <t>10.128.27.142</t>
  </si>
  <si>
    <t>OBIEE Reports</t>
  </si>
  <si>
    <t>10.112.182.25</t>
  </si>
  <si>
    <t xml:space="preserve">   Miscellaneous</t>
  </si>
  <si>
    <t>RG Servers</t>
  </si>
  <si>
    <t>PG Servers</t>
  </si>
  <si>
    <t>*164866900919437270427</t>
  </si>
  <si>
    <t>Shanmukh Mama</t>
  </si>
  <si>
    <t>*164866900919778408046</t>
  </si>
  <si>
    <t>MISAPLUSER, infadom</t>
  </si>
  <si>
    <t>MISREADER, infarep</t>
  </si>
  <si>
    <t>SG, MY, TH, PH, CN, HK, TW, JP</t>
  </si>
  <si>
    <t>BW, TZ, KE, UG</t>
  </si>
  <si>
    <t>GB</t>
  </si>
  <si>
    <t>US, MZ</t>
  </si>
  <si>
    <t>/prd/cocoa/batch/upload/edmmst/history/</t>
  </si>
  <si>
    <t>/prd/cocoa/batch/upload/edmexc/history/</t>
  </si>
  <si>
    <t>EDM :</t>
  </si>
  <si>
    <t>Tunneling :</t>
  </si>
  <si>
    <t>*164866900917377168718</t>
  </si>
  <si>
    <t>SG, HK</t>
  </si>
  <si>
    <t>*164866900916802223302</t>
  </si>
  <si>
    <t>GRD KL</t>
  </si>
  <si>
    <t>ISO-TO-GRD-KL-APP SUPPORT</t>
  </si>
  <si>
    <t>UAT_reports</t>
  </si>
  <si>
    <t>10.128.26.76</t>
  </si>
  <si>
    <t xml:space="preserve">oracle@2014
</t>
  </si>
  <si>
    <t>http://10.128.26.76:8704/analytics/saw.dll?Logoff</t>
  </si>
  <si>
    <t>Welcome1</t>
  </si>
  <si>
    <t>PRE-PROD-Reports</t>
  </si>
  <si>
    <t>10.128.32.59</t>
  </si>
  <si>
    <t>DOD</t>
  </si>
  <si>
    <t>was@1234</t>
  </si>
  <si>
    <t>wasadm</t>
  </si>
  <si>
    <t>Atos TCC2-Linux</t>
  </si>
  <si>
    <t>Shift Support</t>
  </si>
  <si>
    <t>GMIN-TCC2-Linux@atos.net</t>
  </si>
  <si>
    <t>Atos TCC2-NBU</t>
  </si>
  <si>
    <t>GMIN-TCC2-NBU@atos.net</t>
  </si>
  <si>
    <t>Atos TCC2-APP</t>
  </si>
  <si>
    <t>GMIN-TCC2-APP@atos.net</t>
  </si>
  <si>
    <t>Atos TCC2-NSM</t>
  </si>
  <si>
    <t>GMIN-TCC2-NSM@atos.net</t>
  </si>
  <si>
    <t>Atos Storage</t>
  </si>
  <si>
    <t>mss.hongkong@atos.net</t>
  </si>
  <si>
    <t>Atos PM</t>
  </si>
  <si>
    <t>Steven Wong</t>
  </si>
  <si>
    <t>steven.wong@atos.net</t>
  </si>
  <si>
    <t>Team</t>
  </si>
  <si>
    <t>Contact</t>
  </si>
  <si>
    <t>Email</t>
  </si>
  <si>
    <t>*164866900912266452990
*164866900912266452969</t>
  </si>
  <si>
    <t>*16486690085222806641</t>
  </si>
  <si>
    <t>*164866900912266452904-Rohit
*164866900912266452755-Dashrath
*164866900912266452901
*164866900912266452787</t>
  </si>
  <si>
    <t>Chennai</t>
  </si>
  <si>
    <t>KL</t>
  </si>
  <si>
    <t>Group chat</t>
  </si>
  <si>
    <t>HighSev_incident_Mgmt</t>
  </si>
  <si>
    <t>Email DL</t>
  </si>
  <si>
    <t>Global Incident Management</t>
  </si>
  <si>
    <t>Hotline</t>
  </si>
  <si>
    <t>+91 98409 95440</t>
  </si>
  <si>
    <t>+60 1234 45709</t>
  </si>
  <si>
    <t>Escalation 1</t>
  </si>
  <si>
    <t>T1, Rajamanivannan (1406912) - +91 98844 13696</t>
  </si>
  <si>
    <t>ES, Vigneswaran (1400898) - +91 97908 53565</t>
  </si>
  <si>
    <t>J.Balian, Jaysunthar (1306631) - +6017 299 2532</t>
  </si>
  <si>
    <t>Tan, Tien Cheng (1273096) - +6012 682 0801</t>
  </si>
  <si>
    <t>Escalation 2</t>
  </si>
  <si>
    <t>Kumar, Satish R (1186064) - +91 98414 04429</t>
  </si>
  <si>
    <t>/prd/cocoa/batch/download/cagg/history</t>
  </si>
  <si>
    <t>Applications&gt;Websphere Enterprise Applications&gt;all Online instances</t>
  </si>
  <si>
    <t xml:space="preserve">Servers&gt;Webapplication servers &gt; PRD_COCOA_BAT_HK_CL01 &gt; Messaging &gt;Message_listener_Service&gt; Listener Ports &gt;CISINQPORT /SCIINQPORT    </t>
  </si>
  <si>
    <t xml:space="preserve">   WebConsole Checks</t>
  </si>
  <si>
    <t>CAGG:</t>
  </si>
  <si>
    <t>MQ Depth</t>
  </si>
  <si>
    <t>US</t>
  </si>
  <si>
    <t>AO</t>
  </si>
  <si>
    <t>BATCH IS IN</t>
  </si>
  <si>
    <t>PROGRESS</t>
  </si>
  <si>
    <t>IQ</t>
  </si>
  <si>
    <t>ZW</t>
  </si>
  <si>
    <t>Country</t>
  </si>
  <si>
    <t>Business Date</t>
  </si>
  <si>
    <t>Start Day</t>
  </si>
  <si>
    <t>Start Time</t>
  </si>
  <si>
    <t>End Day</t>
  </si>
  <si>
    <t>End Time</t>
  </si>
  <si>
    <t>TOTAL RUN TIME</t>
  </si>
  <si>
    <t>ONLINE TIME</t>
  </si>
  <si>
    <t>TIME TAKEN FOR ONLINE</t>
  </si>
  <si>
    <t>PREPROD</t>
  </si>
  <si>
    <t>MZ</t>
  </si>
  <si>
    <t>pass321</t>
  </si>
  <si>
    <t xml:space="preserve">askadm (use Tunneling) </t>
  </si>
  <si>
    <t>O2014cto</t>
  </si>
  <si>
    <t>*164866900919619652543</t>
  </si>
  <si>
    <t>Clear Case</t>
  </si>
  <si>
    <t>a1469439</t>
  </si>
  <si>
    <t>Ihkmc169</t>
  </si>
  <si>
    <t>CCA</t>
  </si>
  <si>
    <t>COLT</t>
  </si>
  <si>
    <t>M</t>
  </si>
  <si>
    <t>29012015.csv</t>
  </si>
  <si>
    <t>30012015.csv</t>
  </si>
  <si>
    <t>Weekend - Thursday</t>
  </si>
  <si>
    <t>Weekend - Friday</t>
  </si>
  <si>
    <t>Weekend -Saturday</t>
  </si>
  <si>
    <t>done</t>
  </si>
  <si>
    <t>DaaS Server</t>
  </si>
  <si>
    <t>10.20.238.152</t>
  </si>
  <si>
    <t>atos1234</t>
  </si>
  <si>
    <t>hkoafft</t>
  </si>
  <si>
    <t xml:space="preserve">path: /prd/gtps/hk/spool
</t>
  </si>
  <si>
    <t>Deal_Value_By_Country_Details</t>
  </si>
  <si>
    <t>Deal_Value_By_Material_Details</t>
  </si>
  <si>
    <t>Commodity_Concentration_Non_SIP_Detail_Report</t>
  </si>
  <si>
    <t>Deal_Value_By_Country</t>
  </si>
  <si>
    <t>Deal_Value_By_Material</t>
  </si>
  <si>
    <t>User_Access_Details_Enquiry_Level</t>
  </si>
  <si>
    <t>User_Access_Details_Maker_Level</t>
  </si>
  <si>
    <t>User_Access_Details_Checker_Level</t>
  </si>
  <si>
    <t>Global_KPI_Report</t>
  </si>
  <si>
    <t>Commodity_Exposure_Maturity_Report</t>
  </si>
  <si>
    <t>Global_Commodities_Report_By_Location</t>
  </si>
  <si>
    <t>Collateral_Report</t>
  </si>
  <si>
    <t>Storage_Location_Utilization_greater_than_80pc_Report</t>
  </si>
  <si>
    <t>Warehouse_Limit_Snapshot_Report</t>
  </si>
  <si>
    <t>Insurance_Policy_Outstanding_Report</t>
  </si>
  <si>
    <t>Storage_Location_Utilization_Report</t>
  </si>
  <si>
    <t>Global_Limit_vs_Exposure_Report</t>
  </si>
  <si>
    <t>Global_Exposure_Report</t>
  </si>
  <si>
    <t>Global_Warehouse_Report</t>
  </si>
  <si>
    <t>Storage_Location_Capacity_Report</t>
  </si>
  <si>
    <t>Price_Adjustment_Report</t>
  </si>
  <si>
    <t>Global_Product_Exposure_Report</t>
  </si>
  <si>
    <t>Stock_by_Delivery_Months_Report</t>
  </si>
  <si>
    <t>Commodity_Concentration_Summary_Report</t>
  </si>
  <si>
    <t>tcc1-app</t>
  </si>
  <si>
    <t>douglas.kong@atos.net</t>
  </si>
  <si>
    <t>MRS</t>
  </si>
  <si>
    <t xml:space="preserve"> /prd/cocoa/batch/upload/mrs/history</t>
  </si>
  <si>
    <t>Global Tr error Report</t>
  </si>
  <si>
    <t>Report Name</t>
  </si>
  <si>
    <t>Generated</t>
  </si>
  <si>
    <t xml:space="preserve"> 00:35:31</t>
  </si>
  <si>
    <t xml:space="preserve"> 02:35:28</t>
  </si>
  <si>
    <t>TCC1-Linux</t>
  </si>
  <si>
    <t>for DR purpose</t>
  </si>
  <si>
    <t>IN, MU, NP, BD</t>
  </si>
  <si>
    <t>05:00 AM HKT (Next Day)</t>
  </si>
  <si>
    <t>OM, QA, JO, ID, IQ</t>
  </si>
  <si>
    <t>05:30 AM HKT (Next Day)</t>
  </si>
  <si>
    <t>ZA, ZM, CM, ZW</t>
  </si>
  <si>
    <t xml:space="preserve">06:00 AM HKT (Next Day) </t>
  </si>
  <si>
    <t>GM, SL, CI, GH, NG</t>
  </si>
  <si>
    <t xml:space="preserve">06:30 AM HKT (Next Day) </t>
  </si>
  <si>
    <t xml:space="preserve">07:00 AM HKT (Next Day) </t>
  </si>
  <si>
    <t xml:space="preserve">UAE </t>
  </si>
  <si>
    <t>6) If the file is not in any /MRS or /history path,  means that the file has not been transferred from interface team. Please request OTP to send the file mail id - GBL OTP SUPPORT, once received the file - rerun the job. Ask the ITSCE SS PSS team to rerun the job.</t>
  </si>
  <si>
    <t>Scbk_P_Prod_Tls.SCBP_TLS_PROD_CCYREVALPROCESS(retVar,'SCB','IN',TO_DATE('23-AUG-2012','DD-MON-YYYY'),'MANUALRUN001');</t>
  </si>
  <si>
    <t>UPDATE scbt_r_limit_fx_maint_mst SET refresh_date=(SELECT refresh_date FROM scbt_r_limit_fx_rate_mst WHERE cty_code = 'ZA' AND fx_ccy_code = 'USD')
WHERE cty_code = 'ZA' AND fx_ccy_code = 'USD'</t>
  </si>
  <si>
    <t xml:space="preserve">        2.)/prd/isis/hk/bin/isisftrq HKCCA1P1 &lt; /prd/cocoa/hk/bin/scripts/config/PH/CAGG.cfg</t>
  </si>
  <si>
    <t>touch CCA_CAGG_GLOBAL-30092012-1-AE.dat</t>
  </si>
  <si>
    <r>
      <t xml:space="preserve">1) </t>
    </r>
    <r>
      <rPr>
        <b/>
        <sz val="10"/>
        <color theme="3"/>
        <rFont val="Verdana"/>
        <family val="2"/>
      </rPr>
      <t>CHECK bussiness date in the dash board.</t>
    </r>
  </si>
  <si>
    <r>
      <t>- If it is NOT a holiday and the business date is matching with the current date -&gt;  please re-run the job</t>
    </r>
    <r>
      <rPr>
        <b/>
        <sz val="10"/>
        <color theme="3"/>
        <rFont val="Verdana"/>
        <family val="2"/>
      </rPr>
      <t>.</t>
    </r>
  </si>
  <si>
    <r>
      <t xml:space="preserve">  If yes, means that the file has been processed and moved to history. Ensure the date is correct.  Then, Please</t>
    </r>
    <r>
      <rPr>
        <b/>
        <sz val="10"/>
        <color theme="3"/>
        <rFont val="Verdana"/>
        <family val="2"/>
      </rPr>
      <t xml:space="preserve"> call the COCOA PSS</t>
    </r>
    <r>
      <rPr>
        <sz val="10"/>
        <color theme="3"/>
        <rFont val="Verdana"/>
        <family val="2"/>
      </rPr>
      <t xml:space="preserve"> Team immediately to further investigate the fail job</t>
    </r>
  </si>
  <si>
    <t>1.)         echo "-o /shared/home/casupport/collaggr/isis/cocoa/PH_CCA_COLT_D_06092012.csv -i /prd/cocoa/batch/download/cagg/history/PH_CCA_COLT_D_06092012.csv -s SG.CCA.CCA.SG.CRT.AGG.CAGDWHSG" &gt; /prd/cocoa/hk/bin/scripts/config/PH/CAGG.cfg</t>
  </si>
  <si>
    <t>2.)  HOUSE KEEPING</t>
  </si>
  <si>
    <t xml:space="preserve">i)              ls -lrt &gt; file_list_&lt;date&gt;.txt  </t>
  </si>
  <si>
    <t xml:space="preserve">ii)             then house keep the files of the type MIME and saw </t>
  </si>
  <si>
    <r>
      <t xml:space="preserve">PG543 </t>
    </r>
    <r>
      <rPr>
        <sz val="10"/>
        <color theme="3"/>
        <rFont val="Verdana"/>
        <family val="2"/>
      </rPr>
      <t xml:space="preserve">:- if </t>
    </r>
    <r>
      <rPr>
        <b/>
        <sz val="10"/>
        <color theme="3"/>
        <rFont val="Verdana"/>
        <family val="2"/>
      </rPr>
      <t>/var</t>
    </r>
    <r>
      <rPr>
        <sz val="10"/>
        <color theme="3"/>
        <rFont val="Verdana"/>
        <family val="2"/>
      </rPr>
      <t xml:space="preserve"> has crossed the threshold check the below location </t>
    </r>
    <r>
      <rPr>
        <b/>
        <sz val="10"/>
        <color theme="3"/>
        <rFont val="Verdana"/>
        <family val="2"/>
      </rPr>
      <t>( rare to happen)</t>
    </r>
  </si>
  <si>
    <t xml:space="preserve">               Make list of files there and housekeeping the files of the type. This should never happen RAISE concern with OBIEE11g team.( Hemanta bangerjee and umesh kakar cc to report team.)</t>
  </si>
  <si>
    <t xml:space="preserve"> 01:05:34</t>
  </si>
  <si>
    <t xml:space="preserve"> 01:05:31</t>
  </si>
  <si>
    <t xml:space="preserve"> 02:35:24</t>
  </si>
  <si>
    <t>HOLIDAY</t>
  </si>
  <si>
    <t>BATCH</t>
  </si>
  <si>
    <t>not started</t>
  </si>
  <si>
    <t xml:space="preserve"> 01:05:28</t>
  </si>
  <si>
    <t xml:space="preserve"> 02:38:46</t>
  </si>
  <si>
    <t xml:space="preserve"> 04:35:25</t>
  </si>
  <si>
    <t xml:space="preserve"> 00:35:28</t>
  </si>
  <si>
    <t xml:space="preserve"> 04:00:22</t>
  </si>
  <si>
    <t xml:space="preserve"> 02:35:22</t>
  </si>
  <si>
    <t xml:space="preserve"> 02:30:24</t>
  </si>
  <si>
    <t xml:space="preserve"> 01:05:30</t>
  </si>
  <si>
    <t xml:space="preserve"> 01:31:24</t>
  </si>
  <si>
    <t xml:space="preserve"> 01:05:33</t>
  </si>
  <si>
    <t xml:space="preserve"> 01:35:27</t>
  </si>
  <si>
    <t xml:space="preserve"> 02:35:54</t>
  </si>
  <si>
    <t xml:space="preserve"> 04:06:19</t>
  </si>
  <si>
    <t xml:space="preserve"> 00:35:34</t>
  </si>
  <si>
    <t xml:space="preserve"> 02:35:25</t>
  </si>
  <si>
    <t xml:space="preserve"> 04:05:25</t>
  </si>
  <si>
    <t xml:space="preserve"> 01:35:33</t>
  </si>
  <si>
    <t xml:space="preserve"> 02:35:31</t>
  </si>
  <si>
    <t xml:space="preserve"> 02:35:40</t>
  </si>
  <si>
    <t xml:space="preserve"> 02:36:25</t>
  </si>
  <si>
    <t xml:space="preserve"> 01:05:27</t>
  </si>
  <si>
    <t xml:space="preserve"> 01:35:34</t>
  </si>
  <si>
    <t xml:space="preserve"> 00:35:37</t>
  </si>
  <si>
    <t xml:space="preserve"> 00:35:33</t>
  </si>
  <si>
    <t>Independence Day</t>
  </si>
  <si>
    <t>gmmy-eockl-scb-mr@atos.net</t>
  </si>
  <si>
    <t>BW, TZ, KE, UG, ZA</t>
  </si>
  <si>
    <t>/prd/cocoa/batch/upload/ebbs/grec/history</t>
  </si>
  <si>
    <t>Housekeeping on PG817</t>
  </si>
  <si>
    <t xml:space="preserve">gzip *.dat </t>
  </si>
  <si>
    <t>Y</t>
  </si>
  <si>
    <t>MQ Support</t>
  </si>
  <si>
    <t>IS-MQ-Support, ISIS PSS</t>
  </si>
  <si>
    <t>10.23.153.130</t>
  </si>
  <si>
    <t>To Validate a script for Syntax errors</t>
  </si>
  <si>
    <t>sh -n script.sh</t>
  </si>
  <si>
    <t>Functionality</t>
  </si>
  <si>
    <t>Command/Script</t>
  </si>
  <si>
    <t>SL no</t>
  </si>
  <si>
    <t>To get large files</t>
  </si>
  <si>
    <t>du -xak .|sort -n|tail -50</t>
  </si>
  <si>
    <t>To Get folder size or file size</t>
  </si>
  <si>
    <t>To check the size of folders inside a directory</t>
  </si>
  <si>
    <t>du --si folder_name</t>
  </si>
  <si>
    <t>To Tar</t>
  </si>
  <si>
    <t>To Untar</t>
  </si>
  <si>
    <t>tar xvf filename.tar</t>
  </si>
  <si>
    <t>copy file1 file2</t>
  </si>
  <si>
    <t>To check all logs and webspehere is working fine or not</t>
  </si>
  <si>
    <t>ps -ef | grep  -i websphere  | grep awk '{print $NF}' | sort | uniq</t>
  </si>
  <si>
    <t>To check Online Instances</t>
  </si>
  <si>
    <t xml:space="preserve">ps -ef|grep -i java </t>
  </si>
  <si>
    <t>To delete older files greater than x no of days.</t>
  </si>
  <si>
    <t>rsync -avz --progress p16986703_111160_Linux-x86-64.zip  obiee11g@10.20.223.140:/obiee11g/product/Oracle_BI1/</t>
  </si>
  <si>
    <t>To Copy Huge Files</t>
  </si>
  <si>
    <t>Copy on same Folder</t>
  </si>
  <si>
    <t>To see a new file</t>
  </si>
  <si>
    <t xml:space="preserve"> ls -l</t>
  </si>
  <si>
    <t>du -sh *</t>
  </si>
  <si>
    <t>Overall RAM Usage</t>
  </si>
  <si>
    <t>Detailed RAM Usage Statistics</t>
  </si>
  <si>
    <t>free -m</t>
  </si>
  <si>
    <t>cat /proc/meminfo</t>
  </si>
  <si>
    <t>UNIX COMMANDS</t>
  </si>
  <si>
    <t>Release 2 Highlights</t>
  </si>
  <si>
    <t>FS Number</t>
  </si>
  <si>
    <t>FSD for COCOA SIP Enhancements 2015-2 V0 1</t>
  </si>
  <si>
    <r>
      <rPr>
        <b/>
        <sz val="10"/>
        <color theme="3"/>
        <rFont val="Verdana"/>
        <family val="2"/>
      </rPr>
      <t>a)Entire GB inventory Report:</t>
    </r>
    <r>
      <rPr>
        <sz val="10"/>
        <color theme="3"/>
        <rFont val="Verdana"/>
        <family val="2"/>
      </rPr>
      <t xml:space="preserve"> 
The report generation will be done outside OBIEE (current COCOA Reports) server and will be made available to users through Application (COCOA -&gt; Report), not on Reports URL.
b)</t>
    </r>
    <r>
      <rPr>
        <b/>
        <sz val="10"/>
        <color theme="3"/>
        <rFont val="Verdana"/>
        <family val="2"/>
      </rPr>
      <t>Decommission of Stock by Delivery Months Report</t>
    </r>
    <r>
      <rPr>
        <sz val="10"/>
        <color theme="3"/>
        <rFont val="Verdana"/>
        <family val="2"/>
      </rPr>
      <t xml:space="preserve">, use the below GMR Warehouse report instead.
</t>
    </r>
    <r>
      <rPr>
        <b/>
        <sz val="10"/>
        <color theme="3"/>
        <rFont val="Verdana"/>
        <family val="2"/>
      </rPr>
      <t xml:space="preserve">c)GMR Warehouse Report: 
</t>
    </r>
    <r>
      <rPr>
        <sz val="10"/>
        <color theme="3"/>
        <rFont val="Verdana"/>
        <family val="2"/>
      </rPr>
      <t xml:space="preserve">This new report will show tonnages at each warehouses vs the limits set for them to identify the potential breaches if any.
</t>
    </r>
    <r>
      <rPr>
        <b/>
        <sz val="10"/>
        <color theme="3"/>
        <rFont val="Verdana"/>
        <family val="2"/>
      </rPr>
      <t>d)SIP – US Tax fling Report:</t>
    </r>
    <r>
      <rPr>
        <sz val="10"/>
        <color theme="3"/>
        <rFont val="Verdana"/>
        <family val="2"/>
      </rPr>
      <t xml:space="preserve"> 
This new report will be monthly (on US Month Ends) Schduled report and historical view of the report will be made possible. This report will extract all outstanding SIP Inventories held for all US Clients in US Warehouse locations.
This new report will be limited only for US and US Hub level.
</t>
    </r>
    <r>
      <rPr>
        <b/>
        <sz val="10"/>
        <color theme="3"/>
        <rFont val="Verdana"/>
        <family val="2"/>
      </rPr>
      <t>e)Warehouse Concentration Reporting:</t>
    </r>
    <r>
      <rPr>
        <sz val="10"/>
        <color theme="3"/>
        <rFont val="Verdana"/>
        <family val="2"/>
      </rPr>
      <t xml:space="preserve">
1) This will be a Gloabl Reports covering all Inventory details from all SIP Locations. Access to this Report will be given similar to current Global SIP Reports.
2) This will be an On Demand (with mandatory “Storage Location Limit Name” prompt) and Weekly Scheduled Report (for all Storage Locations Limits).
3) This report will have Summary Page (first page of the Report), then Details Page (drill down on Summary Records).
</t>
    </r>
    <r>
      <rPr>
        <b/>
        <sz val="10"/>
        <color theme="3"/>
        <rFont val="Verdana"/>
        <family val="2"/>
      </rPr>
      <t>Application Changes:</t>
    </r>
    <r>
      <rPr>
        <sz val="10"/>
        <color theme="3"/>
        <rFont val="Verdana"/>
        <family val="2"/>
      </rPr>
      <t xml:space="preserve"> 
1) Currently, the limit for warehouse is restricted per commodity. Hence, applying a limit for a warehouse holding more than one type of Commodities is not possible. 
To address the above, system will be enhanced to allow selection of more than one Commodity instead of existing single commodity selection.
2) Current limit setup will be enhanced to have additional control to cap the limit by $ value. A non mandatory limit amount field will be introduced for this purpose. Similar to the tonnage limit, this amount type limit will also be highlighted in Reports alone. No system validation will be done during Deal Processing.
3) In line with the above changes, Commodity Details, Limit Amount and its corresponding utilization will be included in below existing Reports –
• Storage Location Utilization Report
• Storage Limit Utilization &gt; 80% Report
• Warehouse Limit Snapshot Report
</t>
    </r>
    <r>
      <rPr>
        <sz val="10"/>
        <color rgb="FFFF0000"/>
        <rFont val="Verdana"/>
        <family val="2"/>
      </rPr>
      <t xml:space="preserve">
1) For any reasons, if the Deal (each Inventory Row) Tonnage is not convertible to Limit level UOM; then such cases will be treated as breach</t>
    </r>
    <r>
      <rPr>
        <sz val="10"/>
        <color theme="3"/>
        <rFont val="Verdana"/>
        <family val="2"/>
      </rPr>
      <t xml:space="preserve">
</t>
    </r>
    <r>
      <rPr>
        <sz val="10"/>
        <color rgb="FFFF0000"/>
        <rFont val="Verdana"/>
        <family val="2"/>
      </rPr>
      <t>SIP – US Tax Filing Report has been made Scheduled (not On Demand, as mentioned in BRD).</t>
    </r>
  </si>
  <si>
    <t>FSD for COCOA SIP Enhancements 2015-1 V0 2_TMU Comments_Final</t>
  </si>
  <si>
    <r>
      <t xml:space="preserve">COCOA will be enhanced to include a flag at Storage Location level to indentify as “SIP Approved”. In view of this, following changes will be done –
a. A new checkbox will be introduced in Storer Id Maintenance -&gt; Location Details -&gt; Location Details tab. By default, this will be un checked and users can check this to mark any particular location as “SIP Approved”.
b. Above will be allowed to setup for each location under the Warehouse Company. And this will be optional.
c. As per the existing functionality, this activity will be Maker/Checker functionality.
d. Once the a Location is marked as “SIP Approved”, all the Storage Company/Location look ups will be changed – 
• to show only, SIP Approved Locations for SIP Transactions. And thus only SIP Approved locations will be allowed in SIP Transactions. 
• to show all locations irrespective of SIP Approved or not in CTA transactions. 
• System will validate to allow only “SIP Approved” locations in SIP transactions and no restriction for CTA transactions.
e. If the location needs to be un marked as “SIP Approved”, then same will be allowed to un check the “SIP Approved” check box against the location in “Storer Id Maintenance -&gt; Location Details -&gt; Location Details” tab. However, system will validate for any Outstanding Inventory in the particular Warehouse location (across all SIP Transactions). 
• If no outstanding, system will allow to un check “SIP Approved”
• If any outstanding, system will not allow to un check “SIP Approved”. Once the O/S Inventory is released, system will allow to un check “SIP Approved”.
</t>
    </r>
    <r>
      <rPr>
        <b/>
        <sz val="10"/>
        <color theme="3"/>
        <rFont val="Verdana"/>
        <family val="2"/>
      </rPr>
      <t>SIP Level 2/3 Definition</t>
    </r>
    <r>
      <rPr>
        <sz val="10"/>
        <color theme="3"/>
        <rFont val="Verdana"/>
        <family val="2"/>
      </rPr>
      <t xml:space="preserve">
In order to address the conflict of Deals booked under Level 2 and Inventory in COCOA classified as Level 3 due to Warehouse Locations which are managed by Exchnages (which may at any time be listed or delisted with the Exchange dependent on warranted stocks levels held), following changes will be done in COCOA –
a. A new field, “Compound” will be introdcued in Storer Id Maintenance -&gt; Location Details -&gt; Location Details tab.
b. This will be a dropdown field with values to chose from. By default, this will be blank and users can change the values as the case may be.
c. This fields will be available for each location under the warehouse company. And will be optional.
d. Then, in SIP Transactions Processing –
1. If the current Security Level logic derives as “Level 3”, then system will check for the “Compound” field (explained above) against the Wareheouse Location.
2. If “Compound” is populated with any value , then system will change the Security Level as “Level 2”. Otherwise, the derived value “Level 3” will remain un changed.   
</t>
    </r>
    <r>
      <rPr>
        <b/>
        <sz val="10"/>
        <color theme="3"/>
        <rFont val="Verdana"/>
        <family val="2"/>
      </rPr>
      <t>Warehouse Controls</t>
    </r>
    <r>
      <rPr>
        <sz val="10"/>
        <color theme="3"/>
        <rFont val="Verdana"/>
        <family val="2"/>
      </rPr>
      <t xml:space="preserve">
In order to effectively manage and control our exposures with Collateral Management Companies holding commodities on behalf of SCB, following changes will be done in COCOA –
a. Storage Company Maintenance -&gt; General Details tab, will have below new fields
i. Rating
ii. Limit Amount (Currency and Amount)
b. The New field, “Rating” at company level will be mandatory with Dropdown. Value in the dropdown would be “NA – Not Applicable”. 
c. It was agreed that CTMU will raise a Production Support ticket for getting values updated into this dropdown, once finalized.
d. The New field, “Limit Amount” will be an optional field and will include Currency &amp; Amount fields.
e. Storage Company Maintenance -&gt; Location Details -&gt; Location Details tab, will have below new fields
i. Warehouse Management
ii. Rating
f. The New field, “Warehouse Management” will be a drop down and mandatory at each location. Values under this field –
i. Self-owned and self-managed
ii. Leased and fully self-managed
iii. Leased and self-managed with some outsourcing support
iv. Leased and outsourcing of management
v. Port facility under port control.
vi. Fully outsourced with third party issuing WHR to CMC.
vii. Field warehouse at location distinct from clients operations
viii. Field warehouse at clients operations
ix. Stock Monitoring Facility Only
g. The New field, “Rating” will be a dropdown and mandatory at each location. Values under this field –
i. A – Industry best standard
ii. B – Strong standard
iii. C – Acceptable standard
iv. D – Below expected standard (Moderate issues)
v. E – Below expected standard (Major issues)
h. The current field, “Bonded Warehousing” field will be made mandatory with dropdown values of “Yes” and “No” instead of current check box.
i. All the existing locations with “Bonded Warehousing” Checkbox checked, will be updated with “Yes” and rest all with “No”
j. All these new fields added will be for data capture purpose only. No validations/process changes are scoped under the current enhancement. 
</t>
    </r>
    <r>
      <rPr>
        <b/>
        <sz val="10"/>
        <color theme="3"/>
        <rFont val="Verdana"/>
        <family val="2"/>
      </rPr>
      <t>Out of Scope/Assumptions</t>
    </r>
    <r>
      <rPr>
        <sz val="10"/>
        <color theme="3"/>
        <rFont val="Verdana"/>
        <family val="2"/>
      </rPr>
      <t xml:space="preserve">
1) No Migration is scoped for the new fields (except for “Bonded Warehousing” field) added on screens. CTMU is expected to update those mandatory fields. Same can be done by opening the Warehouse Company details in “M20- Storer Id Maintenance”.
</t>
    </r>
  </si>
  <si>
    <t>FSD for COCOA BAU  Enhancements 2015 Rel 2-2 V0 2</t>
  </si>
  <si>
    <r>
      <t xml:space="preserve">Deactivate Static Data
</t>
    </r>
    <r>
      <rPr>
        <sz val="10"/>
        <color theme="3"/>
        <rFont val="Verdana"/>
        <family val="2"/>
      </rPr>
      <t>To facilitate the deactivation of Static Data in COCOA, following modules will be enhanced –
a) Party Maintenance
b) Customer Maintenance
c) Customer Limit Setup
d) Commodity Maintenance
e) Storer Id Maintenance
f) Check Record Maintenance
g) Brand Maintenance
h) Borrowing Base Certificate
i) J158 Maintenance</t>
    </r>
    <r>
      <rPr>
        <b/>
        <sz val="10"/>
        <color theme="3"/>
        <rFont val="Verdana"/>
        <family val="2"/>
      </rPr>
      <t xml:space="preserve">
</t>
    </r>
  </si>
  <si>
    <t>To Zip older files greater than x no of days.</t>
  </si>
  <si>
    <t>cocoa#1234</t>
  </si>
  <si>
    <t>10.23.153.131</t>
  </si>
  <si>
    <t>no login/pwd</t>
  </si>
  <si>
    <t xml:space="preserve">https://10.23.153.130:10001/ibm/console/login.do
</t>
  </si>
  <si>
    <t>COCOASOD.sh</t>
  </si>
  <si>
    <t>COCOANOTIFY.sh</t>
  </si>
  <si>
    <t>COCOABATCHSTART.sh</t>
  </si>
  <si>
    <t>COCOAMRS.sh</t>
  </si>
  <si>
    <t>COCOACCYREV.sh</t>
  </si>
  <si>
    <t>COCOALMTADJ.sh</t>
  </si>
  <si>
    <t>COCOAINTRABATCH.sh</t>
  </si>
  <si>
    <t>COCOAUPDINACTCOMM.sh</t>
  </si>
  <si>
    <t>COCOAUPDCOLLPOS.sh</t>
  </si>
  <si>
    <t>COCOACOLLAGGFILEGEN.sh</t>
  </si>
  <si>
    <t>COCOAREPORTPOPULATE.sh</t>
  </si>
  <si>
    <t>COCOAUPDBIZDATE.sh</t>
  </si>
  <si>
    <t>COCOABATCHEND.sh</t>
  </si>
  <si>
    <t>COCOARECON.sh</t>
  </si>
  <si>
    <t>COCOAELEVEN.sh</t>
  </si>
  <si>
    <t>COCOAFIVE.sh</t>
  </si>
  <si>
    <t>SCI Team</t>
  </si>
  <si>
    <t>·         To reach Incident Management (Low Priority) Team in KL, please send your emails to Incident, GSO KL (GSOKL.Incident@sc.com)</t>
  </si>
  <si>
    <t>·         To reach Incident Management (Low Priority) Team in Chennai, please send your emails to Incident, GSO CH (GSOCH.Incident@sc.com)</t>
  </si>
  <si>
    <t xml:space="preserve">history &gt;&gt;/tmp/his.txt
</t>
  </si>
  <si>
    <t>history from a particular server</t>
  </si>
  <si>
    <t>find the files that got changed in last 2 days</t>
  </si>
  <si>
    <t xml:space="preserve"> find /directory_path -mtime -2 -ls</t>
  </si>
  <si>
    <t>*164866900914428219721</t>
  </si>
  <si>
    <t>*16486690603 86027991</t>
  </si>
  <si>
    <t>Chick, Daniel, Yau Lok [daniel.chick@atos.net];Yuen, Chris(chris.yuen@atos.net) ; Chan, Geoffrey [geoffrey.chan@atos.net];
Cheng, Peter [peter.cheng@atos.net]</t>
  </si>
  <si>
    <t>AO Change Team</t>
  </si>
  <si>
    <t>*164866900916742333539</t>
  </si>
  <si>
    <t>Remedy Group : GBL-ISCI-SCI
SCI.TechSupport@sc.com</t>
  </si>
  <si>
    <t>sh /home/cocosupp/scripts/edm-check/check_edm_exception.sh 20151230</t>
  </si>
  <si>
    <t>sh /home/cocosupp/scripts/edm-check/check_edm_master.sh 20151230</t>
  </si>
  <si>
    <t>Sent</t>
  </si>
  <si>
    <t>on 29</t>
  </si>
  <si>
    <t>on 30</t>
  </si>
  <si>
    <t xml:space="preserve"> on 30</t>
  </si>
  <si>
    <t>ON 30</t>
  </si>
  <si>
    <t>43f27c00-f4d4-129f-81a2-e35c77c00b0b</t>
  </si>
  <si>
    <t>c11df6b4-1251-130a-a544-b1a1c97afa67</t>
  </si>
  <si>
    <t>42d4b45c-3579-1281-b9e8-cff046f9c4b4</t>
  </si>
  <si>
    <t>f44e83b8-ae56-11f2-a88e-ca841a380b98</t>
  </si>
  <si>
    <t>2159b870-84ad-1309-af17-fffdcfe3b363</t>
  </si>
  <si>
    <t>8db70a80-52d5-139b-955d-814f900158bf</t>
  </si>
  <si>
    <t>ba738758-7490-11eb-aed6-9e6c17b0ee99</t>
  </si>
  <si>
    <t>f4a69f70-7ab2-12a2-848c-d2dad9170310</t>
  </si>
  <si>
    <t>3ca7f608-868f-126e-92f3-a3db905a1043</t>
  </si>
  <si>
    <t>CAGG Path</t>
  </si>
  <si>
    <t>SIT Application</t>
  </si>
  <si>
    <t>http://10.23.153.130:10019/magellan_srv_web/Cocoa_SIT.jnlp</t>
  </si>
  <si>
    <t>http://10.23.152.132:8080</t>
  </si>
  <si>
    <t>sh FullDeployment.sh COCOA_SIT</t>
  </si>
  <si>
    <t>cd /IBM/WebSphere/WAS7.0/profiles/DEV_COCOA_HK_APP01/logs/SIT_COCOA_LN_CL01</t>
  </si>
  <si>
    <t>Magellan Trade Port COCOA_SIT</t>
  </si>
  <si>
    <t>cd /app/deploy/</t>
  </si>
  <si>
    <t>/IBM/support/logs/cocoa_sit</t>
  </si>
  <si>
    <t>/IBM/WebSphere/apps/COCOA/cocoa_sit</t>
  </si>
  <si>
    <t>/IBM/WebSphere/WAS7.0/profiles/DEV_COCOA_HK_APP01/installedApps/DEV_COCOA_HK_CELL/SIT_COCOA_LN_APP.ear</t>
  </si>
  <si>
    <t>https://10.23.153.130:10001/ibm/console/login.do</t>
  </si>
  <si>
    <t>pass: a</t>
  </si>
  <si>
    <t>USER NAME</t>
  </si>
  <si>
    <t>COCOA_OWNER_DEV_03</t>
  </si>
  <si>
    <t>PASSWORD</t>
  </si>
  <si>
    <t>COCOA_OWNER_DEV_03_123</t>
  </si>
  <si>
    <t>HOST NAME</t>
  </si>
  <si>
    <t>hklpdddasb-scan.hk.standardchartered.com</t>
  </si>
  <si>
    <t>PORT</t>
  </si>
  <si>
    <t>SERVICE NAME</t>
  </si>
  <si>
    <t>COCOA_DEV_01.hk.standardchartered.com</t>
  </si>
  <si>
    <t>cocoowner</t>
  </si>
  <si>
    <t>exadata3#2011</t>
  </si>
  <si>
    <t>10.20.223.118</t>
  </si>
  <si>
    <t>cocodb</t>
  </si>
  <si>
    <t>10.20.223.121</t>
  </si>
  <si>
    <t>cocorpt</t>
  </si>
  <si>
    <t>Bq2kMxmX</t>
  </si>
  <si>
    <t>wip</t>
  </si>
  <si>
    <t>./autoEmail_einv.sh Einv_eod_monitor /home/cocosupp/Automation/</t>
  </si>
  <si>
    <t>Product</t>
  </si>
  <si>
    <t>Current Email Address</t>
  </si>
  <si>
    <t>New Email Address</t>
  </si>
  <si>
    <t>Trade</t>
  </si>
  <si>
    <t xml:space="preserve">TMU.CN@sc.com </t>
  </si>
  <si>
    <t xml:space="preserve">TMU.HK@sc.com </t>
  </si>
  <si>
    <t>ITT</t>
  </si>
  <si>
    <t xml:space="preserve">TMU.ITT@sc.com </t>
  </si>
  <si>
    <t xml:space="preserve">India.PCO@sc.com </t>
  </si>
  <si>
    <t xml:space="preserve">TMU.India@sc.com </t>
  </si>
  <si>
    <t xml:space="preserve">Collateralmanagement.dubai@sc.com </t>
  </si>
  <si>
    <t>TMU.MENAP@sc.com</t>
  </si>
  <si>
    <t xml:space="preserve">PCO.singapore@sc.com </t>
  </si>
  <si>
    <t xml:space="preserve">TMU.SEA@sc.com </t>
  </si>
  <si>
    <t> PM</t>
  </si>
  <si>
    <t xml:space="preserve">Sg.physicals@sc.com </t>
  </si>
  <si>
    <t xml:space="preserve">TMU.PreciousMetals@sc.com </t>
  </si>
  <si>
    <t>Sg.physicals@sc.com</t>
  </si>
  <si>
    <t xml:space="preserve">PCO.westafrica@sc.com </t>
  </si>
  <si>
    <t xml:space="preserve">TMU.WestAfrica@sc.com </t>
  </si>
  <si>
    <t xml:space="preserve">CMT.sahub@sc.com </t>
  </si>
  <si>
    <t xml:space="preserve">TMU.SouthAfrica@sc.com </t>
  </si>
  <si>
    <t xml:space="preserve">CTA-TMU.Europe@sc.com </t>
  </si>
  <si>
    <t xml:space="preserve">TMU.Europe@sc.com </t>
  </si>
  <si>
    <t>SIP</t>
  </si>
  <si>
    <t xml:space="preserve">SIP.TMU@sc.com </t>
  </si>
  <si>
    <t>TMU.SIP-UK@sc.com  </t>
  </si>
  <si>
    <t>PM</t>
  </si>
  <si>
    <t xml:space="preserve">Physcomops@sc.com </t>
  </si>
  <si>
    <t xml:space="preserve">PhysicalCommodityOps.NY@sc.com   </t>
  </si>
  <si>
    <t xml:space="preserve">TMU.USA@sc.com </t>
  </si>
  <si>
    <t xml:space="preserve">TMU.SIP-NY@sc.com </t>
  </si>
  <si>
    <t>tar -cvf old_filename newfile_name</t>
  </si>
  <si>
    <t>scope5000</t>
  </si>
  <si>
    <t>DLHKO-Proximity</t>
  </si>
  <si>
    <t>proximity.hongkong@atos.net</t>
  </si>
  <si>
    <t>Nayana</t>
  </si>
  <si>
    <t>*164866900918197026996</t>
  </si>
  <si>
    <t>Paresh</t>
  </si>
  <si>
    <t>*164866900917675979347</t>
  </si>
  <si>
    <t>Rajat</t>
  </si>
  <si>
    <t>*164866900919437463407</t>
  </si>
  <si>
    <t>*164866900919449209090</t>
  </si>
  <si>
    <t>Wednesday$$0936</t>
  </si>
  <si>
    <t>*164866900919778635554</t>
  </si>
  <si>
    <t>*164866900918270818080</t>
  </si>
  <si>
    <t>*164866900919583131932</t>
  </si>
  <si>
    <t>*164866900916742544299</t>
  </si>
  <si>
    <r>
      <t xml:space="preserve">             </t>
    </r>
    <r>
      <rPr>
        <b/>
        <sz val="10"/>
        <color theme="3"/>
        <rFont val="Verdana"/>
        <family val="2"/>
      </rPr>
      <t xml:space="preserve"> PG1094 :-  Houskeep the files at /prd/cocoa/tr/askapp/Cocoa_1.1.5/var/log files older than one month and also in the below mentioned path</t>
    </r>
  </si>
  <si>
    <t>How to check if DNS is there for a unix server or not</t>
  </si>
  <si>
    <t>cat /etc/resolv.conf</t>
  </si>
  <si>
    <t>Reassignment</t>
  </si>
  <si>
    <t xml:space="preserve">ISO-TO-GSD-IM SEV3 </t>
  </si>
  <si>
    <t>CN, TMU; HK, TMU; CMT India; MENAP, TMU; SEA, TMU; PreciousMetals, TMU; WestAfrica, TMU; SouthAfrica, TMU; Europe, TMU; SIP-UK, TMU; PreciousMetals, TMU; USA, TMU; SIP-NY, TMU</t>
  </si>
  <si>
    <t>to find the real iP of the system</t>
  </si>
  <si>
    <t>For AIX server : ifconfig -a | grep -i inet
For Unix Server: /sbin/ifconfig -a | grep -i inet</t>
  </si>
  <si>
    <t>scp obiee11g@10.20.223.141:/prd/obiee/OracleBI/ReportsHistory/07_Sep_2014</t>
  </si>
  <si>
    <t>Copy from one server to another(Push)</t>
  </si>
  <si>
    <t>Copy from another server to current server (Pull)</t>
  </si>
  <si>
    <t>scp obiee11g@10.20.223.141:/prd/obiee/OracleBI/ReportsHistory/07_Sep_2014/.</t>
  </si>
  <si>
    <t>HKLVAPTRP02</t>
  </si>
  <si>
    <t>10.21.150.77</t>
  </si>
  <si>
    <t>COCOA</t>
  </si>
  <si>
    <t>&lt;</t>
  </si>
  <si>
    <t>CIS PSS</t>
  </si>
  <si>
    <t>EDM-PSS</t>
  </si>
  <si>
    <t>ACBS_PSS</t>
  </si>
  <si>
    <t>PSS BCPR</t>
  </si>
  <si>
    <t>ISO-Supp-MarketData-GBL</t>
  </si>
  <si>
    <t>Other PSS Teams</t>
  </si>
  <si>
    <t>Remedy Name</t>
  </si>
  <si>
    <t>GBL-ISCM-DTP IMEX MF / GBL-ISCM-DTP IMEX RG</t>
  </si>
  <si>
    <t>DTP  </t>
  </si>
  <si>
    <t>Aml-AOC.AppSupport</t>
  </si>
  <si>
    <t>GBL-ISCI-DETICA-AOC</t>
  </si>
  <si>
    <t>Norkom-AOC </t>
  </si>
  <si>
    <t>CMS SUPPORT</t>
  </si>
  <si>
    <t>GBL-ISCI-CMS</t>
  </si>
  <si>
    <t>EIM-CMS </t>
  </si>
  <si>
    <t>GBL-ISCI-SCI</t>
  </si>
  <si>
    <t>SCI </t>
  </si>
  <si>
    <t>PSSCoreBanking, NASA</t>
  </si>
  <si>
    <t>Support, EastCoreBanking</t>
  </si>
  <si>
    <t>GBL-IS-COREBANKING-APP SUPPORT</t>
  </si>
  <si>
    <t>eBBS </t>
  </si>
  <si>
    <t>GBL-ISCI-B&amp;CPR</t>
  </si>
  <si>
    <t>GBL-ISCI-COLLAGGR</t>
  </si>
  <si>
    <t>GBL-IS-EDWP</t>
  </si>
  <si>
    <t>EDM </t>
  </si>
  <si>
    <t>PSS_Hogan_HK</t>
  </si>
  <si>
    <t>GBL-ISCM-BANKING-HOGAN</t>
  </si>
  <si>
    <t>Hogan </t>
  </si>
  <si>
    <t>GBL-TSS-MARKET DATA</t>
  </si>
  <si>
    <t>GM-GBL-IS-ACBS SUPP</t>
  </si>
  <si>
    <t>ACBS </t>
  </si>
  <si>
    <t>FM-GBL-TSD-PSS-CIS SUPP</t>
  </si>
  <si>
    <t>CIS </t>
  </si>
  <si>
    <t>Application</t>
  </si>
  <si>
    <t>Aggregator, Collateral;ISCI WBDW SUPPORT</t>
  </si>
  <si>
    <t>GBL IMEXMF SUPPORT;DTP-PSS-Managers</t>
  </si>
  <si>
    <t>Group Email Address</t>
  </si>
  <si>
    <t>&lt;&gt;</t>
  </si>
  <si>
    <t>&gt;</t>
  </si>
  <si>
    <t>Connectivity</t>
  </si>
  <si>
    <t>Collateral Aggregator (CAGG)/BASEL </t>
  </si>
  <si>
    <t>MDS(TREP/RMDS/TR) </t>
  </si>
  <si>
    <t>BNCPR(ODS) </t>
  </si>
  <si>
    <t>Source System</t>
  </si>
  <si>
    <t>Global, Emerging Incident</t>
  </si>
  <si>
    <t>SAM</t>
  </si>
  <si>
    <t>US-UK, SCI;
SCI Dev Leads; 
TechSupport, SCI; 
SCI_CHANGE_LIST</t>
  </si>
  <si>
    <t>login PG817: ssh hkccaft@HKLVAPTRP02/ssh hkccaft@10.20.231.236</t>
  </si>
  <si>
    <t>Trigger LTP Jobs</t>
  </si>
  <si>
    <t xml:space="preserve"> sh /prd/cocoa/hk/bin/scripts/COCOALIMITCOM_PRE.sh CN</t>
  </si>
  <si>
    <t>Shanghai</t>
  </si>
  <si>
    <t>Standard Chartered Tower (SCT) </t>
  </si>
  <si>
    <t>last 4 digits </t>
  </si>
  <si>
    <t>Shanghai </t>
  </si>
  <si>
    <t>Urban Construction Tower (UCT) </t>
  </si>
  <si>
    <t>Waigaoqiao BCP and other sub-branches </t>
  </si>
  <si>
    <t>Beijing</t>
  </si>
  <si>
    <t>Standard Chartered Tower (SCT), Dongzhimen Sub-Branch </t>
  </si>
  <si>
    <t>Other sub-branches </t>
  </si>
  <si>
    <t>Shenzhen</t>
  </si>
  <si>
    <t>Di Wang Commercial Centre (DW) </t>
  </si>
  <si>
    <t>Guangzhou</t>
  </si>
  <si>
    <t>Hejing International Finance Place (IFP) </t>
  </si>
  <si>
    <t>Tianjin</t>
  </si>
  <si>
    <t>All Sites </t>
  </si>
  <si>
    <t>last 4 digits</t>
  </si>
  <si>
    <t>Nanjing</t>
  </si>
  <si>
    <t>All Sites</t>
  </si>
  <si>
    <t>Suzhou</t>
  </si>
  <si>
    <t>Hangzhou</t>
  </si>
  <si>
    <t>Ningbo</t>
  </si>
  <si>
    <t>Qingdao</t>
  </si>
  <si>
    <t>Dalian</t>
  </si>
  <si>
    <t>Inner Mongolia </t>
  </si>
  <si>
    <t>Chongqing</t>
  </si>
  <si>
    <t>Chengdu</t>
  </si>
  <si>
    <t>Xiamen</t>
  </si>
  <si>
    <t>Zhuhai</t>
  </si>
  <si>
    <t>Nanchang</t>
  </si>
  <si>
    <t>Wuhan</t>
  </si>
  <si>
    <t>Des Voeoux Road, Queens Road</t>
  </si>
  <si>
    <t>Standard Chartered Tower (2282 0000  -  9999)</t>
  </si>
  <si>
    <t>Standard Chartered Tower others</t>
  </si>
  <si>
    <t>City Plaza 1(2208 4100  -  4399)</t>
  </si>
  <si>
    <t>City Plaza 1 others</t>
  </si>
  <si>
    <t>Taiwan </t>
  </si>
  <si>
    <t>Taipei, Hung Tai Building,</t>
  </si>
  <si>
    <t>HP Building, KaoShiung and TaiChung</t>
  </si>
  <si>
    <t>Hsinchu Science Park</t>
  </si>
  <si>
    <t>To Country</t>
  </si>
  <si>
    <t>Site</t>
  </si>
  <si>
    <t>Site Shortcode </t>
  </si>
  <si>
    <t>Extension</t>
  </si>
  <si>
    <t>Australia</t>
  </si>
  <si>
    <t>Sydney Office</t>
  </si>
  <si>
    <t>Head Office</t>
  </si>
  <si>
    <t>last 5 digits</t>
  </si>
  <si>
    <t>Brunei</t>
  </si>
  <si>
    <t>France</t>
  </si>
  <si>
    <t>Paris, Head Office</t>
  </si>
  <si>
    <t>Opeibea </t>
  </si>
  <si>
    <t>Highstreet</t>
  </si>
  <si>
    <t>Germany</t>
  </si>
  <si>
    <t>Frankfurt, Head Office</t>
  </si>
  <si>
    <t>All cities</t>
  </si>
  <si>
    <t>Jakarta, Atria Square</t>
  </si>
  <si>
    <t>last 3 digits</t>
  </si>
  <si>
    <t>Jakarta, Menara Standard</t>
  </si>
  <si>
    <t>Chartered, Satrio</t>
  </si>
  <si>
    <t>Italy</t>
  </si>
  <si>
    <t>Milan, Head Office</t>
  </si>
  <si>
    <t>Tokyo, Sanno Pk </t>
  </si>
  <si>
    <t>Stanbank House</t>
  </si>
  <si>
    <t>KL, LYL</t>
  </si>
  <si>
    <t>KL, TPM</t>
  </si>
  <si>
    <t>KL, MSC</t>
  </si>
  <si>
    <t>Monaco</t>
  </si>
  <si>
    <t>Philippines</t>
  </si>
  <si>
    <t>Makati, Head Office</t>
  </si>
  <si>
    <t>Battery Road (Specific nos, 6228 3400  -  3599)</t>
  </si>
  <si>
    <t>S. Korea</t>
  </si>
  <si>
    <t>Seoul, SCFB</t>
  </si>
  <si>
    <t>Seoul, SCFB, SecCom</t>
  </si>
  <si>
    <t>Colombo</t>
  </si>
  <si>
    <t>Switzerland</t>
  </si>
  <si>
    <t>Geneva </t>
  </si>
  <si>
    <t>Bangkok, Saphorn Thani</t>
  </si>
  <si>
    <t>Complex, Head Office</t>
  </si>
  <si>
    <t>UAE, Dubai</t>
  </si>
  <si>
    <t>Dubai, Al Mankool Rd</t>
  </si>
  <si>
    <t>All Other Offices</t>
  </si>
  <si>
    <t>UK</t>
  </si>
  <si>
    <t>Basinghall, Aldermanbury Sq.</t>
  </si>
  <si>
    <t>USA</t>
  </si>
  <si>
    <t>Newark </t>
  </si>
  <si>
    <t>last 5 digits </t>
  </si>
  <si>
    <t>California</t>
  </si>
  <si>
    <t>San Francisco</t>
  </si>
  <si>
    <t>New York, Madison Ave</t>
  </si>
  <si>
    <t>Hanoi</t>
  </si>
  <si>
    <t>Ho Chi Minh City</t>
  </si>
  <si>
    <t>kill -3 &lt;PID&gt;</t>
  </si>
  <si>
    <t>How to generate the heap dump files, this will generate the heap dump in the folder where the service is running
for Example: Mule it will generate in /opt/mule/bin</t>
  </si>
  <si>
    <t>don’t use if there are subfolders</t>
  </si>
  <si>
    <t>Accounts Abhi</t>
  </si>
  <si>
    <t>karthik</t>
  </si>
  <si>
    <t>suleiman</t>
  </si>
  <si>
    <t xml:space="preserve"> grep -c ^processor /proc/cpuinfo</t>
  </si>
  <si>
    <t>CPU info - Linux server</t>
  </si>
  <si>
    <t>lsconf|grep Proces</t>
  </si>
  <si>
    <t>pmcycles -m</t>
  </si>
  <si>
    <t>To find number of CPUs</t>
  </si>
  <si>
    <t>to find the number of cores/processors; Processor model</t>
  </si>
  <si>
    <t>lsattr -E -l proc0 | grep "Processor Speed"</t>
  </si>
  <si>
    <t>To find the processor Speed</t>
  </si>
  <si>
    <t>to find no of harddisk</t>
  </si>
  <si>
    <t>lsdev -Cc disk</t>
  </si>
  <si>
    <t>to find no of processors</t>
  </si>
  <si>
    <t>@May2016</t>
  </si>
  <si>
    <t>sh /home/cocosupp/scripts/cagg/check_cagg.sh 17062016</t>
  </si>
  <si>
    <t xml:space="preserve">find * -mtime +3 -exec gzip {} \; </t>
  </si>
  <si>
    <r>
      <t xml:space="preserve">find . -type f -mtime +3 | xargs gzip </t>
    </r>
    <r>
      <rPr>
        <sz val="10"/>
        <color theme="3"/>
        <rFont val="Verdana"/>
        <family val="2"/>
      </rPr>
      <t>(if you get  "args list too long")</t>
    </r>
  </si>
  <si>
    <t xml:space="preserve">find * -mtime +365 -exec rm {} \; </t>
  </si>
  <si>
    <t>to check the aix server info</t>
  </si>
  <si>
    <t>prtconf</t>
  </si>
  <si>
    <t>no of cores</t>
  </si>
  <si>
    <t>cat /proc/cpuinfo | grep 'core id'</t>
  </si>
  <si>
    <t>lscpu</t>
  </si>
  <si>
    <t>CPU info</t>
  </si>
  <si>
    <t>CPU cores</t>
  </si>
  <si>
    <t>grep -m 1 'cpu cores' /proc/cpuinfo</t>
  </si>
  <si>
    <t>to list all the users in the server</t>
  </si>
  <si>
    <t>lsuser ALL</t>
  </si>
  <si>
    <t>find . -type f -mmin +3 | xargs rm</t>
  </si>
  <si>
    <t>To delete older files greater than x no of hours.</t>
  </si>
  <si>
    <t>find . -type f -name "MIME*" -mmin +120 | xargs rm</t>
  </si>
  <si>
    <t>find . -type f -name "saw*" -mmin +120 | xargs rm</t>
  </si>
  <si>
    <t>remove MIME files greater than 2 hours</t>
  </si>
  <si>
    <t>remove saw files greater than 2 hrs</t>
  </si>
  <si>
    <t>VN, AE, BH, PK, LK, MO,AO,DF</t>
  </si>
  <si>
    <t>Countries working on Saturday</t>
  </si>
  <si>
    <t>Countries working on Sunday</t>
  </si>
  <si>
    <t>OS Version</t>
  </si>
  <si>
    <t>Syllabus Area</t>
  </si>
  <si>
    <t>Questions</t>
  </si>
  <si>
    <t>No. of Questions</t>
  </si>
  <si>
    <t>Total Score</t>
  </si>
  <si>
    <t>BC01</t>
  </si>
  <si>
    <t>Business Case Theme</t>
  </si>
  <si>
    <t>BC02</t>
  </si>
  <si>
    <t>3 13</t>
  </si>
  <si>
    <t>CH01</t>
  </si>
  <si>
    <t>Change Theme</t>
  </si>
  <si>
    <t>CH02</t>
  </si>
  <si>
    <t>11 31 36 59 60</t>
  </si>
  <si>
    <t>CP02</t>
  </si>
  <si>
    <t>Closing a Project Process</t>
  </si>
  <si>
    <t>8 50 75</t>
  </si>
  <si>
    <t>CS02</t>
  </si>
  <si>
    <t>Controlling a Stage Process</t>
  </si>
  <si>
    <t>44 55 74</t>
  </si>
  <si>
    <t>DP02</t>
  </si>
  <si>
    <t>Directing a Project Process</t>
  </si>
  <si>
    <t>18 27 35</t>
  </si>
  <si>
    <t>IP02</t>
  </si>
  <si>
    <t>Initiating a Project Process</t>
  </si>
  <si>
    <t>24 37 48</t>
  </si>
  <si>
    <t>MP02</t>
  </si>
  <si>
    <t>Managing Product Delivery Process</t>
  </si>
  <si>
    <t>4 40 52</t>
  </si>
  <si>
    <t>OR01</t>
  </si>
  <si>
    <t>Organization Theme</t>
  </si>
  <si>
    <t>OR02</t>
  </si>
  <si>
    <t>9 14 33 45 49 56 73</t>
  </si>
  <si>
    <t>OV01</t>
  </si>
  <si>
    <t>Overview and Principles</t>
  </si>
  <si>
    <t>1 29 41</t>
  </si>
  <si>
    <t>OV02</t>
  </si>
  <si>
    <t>5 21 54 61 67</t>
  </si>
  <si>
    <t>PG01</t>
  </si>
  <si>
    <t>Progress Theme</t>
  </si>
  <si>
    <t>PG02</t>
  </si>
  <si>
    <t>12 25 34 47 58 66 70</t>
  </si>
  <si>
    <t>PL01</t>
  </si>
  <si>
    <t>Plans Theme</t>
  </si>
  <si>
    <t>PL02</t>
  </si>
  <si>
    <t>17 28 38 46</t>
  </si>
  <si>
    <t>QU01</t>
  </si>
  <si>
    <t>Quality Theme</t>
  </si>
  <si>
    <t>QU02</t>
  </si>
  <si>
    <t>7 26 43 57 62 68 72</t>
  </si>
  <si>
    <t>RK01</t>
  </si>
  <si>
    <t>Risk Theme</t>
  </si>
  <si>
    <t>RK02</t>
  </si>
  <si>
    <t>6 16 30 42 51 64 69</t>
  </si>
  <si>
    <t>SB02</t>
  </si>
  <si>
    <t>Managing a Stage Boundary Process</t>
  </si>
  <si>
    <t>19 23 63</t>
  </si>
  <si>
    <t>SU02</t>
  </si>
  <si>
    <t>Starting up a Project Process</t>
  </si>
  <si>
    <t>2 15 32</t>
  </si>
  <si>
    <t>Syllabus Code</t>
  </si>
  <si>
    <t>LTP recon Job</t>
  </si>
  <si>
    <t>sh /prd/cocoa/hk/bin/scripts/COCOALIMITCOM_PRE.sh CTY_CODE</t>
  </si>
  <si>
    <t>*164866900852 2280 6222</t>
  </si>
  <si>
    <t>OS version</t>
  </si>
  <si>
    <t>oslevel -s</t>
  </si>
  <si>
    <t>OS level service packs</t>
  </si>
  <si>
    <t>oslevel -sq</t>
  </si>
  <si>
    <t>currency Rate</t>
  </si>
  <si>
    <t>Net Savings(in MYR)</t>
  </si>
  <si>
    <t>in INR(per Month)</t>
  </si>
  <si>
    <t>in INR(per Year)</t>
  </si>
  <si>
    <t>Current Salary(in MYR)</t>
  </si>
  <si>
    <t>Tax(in MYR)</t>
  </si>
  <si>
    <t>Rent(in MYR)</t>
  </si>
  <si>
    <t>Other Expenses(in MYR)</t>
  </si>
  <si>
    <t>grocery(in MYR)</t>
  </si>
  <si>
    <t>miscellaneous(in MYR)</t>
  </si>
  <si>
    <t>Total Expenses</t>
  </si>
  <si>
    <t>CTC</t>
  </si>
  <si>
    <t>Current Salary(in INR)</t>
  </si>
  <si>
    <t>Rent(in INR)</t>
  </si>
  <si>
    <t>Other Expenses(in INR)</t>
  </si>
  <si>
    <t>grocery(in INR)</t>
  </si>
  <si>
    <t>miscellaneous(in INR)</t>
  </si>
  <si>
    <t>Net Savings(in INR)</t>
  </si>
  <si>
    <t>Tax(in INR)= 30% of income more than 10 Lacs</t>
  </si>
  <si>
    <t>*164866900919945046009</t>
  </si>
  <si>
    <t>On-Call Duty DBA</t>
  </si>
  <si>
    <t>Trade Technology - Primary DBA</t>
  </si>
  <si>
    <t>Trade Technology - Secondary DBA</t>
  </si>
  <si>
    <t>Oracle SME</t>
  </si>
  <si>
    <t>Escalation</t>
  </si>
  <si>
    <t>DLSGO-TCC2-SG-DBA-Support@atos.net</t>
  </si>
  <si>
    <t>Navaneetha.Venkatesan@atos.net</t>
  </si>
  <si>
    <t>Francis-diamzon.Dizon@atos.net</t>
  </si>
  <si>
    <t>Jaiganesh.Chandrasekaran@atos.net</t>
  </si>
  <si>
    <t>Ravikumar.Mathaiyan@atos.net</t>
  </si>
  <si>
    <t>+65 8533 9821</t>
  </si>
  <si>
    <t>+65 9383 4537</t>
  </si>
  <si>
    <t>+65 9647 4358</t>
  </si>
  <si>
    <t>+65 9061 7907</t>
  </si>
  <si>
    <t>ATOS DBA</t>
  </si>
  <si>
    <t>*1648669060382131725</t>
  </si>
  <si>
    <t>JOB_ID</t>
  </si>
  <si>
    <t>Assign Ticket/Incident Mgmt</t>
  </si>
  <si>
    <t>/prd/coco/mis/dbs/tbs_data01</t>
  </si>
  <si>
    <t>/prd/coco/cocorpt/dbs/tbs_data01</t>
  </si>
  <si>
    <t>/prd/coco/cocorpt/dbs/tbs_data02</t>
  </si>
  <si>
    <t>/prd/coco/cocorpt/dbs/tbs_data03</t>
  </si>
  <si>
    <t>Partition Name</t>
  </si>
  <si>
    <t>freeSpace</t>
  </si>
  <si>
    <t>percentageUsed</t>
  </si>
  <si>
    <t>totalSpace in GB</t>
  </si>
  <si>
    <t>total Space in MB</t>
  </si>
  <si>
    <t>Total space after addition</t>
  </si>
  <si>
    <t>Utilization after addition</t>
  </si>
  <si>
    <t>partitionName</t>
  </si>
  <si>
    <t>/prd/coco/cocodb/dbs/tbs_data01</t>
  </si>
  <si>
    <t>/prd/coco/cocodb/dbs/tbs_data02</t>
  </si>
  <si>
    <t>/prd/coco/cocodb/dbs/tbs_data03</t>
  </si>
  <si>
    <t>Space required in GB</t>
  </si>
  <si>
    <t>ATOS</t>
  </si>
  <si>
    <t>EDMI/TSS</t>
  </si>
  <si>
    <t>EDMI</t>
  </si>
  <si>
    <t>TSS</t>
  </si>
  <si>
    <t>TSS.AppSupport@sc.com</t>
  </si>
  <si>
    <t xml:space="preserve">WM-IS-Support@sc.com </t>
  </si>
  <si>
    <t>Remedy Group</t>
  </si>
  <si>
    <r>
      <rPr>
        <b/>
        <sz val="10"/>
        <color theme="3"/>
        <rFont val="Verdana"/>
        <family val="2"/>
      </rPr>
      <t xml:space="preserve">Escalation: </t>
    </r>
    <r>
      <rPr>
        <sz val="10"/>
        <color theme="3"/>
        <rFont val="Verdana"/>
        <family val="2"/>
      </rPr>
      <t>Bonala, Ramakrishna (PSID : 1162412)</t>
    </r>
  </si>
  <si>
    <r>
      <rPr>
        <b/>
        <sz val="10"/>
        <color theme="3"/>
        <rFont val="Verdana"/>
        <family val="2"/>
      </rPr>
      <t>Escalation:</t>
    </r>
    <r>
      <rPr>
        <sz val="10"/>
        <color theme="3"/>
        <rFont val="Verdana"/>
        <family val="2"/>
      </rPr>
      <t xml:space="preserve"> Bonala, Ramakrishna (PSID : 1162412)</t>
    </r>
  </si>
  <si>
    <t>GBL-ISCI-WEBMETHODS</t>
  </si>
  <si>
    <t>GBL-ISCI-TSS</t>
  </si>
  <si>
    <t>Primary: Mohan, Desigan
Secondary: Kennedy, Robert
Escalation:+91 9841213704</t>
  </si>
  <si>
    <t>Primary: Athrayil Kalam, Muralikrishnan
Secondary:
Escalation: +91 9003261925</t>
  </si>
  <si>
    <t>asdadmin</t>
  </si>
  <si>
    <t>asdadmin@2015</t>
  </si>
  <si>
    <t>Intra day Feed Generation(Mule automation Script)</t>
  </si>
  <si>
    <t>Check disk space ,check for TR feeds(Housekeeping scripts to zip files on /prd/cocoa/batch/upload and download folders)</t>
  </si>
  <si>
    <t>Find a file with a particular text</t>
  </si>
  <si>
    <t>find File_path -type f -exec grep -H 'text to find here' {} \;</t>
  </si>
  <si>
    <t>Space utilized in GB</t>
  </si>
  <si>
    <t>PG189(10.20.223.116)</t>
  </si>
  <si>
    <t>PG190(10.20.223.119)</t>
  </si>
  <si>
    <t>Disk Space utilization for a filesystem</t>
  </si>
  <si>
    <t>echo $output|df -kh /var |grep -v .Filesystem. |awk '{ print $4}'| sed 's/%//g'| tail -n+3</t>
  </si>
  <si>
    <t>find /obiee11g/tmp/rak_temp/temp1 -mindepth 1 -maxdepth 1 | xargs rm -rf</t>
  </si>
  <si>
    <t>To remove the files inside the folder without removing the folder</t>
  </si>
  <si>
    <t>GMMY-IMSev3-SCB-KL [gmmy-imsev3-scb-kl@atos.net]</t>
  </si>
  <si>
    <t>cpu check</t>
  </si>
  <si>
    <t>topas</t>
  </si>
  <si>
    <t>drwxr-xr-x 190 obiee11g dba  4096 Sep  1 05:17 Commodity_Concentration_Summary_Report</t>
  </si>
  <si>
    <t>drwxr-xr-x  49 obiee11g dba  4096 Sep  1 06:52 Global_KPI_Report</t>
  </si>
  <si>
    <t>drwxrwxr-x 249 obieeusr dba 12288 Sep  1 06:57 Storage_Location_Capacity_Report</t>
  </si>
  <si>
    <t>drwxr-xr-x  31 obiee11g dba  4096 Sep  1 07:07 User_Access_Details_Maker_Level</t>
  </si>
  <si>
    <t>drwxr-xr-x  31 obiee11g dba  4096 Sep  1 07:07 User_Access_Details_Enquiry_Level</t>
  </si>
  <si>
    <t>drwxr-xr-x 157 obiee11g dba  4096 Sep  1 07:08 Storage_Location_Utilization_Report</t>
  </si>
  <si>
    <t>drwxr-xr-x  31 obiee11g dba  4096 Sep  1 07:08 User_Access_Details_Checker_Level</t>
  </si>
  <si>
    <t>drwxr-xr-x  96 obiee11g dba  4096 Sep  5 09:45 Global_Price_Feed_Audit_Report</t>
  </si>
  <si>
    <t>drwxr-xr-x 127 obiee11g dba  4096 Sep 11 04:01 Insurance_Policy_Outstanding_Report</t>
  </si>
  <si>
    <t>drwxr-xr-x  40 obiee11g dba  4096 Sep 11 04:01 GMR_Warehouse_Summary_Report</t>
  </si>
  <si>
    <t>drwxrwxr-x 388 obieeusr dba 12288 Sep 11 04:05 Global_Exposure_Report</t>
  </si>
  <si>
    <t>drwxrwxr-x 248 obieeusr dba 12288 Sep 11 04:05 Global_Limit_vs_Exposure_Report</t>
  </si>
  <si>
    <t>drwxr-xr-x 169 obiee11g dba  4096 Sep 11 04:12 Warehouse_Limit_Snapshot_Report</t>
  </si>
  <si>
    <t>drwxrwxr-x 246 obieeusr dba 12288 Sep 11 04:13 Global_Warehouse_Report</t>
  </si>
  <si>
    <t>drwxrwxr-x 253 obieeusr dba 12288 Sep 11 04:13 Global_Product_Exposure_Report</t>
  </si>
  <si>
    <t>drwxrwxr-x 244 obieeusr dba 12288 Sep 11 04:15 Price_Adjustment_Report</t>
  </si>
  <si>
    <t>drwxrwxr-x 252 obieeusr dba 12288 Sep 11 04:17 Commodity_Exposure_Maturity_Report</t>
  </si>
  <si>
    <t>drwxrwxr-x 207 obieeusr dba 12288 Sep 11 04:39 Global_Commodities_Report_By_Location</t>
  </si>
  <si>
    <t>drwxrwxr-x 273 obieeusr dba 12288 Sep 11 04:50 Collateral_Report</t>
  </si>
  <si>
    <t>drwxr-xr-x 179 obiee11g dba  4096 Sep 11 05:21 Commodity_Concentration_Non_SIP_Detail_Report</t>
  </si>
  <si>
    <t>drwxrwxr-x 510 obieeusr dba 20480 Sep 11 05:39 Deal_Value_By_Country_Details</t>
  </si>
  <si>
    <t>drwxrwxr-x 301 obieeusr dba 12288 Sep 11 06:03 Deal_Value_By_Country</t>
  </si>
  <si>
    <t>drwxr-xr-x 118 obiee11g dba  4096 Sep 11 06:06 Global_TR_Error_Report</t>
  </si>
  <si>
    <t>drwxrwxr-x 301 obieeusr dba 12288 Sep 11 06:44 Deal_Value_By_Material</t>
  </si>
  <si>
    <t>drwxrwxr-x 302 obieeusr dba 12288 Sep 11 06:52 Deal_Value_By_Material_Details</t>
  </si>
  <si>
    <t>Layer
 #</t>
  </si>
  <si>
    <t>Application Name</t>
  </si>
  <si>
    <t>Supported Business Domain</t>
  </si>
  <si>
    <t>Application Software Owner / 
Vendor version Number</t>
  </si>
  <si>
    <t>User Interface layer</t>
  </si>
  <si>
    <t>Reporting Software</t>
  </si>
  <si>
    <t>Middleware software</t>
  </si>
  <si>
    <t>Business Process Management Software (Incl. Content Management)</t>
  </si>
  <si>
    <t>Messaging Software</t>
  </si>
  <si>
    <t>Application Server Software
 (including Java)</t>
  </si>
  <si>
    <t>Database Software</t>
  </si>
  <si>
    <t>Operating System</t>
  </si>
  <si>
    <t>Application Server</t>
  </si>
  <si>
    <t>Database Server</t>
  </si>
  <si>
    <t>Storage Server</t>
  </si>
  <si>
    <t>Hardware</t>
  </si>
  <si>
    <t>Age</t>
  </si>
  <si>
    <t>Age of the Application (when last upgraded - major version release)</t>
  </si>
  <si>
    <t>Total number of Servers</t>
  </si>
  <si>
    <t>No of Servers more than 5 years (Age)</t>
  </si>
  <si>
    <t>Data Centre Hosting</t>
  </si>
  <si>
    <t>TB TRADE</t>
  </si>
  <si>
    <t>In-House</t>
  </si>
  <si>
    <t>JRE 1.6</t>
  </si>
  <si>
    <t>Java WebStart Client</t>
  </si>
  <si>
    <t>OBIEE</t>
  </si>
  <si>
    <t>NA</t>
  </si>
  <si>
    <t>MQ v 8.0.0.4</t>
  </si>
  <si>
    <t>WAS v 7.0.0.25</t>
  </si>
  <si>
    <t>Oracle 11.2.0.4.0</t>
  </si>
  <si>
    <t xml:space="preserve">RHEL 5U5 </t>
  </si>
  <si>
    <t>AIX 6.1</t>
  </si>
  <si>
    <t>Dell R710</t>
  </si>
  <si>
    <t>Dell R900</t>
  </si>
  <si>
    <t>Dell R610</t>
  </si>
  <si>
    <t>Dell R910</t>
  </si>
  <si>
    <t>IBM 9179-MHB</t>
  </si>
  <si>
    <t>Environment</t>
  </si>
  <si>
    <t>Source System Name</t>
  </si>
  <si>
    <t>Platform</t>
  </si>
  <si>
    <t>(Database Type)</t>
  </si>
  <si>
    <t>Ex : DB2, Oracle, MF-IMS</t>
  </si>
  <si>
    <t>Database Version</t>
  </si>
  <si>
    <t>EX: (V10.5)</t>
  </si>
  <si>
    <t>Multiplexing of logs (Y/N)</t>
  </si>
  <si>
    <t>DaaS or Standalone</t>
  </si>
  <si>
    <t>OS</t>
  </si>
  <si>
    <t>EX : RHEL</t>
  </si>
  <si>
    <t>Processor Family</t>
  </si>
  <si>
    <t>EX: Intel</t>
  </si>
  <si>
    <t>Processor Type</t>
  </si>
  <si>
    <t>No of Cores</t>
  </si>
  <si>
    <t>Replication Scope in volume per day</t>
  </si>
  <si>
    <t>EX : 5 GB</t>
  </si>
  <si>
    <t>VM/ Physical</t>
  </si>
  <si>
    <t xml:space="preserve">Total Cores / CPU </t>
  </si>
  <si>
    <t>No of Cores (Allocated to specif system)</t>
  </si>
  <si>
    <t>Remarks</t>
  </si>
  <si>
    <t>Production</t>
  </si>
  <si>
    <t>TradePort COCOA</t>
  </si>
  <si>
    <t>Oracle</t>
  </si>
  <si>
    <t>Oracle Database 11g Enterprise Edition Release 11.2.0.4.0 - 64bit Production</t>
  </si>
  <si>
    <t>Standalone</t>
  </si>
  <si>
    <t>AIX 6100-04-04-1014</t>
  </si>
  <si>
    <t>IBM</t>
  </si>
  <si>
    <t> PowerPC_POWER7</t>
  </si>
  <si>
    <t> 8</t>
  </si>
  <si>
    <t>100MB</t>
  </si>
  <si>
    <t> Physical</t>
  </si>
  <si>
    <t> 8 cores/32 CPUs</t>
  </si>
  <si>
    <t> NA</t>
  </si>
  <si>
    <t>GBL-OSV-AO-IN MR LIN</t>
  </si>
  <si>
    <t>GBL-PSS-SECURITY ADMIN TEAM</t>
  </si>
  <si>
    <t>security access related</t>
  </si>
  <si>
    <t>GBL-OSV-AO-IN MR NSM</t>
  </si>
  <si>
    <t>Atos TCC1-Linux</t>
  </si>
  <si>
    <t>Atos TCC2-WAS</t>
  </si>
  <si>
    <t>Atos TCC1-APP</t>
  </si>
  <si>
    <t>GBL-OSV-AO-IN MR WAS</t>
  </si>
  <si>
    <t>GBL-OSV-AO-MY MR EMC</t>
  </si>
  <si>
    <t>GBL-OSV-AO-SG MR DBA</t>
  </si>
  <si>
    <t>ATOS SG Server</t>
  </si>
  <si>
    <t>GBL-OSV-AO-SG MR SERVER TEAM</t>
  </si>
  <si>
    <t>GBL-OSV-AO-HK CHANGE MGMT</t>
  </si>
  <si>
    <t>GBL-OSV-AO-HK MR STORAGE</t>
  </si>
  <si>
    <t>*164866900912267334360
*164866900912267333841
+91-22 – 6733-3841 / 3844 / 4360
*164866900912266452954/ 
*164866900912266452709/--neha
*164866900919819125435/
*164866900912266452954
*164866900912067989234
*164866900919819125435-sashidhar</t>
  </si>
  <si>
    <t xml:space="preserve">*164866900 65 9028 9437
For after office hours support, please call below number for support / escalation.
SG  DBA Support: Pri +65 9234 5623  | Sec +65 9232 5488 
SG AIX/Solaris Support: Pri +65 9028 9437 | sec +65 9028 9261
SG Win/Linux Support: Pri +65 9028 9402 | Sec +65 81619982   
</t>
  </si>
  <si>
    <t xml:space="preserve">GBL-TRADE-L3 </t>
  </si>
  <si>
    <t>L3 Assignment</t>
  </si>
  <si>
    <t>residence</t>
  </si>
  <si>
    <t>*16486690379310759</t>
  </si>
  <si>
    <t>Sivaram, Ramakrishnan;Kakar, Anshuman; Chan, Alan Wei Teng; Wu, Xiao Min; Kannan, KK; Vazquez, Rosanne; Kofie, Abednego; JP, Ganeshkumar;  Roux, Zelda; COCOA PSI TEAM; Krishnamoorthi, Vasudevan</t>
  </si>
  <si>
    <t xml:space="preserve">*16486690065 9234 5623  </t>
  </si>
  <si>
    <t xml:space="preserve">*164866900912266452623
*164866900912266452823
*164866900912266452854
*164866900912266452945
*16486690091 22 6645 2854 |2854|2945/2623/*16486690091 22 66452762 </t>
  </si>
  <si>
    <t>Control M Sheet</t>
  </si>
  <si>
    <t>Unix Commands</t>
  </si>
  <si>
    <t>AIX Commands</t>
  </si>
  <si>
    <t>Softphone</t>
  </si>
  <si>
    <t>ATOS Contacts</t>
  </si>
  <si>
    <t>Interface Contact Details</t>
  </si>
  <si>
    <t>Batch Status Check</t>
  </si>
  <si>
    <t>Thomson Reuters</t>
  </si>
  <si>
    <t>Health Check</t>
  </si>
  <si>
    <t>CAGG Monitoring</t>
  </si>
  <si>
    <t>Ibots Moitoring</t>
  </si>
  <si>
    <t>Salary Calculation</t>
  </si>
  <si>
    <t>Capacity Planning</t>
  </si>
  <si>
    <t>Contents</t>
  </si>
  <si>
    <t>SL.No</t>
  </si>
  <si>
    <t>Personal Contacts</t>
  </si>
  <si>
    <t xml:space="preserve"> *164866903 8316 0390 - hotline
*164866900912266452864
*164866900912266452971
*164866900912266452972</t>
  </si>
  <si>
    <t>*164866903 8316 0371</t>
  </si>
  <si>
    <t>gmmy-klsmc-cm@atos.net</t>
  </si>
  <si>
    <t>login PG543: ssh obiee11g@10.20.223.140</t>
  </si>
  <si>
    <t>scp /prd/cocoa/hk/bin/scripts/*.txt obiee11g@10.20.223.140:/tmp</t>
  </si>
  <si>
    <t>month end file generation</t>
  </si>
  <si>
    <t xml:space="preserve"> head -1 DF_CCA_MASTER_20160928_D_1.dat| cut -c14-21
</t>
  </si>
  <si>
    <t>Pending Allowance sep</t>
  </si>
  <si>
    <t>Pending Allowance Oct</t>
  </si>
  <si>
    <t>August salary</t>
  </si>
  <si>
    <t>check deposit = 3150</t>
  </si>
  <si>
    <t>6:15 AM, 9:15 AM, 10:15 PM</t>
  </si>
  <si>
    <t>PLATTS/RMDS</t>
  </si>
  <si>
    <t>DATA STREAM</t>
  </si>
  <si>
    <t>To search datascope RICS User ID/PWD : 9001652/ Cocoa123</t>
  </si>
  <si>
    <t>To search data stream Prices User ID/PWD : ZSTB047/WHALE198</t>
  </si>
  <si>
    <t>Remove the D- in the ric for platts, User ID/PWD : app_cocoa/</t>
  </si>
  <si>
    <t>Contacts</t>
  </si>
  <si>
    <t>Email ID</t>
  </si>
  <si>
    <t>TR Account  Manager</t>
  </si>
  <si>
    <t>Abir.Gharzeddine@thomsonreuters.com;</t>
  </si>
  <si>
    <t>Toufiqh.Khan@thomsonreuters.com</t>
  </si>
  <si>
    <t>TR Project Members</t>
  </si>
  <si>
    <t>vishal.manghnani@thomsonreuters.com;</t>
  </si>
  <si>
    <t>shahsyed.arshad@thomsonreuters.com;</t>
  </si>
  <si>
    <t>Olivier.DAVANT@thomsonreuters.com;</t>
  </si>
  <si>
    <t>Chavalit.Jintamalit@thomsonreuters.com</t>
  </si>
  <si>
    <t>TR data Specialist</t>
  </si>
  <si>
    <t>Cyril.Amblard@thomsonreuters.com</t>
  </si>
  <si>
    <t>SCB  Legal</t>
  </si>
  <si>
    <t>Wong.soo-lin@sc.com</t>
  </si>
  <si>
    <t>GLOBAL CMT</t>
  </si>
  <si>
    <t>Siddhesh.Narayanan@sc.com</t>
  </si>
  <si>
    <t>PLATTS</t>
  </si>
  <si>
    <t>tricia.siow@platts.com daniel.chua@platts.com</t>
  </si>
  <si>
    <t>Public Ledger And metal Bulletin</t>
  </si>
  <si>
    <t>Shahid.Qazi@informa.com; mailto:Christoph.Wiese@informa.com]</t>
  </si>
  <si>
    <t>Data loaded in tables by</t>
  </si>
  <si>
    <t>REMARKS</t>
  </si>
  <si>
    <t>ARTIFACTS</t>
  </si>
  <si>
    <t>TYPE</t>
  </si>
  <si>
    <t>Description</t>
  </si>
  <si>
    <t>Package for TR</t>
  </si>
  <si>
    <t>SCBT_P_TR_BATCH</t>
  </si>
  <si>
    <t>Package</t>
  </si>
  <si>
    <t>All the TR related procedure and function are in this package</t>
  </si>
  <si>
    <t>Batch for RDMS file</t>
  </si>
  <si>
    <t>SCBT_P_TR_RDMS_BATCH</t>
  </si>
  <si>
    <t>Procedure</t>
  </si>
  <si>
    <t>This procedure is called by Mule for processing the RMDS file</t>
  </si>
  <si>
    <t>Batch for Data scope file</t>
  </si>
  <si>
    <t>SCBT_P_TR_DATASCOPE_BATCH</t>
  </si>
  <si>
    <t>This procedure is called by Mule for processing the DATASCOPE file</t>
  </si>
  <si>
    <t>Batch for data stream file</t>
  </si>
  <si>
    <t>SCBT_P_TR_DATASTREAM_BATCH</t>
  </si>
  <si>
    <t>This procedure is called by Mule for processing the DATASTREAM file</t>
  </si>
  <si>
    <t>Package for Interface </t>
  </si>
  <si>
    <t>SCBP_P_INTERFACE</t>
  </si>
  <si>
    <t>This is a General interface package , used to modify insert in Interface tables</t>
  </si>
  <si>
    <t>INTERFACE tables used</t>
  </si>
  <si>
    <t>INTERFACE TABLES</t>
  </si>
  <si>
    <t>SCBT_T_INTERFACE_DETAILS: this give the summary foe each file , no records, success, error time etc</t>
  </si>
  <si>
    <t>SCBT_T_INTERFACE_ERROR: this contains the Error and warnings for each records and their description and reason</t>
  </si>
  <si>
    <t>IPS table for RDMS file</t>
  </si>
  <si>
    <t>SCBT_T_IPS_TR_RMDS</t>
  </si>
  <si>
    <t>TABLES</t>
  </si>
  <si>
    <t>The raw data loaded by mule in IPS table for RMDS</t>
  </si>
  <si>
    <t>IPS table for data scope file</t>
  </si>
  <si>
    <t>SCBT_T_IPS_TR_DATASCOPE</t>
  </si>
  <si>
    <t>The raw data loaded by mule in IPS table for DATASCOPE</t>
  </si>
  <si>
    <t>IPS table for data stream file</t>
  </si>
  <si>
    <t>SCBT_T_IPS_TR_DATA_STREAM</t>
  </si>
  <si>
    <t>The raw data loaded by mule in IPS table for DATASTREAM</t>
  </si>
  <si>
    <t>TR Staging table</t>
  </si>
  <si>
    <t>SCBT_R_COMMODITYPRICE_STAGE_TR</t>
  </si>
  <si>
    <t>This is a Staging table used to load the price data into commodity price tables</t>
  </si>
  <si>
    <t>Batch for moving from staging to SCBT_R_COMMODITY_PRICE_MST</t>
  </si>
  <si>
    <t>SCBT_P_COCOA_UPDATE_PRICE</t>
  </si>
  <si>
    <t>This is the Procedure to load the data from staging table to commodity price tables</t>
  </si>
  <si>
    <t>SCBT_T_INTRFACE, 
SCBT_T_INTERFACE_DETAILS, 
SCBT_T_INTERFACE_ERROR</t>
  </si>
  <si>
    <t xml:space="preserve">cash from Nov Timesheet </t>
  </si>
  <si>
    <t>Pending</t>
  </si>
  <si>
    <t>Abhishek pending</t>
  </si>
  <si>
    <t xml:space="preserve">Tax refund(Zenith) </t>
  </si>
  <si>
    <t>Tax refund(SCB)</t>
  </si>
  <si>
    <t>Pending Cash</t>
  </si>
  <si>
    <t>SCB current A/c</t>
  </si>
  <si>
    <t>Balance after all expenses</t>
  </si>
  <si>
    <t>unifi</t>
  </si>
  <si>
    <t>rent</t>
  </si>
  <si>
    <t>water</t>
  </si>
  <si>
    <t>milk</t>
  </si>
  <si>
    <t>vege</t>
  </si>
  <si>
    <t>chicken</t>
  </si>
  <si>
    <t>grocey</t>
  </si>
  <si>
    <t>Expenses</t>
  </si>
  <si>
    <t>electric</t>
  </si>
  <si>
    <t>Agile Business Analysis (AgileBA®)</t>
  </si>
  <si>
    <t>Foundation Examination</t>
  </si>
  <si>
    <t>Agile Project Management (AgilePM®)</t>
  </si>
  <si>
    <t>Practitioner Examination</t>
  </si>
  <si>
    <t>ASL®</t>
  </si>
  <si>
    <t>AQRO</t>
  </si>
  <si>
    <t>Better Business Cases™</t>
  </si>
  <si>
    <t>BiSL®</t>
  </si>
  <si>
    <t>CHAMPS2®</t>
  </si>
  <si>
    <t>Change Management</t>
  </si>
  <si>
    <t>Re-Registration Examination</t>
  </si>
  <si>
    <t>Cloud Computing</t>
  </si>
  <si>
    <t>COBIT® 5</t>
  </si>
  <si>
    <t>DSDM Atern</t>
  </si>
  <si>
    <t>Earned Value Management Examination</t>
  </si>
  <si>
    <t>Foundation Examination</t>
  </si>
  <si>
    <t>Practitioner Examination </t>
  </si>
  <si>
    <t>Finance for Non-Financial Managers</t>
  </si>
  <si>
    <t>Finance for Non-Financial Managers Examination</t>
  </si>
  <si>
    <t>Auditor Examination</t>
  </si>
  <si>
    <t>ITIL®</t>
  </si>
  <si>
    <t>Intermediate Examination </t>
  </si>
  <si>
    <t>Lean IT</t>
  </si>
  <si>
    <t>Lean Six Sigma</t>
  </si>
  <si>
    <t>Yellow Belt Foundation Examination</t>
  </si>
  <si>
    <t>Lean Six Sigma Orange Belt</t>
  </si>
  <si>
    <t>Lean Six Sigma Green Belt Theory Exam</t>
  </si>
  <si>
    <t>Lean Six Sigma Green Belt Practical Assessment</t>
  </si>
  <si>
    <t>Lean Six Sigma Green Exam &amp; Practical Assessment</t>
  </si>
  <si>
    <t>Lean Six Sigma Black Belt Theory Exam</t>
  </si>
  <si>
    <t>Lean Six Sigma Black Belt Practical Assessment</t>
  </si>
  <si>
    <t>Managing Benefits™</t>
  </si>
  <si>
    <t>MoP® - Management of Portfolios</t>
  </si>
  <si>
    <t>M_o_R® - Management of Risk</t>
  </si>
  <si>
    <t>Practitioner Re-Registration Examination</t>
  </si>
  <si>
    <t>MoV® - Management of Values</t>
  </si>
  <si>
    <t>MSP® - Managing Successful Programmes</t>
  </si>
  <si>
    <t>Advance Practitioner Examination</t>
  </si>
  <si>
    <t>Advanced Practitioner Re-Registration Examination</t>
  </si>
  <si>
    <t>OBASHI®</t>
  </si>
  <si>
    <t>P3O® - Portfolio, Programme and Project Offices</t>
  </si>
  <si>
    <t>Project Management for Sustainable Development™</t>
  </si>
  <si>
    <t>Project Planning &amp; Control</t>
  </si>
  <si>
    <t>Programme and Project Sponsorship Examination</t>
  </si>
  <si>
    <t>PRINCE2® - PRojects IN Controlled Environments</t>
  </si>
  <si>
    <t>Re-registration Examination</t>
  </si>
  <si>
    <t>PRINCE2 Agile™</t>
  </si>
  <si>
    <t>RESILA</t>
  </si>
  <si>
    <t>SDI - Service Desk Institute</t>
  </si>
  <si>
    <t>Service Desk Foundation (SDF) Examination</t>
  </si>
  <si>
    <t>Service Desk Analyst (SDA) Examination</t>
  </si>
  <si>
    <t>Service Desk Manager (SDM) Examination</t>
  </si>
  <si>
    <t>SGF - Sourcing Governance Foundation</t>
  </si>
  <si>
    <t>StakeHolder Engagement Foundation</t>
  </si>
  <si>
    <t>Amount in Ringitts</t>
  </si>
  <si>
    <t>Amount in Pounds</t>
  </si>
  <si>
    <t>Exam Fees 216 (Incl. VAT)</t>
  </si>
  <si>
    <t>ISO/IEC 2</t>
  </si>
  <si>
    <t>ISO/IEC 271</t>
  </si>
  <si>
    <t>Lean Six Sigma Yellow Belt 214</t>
  </si>
  <si>
    <t>PRINCE2 Complete</t>
  </si>
  <si>
    <t>INR</t>
  </si>
  <si>
    <t>USD</t>
  </si>
  <si>
    <t>APMG Exam fees Details</t>
  </si>
  <si>
    <t>/prd/coco/cocodb/dbs/undotbs1</t>
  </si>
  <si>
    <t>/prd/coco/cocodb/dbs/tbs_index01</t>
  </si>
  <si>
    <t>/prd/coco/cocodb/dbs/system</t>
  </si>
  <si>
    <t>/prd/coco/cocorpt/dbs/tbs_index02</t>
  </si>
  <si>
    <t>/prd/coco/cocorpt/dbs/temp1</t>
  </si>
  <si>
    <t>/prd/coco/cocorpt/dbs/tbs_index03</t>
  </si>
  <si>
    <t>J@nuary2017</t>
  </si>
  <si>
    <t>MDS</t>
  </si>
  <si>
    <t>TechSupport-MarketData-GBL@sc.com</t>
  </si>
  <si>
    <t>Tech Support - Market Data-GBL</t>
  </si>
  <si>
    <t>Global, GSDFLTaskForce/GSDFLTaskForce.Global@sc.com</t>
  </si>
  <si>
    <t>How to find max heap size of all ONL/BAT instances</t>
  </si>
  <si>
    <t>cat /etc/redhat-release</t>
  </si>
  <si>
    <t>ps -ef|grep PRD_COCOA_ONL_HK_CL01 or ps -ef|grep PRD_COCOA_BAT_HK_CL01 and then copy the output in the notepad and search for -Xms</t>
  </si>
  <si>
    <t>How to find the ip config of the linux server</t>
  </si>
  <si>
    <t>/sbin/ifconfig</t>
  </si>
  <si>
    <t>*</t>
  </si>
  <si>
    <t>MQUEUE</t>
  </si>
  <si>
    <t>ISIS-PSS; IS-MQ-Support</t>
  </si>
  <si>
    <t>How to check mount points</t>
  </si>
  <si>
    <t>view /etc/exports</t>
  </si>
  <si>
    <t>% of knowledge</t>
  </si>
  <si>
    <t xml:space="preserve">list of all users </t>
  </si>
  <si>
    <t xml:space="preserve">cut -d : -f 1 /etc/passwd
</t>
  </si>
  <si>
    <t>Config file Name</t>
  </si>
  <si>
    <t>SCBSpringDataSourceContext.xml</t>
  </si>
  <si>
    <t>DB connection pool settings</t>
  </si>
  <si>
    <t>log4j.properties</t>
  </si>
  <si>
    <t>for logging information</t>
  </si>
  <si>
    <t>cache management details</t>
  </si>
  <si>
    <t>ehcache_COCOA.xml</t>
  </si>
  <si>
    <t>SCBSpringAppConfigContext.xml</t>
  </si>
  <si>
    <t>smtp server config</t>
  </si>
  <si>
    <t>SCBSpringDataSourceContext_TSAAS.xml</t>
  </si>
  <si>
    <t>TpSystem.Properties</t>
  </si>
  <si>
    <t>Configuration settings for SAM to COCOA</t>
  </si>
  <si>
    <t>WAS_WAAS_Config checks</t>
  </si>
  <si>
    <t>ATOS_Stats</t>
  </si>
  <si>
    <t>http://10.20.176.42:8080/prelytis/Login.html</t>
  </si>
  <si>
    <t>cocoa</t>
  </si>
  <si>
    <t>Feb#2017</t>
  </si>
  <si>
    <t>Restarting the ITRS webdashboard</t>
  </si>
  <si>
    <t>Withdraw the EID for RG1094 for ITRS
cd /opt/ITRS/Webserver
./start_web start start</t>
  </si>
  <si>
    <t>WAAS Servers</t>
  </si>
  <si>
    <t xml:space="preserve">PG1243 </t>
  </si>
  <si>
    <t xml:space="preserve">10.21.214.19 </t>
  </si>
  <si>
    <t>PG1244</t>
  </si>
  <si>
    <t>10.21.214.21</t>
  </si>
  <si>
    <t>RG1243</t>
  </si>
  <si>
    <t>10.21.214.20</t>
  </si>
  <si>
    <t>RG1244</t>
  </si>
  <si>
    <t>10.21.214.22</t>
  </si>
  <si>
    <t>HKLGIPWAS02A</t>
  </si>
  <si>
    <t>HKLGIPWAS03A</t>
  </si>
  <si>
    <t>HKLGISWAS02B</t>
  </si>
  <si>
    <t>HKLGISWAS03B</t>
  </si>
  <si>
    <t>Host Name</t>
  </si>
  <si>
    <t>IP</t>
  </si>
  <si>
    <t>Host Names</t>
  </si>
  <si>
    <t>wasadmsup</t>
  </si>
  <si>
    <t>scope2012</t>
  </si>
  <si>
    <t>VIP IP and Port with http/https connection</t>
  </si>
  <si>
    <t>VIP IP - Production  10.21.213.71 80/443</t>
  </si>
  <si>
    <t>http://cocoa.global.standardchartered.com/magellan_cocoa_srv_web/Cocoa_Prd.jnlp</t>
  </si>
  <si>
    <t>https://cocoa.global.standardchartered.com/magellan_cocoa_srv_web/Cocoa_SSL_Prd.jnlp</t>
  </si>
  <si>
    <t>Web-server and Application server details</t>
  </si>
  <si>
    <t>Servers</t>
  </si>
  <si>
    <t>Web server and ODR</t>
  </si>
  <si>
    <t xml:space="preserve">Application server </t>
  </si>
  <si>
    <t xml:space="preserve">Username </t>
  </si>
  <si>
    <t>PRD server</t>
  </si>
  <si>
    <t xml:space="preserve">10.21.208.14    </t>
  </si>
  <si>
    <t xml:space="preserve">10.21.209.42    </t>
  </si>
  <si>
    <t>DR server</t>
  </si>
  <si>
    <t xml:space="preserve">10.21.208.15    </t>
  </si>
  <si>
    <t xml:space="preserve">10.21.209.43    </t>
  </si>
  <si>
    <t>Cluster and JVM Names</t>
  </si>
  <si>
    <t>Clusters</t>
  </si>
  <si>
    <t>JVM</t>
  </si>
  <si>
    <t>PRD_WAAS_COCOA_ONL_APP_HK_DC</t>
  </si>
  <si>
    <t>PRD_WAAS_COCOA_ONL_APP_HK_DC_PRD_WAAS_OTPTRADE_APP_NODE05A</t>
  </si>
  <si>
    <t>PRD_WAAS_COCOA_ONL_APP_HK_DC_PRD_WAAS_OTPTRADE_APP_NODE06A</t>
  </si>
  <si>
    <t>PRD_WAAS_COCOA_ONL_APP_HK_DC_PRD_WAAS_OTPTRADE_APP_NODE07A</t>
  </si>
  <si>
    <t>PRD_WAAS_COCOA_ONL_APP_HK_DC_PRD_WAAS_OTPTRADE_APP_NODE08A</t>
  </si>
  <si>
    <t>PRD_WAAS_COCOA_BAT_APP_HK_DC</t>
  </si>
  <si>
    <t>PRD_WAAS_COCOA_BAT_APP_HK_DC_PRD_WAAS_OTPTRADE_APP_NODE05A</t>
  </si>
  <si>
    <t>PRD_WAAS_COCOA_BAT_APP_HK_DC_PRD_WAAS_OTPTRADE_APP_NODE06A </t>
  </si>
  <si>
    <t>PRD_WAAS_COCOA_BAT_APP_HK_DC_PRD_WAAS_OTPTRADE_APP_NODE07A </t>
  </si>
  <si>
    <t>PRD_WAAS_COCOA_BAT_APP_HK_DC_PRD_WAAS_OTPTRADE_APP_NODE08A </t>
  </si>
  <si>
    <t>App Log - Same path for all servers</t>
  </si>
  <si>
    <t>/IBM/websphere/support/app/logs/COCOA_ONLINE/</t>
  </si>
  <si>
    <t>/IBM/websphere/support/app/logs/PRD_COCOABATCH/</t>
  </si>
  <si>
    <t>System Log</t>
  </si>
  <si>
    <t>App Host Name</t>
  </si>
  <si>
    <t xml:space="preserve">App IP </t>
  </si>
  <si>
    <t>System Log Path</t>
  </si>
  <si>
    <t xml:space="preserve">10.21.208.14  </t>
  </si>
  <si>
    <t>ONLINE</t>
  </si>
  <si>
    <t>/IBM/websphere/support/logs/PRD_WAAS_OTPTRADE_HK_APP05A/PRD_WAAS_COCOA_ONL_APP_HK_DC_PRD_WAAS_OTPTRADE_APP_NODE05A</t>
  </si>
  <si>
    <t>/IBM/websphere/support/logs/PRD_WAAS_OTPTRADE_HK_APP05A/PRD_WAAS_COCOA_BAT_APP_HK_DC_PRD_WAAS_OTPTRADE_APP_NODE05A</t>
  </si>
  <si>
    <t>10.21.209.42</t>
  </si>
  <si>
    <t>/IBM/websphere/support/logs/PRD_WAAS_OTPTRADE_HK_APP07A/PRD_WAAS_COCOA_ONL_APP_HK_DC_PRD_WAAS_OTPTRADE_APP_NODE07A</t>
  </si>
  <si>
    <t>/IBM/websphere/support/logs/PRD_WAAS_OTPTRADE_HK_APP07A/PRD_WAAS_COCOA_BAT_APP_HK_DC_PRD_WAAS_OTPTRADE_APP_NODE07A</t>
  </si>
  <si>
    <t>10.21.208.15</t>
  </si>
  <si>
    <t>/IBM/websphere/support/logs/PRD_WAAS_OTPTRADE_HK_APP06A/PRD_WAAS_COCOA_ONL_APP_HK_DC_PRD_WAAS_OTPTRADE_APP_NODE06A</t>
  </si>
  <si>
    <t>/IBM/websphere/support/logs/PRD_WAAS_OTPTRADE_HK_APP06A/PRD_WAAS_COCOA_BAT_APP_HK_DC_PRD_WAAS_OTPTRADE_APP_NODE06A</t>
  </si>
  <si>
    <t xml:space="preserve">10.21.209.43 </t>
  </si>
  <si>
    <t>/IBM/websphere/support/logs/PRD_WAAS_OTPTRADE_HK_APP08A/PRD_WAAS_COCOA_ONL_APP_HK_DC_PRD_WAAS_OTPTRADE_APP_NODE08A</t>
  </si>
  <si>
    <t>/IBM/websphere/support/logs/PRD_WAAS_OTPTRADE_HK_APP08A/PRD_WAAS_COCOA_BAT_APP_HK_DC_PRD_WAAS_OTPTRADE_APP_NODE08A</t>
  </si>
  <si>
    <t>Path for all servers</t>
  </si>
  <si>
    <t>Online</t>
  </si>
  <si>
    <t>Batch</t>
  </si>
  <si>
    <t>Context root</t>
  </si>
  <si>
    <t>magellan_cocoa_srv_web</t>
  </si>
  <si>
    <t>magellan_cocoa_bat_srv_web</t>
  </si>
  <si>
    <t>magellan_cocoa_ng_srv_web</t>
  </si>
  <si>
    <t>magellan_cocoa_bat_ng_srv_web</t>
  </si>
  <si>
    <t>Virtual Host</t>
  </si>
  <si>
    <t>PRD_WAAS_COCOAONL_VH</t>
  </si>
  <si>
    <t>PRD_WAAS_COCOABAT_VH</t>
  </si>
  <si>
    <t>Ear Path</t>
  </si>
  <si>
    <t>/IBM/websphere/apps/PRD_WAAS_COCOA_HK_APP.ear/magellan_srv_web.war</t>
  </si>
  <si>
    <t>/IBM/websphere/apps/PRD_WAAS_COCOA_BAT_HK_APP.ear/magellan_srv_web.war</t>
  </si>
  <si>
    <t>App Log</t>
  </si>
  <si>
    <t>Bin Path</t>
  </si>
  <si>
    <t>/IBM/websphere/was85/java/bin/</t>
  </si>
  <si>
    <t>Font Path</t>
  </si>
  <si>
    <t>/IBM/websphere/was85/java/jre/lib/fonts</t>
  </si>
  <si>
    <t>JVM heap size</t>
  </si>
  <si>
    <t>/IBM/websphere/was85/deploytool/itp/ejbdeploy.sh</t>
  </si>
  <si>
    <t>tmp folder</t>
  </si>
  <si>
    <t xml:space="preserve">/prd/cocoa/tmp/ </t>
  </si>
  <si>
    <t>DB Keyword</t>
  </si>
  <si>
    <t>PROD</t>
  </si>
  <si>
    <t>Config - Same path for all servers</t>
  </si>
  <si>
    <t>/IBM/websphere/config/PRD_COCOA/NODE1/</t>
  </si>
  <si>
    <t>/IBM/websphere/config/PRD_COCOA/COCOA_COMMON/</t>
  </si>
  <si>
    <t>/IBM/websphere/config/PRD_COCOA/template/</t>
  </si>
  <si>
    <t>/IBM/websphere/config/PRD_COCOA/cache/</t>
  </si>
  <si>
    <t>/IBM/websphere/config/PRD_COCOABATCH/NODE1/</t>
  </si>
  <si>
    <t>/IBM/websphere/config/PRD_COCOABATCH/COCOA_COMMON/</t>
  </si>
  <si>
    <t>/IBM/websphere/config/PRD_COCOABATCH/template/</t>
  </si>
  <si>
    <t>/IBM/websphere/config/PRD_COCOABATCH/cache/</t>
  </si>
  <si>
    <t>Port details for all servers</t>
  </si>
  <si>
    <t>Jmx</t>
  </si>
  <si>
    <t>Same for all</t>
  </si>
  <si>
    <t>Bootstrap(Online)</t>
  </si>
  <si>
    <t>Bootstrap(Batch)</t>
  </si>
  <si>
    <t>ecache</t>
  </si>
  <si>
    <t>wcport</t>
  </si>
  <si>
    <t>batch</t>
  </si>
  <si>
    <t>Config Files changed path, IP and port</t>
  </si>
  <si>
    <t>S.No</t>
  </si>
  <si>
    <t>File name</t>
  </si>
  <si>
    <t>Port</t>
  </si>
  <si>
    <t>Config path</t>
  </si>
  <si>
    <t>TPjmx.properties</t>
  </si>
  <si>
    <t>TPAppWeb.properties</t>
  </si>
  <si>
    <t>TPSystem.properties</t>
  </si>
  <si>
    <t>SCBSpringManagementContext.xml</t>
  </si>
  <si>
    <t>WAAS Log Verification</t>
  </si>
  <si>
    <t xml:space="preserve">list groups </t>
  </si>
  <si>
    <t>lsgroup  -c ALL</t>
  </si>
  <si>
    <t>list users</t>
  </si>
  <si>
    <t>awk -F: '{print $5"|"$1"|"$3}' /etc/passwd</t>
  </si>
  <si>
    <t>user properties</t>
  </si>
  <si>
    <t>id oracle</t>
  </si>
  <si>
    <t>lsdev -Cc processor</t>
  </si>
  <si>
    <t>How to comment a line in bat file</t>
  </si>
  <si>
    <t>REM before the line</t>
  </si>
  <si>
    <t>March#2017</t>
  </si>
  <si>
    <t>MQ status command for itrs</t>
  </si>
  <si>
    <t>echo "dis qs"|runmqsc HKOAF1U1 | egrep 'CURDEPTH|QUEUE'| awk 'NR%2{printf"%s,",$1;next;}1'|sed 's/TYPE(QUEUE)//g;s/CURDEPTH(//g;s/)//g'</t>
  </si>
  <si>
    <t>echo "dis qs(*)"|runmqsc HKCCA1P1 | egrep 'CURDEPTH|QUEUE'| awk 'NR%2{printf"%s,",$1;next;}1'|sed 's/TYPE(QUEUE)//g;s/CURDEPTH(//g;s/)//g;s/QUEUE(//g'</t>
  </si>
  <si>
    <t>2017#Apr</t>
  </si>
  <si>
    <t>CTMU Global</t>
  </si>
  <si>
    <t>lparstat -i|grep CPU</t>
  </si>
  <si>
    <t>oracle license enquiry for no of CPUs</t>
  </si>
  <si>
    <t>MIM Bridge</t>
  </si>
  <si>
    <t>May#2017</t>
  </si>
  <si>
    <t>June#2017</t>
  </si>
  <si>
    <t>Network team</t>
  </si>
  <si>
    <t>GNOC;ISO-Supp-Networks-GNOC</t>
  </si>
  <si>
    <t>ISO-GMC-EVENT MONITORING-N/W</t>
  </si>
  <si>
    <t>TKT Assignment</t>
  </si>
  <si>
    <t>Global, GSDFLTaskForce</t>
  </si>
  <si>
    <t>Server Details_COCOA</t>
  </si>
  <si>
    <t>Server Details_TD</t>
  </si>
  <si>
    <t>PG897</t>
  </si>
  <si>
    <t>10.20.195.247</t>
  </si>
  <si>
    <t>rtpsupp</t>
  </si>
  <si>
    <t>RG897</t>
  </si>
  <si>
    <t>10.20.195.248</t>
  </si>
  <si>
    <t>PG1093</t>
  </si>
  <si>
    <t>RG1093</t>
  </si>
  <si>
    <t>10.21.147.216</t>
  </si>
  <si>
    <t>10.21.147.217</t>
  </si>
  <si>
    <t>TD#supp678</t>
  </si>
  <si>
    <t>App Servers</t>
  </si>
  <si>
    <t>RTP -Transfer-ESB(feeds)</t>
  </si>
  <si>
    <t>PG1173</t>
  </si>
  <si>
    <t>RG1173</t>
  </si>
  <si>
    <t>10.21.144.87</t>
  </si>
  <si>
    <t>10.21.144.88</t>
  </si>
  <si>
    <t>otpsupp</t>
  </si>
  <si>
    <t>Server Type/Purpose</t>
  </si>
  <si>
    <t>HKLVAPTRP01</t>
  </si>
  <si>
    <t>MQ server</t>
  </si>
  <si>
    <t>10.21.151.147</t>
  </si>
  <si>
    <t>PG197</t>
  </si>
  <si>
    <t>PG198</t>
  </si>
  <si>
    <t>10.21.132.11</t>
  </si>
  <si>
    <t>10.21.132.14</t>
  </si>
  <si>
    <t>atpsupp</t>
  </si>
  <si>
    <t>RTP DB</t>
  </si>
  <si>
    <t>ATP DB</t>
  </si>
  <si>
    <t>Log verification paths</t>
  </si>
  <si>
    <t>system logs path:</t>
  </si>
  <si>
    <t>/IBM/websphere/was8.5/profiles/AppSrv01/logs</t>
  </si>
  <si>
    <t>log path for IWS01 :</t>
  </si>
  <si>
    <t>/IBM/websphere/was8.5/profiles/AppSrv01/logs/TFIWS01/SystemOut.log</t>
  </si>
  <si>
    <t>/IBM/websphere/was8.5/profiles/AppSrv01/logs/TFIWS01/SystemErr.log</t>
  </si>
  <si>
    <t xml:space="preserve">/prd/gtps/hk/logs/TFIWS01/iws/web/app.log </t>
  </si>
  <si>
    <t>ESB BOX:</t>
  </si>
  <si>
    <t>For DTP to TD, the log will be</t>
  </si>
  <si>
    <t>/apps/jboss/support/logs/ESB/TFMIS01/magellan_ng_srv_dtp_sender/web/app.log</t>
  </si>
  <si>
    <t>http://10.20.195.247:631/printers/</t>
  </si>
  <si>
    <t>http://10.21.147.216:631/printers/</t>
  </si>
  <si>
    <t>http://10.20.195.248:631/printers/</t>
  </si>
  <si>
    <t>http://10.21.147.217:631/printers/</t>
  </si>
  <si>
    <r>
      <t>user id</t>
    </r>
    <r>
      <rPr>
        <sz val="11"/>
        <color theme="1"/>
        <rFont val="Calibri"/>
        <family val="2"/>
        <scheme val="minor"/>
      </rPr>
      <t xml:space="preserve"> :</t>
    </r>
    <r>
      <rPr>
        <sz val="9"/>
        <color rgb="FF6D6E71"/>
        <rFont val="Book Antiqua"/>
        <family val="1"/>
      </rPr>
      <t>rtpsupp/ password :scope@2013</t>
    </r>
  </si>
  <si>
    <t>CUPS Printers Set up</t>
  </si>
  <si>
    <t>BO Report</t>
  </si>
  <si>
    <t>http://10.21.151.151:8080/BOE/BI</t>
  </si>
  <si>
    <t>User id : TD_USER / password: TD1234</t>
  </si>
  <si>
    <t>BO Server</t>
  </si>
  <si>
    <t>AIS Portal – user id: bank id /pswd</t>
  </si>
  <si>
    <t>http://10.20.195.243:8080/aisrep/ExecuteCommand.jsp</t>
  </si>
  <si>
    <t>ISO-TO-GSD-KL PLATFORM ADMIN</t>
  </si>
  <si>
    <t>Unlock Password</t>
  </si>
  <si>
    <t>scope#1234</t>
  </si>
  <si>
    <t xml:space="preserve">USER#2017    </t>
  </si>
  <si>
    <t>DOCKERS</t>
  </si>
  <si>
    <t>PRD_TFMIS_HUB_HK_01</t>
  </si>
  <si>
    <t>DR_TFMIS_HUB_HK_01</t>
  </si>
  <si>
    <t>/apps/jboss/support/logs/PRD_TFMIS_HUB_HK_01/catalina.out</t>
  </si>
  <si>
    <t>/apps/jboss/support/logs/DR_TFMIS_HUB_HK_01/catalina.out</t>
  </si>
  <si>
    <t>RG816</t>
  </si>
  <si>
    <t>10.20.231.202</t>
  </si>
  <si>
    <t>samsupp</t>
  </si>
  <si>
    <t>Oct@2016</t>
  </si>
  <si>
    <t>EID Withdrawal</t>
  </si>
  <si>
    <t xml:space="preserve">GBL-GIS-IAM-PIM </t>
  </si>
  <si>
    <t>GIS IAM PID Support</t>
  </si>
  <si>
    <t>Acess related</t>
  </si>
  <si>
    <t>RMS-GIS-I&amp;A-ASRM-WEST</t>
  </si>
  <si>
    <t>ASRMWEST, GIS</t>
  </si>
  <si>
    <t>Web apps BAU</t>
  </si>
  <si>
    <t xml:space="preserve">ISO-SUPP-WEB-BAU
</t>
  </si>
  <si>
    <t xml:space="preserve">Group 1 - 21:30 </t>
  </si>
  <si>
    <t>Business Start (HKT)</t>
  </si>
  <si>
    <t>Transaction</t>
  </si>
  <si>
    <t>Group 2 - 22:30</t>
  </si>
  <si>
    <t>√</t>
  </si>
  <si>
    <t>Group 3 - 00:00</t>
  </si>
  <si>
    <t>Group 4 - 01:30</t>
  </si>
  <si>
    <t>SP</t>
  </si>
  <si>
    <t>Group 5 - 02:30</t>
  </si>
  <si>
    <t>Group 6 - 3:30</t>
  </si>
  <si>
    <t>DF</t>
  </si>
  <si>
    <t>Group 7 - 4:30</t>
  </si>
  <si>
    <t>Group 8 - 5:30</t>
  </si>
  <si>
    <t>Group 9 - 6:30</t>
  </si>
  <si>
    <t>Group 10 - 7:30</t>
  </si>
  <si>
    <t>Group 11 - 8:30</t>
  </si>
  <si>
    <t>Group 12 - 9:30</t>
  </si>
  <si>
    <t>Group 13 - 10:30</t>
  </si>
  <si>
    <t>Group 14 - 11:30</t>
  </si>
  <si>
    <t>ATOS GEMS alert team</t>
  </si>
  <si>
    <t>DLSGO-MO-GEMS-AP@atos.net</t>
  </si>
  <si>
    <t>supportTD@17</t>
  </si>
  <si>
    <t>RTPsupp@2017</t>
  </si>
  <si>
    <t xml:space="preserve">10.21.214.14 </t>
  </si>
  <si>
    <t>2A- 10.21.208.14</t>
  </si>
  <si>
    <t>3A - 10.21.209.42</t>
  </si>
  <si>
    <t>2B - 10.21.208.15</t>
  </si>
  <si>
    <t>3B - 10.21.209.43</t>
  </si>
  <si>
    <t>list all process running in docker</t>
  </si>
  <si>
    <t>docker ps</t>
  </si>
  <si>
    <t>list all docker images</t>
  </si>
  <si>
    <t>docker images</t>
  </si>
  <si>
    <t>view the steps executed while starting a dockeer process</t>
  </si>
  <si>
    <t>docker inspect container_id</t>
  </si>
  <si>
    <t>it is a mandatory if we don’t do that everything you write in a container will be gone</t>
  </si>
  <si>
    <t>Mounting a volume</t>
  </si>
  <si>
    <t>docker image cannot be tainted</t>
  </si>
  <si>
    <t>two types of volume bind mounted and the naïve volume</t>
  </si>
  <si>
    <t xml:space="preserve">graph location </t>
  </si>
  <si>
    <t>/var/lib/docker</t>
  </si>
  <si>
    <t>no of container</t>
  </si>
  <si>
    <t>docker ps -q | wc -l</t>
  </si>
  <si>
    <t>ls -alh                list files with sizes</t>
  </si>
  <si>
    <t>nginxdemos/hello</t>
  </si>
  <si>
    <t>--publish-add 80:80 service_name</t>
  </si>
  <si>
    <t>image</t>
  </si>
  <si>
    <t>in case spring cloud config service is not up then cannot restart any microservice</t>
  </si>
  <si>
    <t>cannot put property file in the ms as in case of any issue have to rebuild the jar again and docker image and the whole deployment process</t>
  </si>
  <si>
    <t>ribbon client finds if the service is up and will send the url to api</t>
  </si>
  <si>
    <t>reverse proxy</t>
  </si>
  <si>
    <t>create a swarm</t>
  </si>
  <si>
    <t>creatre a worker</t>
  </si>
  <si>
    <t>create another manager in the swarm</t>
  </si>
  <si>
    <t>docker swarm init --advertise-addr eth1</t>
  </si>
  <si>
    <t>find File_path -type f -exec zgrep -H 'text to find here' {} \;</t>
  </si>
  <si>
    <t>Find a file with a particular text that are zipped</t>
  </si>
  <si>
    <t>Days left to move back to India</t>
  </si>
  <si>
    <t xml:space="preserve">date ; ps -ef|grep java|grep Dwas|grep -v grep|awk {'print $1 "|" $2 "|" $(NF-3) "|" $(NF-2) "|" $(NF-1) "|" $NF'}|sort|uniq; ps -ef|grep httpd|grep -v grep|grep root|sort|uniq </t>
  </si>
  <si>
    <t xml:space="preserve">date ; ps -ef|grep java|grep Dwas|grep -v grep|awk {'print $1 "|" $(NF-3) "|" $NF'}|sort|uniq; ps -ef|grep httpd|grep -v grep|grep root|sort|uniq </t>
  </si>
  <si>
    <t>ls -lrt  /IBM/websphere/support/logs/PRD_WAAS_OTPTRADE_HK_APP05B/PRD_WAAS_RTP_ITP_APP_HK_DC_PRD_WAAS_OTPTRADE_APP_NODE05B | grep SystemOut.log| awk '{ print "Sysout Last_update_Timestamp " $6$7 " " $8}'| sed -n 2p</t>
  </si>
  <si>
    <t>date ; ps -ef|grep java|awk {'print  $1 "|" $NF'}|sort|uniq;</t>
  </si>
  <si>
    <t>/prd/gtps/hk/bin/scripts/TFTIPVPRPMONT.sh</t>
  </si>
  <si>
    <t>suppESB@2017</t>
  </si>
  <si>
    <t>last updated file in a directory</t>
  </si>
  <si>
    <r>
      <t xml:space="preserve">ls -t1 |  head -n </t>
    </r>
    <r>
      <rPr>
        <sz val="10"/>
        <color rgb="FF7D2727"/>
        <rFont val="Inherit"/>
      </rPr>
      <t>1</t>
    </r>
  </si>
  <si>
    <t>maybank</t>
  </si>
  <si>
    <t>2A</t>
  </si>
  <si>
    <t>http://10.21.208.14:631/</t>
  </si>
  <si>
    <t>3A</t>
  </si>
  <si>
    <t>http://10.21.209.42:631/</t>
  </si>
  <si>
    <t>2B</t>
  </si>
  <si>
    <t>http://10.21.208.15:631/</t>
  </si>
  <si>
    <t>3B</t>
  </si>
  <si>
    <t>http://10.21.209.43:631/</t>
  </si>
  <si>
    <t>pmrun bash
su - user_id</t>
  </si>
  <si>
    <t>how to run switch user</t>
  </si>
  <si>
    <t>Otp@BO2017</t>
  </si>
  <si>
    <t>GBL-OSV-AO-HK PROXIMITY</t>
  </si>
  <si>
    <r>
      <t>No </t>
    </r>
    <r>
      <rPr>
        <sz val="9"/>
        <color rgb="FF000000"/>
        <rFont val="MS Shell Dlg 2"/>
      </rPr>
      <t>    </t>
    </r>
    <r>
      <rPr>
        <b/>
        <sz val="9"/>
        <color rgb="FF000000"/>
        <rFont val="MS Shell Dlg 2"/>
      </rPr>
      <t xml:space="preserve"> </t>
    </r>
    <r>
      <rPr>
        <b/>
        <sz val="10"/>
        <color rgb="FF1F497D"/>
        <rFont val="Verdana"/>
        <family val="2"/>
      </rPr>
      <t>INSTANCE NAME</t>
    </r>
    <r>
      <rPr>
        <sz val="9"/>
        <color rgb="FF000000"/>
        <rFont val="MS Shell Dlg 2"/>
      </rPr>
      <t>  </t>
    </r>
    <r>
      <rPr>
        <b/>
        <sz val="9"/>
        <color rgb="FF000000"/>
        <rFont val="MS Shell Dlg 2"/>
      </rPr>
      <t xml:space="preserve"> </t>
    </r>
    <r>
      <rPr>
        <b/>
        <sz val="10"/>
        <color rgb="FF1F497D"/>
        <rFont val="Verdana"/>
        <family val="2"/>
      </rPr>
      <t>PG1173(10.21.144.87)</t>
    </r>
    <r>
      <rPr>
        <sz val="9"/>
        <color rgb="FF000000"/>
        <rFont val="MS Shell Dlg 2"/>
      </rPr>
      <t>   </t>
    </r>
    <r>
      <rPr>
        <b/>
        <sz val="9"/>
        <color rgb="FF000000"/>
        <rFont val="MS Shell Dlg 2"/>
      </rPr>
      <t xml:space="preserve"> </t>
    </r>
    <r>
      <rPr>
        <b/>
        <sz val="10"/>
        <color rgb="FF1F497D"/>
        <rFont val="Verdana"/>
        <family val="2"/>
      </rPr>
      <t>RG1173(10.21.144.88)</t>
    </r>
    <r>
      <rPr>
        <sz val="9"/>
        <color rgb="FF000000"/>
        <rFont val="MS Shell Dlg 2"/>
      </rPr>
      <t>   </t>
    </r>
    <r>
      <rPr>
        <b/>
        <sz val="9"/>
        <color rgb="FF000000"/>
        <rFont val="MS Shell Dlg 2"/>
      </rPr>
      <t xml:space="preserve"> </t>
    </r>
    <r>
      <rPr>
        <b/>
        <sz val="10"/>
        <color rgb="FF1F497D"/>
        <rFont val="Verdana"/>
        <family val="2"/>
      </rPr>
      <t>VIP IP Address/ URL </t>
    </r>
    <r>
      <rPr>
        <sz val="9"/>
        <color rgb="FF000000"/>
        <rFont val="MS Shell Dlg 2"/>
      </rPr>
      <t>   </t>
    </r>
    <r>
      <rPr>
        <b/>
        <sz val="9"/>
        <color rgb="FF000000"/>
        <rFont val="MS Shell Dlg 2"/>
      </rPr>
      <t xml:space="preserve"> </t>
    </r>
    <r>
      <rPr>
        <b/>
        <sz val="10"/>
        <color rgb="FF1F497D"/>
        <rFont val="Verdana"/>
        <family val="2"/>
      </rPr>
      <t>Exist/New</t>
    </r>
    <r>
      <rPr>
        <sz val="9"/>
        <color rgb="FF000000"/>
        <rFont val="MS Shell Dlg 2"/>
      </rPr>
      <t>      </t>
    </r>
  </si>
  <si>
    <r>
      <t>                               </t>
    </r>
    <r>
      <rPr>
        <b/>
        <sz val="9"/>
        <color rgb="FF000000"/>
        <rFont val="MS Shell Dlg 2"/>
      </rPr>
      <t xml:space="preserve"> </t>
    </r>
    <r>
      <rPr>
        <b/>
        <sz val="10"/>
        <color rgb="FF1F497D"/>
        <rFont val="Verdana"/>
        <family val="2"/>
      </rPr>
      <t>            F5</t>
    </r>
    <r>
      <rPr>
        <sz val="9"/>
        <color rgb="FF000000"/>
        <rFont val="MS Shell Dlg 2"/>
      </rPr>
      <t>         </t>
    </r>
  </si>
  <si>
    <r>
      <t>               </t>
    </r>
    <r>
      <rPr>
        <b/>
        <sz val="9"/>
        <color rgb="FF000000"/>
        <rFont val="MS Shell Dlg 2"/>
      </rPr>
      <t xml:space="preserve"> </t>
    </r>
    <r>
      <rPr>
        <b/>
        <sz val="10"/>
        <color rgb="FF1F497D"/>
        <rFont val="Verdana"/>
        <family val="2"/>
      </rPr>
      <t>Instance name</t>
    </r>
    <r>
      <rPr>
        <sz val="9"/>
        <color rgb="FF000000"/>
        <rFont val="MS Shell Dlg 2"/>
      </rPr>
      <t>  </t>
    </r>
    <r>
      <rPr>
        <b/>
        <sz val="9"/>
        <color rgb="FF000000"/>
        <rFont val="MS Shell Dlg 2"/>
      </rPr>
      <t xml:space="preserve"> </t>
    </r>
    <r>
      <rPr>
        <b/>
        <sz val="10"/>
        <color rgb="FF1F497D"/>
        <rFont val="Verdana"/>
        <family val="2"/>
      </rPr>
      <t>HTTP</t>
    </r>
    <r>
      <rPr>
        <sz val="9"/>
        <color rgb="FF000000"/>
        <rFont val="MS Shell Dlg 2"/>
      </rPr>
      <t>   </t>
    </r>
    <r>
      <rPr>
        <b/>
        <sz val="9"/>
        <color rgb="FF000000"/>
        <rFont val="MS Shell Dlg 2"/>
      </rPr>
      <t xml:space="preserve"> </t>
    </r>
    <r>
      <rPr>
        <b/>
        <sz val="10"/>
        <color rgb="FF1F497D"/>
        <rFont val="Verdana"/>
        <family val="2"/>
      </rPr>
      <t>HTTPS</t>
    </r>
    <r>
      <rPr>
        <sz val="9"/>
        <color rgb="FF000000"/>
        <rFont val="MS Shell Dlg 2"/>
      </rPr>
      <t>  </t>
    </r>
    <r>
      <rPr>
        <b/>
        <sz val="9"/>
        <color rgb="FF000000"/>
        <rFont val="MS Shell Dlg 2"/>
      </rPr>
      <t xml:space="preserve"> </t>
    </r>
    <r>
      <rPr>
        <b/>
        <sz val="10"/>
        <color rgb="FF1F497D"/>
        <rFont val="Verdana"/>
        <family val="2"/>
      </rPr>
      <t>Instance name</t>
    </r>
    <r>
      <rPr>
        <sz val="9"/>
        <color rgb="FF000000"/>
        <rFont val="MS Shell Dlg 2"/>
      </rPr>
      <t>  </t>
    </r>
    <r>
      <rPr>
        <b/>
        <sz val="9"/>
        <color rgb="FF000000"/>
        <rFont val="MS Shell Dlg 2"/>
      </rPr>
      <t xml:space="preserve"> </t>
    </r>
    <r>
      <rPr>
        <b/>
        <sz val="10"/>
        <color rgb="FF1F497D"/>
        <rFont val="Verdana"/>
        <family val="2"/>
      </rPr>
      <t>HTTP</t>
    </r>
    <r>
      <rPr>
        <sz val="9"/>
        <color rgb="FF000000"/>
        <rFont val="MS Shell Dlg 2"/>
      </rPr>
      <t>   </t>
    </r>
    <r>
      <rPr>
        <b/>
        <sz val="9"/>
        <color rgb="FF000000"/>
        <rFont val="MS Shell Dlg 2"/>
      </rPr>
      <t xml:space="preserve"> </t>
    </r>
    <r>
      <rPr>
        <b/>
        <sz val="10"/>
        <color rgb="FF1F497D"/>
        <rFont val="Verdana"/>
        <family val="2"/>
      </rPr>
      <t>HTTPS</t>
    </r>
    <r>
      <rPr>
        <sz val="9"/>
        <color rgb="FF000000"/>
        <rFont val="MS Shell Dlg 2"/>
      </rPr>
      <t>  </t>
    </r>
    <r>
      <rPr>
        <b/>
        <sz val="9"/>
        <color rgb="FF000000"/>
        <rFont val="MS Shell Dlg 2"/>
      </rPr>
      <t xml:space="preserve"> </t>
    </r>
    <r>
      <rPr>
        <b/>
        <sz val="10"/>
        <color rgb="FF1F497D"/>
        <rFont val="Verdana"/>
        <family val="2"/>
      </rPr>
      <t>VIP Address</t>
    </r>
    <r>
      <rPr>
        <sz val="9"/>
        <color rgb="FF000000"/>
        <rFont val="MS Shell Dlg 2"/>
      </rPr>
      <t>    </t>
    </r>
    <r>
      <rPr>
        <b/>
        <sz val="9"/>
        <color rgb="FF000000"/>
        <rFont val="MS Shell Dlg 2"/>
      </rPr>
      <t xml:space="preserve"> </t>
    </r>
    <r>
      <rPr>
        <b/>
        <sz val="10"/>
        <color rgb="FF1F497D"/>
        <rFont val="Verdana"/>
        <family val="2"/>
      </rPr>
      <t>HTTP</t>
    </r>
    <r>
      <rPr>
        <sz val="9"/>
        <color rgb="FF000000"/>
        <rFont val="MS Shell Dlg 2"/>
      </rPr>
      <t>   </t>
    </r>
    <r>
      <rPr>
        <b/>
        <sz val="9"/>
        <color rgb="FF000000"/>
        <rFont val="MS Shell Dlg 2"/>
      </rPr>
      <t xml:space="preserve"> </t>
    </r>
    <r>
      <rPr>
        <b/>
        <sz val="10"/>
        <color rgb="FF1F497D"/>
        <rFont val="Verdana"/>
        <family val="2"/>
      </rPr>
      <t>HTTPS</t>
    </r>
    <r>
      <rPr>
        <sz val="9"/>
        <color rgb="FF000000"/>
        <rFont val="MS Shell Dlg 2"/>
      </rPr>
      <t>  </t>
    </r>
    <r>
      <rPr>
        <b/>
        <sz val="9"/>
        <color rgb="FF000000"/>
        <rFont val="MS Shell Dlg 2"/>
      </rPr>
      <t xml:space="preserve"> </t>
    </r>
    <r>
      <rPr>
        <b/>
        <sz val="10"/>
        <color rgb="FF1F497D"/>
        <rFont val="Segoe UI"/>
        <family val="2"/>
      </rPr>
      <t> </t>
    </r>
    <r>
      <rPr>
        <sz val="9"/>
        <color rgb="FF000000"/>
        <rFont val="MS Shell Dlg 2"/>
      </rPr>
      <t>      </t>
    </r>
  </si>
  <si>
    <r>
      <t>1      </t>
    </r>
    <r>
      <rPr>
        <b/>
        <sz val="9"/>
        <color rgb="FF000000"/>
        <rFont val="MS Shell Dlg 2"/>
      </rPr>
      <t xml:space="preserve"> </t>
    </r>
    <r>
      <rPr>
        <b/>
        <sz val="10"/>
        <color rgb="FF1F497D"/>
        <rFont val="Verdana"/>
        <family val="2"/>
      </rPr>
      <t>ESB 01</t>
    </r>
    <r>
      <rPr>
        <sz val="9"/>
        <color rgb="FF000000"/>
        <rFont val="MS Shell Dlg 2"/>
      </rPr>
      <t> </t>
    </r>
    <r>
      <rPr>
        <b/>
        <sz val="9"/>
        <color rgb="FF000000"/>
        <rFont val="MS Shell Dlg 2"/>
      </rPr>
      <t xml:space="preserve"> </t>
    </r>
    <r>
      <rPr>
        <b/>
        <sz val="10"/>
        <color rgb="FF1F497D"/>
        <rFont val="Verdana"/>
        <family val="2"/>
      </rPr>
      <t>PRD_TFESB_HUB_HK_01</t>
    </r>
    <r>
      <rPr>
        <sz val="9"/>
        <color rgb="FF000000"/>
        <rFont val="MS Shell Dlg 2"/>
      </rPr>
      <t>    </t>
    </r>
    <r>
      <rPr>
        <b/>
        <sz val="9"/>
        <color rgb="FF000000"/>
        <rFont val="MS Shell Dlg 2"/>
      </rPr>
      <t xml:space="preserve"> </t>
    </r>
    <r>
      <rPr>
        <b/>
        <sz val="10"/>
        <color rgb="FF1F497D"/>
        <rFont val="Verdana"/>
        <family val="2"/>
      </rPr>
      <t>9200</t>
    </r>
    <r>
      <rPr>
        <sz val="9"/>
        <color rgb="FF000000"/>
        <rFont val="MS Shell Dlg 2"/>
      </rPr>
      <t>   </t>
    </r>
    <r>
      <rPr>
        <b/>
        <sz val="9"/>
        <color rgb="FF000000"/>
        <rFont val="MS Shell Dlg 2"/>
      </rPr>
      <t xml:space="preserve"> </t>
    </r>
    <r>
      <rPr>
        <b/>
        <sz val="10"/>
        <color rgb="FF1F497D"/>
        <rFont val="Verdana"/>
        <family val="2"/>
      </rPr>
      <t>9201</t>
    </r>
    <r>
      <rPr>
        <sz val="9"/>
        <color rgb="FF000000"/>
        <rFont val="MS Shell Dlg 2"/>
      </rPr>
      <t>   </t>
    </r>
    <r>
      <rPr>
        <b/>
        <sz val="9"/>
        <color rgb="FF000000"/>
        <rFont val="MS Shell Dlg 2"/>
      </rPr>
      <t xml:space="preserve"> </t>
    </r>
    <r>
      <rPr>
        <b/>
        <sz val="10"/>
        <color rgb="FF1F497D"/>
        <rFont val="Verdana"/>
        <family val="2"/>
      </rPr>
      <t>DR_TFESB_HUB_HK_01</t>
    </r>
    <r>
      <rPr>
        <sz val="9"/>
        <color rgb="FF000000"/>
        <rFont val="MS Shell Dlg 2"/>
      </rPr>
      <t>     </t>
    </r>
    <r>
      <rPr>
        <b/>
        <sz val="9"/>
        <color rgb="FF000000"/>
        <rFont val="MS Shell Dlg 2"/>
      </rPr>
      <t xml:space="preserve"> </t>
    </r>
    <r>
      <rPr>
        <b/>
        <sz val="10"/>
        <color rgb="FF1F497D"/>
        <rFont val="Verdana"/>
        <family val="2"/>
      </rPr>
      <t>9200</t>
    </r>
    <r>
      <rPr>
        <sz val="9"/>
        <color rgb="FF000000"/>
        <rFont val="MS Shell Dlg 2"/>
      </rPr>
      <t>   </t>
    </r>
    <r>
      <rPr>
        <b/>
        <sz val="9"/>
        <color rgb="FF000000"/>
        <rFont val="MS Shell Dlg 2"/>
      </rPr>
      <t xml:space="preserve"> </t>
    </r>
    <r>
      <rPr>
        <b/>
        <sz val="10"/>
        <color rgb="FF1F497D"/>
        <rFont val="Verdana"/>
        <family val="2"/>
      </rPr>
      <t>9201</t>
    </r>
    <r>
      <rPr>
        <sz val="9"/>
        <color rgb="FF000000"/>
        <rFont val="MS Shell Dlg 2"/>
      </rPr>
      <t>   </t>
    </r>
    <r>
      <rPr>
        <b/>
        <sz val="9"/>
        <color rgb="FF000000"/>
        <rFont val="MS Shell Dlg 2"/>
      </rPr>
      <t xml:space="preserve"> </t>
    </r>
    <r>
      <rPr>
        <b/>
        <sz val="10"/>
        <color rgb="FF1F497D"/>
        <rFont val="Verdana"/>
        <family val="2"/>
      </rPr>
      <t>10.21.130.49</t>
    </r>
    <r>
      <rPr>
        <sz val="9"/>
        <color rgb="FF000000"/>
        <rFont val="MS Shell Dlg 2"/>
      </rPr>
      <t>   </t>
    </r>
    <r>
      <rPr>
        <b/>
        <sz val="9"/>
        <color rgb="FF000000"/>
        <rFont val="MS Shell Dlg 2"/>
      </rPr>
      <t xml:space="preserve"> </t>
    </r>
    <r>
      <rPr>
        <b/>
        <sz val="10"/>
        <color rgb="FF1F497D"/>
        <rFont val="Verdana"/>
        <family val="2"/>
      </rPr>
      <t>9200</t>
    </r>
    <r>
      <rPr>
        <sz val="9"/>
        <color rgb="FF000000"/>
        <rFont val="MS Shell Dlg 2"/>
      </rPr>
      <t>   </t>
    </r>
    <r>
      <rPr>
        <b/>
        <sz val="9"/>
        <color rgb="FF000000"/>
        <rFont val="MS Shell Dlg 2"/>
      </rPr>
      <t xml:space="preserve"> </t>
    </r>
    <r>
      <rPr>
        <b/>
        <sz val="10"/>
        <color rgb="FF1F497D"/>
        <rFont val="Verdana"/>
        <family val="2"/>
      </rPr>
      <t>9201</t>
    </r>
    <r>
      <rPr>
        <sz val="9"/>
        <color rgb="FF000000"/>
        <rFont val="MS Shell Dlg 2"/>
      </rPr>
      <t>   </t>
    </r>
    <r>
      <rPr>
        <b/>
        <sz val="9"/>
        <color rgb="FF000000"/>
        <rFont val="MS Shell Dlg 2"/>
      </rPr>
      <t xml:space="preserve"> </t>
    </r>
    <r>
      <rPr>
        <b/>
        <sz val="10"/>
        <color rgb="FF1F497D"/>
        <rFont val="Verdana"/>
        <family val="2"/>
      </rPr>
      <t>Exist</t>
    </r>
    <r>
      <rPr>
        <sz val="9"/>
        <color rgb="FF000000"/>
        <rFont val="MS Shell Dlg 2"/>
      </rPr>
      <t>  </t>
    </r>
  </si>
  <si>
    <r>
      <t>2      </t>
    </r>
    <r>
      <rPr>
        <b/>
        <sz val="9"/>
        <color rgb="FF000000"/>
        <rFont val="MS Shell Dlg 2"/>
      </rPr>
      <t xml:space="preserve"> </t>
    </r>
    <r>
      <rPr>
        <b/>
        <sz val="10"/>
        <color rgb="FF1F497D"/>
        <rFont val="Verdana"/>
        <family val="2"/>
      </rPr>
      <t>ESB 02</t>
    </r>
    <r>
      <rPr>
        <sz val="9"/>
        <color rgb="FF000000"/>
        <rFont val="MS Shell Dlg 2"/>
      </rPr>
      <t> </t>
    </r>
    <r>
      <rPr>
        <b/>
        <sz val="9"/>
        <color rgb="FF000000"/>
        <rFont val="MS Shell Dlg 2"/>
      </rPr>
      <t xml:space="preserve"> </t>
    </r>
    <r>
      <rPr>
        <b/>
        <sz val="10"/>
        <color rgb="FF1F497D"/>
        <rFont val="Verdana"/>
        <family val="2"/>
      </rPr>
      <t>PRD_TFESB_HUB_HK_02</t>
    </r>
    <r>
      <rPr>
        <sz val="9"/>
        <color rgb="FF000000"/>
        <rFont val="MS Shell Dlg 2"/>
      </rPr>
      <t>    </t>
    </r>
    <r>
      <rPr>
        <b/>
        <sz val="9"/>
        <color rgb="FF000000"/>
        <rFont val="MS Shell Dlg 2"/>
      </rPr>
      <t xml:space="preserve"> </t>
    </r>
    <r>
      <rPr>
        <b/>
        <sz val="10"/>
        <color rgb="FF000000"/>
        <rFont val="Segoe UI"/>
        <family val="2"/>
      </rPr>
      <t> 10200</t>
    </r>
    <r>
      <rPr>
        <sz val="9"/>
        <color rgb="FF000000"/>
        <rFont val="MS Shell Dlg 2"/>
      </rPr>
      <t> </t>
    </r>
    <r>
      <rPr>
        <b/>
        <sz val="9"/>
        <color rgb="FF000000"/>
        <rFont val="MS Shell Dlg 2"/>
      </rPr>
      <t xml:space="preserve"> </t>
    </r>
    <r>
      <rPr>
        <b/>
        <sz val="10"/>
        <color rgb="FF000000"/>
        <rFont val="Segoe UI"/>
        <family val="2"/>
      </rPr>
      <t> 10201</t>
    </r>
    <r>
      <rPr>
        <sz val="9"/>
        <color rgb="FF000000"/>
        <rFont val="MS Shell Dlg 2"/>
      </rPr>
      <t> </t>
    </r>
    <r>
      <rPr>
        <b/>
        <sz val="9"/>
        <color rgb="FF000000"/>
        <rFont val="MS Shell Dlg 2"/>
      </rPr>
      <t xml:space="preserve"> </t>
    </r>
    <r>
      <rPr>
        <b/>
        <sz val="10"/>
        <color rgb="FF1F497D"/>
        <rFont val="Verdana"/>
        <family val="2"/>
      </rPr>
      <t>DR_TFESB_HUB_HK_02</t>
    </r>
    <r>
      <rPr>
        <sz val="9"/>
        <color rgb="FF000000"/>
        <rFont val="MS Shell Dlg 2"/>
      </rPr>
      <t>     </t>
    </r>
    <r>
      <rPr>
        <b/>
        <sz val="9"/>
        <color rgb="FF000000"/>
        <rFont val="MS Shell Dlg 2"/>
      </rPr>
      <t xml:space="preserve"> </t>
    </r>
    <r>
      <rPr>
        <b/>
        <sz val="10"/>
        <color rgb="FF000000"/>
        <rFont val="Segoe UI"/>
        <family val="2"/>
      </rPr>
      <t> 10200</t>
    </r>
    <r>
      <rPr>
        <sz val="9"/>
        <color rgb="FF000000"/>
        <rFont val="MS Shell Dlg 2"/>
      </rPr>
      <t> </t>
    </r>
    <r>
      <rPr>
        <b/>
        <sz val="9"/>
        <color rgb="FF000000"/>
        <rFont val="MS Shell Dlg 2"/>
      </rPr>
      <t xml:space="preserve"> </t>
    </r>
    <r>
      <rPr>
        <b/>
        <sz val="10"/>
        <color rgb="FF000000"/>
        <rFont val="Segoe UI"/>
        <family val="2"/>
      </rPr>
      <t> 10201</t>
    </r>
    <r>
      <rPr>
        <sz val="9"/>
        <color rgb="FF000000"/>
        <rFont val="MS Shell Dlg 2"/>
      </rPr>
      <t> </t>
    </r>
    <r>
      <rPr>
        <b/>
        <sz val="9"/>
        <color rgb="FF000000"/>
        <rFont val="MS Shell Dlg 2"/>
      </rPr>
      <t xml:space="preserve"> </t>
    </r>
    <r>
      <rPr>
        <b/>
        <sz val="10"/>
        <color rgb="FF1F497D"/>
        <rFont val="Verdana"/>
        <family val="2"/>
      </rPr>
      <t>10.21.130.49</t>
    </r>
    <r>
      <rPr>
        <sz val="9"/>
        <color rgb="FF000000"/>
        <rFont val="MS Shell Dlg 2"/>
      </rPr>
      <t>   </t>
    </r>
    <r>
      <rPr>
        <b/>
        <sz val="9"/>
        <color rgb="FF000000"/>
        <rFont val="MS Shell Dlg 2"/>
      </rPr>
      <t xml:space="preserve"> </t>
    </r>
    <r>
      <rPr>
        <b/>
        <sz val="10"/>
        <color rgb="FF1F497D"/>
        <rFont val="Verdana"/>
        <family val="2"/>
      </rPr>
      <t>9200</t>
    </r>
    <r>
      <rPr>
        <sz val="9"/>
        <color rgb="FF000000"/>
        <rFont val="MS Shell Dlg 2"/>
      </rPr>
      <t>   </t>
    </r>
    <r>
      <rPr>
        <b/>
        <sz val="9"/>
        <color rgb="FF000000"/>
        <rFont val="MS Shell Dlg 2"/>
      </rPr>
      <t xml:space="preserve"> </t>
    </r>
    <r>
      <rPr>
        <b/>
        <sz val="10"/>
        <color rgb="FF1F497D"/>
        <rFont val="Verdana"/>
        <family val="2"/>
      </rPr>
      <t>9201</t>
    </r>
    <r>
      <rPr>
        <sz val="9"/>
        <color rgb="FF000000"/>
        <rFont val="MS Shell Dlg 2"/>
      </rPr>
      <t>   </t>
    </r>
    <r>
      <rPr>
        <b/>
        <sz val="9"/>
        <color rgb="FF000000"/>
        <rFont val="MS Shell Dlg 2"/>
      </rPr>
      <t xml:space="preserve"> </t>
    </r>
    <r>
      <rPr>
        <b/>
        <sz val="10"/>
        <color rgb="FF000000"/>
        <rFont val="Verdana"/>
        <family val="2"/>
      </rPr>
      <t>NEW</t>
    </r>
    <r>
      <rPr>
        <sz val="9"/>
        <color rgb="FF000000"/>
        <rFont val="MS Shell Dlg 2"/>
      </rPr>
      <t>    </t>
    </r>
  </si>
  <si>
    <r>
      <t>3      </t>
    </r>
    <r>
      <rPr>
        <b/>
        <sz val="9"/>
        <color rgb="FF000000"/>
        <rFont val="MS Shell Dlg 2"/>
      </rPr>
      <t xml:space="preserve"> </t>
    </r>
    <r>
      <rPr>
        <b/>
        <sz val="10"/>
        <color rgb="FF1F497D"/>
        <rFont val="Verdana"/>
        <family val="2"/>
      </rPr>
      <t>ESB 03</t>
    </r>
    <r>
      <rPr>
        <sz val="9"/>
        <color rgb="FF000000"/>
        <rFont val="MS Shell Dlg 2"/>
      </rPr>
      <t> </t>
    </r>
    <r>
      <rPr>
        <b/>
        <sz val="9"/>
        <color rgb="FF000000"/>
        <rFont val="MS Shell Dlg 2"/>
      </rPr>
      <t xml:space="preserve"> </t>
    </r>
    <r>
      <rPr>
        <b/>
        <sz val="10"/>
        <color rgb="FF1F497D"/>
        <rFont val="Verdana"/>
        <family val="2"/>
      </rPr>
      <t>PRD_TFESB_HUB_HK_03</t>
    </r>
    <r>
      <rPr>
        <sz val="9"/>
        <color rgb="FF000000"/>
        <rFont val="MS Shell Dlg 2"/>
      </rPr>
      <t>    </t>
    </r>
    <r>
      <rPr>
        <b/>
        <sz val="9"/>
        <color rgb="FF000000"/>
        <rFont val="MS Shell Dlg 2"/>
      </rPr>
      <t xml:space="preserve"> </t>
    </r>
    <r>
      <rPr>
        <b/>
        <sz val="10"/>
        <color rgb="FF000000"/>
        <rFont val="Segoe UI"/>
        <family val="2"/>
      </rPr>
      <t> 10210</t>
    </r>
    <r>
      <rPr>
        <sz val="9"/>
        <color rgb="FF000000"/>
        <rFont val="MS Shell Dlg 2"/>
      </rPr>
      <t> </t>
    </r>
    <r>
      <rPr>
        <b/>
        <sz val="9"/>
        <color rgb="FF000000"/>
        <rFont val="MS Shell Dlg 2"/>
      </rPr>
      <t xml:space="preserve"> </t>
    </r>
    <r>
      <rPr>
        <b/>
        <sz val="10"/>
        <color rgb="FF000000"/>
        <rFont val="Segoe UI"/>
        <family val="2"/>
      </rPr>
      <t> 10211</t>
    </r>
    <r>
      <rPr>
        <sz val="9"/>
        <color rgb="FF000000"/>
        <rFont val="MS Shell Dlg 2"/>
      </rPr>
      <t> </t>
    </r>
    <r>
      <rPr>
        <b/>
        <sz val="9"/>
        <color rgb="FF000000"/>
        <rFont val="MS Shell Dlg 2"/>
      </rPr>
      <t xml:space="preserve"> </t>
    </r>
    <r>
      <rPr>
        <b/>
        <sz val="10"/>
        <color rgb="FF1F497D"/>
        <rFont val="Verdana"/>
        <family val="2"/>
      </rPr>
      <t>DR_TFESB_HUB_HK_03</t>
    </r>
    <r>
      <rPr>
        <sz val="9"/>
        <color rgb="FF000000"/>
        <rFont val="MS Shell Dlg 2"/>
      </rPr>
      <t>     </t>
    </r>
    <r>
      <rPr>
        <b/>
        <sz val="9"/>
        <color rgb="FF000000"/>
        <rFont val="MS Shell Dlg 2"/>
      </rPr>
      <t xml:space="preserve"> </t>
    </r>
    <r>
      <rPr>
        <b/>
        <sz val="10"/>
        <color rgb="FF000000"/>
        <rFont val="Segoe UI"/>
        <family val="2"/>
      </rPr>
      <t> 10210</t>
    </r>
    <r>
      <rPr>
        <sz val="9"/>
        <color rgb="FF000000"/>
        <rFont val="MS Shell Dlg 2"/>
      </rPr>
      <t> </t>
    </r>
    <r>
      <rPr>
        <b/>
        <sz val="9"/>
        <color rgb="FF000000"/>
        <rFont val="MS Shell Dlg 2"/>
      </rPr>
      <t xml:space="preserve"> </t>
    </r>
    <r>
      <rPr>
        <b/>
        <sz val="10"/>
        <color rgb="FF000000"/>
        <rFont val="Segoe UI"/>
        <family val="2"/>
      </rPr>
      <t> 10211</t>
    </r>
    <r>
      <rPr>
        <sz val="9"/>
        <color rgb="FF000000"/>
        <rFont val="MS Shell Dlg 2"/>
      </rPr>
      <t> </t>
    </r>
    <r>
      <rPr>
        <b/>
        <sz val="9"/>
        <color rgb="FF000000"/>
        <rFont val="MS Shell Dlg 2"/>
      </rPr>
      <t xml:space="preserve"> </t>
    </r>
    <r>
      <rPr>
        <b/>
        <sz val="10"/>
        <color rgb="FF1F497D"/>
        <rFont val="Verdana"/>
        <family val="2"/>
      </rPr>
      <t>10.21.130.49</t>
    </r>
    <r>
      <rPr>
        <sz val="9"/>
        <color rgb="FF000000"/>
        <rFont val="MS Shell Dlg 2"/>
      </rPr>
      <t>   </t>
    </r>
    <r>
      <rPr>
        <b/>
        <sz val="9"/>
        <color rgb="FF000000"/>
        <rFont val="MS Shell Dlg 2"/>
      </rPr>
      <t xml:space="preserve"> </t>
    </r>
    <r>
      <rPr>
        <b/>
        <sz val="10"/>
        <color rgb="FF1F497D"/>
        <rFont val="Verdana"/>
        <family val="2"/>
      </rPr>
      <t>9200</t>
    </r>
    <r>
      <rPr>
        <sz val="9"/>
        <color rgb="FF000000"/>
        <rFont val="MS Shell Dlg 2"/>
      </rPr>
      <t>   </t>
    </r>
    <r>
      <rPr>
        <b/>
        <sz val="9"/>
        <color rgb="FF000000"/>
        <rFont val="MS Shell Dlg 2"/>
      </rPr>
      <t xml:space="preserve"> </t>
    </r>
    <r>
      <rPr>
        <b/>
        <sz val="10"/>
        <color rgb="FF1F497D"/>
        <rFont val="Verdana"/>
        <family val="2"/>
      </rPr>
      <t>9201</t>
    </r>
    <r>
      <rPr>
        <sz val="9"/>
        <color rgb="FF000000"/>
        <rFont val="MS Shell Dlg 2"/>
      </rPr>
      <t>   </t>
    </r>
    <r>
      <rPr>
        <b/>
        <sz val="9"/>
        <color rgb="FF000000"/>
        <rFont val="MS Shell Dlg 2"/>
      </rPr>
      <t xml:space="preserve"> </t>
    </r>
    <r>
      <rPr>
        <b/>
        <sz val="10"/>
        <color rgb="FF000000"/>
        <rFont val="Verdana"/>
        <family val="2"/>
      </rPr>
      <t>NEW</t>
    </r>
    <r>
      <rPr>
        <sz val="9"/>
        <color rgb="FF000000"/>
        <rFont val="MS Shell Dlg 2"/>
      </rPr>
      <t>    </t>
    </r>
  </si>
  <si>
    <r>
      <t>4      </t>
    </r>
    <r>
      <rPr>
        <sz val="9"/>
        <color rgb="FF000000"/>
        <rFont val="MS Shell Dlg 2"/>
      </rPr>
      <t xml:space="preserve"> </t>
    </r>
    <r>
      <rPr>
        <sz val="10"/>
        <color rgb="FF000000"/>
        <rFont val="Verdana"/>
        <family val="2"/>
      </rPr>
      <t>NTP01   PRD_TFNTP_HUB_HK_01     9212    9213    DR_TFNTP_HUB_HK_01      9212    9213    10.21.130.49    9212    9213    Exist  </t>
    </r>
  </si>
  <si>
    <r>
      <t>5      </t>
    </r>
    <r>
      <rPr>
        <sz val="9"/>
        <color rgb="FF000000"/>
        <rFont val="MS Shell Dlg 2"/>
      </rPr>
      <t xml:space="preserve"> </t>
    </r>
    <r>
      <rPr>
        <sz val="10"/>
        <color rgb="FF000000"/>
        <rFont val="Verdana"/>
        <family val="2"/>
      </rPr>
      <t>MIS01   PRD_TFMIS_HUB_HK_01     9202    9203    DR_TFMIS_HUB_HK_01      9202    9203    10.21.130.49    9202    9203    Exist  </t>
    </r>
  </si>
  <si>
    <r>
      <t>6      </t>
    </r>
    <r>
      <rPr>
        <sz val="9"/>
        <color rgb="FF000000"/>
        <rFont val="MS Shell Dlg 2"/>
      </rPr>
      <t xml:space="preserve"> </t>
    </r>
    <r>
      <rPr>
        <sz val="10"/>
        <color rgb="FF000000"/>
        <rFont val="Verdana"/>
        <family val="2"/>
      </rPr>
      <t>MIS02   PRD_TFMIS_HUB_HK_02     9214    9215    DR_TFMIS_HUB_HK_02      9214    9215    10.21.130.49    9214    9215    Exist  </t>
    </r>
  </si>
  <si>
    <r>
      <t>7      </t>
    </r>
    <r>
      <rPr>
        <sz val="9"/>
        <color rgb="FF000000"/>
        <rFont val="MS Shell Dlg 2"/>
      </rPr>
      <t xml:space="preserve"> </t>
    </r>
    <r>
      <rPr>
        <sz val="10"/>
        <color rgb="FF000000"/>
        <rFont val="Verdana"/>
        <family val="2"/>
      </rPr>
      <t>MIS03   PRD_TFMIS_HUB_HK_03     9314    9315    DR_TFMIS_HUB_HK_03     </t>
    </r>
    <r>
      <rPr>
        <sz val="9"/>
        <color rgb="FF000000"/>
        <rFont val="MS Shell Dlg 2"/>
      </rPr>
      <t xml:space="preserve"> </t>
    </r>
    <r>
      <rPr>
        <sz val="10"/>
        <color rgb="FF000000"/>
        <rFont val="Segoe UI"/>
        <family val="2"/>
      </rPr>
      <t> 9314    9315  </t>
    </r>
    <r>
      <rPr>
        <sz val="9"/>
        <color rgb="FF000000"/>
        <rFont val="MS Shell Dlg 2"/>
      </rPr>
      <t xml:space="preserve"> </t>
    </r>
    <r>
      <rPr>
        <sz val="10"/>
        <color rgb="FF000000"/>
        <rFont val="Verdana"/>
        <family val="2"/>
      </rPr>
      <t>10.21.130.49    9314    9315    NEW    </t>
    </r>
  </si>
  <si>
    <r>
      <t>8       MIS 04  PRD_TFMIS_HUB_HK_04    </t>
    </r>
    <r>
      <rPr>
        <sz val="9"/>
        <color rgb="FF000000"/>
        <rFont val="MS Shell Dlg 2"/>
      </rPr>
      <t xml:space="preserve"> </t>
    </r>
    <r>
      <rPr>
        <sz val="10"/>
        <color rgb="FF000000"/>
        <rFont val="Segoe UI"/>
        <family val="2"/>
      </rPr>
      <t> 10310   10311 </t>
    </r>
    <r>
      <rPr>
        <sz val="9"/>
        <color rgb="FF000000"/>
        <rFont val="MS Shell Dlg 2"/>
      </rPr>
      <t xml:space="preserve"> </t>
    </r>
    <r>
      <rPr>
        <sz val="10"/>
        <color rgb="FF1F497D"/>
        <rFont val="Verdana"/>
        <family val="2"/>
      </rPr>
      <t>DR_TFMIS_HUB_HK_04     </t>
    </r>
    <r>
      <rPr>
        <sz val="9"/>
        <color rgb="FF000000"/>
        <rFont val="MS Shell Dlg 2"/>
      </rPr>
      <t xml:space="preserve"> </t>
    </r>
    <r>
      <rPr>
        <sz val="10"/>
        <color rgb="FF000000"/>
        <rFont val="Segoe UI"/>
        <family val="2"/>
      </rPr>
      <t> 10310   10311 </t>
    </r>
    <r>
      <rPr>
        <sz val="9"/>
        <color rgb="FF000000"/>
        <rFont val="MS Shell Dlg 2"/>
      </rPr>
      <t xml:space="preserve"> </t>
    </r>
    <r>
      <rPr>
        <sz val="10"/>
        <color rgb="FF000000"/>
        <rFont val="Verdana"/>
        <family val="2"/>
      </rPr>
      <t>10.21.130.49   </t>
    </r>
    <r>
      <rPr>
        <sz val="9"/>
        <color rgb="FF000000"/>
        <rFont val="MS Shell Dlg 2"/>
      </rPr>
      <t xml:space="preserve"> </t>
    </r>
    <r>
      <rPr>
        <sz val="10"/>
        <color rgb="FF000000"/>
        <rFont val="Segoe UI"/>
        <family val="2"/>
      </rPr>
      <t> 10310   10311 </t>
    </r>
    <r>
      <rPr>
        <sz val="9"/>
        <color rgb="FF000000"/>
        <rFont val="MS Shell Dlg 2"/>
      </rPr>
      <t xml:space="preserve"> </t>
    </r>
    <r>
      <rPr>
        <sz val="10"/>
        <color rgb="FF000000"/>
        <rFont val="Verdana"/>
        <family val="2"/>
      </rPr>
      <t>NEW    </t>
    </r>
  </si>
  <si>
    <r>
      <t>9       MIS 05  PRD_TFMIS_HUB_HK_05    </t>
    </r>
    <r>
      <rPr>
        <sz val="9"/>
        <color rgb="FF000000"/>
        <rFont val="MS Shell Dlg 2"/>
      </rPr>
      <t xml:space="preserve"> </t>
    </r>
    <r>
      <rPr>
        <sz val="10"/>
        <color rgb="FF000000"/>
        <rFont val="Segoe UI"/>
        <family val="2"/>
      </rPr>
      <t> 10320   10321 </t>
    </r>
    <r>
      <rPr>
        <sz val="9"/>
        <color rgb="FF000000"/>
        <rFont val="MS Shell Dlg 2"/>
      </rPr>
      <t xml:space="preserve"> </t>
    </r>
    <r>
      <rPr>
        <sz val="10"/>
        <color rgb="FF1F497D"/>
        <rFont val="Verdana"/>
        <family val="2"/>
      </rPr>
      <t>DR_TFMIS_HUB_HK_05     </t>
    </r>
    <r>
      <rPr>
        <sz val="9"/>
        <color rgb="FF000000"/>
        <rFont val="MS Shell Dlg 2"/>
      </rPr>
      <t xml:space="preserve"> </t>
    </r>
    <r>
      <rPr>
        <sz val="10"/>
        <color rgb="FF000000"/>
        <rFont val="Segoe UI"/>
        <family val="2"/>
      </rPr>
      <t> 10320   10321 </t>
    </r>
    <r>
      <rPr>
        <sz val="9"/>
        <color rgb="FF000000"/>
        <rFont val="MS Shell Dlg 2"/>
      </rPr>
      <t xml:space="preserve"> </t>
    </r>
    <r>
      <rPr>
        <sz val="10"/>
        <color rgb="FF000000"/>
        <rFont val="Verdana"/>
        <family val="2"/>
      </rPr>
      <t>10.21.130.49   </t>
    </r>
    <r>
      <rPr>
        <sz val="9"/>
        <color rgb="FF000000"/>
        <rFont val="MS Shell Dlg 2"/>
      </rPr>
      <t xml:space="preserve"> </t>
    </r>
    <r>
      <rPr>
        <sz val="10"/>
        <color rgb="FF000000"/>
        <rFont val="Segoe UI"/>
        <family val="2"/>
      </rPr>
      <t> 10320   10321 </t>
    </r>
    <r>
      <rPr>
        <sz val="9"/>
        <color rgb="FF000000"/>
        <rFont val="MS Shell Dlg 2"/>
      </rPr>
      <t xml:space="preserve"> </t>
    </r>
    <r>
      <rPr>
        <sz val="10"/>
        <color rgb="FF000000"/>
        <rFont val="Verdana"/>
        <family val="2"/>
      </rPr>
      <t>NEW    </t>
    </r>
  </si>
  <si>
    <t>KM portal</t>
  </si>
  <si>
    <t>DocType</t>
  </si>
  <si>
    <t>Review Period (days)</t>
  </si>
  <si>
    <t>Standard Due Date</t>
  </si>
  <si>
    <t>DR Results</t>
  </si>
  <si>
    <t>SCM Variance</t>
  </si>
  <si>
    <t>ASR</t>
  </si>
  <si>
    <t>KCSA</t>
  </si>
  <si>
    <t>SAT Certificates</t>
  </si>
  <si>
    <t>ASRM</t>
  </si>
  <si>
    <t>DR Plan</t>
  </si>
  <si>
    <t>Interface Specifications</t>
  </si>
  <si>
    <t>Architecture - General</t>
  </si>
  <si>
    <t>Architecture-Encryption&amp;Security</t>
  </si>
  <si>
    <t>Functional Specs</t>
  </si>
  <si>
    <t>HelpGuides and FAQ</t>
  </si>
  <si>
    <t>31st Dec 2022</t>
  </si>
  <si>
    <t>25th of Jan/Mar/May/July/Sep/Nov</t>
  </si>
  <si>
    <t>Date is doc specific</t>
  </si>
  <si>
    <t>15th of Jan/April/July/Oct</t>
  </si>
  <si>
    <t>5th of Jan/July</t>
  </si>
  <si>
    <t>10th of Jan/July</t>
  </si>
  <si>
    <t>15 of Jan/April/July/Oct</t>
  </si>
  <si>
    <t>20th of Jan/April/July/Oct</t>
  </si>
  <si>
    <t>Support2017</t>
  </si>
  <si>
    <t>zaq12wsx</t>
  </si>
  <si>
    <t>DAAS DBA</t>
  </si>
  <si>
    <t xml:space="preserve">Tech Support-Database-Oracle; Mohamed, Jafarulla; Sankarasubramanian, Ganesh; Tech Support-Database-Oracle-L3 </t>
  </si>
</sst>
</file>

<file path=xl/styles.xml><?xml version="1.0" encoding="utf-8"?>
<styleSheet xmlns="http://schemas.openxmlformats.org/spreadsheetml/2006/main">
  <numFmts count="1">
    <numFmt numFmtId="164" formatCode="m/d/yyyy;@"/>
  </numFmts>
  <fonts count="91">
    <font>
      <sz val="11"/>
      <color theme="1"/>
      <name val="Calibri"/>
      <family val="2"/>
      <scheme val="minor"/>
    </font>
    <font>
      <sz val="11"/>
      <color rgb="FFFF0000"/>
      <name val="Calibri"/>
      <family val="2"/>
      <scheme val="minor"/>
    </font>
    <font>
      <b/>
      <sz val="11"/>
      <color rgb="FFFF0000"/>
      <name val="Calibri"/>
      <family val="2"/>
      <scheme val="minor"/>
    </font>
    <font>
      <sz val="10"/>
      <color theme="1"/>
      <name val="Tahoma"/>
      <family val="2"/>
    </font>
    <font>
      <u/>
      <sz val="11"/>
      <color theme="10"/>
      <name val="Calibri"/>
      <family val="2"/>
    </font>
    <font>
      <sz val="10"/>
      <color theme="1"/>
      <name val="Arial"/>
      <family val="2"/>
    </font>
    <font>
      <sz val="11"/>
      <color rgb="FF1F497D"/>
      <name val="Calibri"/>
      <family val="2"/>
      <scheme val="minor"/>
    </font>
    <font>
      <sz val="10"/>
      <name val="Arial"/>
      <family val="2"/>
    </font>
    <font>
      <b/>
      <sz val="10"/>
      <color rgb="FFFF0000"/>
      <name val="Arial"/>
      <family val="2"/>
    </font>
    <font>
      <b/>
      <sz val="11"/>
      <color indexed="8"/>
      <name val="Calibri"/>
      <family val="2"/>
    </font>
    <font>
      <sz val="10"/>
      <color indexed="8"/>
      <name val="Arial"/>
      <family val="2"/>
    </font>
    <font>
      <sz val="11"/>
      <color theme="10"/>
      <name val="Calibri"/>
      <family val="2"/>
    </font>
    <font>
      <b/>
      <sz val="11"/>
      <color theme="3"/>
      <name val="Calibri"/>
      <family val="2"/>
      <scheme val="minor"/>
    </font>
    <font>
      <sz val="11"/>
      <color theme="3"/>
      <name val="Calibri"/>
      <family val="2"/>
      <scheme val="minor"/>
    </font>
    <font>
      <sz val="9"/>
      <color theme="3"/>
      <name val="MS Shell Dlg 2"/>
    </font>
    <font>
      <sz val="10"/>
      <color theme="3"/>
      <name val="Arial"/>
      <family val="2"/>
    </font>
    <font>
      <sz val="9"/>
      <color rgb="FF000000"/>
      <name val="Trebuchet MS"/>
      <family val="2"/>
    </font>
    <font>
      <b/>
      <sz val="10"/>
      <color theme="3"/>
      <name val="Verdana"/>
      <family val="2"/>
    </font>
    <font>
      <sz val="10"/>
      <color theme="3"/>
      <name val="Verdana"/>
      <family val="2"/>
    </font>
    <font>
      <sz val="11"/>
      <color theme="1"/>
      <name val="Verdana"/>
      <family val="2"/>
    </font>
    <font>
      <sz val="9"/>
      <color theme="3"/>
      <name val="Verdana"/>
      <family val="2"/>
    </font>
    <font>
      <sz val="10"/>
      <color theme="1"/>
      <name val="Verdana"/>
      <family val="2"/>
    </font>
    <font>
      <u/>
      <sz val="10"/>
      <color theme="3"/>
      <name val="Verdana"/>
      <family val="2"/>
    </font>
    <font>
      <b/>
      <u/>
      <sz val="10"/>
      <color theme="3"/>
      <name val="Verdana"/>
      <family val="2"/>
    </font>
    <font>
      <b/>
      <i/>
      <sz val="10"/>
      <color theme="3"/>
      <name val="Verdana"/>
      <family val="2"/>
    </font>
    <font>
      <b/>
      <sz val="10"/>
      <color theme="1"/>
      <name val="Verdana"/>
      <family val="2"/>
    </font>
    <font>
      <b/>
      <sz val="10"/>
      <color rgb="FFFF0000"/>
      <name val="Verdana"/>
      <family val="2"/>
    </font>
    <font>
      <b/>
      <sz val="10"/>
      <color rgb="FF1F497D"/>
      <name val="Verdana"/>
      <family val="2"/>
    </font>
    <font>
      <sz val="10"/>
      <color theme="4" tint="-0.249977111117893"/>
      <name val="Verdana"/>
      <family val="2"/>
    </font>
    <font>
      <u/>
      <sz val="10"/>
      <color theme="10"/>
      <name val="Verdana"/>
      <family val="2"/>
    </font>
    <font>
      <sz val="10"/>
      <color rgb="FF000000"/>
      <name val="Verdana"/>
      <family val="2"/>
    </font>
    <font>
      <sz val="10"/>
      <color indexed="12"/>
      <name val="Verdana"/>
      <family val="2"/>
    </font>
    <font>
      <b/>
      <sz val="10"/>
      <color theme="6" tint="0.39997558519241921"/>
      <name val="Verdana"/>
      <family val="2"/>
    </font>
    <font>
      <b/>
      <sz val="11"/>
      <color indexed="8"/>
      <name val="Verdana"/>
      <family val="2"/>
    </font>
    <font>
      <b/>
      <sz val="9"/>
      <color theme="3"/>
      <name val="Verdana"/>
      <family val="2"/>
    </font>
    <font>
      <sz val="10"/>
      <color rgb="FFFF0000"/>
      <name val="Verdana"/>
      <family val="2"/>
    </font>
    <font>
      <b/>
      <sz val="9"/>
      <color rgb="FFFF0000"/>
      <name val="Verdana"/>
      <family val="2"/>
    </font>
    <font>
      <sz val="9"/>
      <color rgb="FFFF0000"/>
      <name val="Verdana"/>
      <family val="2"/>
    </font>
    <font>
      <b/>
      <sz val="11"/>
      <color theme="1"/>
      <name val="Arial"/>
      <family val="2"/>
    </font>
    <font>
      <sz val="9"/>
      <color rgb="FF000000"/>
      <name val="MS Shell Dlg 2"/>
    </font>
    <font>
      <sz val="9"/>
      <color rgb="FF000000"/>
      <name val="Verdana"/>
      <family val="2"/>
    </font>
    <font>
      <u/>
      <sz val="11"/>
      <color rgb="FF000000"/>
      <name val="Calibri"/>
      <family val="2"/>
    </font>
    <font>
      <sz val="11"/>
      <color rgb="FF000000"/>
      <name val="Calibri"/>
      <family val="2"/>
    </font>
    <font>
      <sz val="10"/>
      <color indexed="8"/>
      <name val="Times New Roman"/>
      <family val="1"/>
    </font>
    <font>
      <b/>
      <sz val="10"/>
      <color theme="1"/>
      <name val="Calibri"/>
      <family val="2"/>
      <scheme val="minor"/>
    </font>
    <font>
      <sz val="10"/>
      <color theme="1"/>
      <name val="Calibri"/>
      <family val="2"/>
      <scheme val="minor"/>
    </font>
    <font>
      <sz val="11"/>
      <color rgb="FF1F497D"/>
      <name val="Calibri"/>
      <family val="2"/>
    </font>
    <font>
      <b/>
      <sz val="14"/>
      <color rgb="FF2F495F"/>
      <name val="Arial"/>
      <family val="2"/>
    </font>
    <font>
      <sz val="14"/>
      <color rgb="FF2F495F"/>
      <name val="Arial"/>
      <family val="2"/>
    </font>
    <font>
      <sz val="9"/>
      <color theme="1"/>
      <name val="Verdana"/>
      <family val="2"/>
    </font>
    <font>
      <sz val="8"/>
      <color rgb="FF000000"/>
      <name val="Arial"/>
      <family val="2"/>
    </font>
    <font>
      <b/>
      <sz val="10"/>
      <color theme="2" tint="-0.749992370372631"/>
      <name val="Verdana"/>
      <family val="2"/>
    </font>
    <font>
      <sz val="10"/>
      <color theme="2" tint="-0.749992370372631"/>
      <name val="Verdana"/>
      <family val="2"/>
    </font>
    <font>
      <b/>
      <sz val="10"/>
      <name val="Arial"/>
      <family val="2"/>
    </font>
    <font>
      <b/>
      <sz val="10"/>
      <color theme="1"/>
      <name val="Arial"/>
      <family val="2"/>
    </font>
    <font>
      <b/>
      <sz val="10"/>
      <color rgb="FF000000"/>
      <name val="Arial"/>
      <family val="2"/>
    </font>
    <font>
      <b/>
      <sz val="10"/>
      <color theme="0"/>
      <name val="Calibri"/>
      <family val="2"/>
      <scheme val="minor"/>
    </font>
    <font>
      <b/>
      <sz val="10"/>
      <color rgb="FFFFFFFF"/>
      <name val="Calibri"/>
      <family val="2"/>
      <scheme val="minor"/>
    </font>
    <font>
      <b/>
      <sz val="10"/>
      <color rgb="FF000000"/>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b/>
      <sz val="10"/>
      <name val="Verdana"/>
      <family val="2"/>
    </font>
    <font>
      <sz val="11"/>
      <name val="Calibri"/>
      <family val="2"/>
      <scheme val="minor"/>
    </font>
    <font>
      <sz val="10"/>
      <name val="Verdana"/>
      <family val="2"/>
    </font>
    <font>
      <b/>
      <sz val="11"/>
      <color theme="1"/>
      <name val="Calibri"/>
      <family val="2"/>
      <scheme val="minor"/>
    </font>
    <font>
      <sz val="10"/>
      <color rgb="FF333333"/>
      <name val="Verdana"/>
      <family val="2"/>
    </font>
    <font>
      <b/>
      <sz val="10"/>
      <color rgb="FF333333"/>
      <name val="Verdana"/>
      <family val="2"/>
    </font>
    <font>
      <b/>
      <sz val="8"/>
      <color rgb="FF000000"/>
      <name val="Verdana"/>
      <family val="2"/>
    </font>
    <font>
      <b/>
      <sz val="9"/>
      <color rgb="FF000000"/>
      <name val="Calibri"/>
      <family val="2"/>
      <scheme val="minor"/>
    </font>
    <font>
      <sz val="9"/>
      <color rgb="FF000000"/>
      <name val="Calibri"/>
      <family val="2"/>
      <scheme val="minor"/>
    </font>
    <font>
      <sz val="8"/>
      <color rgb="FF000000"/>
      <name val="Calibri"/>
      <family val="2"/>
      <scheme val="minor"/>
    </font>
    <font>
      <b/>
      <sz val="8"/>
      <color rgb="FF000000"/>
      <name val="Calibri"/>
      <family val="2"/>
      <scheme val="minor"/>
    </font>
    <font>
      <sz val="9"/>
      <color theme="1"/>
      <name val="Calibri"/>
      <family val="2"/>
      <scheme val="minor"/>
    </font>
    <font>
      <b/>
      <sz val="9"/>
      <color theme="1"/>
      <name val="Calibri"/>
      <family val="2"/>
      <scheme val="minor"/>
    </font>
    <font>
      <b/>
      <sz val="10"/>
      <color theme="9" tint="0.59999389629810485"/>
      <name val="Verdana"/>
      <family val="2"/>
    </font>
    <font>
      <b/>
      <sz val="11"/>
      <color theme="9" tint="0.59999389629810485"/>
      <name val="Verdana"/>
      <family val="2"/>
    </font>
    <font>
      <b/>
      <sz val="11"/>
      <name val="Verdana"/>
      <family val="2"/>
    </font>
    <font>
      <b/>
      <sz val="10"/>
      <color theme="4" tint="-0.249977111117893"/>
      <name val="Verdana"/>
      <family val="2"/>
    </font>
    <font>
      <sz val="9"/>
      <color rgb="FF6D6E71"/>
      <name val="Book Antiqua"/>
      <family val="1"/>
    </font>
    <font>
      <sz val="11"/>
      <color theme="1"/>
      <name val="Calibri"/>
      <family val="2"/>
    </font>
    <font>
      <sz val="9"/>
      <color rgb="FF000080"/>
      <name val="MS Reference Sans Serif"/>
      <family val="2"/>
    </font>
    <font>
      <sz val="18"/>
      <color rgb="FF000F46"/>
      <name val="Consolas"/>
      <family val="3"/>
    </font>
    <font>
      <sz val="9"/>
      <color rgb="FF000000"/>
      <name val="Tahoma"/>
      <family val="2"/>
    </font>
    <font>
      <sz val="10"/>
      <color rgb="FF7D2727"/>
      <name val="Inherit"/>
    </font>
    <font>
      <b/>
      <sz val="9"/>
      <color rgb="FF000000"/>
      <name val="MS Shell Dlg 2"/>
    </font>
    <font>
      <b/>
      <sz val="10"/>
      <color rgb="FF1F497D"/>
      <name val="Segoe UI"/>
      <family val="2"/>
    </font>
    <font>
      <sz val="10"/>
      <color rgb="FF1F497D"/>
      <name val="Verdana"/>
      <family val="2"/>
    </font>
    <font>
      <b/>
      <sz val="10"/>
      <color rgb="FF000000"/>
      <name val="Segoe UI"/>
      <family val="2"/>
    </font>
    <font>
      <b/>
      <sz val="10"/>
      <color rgb="FF000000"/>
      <name val="Verdana"/>
      <family val="2"/>
    </font>
    <font>
      <sz val="10"/>
      <color rgb="FF000000"/>
      <name val="Segoe UI"/>
      <family val="2"/>
    </font>
  </fonts>
  <fills count="31">
    <fill>
      <patternFill patternType="none"/>
    </fill>
    <fill>
      <patternFill patternType="gray125"/>
    </fill>
    <fill>
      <patternFill patternType="solid">
        <fgColor rgb="FF92D050"/>
        <bgColor indexed="64"/>
      </patternFill>
    </fill>
    <fill>
      <patternFill patternType="solid">
        <fgColor rgb="FFD2EAF1"/>
        <bgColor indexed="64"/>
      </patternFill>
    </fill>
    <fill>
      <patternFill patternType="solid">
        <fgColor indexed="2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1"/>
        <bgColor indexed="64"/>
      </patternFill>
    </fill>
    <fill>
      <patternFill patternType="solid">
        <fgColor rgb="FFC5D9F1"/>
        <bgColor indexed="64"/>
      </patternFill>
    </fill>
    <fill>
      <patternFill patternType="solid">
        <fgColor rgb="FFC6D9F1"/>
        <bgColor indexed="64"/>
      </patternFill>
    </fill>
    <fill>
      <patternFill patternType="solid">
        <fgColor rgb="FFE6E8EA"/>
        <bgColor indexed="64"/>
      </patternFill>
    </fill>
    <fill>
      <patternFill patternType="solid">
        <fgColor theme="8" tint="0.59999389629810485"/>
        <bgColor indexed="64"/>
      </patternFill>
    </fill>
    <fill>
      <patternFill patternType="solid">
        <fgColor rgb="FF33CC33"/>
        <bgColor indexed="64"/>
      </patternFill>
    </fill>
    <fill>
      <patternFill patternType="solid">
        <fgColor rgb="FFFFC000"/>
        <bgColor indexed="64"/>
      </patternFill>
    </fill>
    <fill>
      <patternFill patternType="solid">
        <fgColor rgb="FF538ED5"/>
        <bgColor indexed="64"/>
      </patternFill>
    </fill>
    <fill>
      <patternFill patternType="solid">
        <fgColor rgb="FFFBD4B4"/>
        <bgColor indexed="64"/>
      </patternFill>
    </fill>
    <fill>
      <patternFill patternType="solid">
        <fgColor rgb="FF9BBB59"/>
        <bgColor indexed="64"/>
      </patternFill>
    </fill>
    <fill>
      <patternFill patternType="solid">
        <fgColor rgb="FFE46D0A"/>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5BE97"/>
        <bgColor indexed="64"/>
      </patternFill>
    </fill>
    <fill>
      <patternFill patternType="solid">
        <fgColor rgb="FF00B050"/>
        <bgColor indexed="64"/>
      </patternFill>
    </fill>
    <fill>
      <patternFill patternType="solid">
        <fgColor rgb="FFB6DDE8"/>
        <bgColor indexed="64"/>
      </patternFill>
    </fill>
    <fill>
      <patternFill patternType="solid">
        <fgColor theme="6" tint="0.39997558519241921"/>
        <bgColor indexed="64"/>
      </patternFill>
    </fill>
    <fill>
      <patternFill patternType="solid">
        <fgColor theme="2" tint="-0.89999084444715716"/>
        <bgColor indexed="64"/>
      </patternFill>
    </fill>
    <fill>
      <patternFill patternType="solid">
        <fgColor theme="9" tint="0.59999389629810485"/>
        <bgColor indexed="64"/>
      </patternFill>
    </fill>
    <fill>
      <patternFill patternType="solid">
        <fgColor theme="0" tint="-0.249977111117893"/>
        <bgColor indexed="64"/>
      </patternFill>
    </fill>
  </fills>
  <borders count="8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rgb="FF4BACC6"/>
      </left>
      <right style="medium">
        <color rgb="FF4BACC6"/>
      </right>
      <top style="medium">
        <color rgb="FF4BACC6"/>
      </top>
      <bottom style="medium">
        <color rgb="FF4BACC6"/>
      </bottom>
      <diagonal/>
    </border>
    <border>
      <left style="medium">
        <color rgb="FF4BACC6"/>
      </left>
      <right style="medium">
        <color rgb="FF4BACC6"/>
      </right>
      <top/>
      <bottom style="medium">
        <color rgb="FF4BACC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bottom style="double">
        <color indexed="64"/>
      </bottom>
      <diagonal/>
    </border>
    <border>
      <left/>
      <right/>
      <top/>
      <bottom style="thin">
        <color indexed="64"/>
      </bottom>
      <diagonal/>
    </border>
    <border>
      <left style="thin">
        <color indexed="64"/>
      </left>
      <right/>
      <top/>
      <bottom/>
      <diagonal/>
    </border>
    <border>
      <left style="medium">
        <color indexed="64"/>
      </left>
      <right style="medium">
        <color indexed="64"/>
      </right>
      <top/>
      <bottom style="medium">
        <color rgb="FF000000"/>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E5EFF8"/>
      </left>
      <right/>
      <top/>
      <bottom style="medium">
        <color rgb="FFE5EFF8"/>
      </bottom>
      <diagonal/>
    </border>
    <border>
      <left style="medium">
        <color rgb="FFE5EFF8"/>
      </left>
      <right/>
      <top style="medium">
        <color rgb="FFE5EFF8"/>
      </top>
      <bottom style="medium">
        <color rgb="FFE5EFF8"/>
      </bottom>
      <diagonal/>
    </border>
    <border>
      <left style="medium">
        <color rgb="FFE5EFF8"/>
      </left>
      <right style="medium">
        <color rgb="FFE5EFF8"/>
      </right>
      <top style="medium">
        <color rgb="FFE5EFF8"/>
      </top>
      <bottom style="medium">
        <color rgb="FFE5EFF8"/>
      </bottom>
      <diagonal/>
    </border>
    <border>
      <left style="medium">
        <color rgb="FFE5EFF8"/>
      </left>
      <right style="medium">
        <color rgb="FFE5EFF8"/>
      </right>
      <top/>
      <bottom style="medium">
        <color rgb="FFE5EFF8"/>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style="thin">
        <color indexed="64"/>
      </right>
      <top style="double">
        <color indexed="64"/>
      </top>
      <bottom style="double">
        <color indexed="64"/>
      </bottom>
      <diagonal/>
    </border>
    <border>
      <left style="medium">
        <color rgb="FFE5EFF8"/>
      </left>
      <right style="medium">
        <color rgb="FFE5EFF8"/>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double">
        <color indexed="64"/>
      </top>
      <bottom style="thin">
        <color indexed="64"/>
      </bottom>
      <diagonal/>
    </border>
    <border>
      <left/>
      <right/>
      <top style="medium">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660">
    <xf numFmtId="0" fontId="0" fillId="0" borderId="0" xfId="0"/>
    <xf numFmtId="0" fontId="3" fillId="0" borderId="0" xfId="0" applyFont="1"/>
    <xf numFmtId="0" fontId="5" fillId="0" borderId="0" xfId="0" applyFont="1" applyBorder="1"/>
    <xf numFmtId="0" fontId="0" fillId="0" borderId="0" xfId="0" applyBorder="1"/>
    <xf numFmtId="0" fontId="2" fillId="0" borderId="0" xfId="0" applyFont="1"/>
    <xf numFmtId="0" fontId="0" fillId="0" borderId="0" xfId="0" applyBorder="1" applyAlignment="1">
      <alignment horizontal="left"/>
    </xf>
    <xf numFmtId="0" fontId="10" fillId="0" borderId="0" xfId="0" applyFont="1" applyBorder="1" applyAlignment="1">
      <alignment horizontal="left"/>
    </xf>
    <xf numFmtId="0" fontId="8" fillId="0" borderId="0" xfId="0" applyFont="1" applyBorder="1" applyAlignment="1">
      <alignment horizontal="left"/>
    </xf>
    <xf numFmtId="0" fontId="10" fillId="0" borderId="0" xfId="0" applyFont="1" applyFill="1" applyBorder="1" applyAlignment="1">
      <alignment horizontal="left"/>
    </xf>
    <xf numFmtId="0" fontId="0" fillId="0" borderId="0" xfId="0" applyFont="1" applyBorder="1" applyAlignment="1">
      <alignment horizontal="left"/>
    </xf>
    <xf numFmtId="0" fontId="0" fillId="0" borderId="0" xfId="0" applyFont="1"/>
    <xf numFmtId="0" fontId="11" fillId="0" borderId="0" xfId="1" applyFont="1" applyAlignment="1" applyProtection="1"/>
    <xf numFmtId="0" fontId="4" fillId="0" borderId="0" xfId="1" applyAlignment="1" applyProtection="1">
      <alignment wrapText="1"/>
    </xf>
    <xf numFmtId="0" fontId="13" fillId="0" borderId="0" xfId="0" applyFont="1" applyBorder="1" applyAlignment="1">
      <alignment horizontal="left"/>
    </xf>
    <xf numFmtId="0" fontId="14" fillId="0" borderId="0" xfId="0" applyFont="1"/>
    <xf numFmtId="0" fontId="13" fillId="0" borderId="0" xfId="0" applyFont="1"/>
    <xf numFmtId="0" fontId="15" fillId="0" borderId="0" xfId="0" applyFont="1" applyBorder="1" applyAlignment="1">
      <alignment horizontal="left"/>
    </xf>
    <xf numFmtId="0" fontId="15" fillId="0" borderId="0" xfId="0" applyFont="1" applyBorder="1" applyAlignment="1">
      <alignment horizontal="left" vertical="center" wrapText="1"/>
    </xf>
    <xf numFmtId="0" fontId="12" fillId="0" borderId="14" xfId="0" applyFont="1" applyBorder="1" applyAlignment="1">
      <alignment horizontal="center"/>
    </xf>
    <xf numFmtId="0" fontId="13" fillId="0" borderId="12" xfId="0" applyFont="1" applyBorder="1" applyAlignment="1">
      <alignment horizontal="left"/>
    </xf>
    <xf numFmtId="0" fontId="13" fillId="0" borderId="9" xfId="0" applyFont="1" applyBorder="1" applyAlignment="1">
      <alignment horizontal="left"/>
    </xf>
    <xf numFmtId="0" fontId="15" fillId="0" borderId="9" xfId="0" applyFont="1" applyBorder="1" applyAlignment="1">
      <alignment horizontal="left"/>
    </xf>
    <xf numFmtId="0" fontId="13" fillId="0" borderId="9" xfId="0" applyFont="1" applyFill="1" applyBorder="1" applyAlignment="1">
      <alignment horizontal="left"/>
    </xf>
    <xf numFmtId="0" fontId="7" fillId="0" borderId="0" xfId="0" applyFont="1" applyFill="1" applyBorder="1" applyAlignment="1">
      <alignment horizontal="left" vertical="top" wrapText="1"/>
    </xf>
    <xf numFmtId="0" fontId="7" fillId="0" borderId="0" xfId="0" applyFont="1" applyFill="1" applyBorder="1"/>
    <xf numFmtId="0" fontId="0" fillId="0" borderId="0" xfId="0" applyFill="1" applyBorder="1" applyAlignment="1">
      <alignment horizontal="left" vertical="top" wrapText="1"/>
    </xf>
    <xf numFmtId="0" fontId="0" fillId="0" borderId="0" xfId="0" applyFill="1" applyBorder="1"/>
    <xf numFmtId="0" fontId="0" fillId="0" borderId="0" xfId="0" applyFont="1" applyBorder="1"/>
    <xf numFmtId="0" fontId="0" fillId="0" borderId="9" xfId="0" applyFont="1" applyBorder="1"/>
    <xf numFmtId="0" fontId="16" fillId="0" borderId="0" xfId="0" applyFont="1"/>
    <xf numFmtId="0" fontId="4" fillId="0" borderId="0" xfId="1" applyFill="1" applyBorder="1" applyAlignment="1" applyProtection="1">
      <alignment wrapText="1" shrinkToFit="1"/>
    </xf>
    <xf numFmtId="0" fontId="17" fillId="0" borderId="9" xfId="0" applyFont="1" applyBorder="1"/>
    <xf numFmtId="0" fontId="18" fillId="0" borderId="9" xfId="0" applyFont="1" applyBorder="1"/>
    <xf numFmtId="14" fontId="18" fillId="0" borderId="9" xfId="0" applyNumberFormat="1" applyFont="1" applyBorder="1"/>
    <xf numFmtId="21" fontId="18" fillId="0" borderId="9" xfId="0" applyNumberFormat="1" applyFont="1" applyBorder="1" applyAlignment="1">
      <alignment horizontal="left"/>
    </xf>
    <xf numFmtId="14" fontId="18" fillId="0" borderId="9" xfId="0" applyNumberFormat="1" applyFont="1" applyBorder="1" applyAlignment="1">
      <alignment horizontal="left"/>
    </xf>
    <xf numFmtId="0" fontId="18" fillId="0" borderId="9" xfId="0" applyFont="1" applyBorder="1" applyAlignment="1">
      <alignment horizontal="left"/>
    </xf>
    <xf numFmtId="21" fontId="18" fillId="0" borderId="9" xfId="0" applyNumberFormat="1" applyFont="1" applyBorder="1"/>
    <xf numFmtId="0" fontId="21" fillId="0" borderId="0" xfId="0" applyFont="1"/>
    <xf numFmtId="0" fontId="18" fillId="0" borderId="0" xfId="0" applyFont="1"/>
    <xf numFmtId="0" fontId="18" fillId="8" borderId="9" xfId="0" applyFont="1" applyFill="1" applyBorder="1"/>
    <xf numFmtId="0" fontId="17" fillId="4" borderId="9" xfId="0" applyFont="1" applyFill="1" applyBorder="1"/>
    <xf numFmtId="0" fontId="17" fillId="4" borderId="12" xfId="0" applyFont="1" applyFill="1" applyBorder="1"/>
    <xf numFmtId="0" fontId="18" fillId="5" borderId="9" xfId="0" applyFont="1" applyFill="1" applyBorder="1" applyAlignment="1">
      <alignment horizontal="left"/>
    </xf>
    <xf numFmtId="0" fontId="18" fillId="5" borderId="9" xfId="1" applyFont="1" applyFill="1" applyBorder="1" applyAlignment="1" applyProtection="1">
      <alignment horizontal="center"/>
    </xf>
    <xf numFmtId="0" fontId="18" fillId="5" borderId="13" xfId="0" applyFont="1" applyFill="1" applyBorder="1"/>
    <xf numFmtId="0" fontId="18" fillId="6" borderId="9" xfId="0" applyFont="1" applyFill="1" applyBorder="1" applyAlignment="1">
      <alignment horizontal="left"/>
    </xf>
    <xf numFmtId="0" fontId="18" fillId="6" borderId="9" xfId="1" applyFont="1" applyFill="1" applyBorder="1" applyAlignment="1" applyProtection="1">
      <alignment horizontal="center"/>
    </xf>
    <xf numFmtId="0" fontId="18" fillId="6" borderId="9" xfId="0" applyFont="1" applyFill="1" applyBorder="1"/>
    <xf numFmtId="0" fontId="18" fillId="7" borderId="9" xfId="0" applyFont="1" applyFill="1" applyBorder="1" applyAlignment="1">
      <alignment horizontal="left"/>
    </xf>
    <xf numFmtId="0" fontId="18" fillId="7" borderId="9" xfId="1" applyFont="1" applyFill="1" applyBorder="1" applyAlignment="1" applyProtection="1">
      <alignment horizontal="center"/>
    </xf>
    <xf numFmtId="0" fontId="18" fillId="7" borderId="9" xfId="0" applyFont="1" applyFill="1" applyBorder="1"/>
    <xf numFmtId="0" fontId="18" fillId="2" borderId="9" xfId="0" applyFont="1" applyFill="1" applyBorder="1" applyAlignment="1">
      <alignment horizontal="left"/>
    </xf>
    <xf numFmtId="0" fontId="18" fillId="2" borderId="9" xfId="1" applyFont="1" applyFill="1" applyBorder="1" applyAlignment="1" applyProtection="1">
      <alignment horizontal="center"/>
    </xf>
    <xf numFmtId="0" fontId="18" fillId="2" borderId="9" xfId="0" applyFont="1" applyFill="1" applyBorder="1"/>
    <xf numFmtId="18" fontId="18" fillId="0" borderId="9" xfId="0" applyNumberFormat="1" applyFont="1" applyBorder="1"/>
    <xf numFmtId="18" fontId="18" fillId="2" borderId="9" xfId="0" applyNumberFormat="1" applyFont="1" applyFill="1" applyBorder="1" applyAlignment="1">
      <alignment wrapText="1" shrinkToFit="1"/>
    </xf>
    <xf numFmtId="0" fontId="18" fillId="10" borderId="9" xfId="0" applyFont="1" applyFill="1" applyBorder="1" applyAlignment="1">
      <alignment horizontal="left"/>
    </xf>
    <xf numFmtId="0" fontId="18" fillId="10" borderId="9" xfId="1" applyFont="1" applyFill="1" applyBorder="1" applyAlignment="1" applyProtection="1">
      <alignment horizontal="center"/>
    </xf>
    <xf numFmtId="0" fontId="18" fillId="10" borderId="9" xfId="0" applyFont="1" applyFill="1" applyBorder="1"/>
    <xf numFmtId="0" fontId="18" fillId="0" borderId="9" xfId="0" applyFont="1" applyBorder="1" applyAlignment="1">
      <alignment wrapText="1" shrinkToFit="1"/>
    </xf>
    <xf numFmtId="0" fontId="22" fillId="0" borderId="9" xfId="1" applyFont="1" applyBorder="1" applyAlignment="1" applyProtection="1">
      <alignment wrapText="1" shrinkToFit="1"/>
    </xf>
    <xf numFmtId="0" fontId="18" fillId="0" borderId="21" xfId="0" applyFont="1" applyBorder="1"/>
    <xf numFmtId="0" fontId="18" fillId="12" borderId="22" xfId="0" applyFont="1" applyFill="1" applyBorder="1" applyAlignment="1">
      <alignment horizontal="center"/>
    </xf>
    <xf numFmtId="0" fontId="18" fillId="12" borderId="3" xfId="0" applyFont="1" applyFill="1" applyBorder="1"/>
    <xf numFmtId="0" fontId="18" fillId="0" borderId="6" xfId="0" applyFont="1" applyBorder="1" applyAlignment="1">
      <alignment horizontal="center"/>
    </xf>
    <xf numFmtId="0" fontId="18" fillId="0" borderId="5" xfId="0" applyFont="1" applyBorder="1" applyAlignment="1">
      <alignment wrapText="1"/>
    </xf>
    <xf numFmtId="0" fontId="18" fillId="0" borderId="6" xfId="0" applyFont="1" applyBorder="1" applyAlignment="1">
      <alignment wrapText="1"/>
    </xf>
    <xf numFmtId="0" fontId="18" fillId="0" borderId="6" xfId="0" applyFont="1" applyBorder="1" applyAlignment="1">
      <alignment vertical="top" wrapText="1"/>
    </xf>
    <xf numFmtId="0" fontId="18" fillId="0" borderId="4" xfId="0" applyFont="1" applyBorder="1" applyAlignment="1">
      <alignment wrapText="1" shrinkToFit="1"/>
    </xf>
    <xf numFmtId="0" fontId="18" fillId="0" borderId="5" xfId="0" applyFont="1" applyBorder="1" applyAlignment="1">
      <alignment wrapText="1" shrinkToFit="1"/>
    </xf>
    <xf numFmtId="0" fontId="23" fillId="0" borderId="5" xfId="0" applyFont="1" applyBorder="1" applyAlignment="1">
      <alignment wrapText="1" shrinkToFit="1"/>
    </xf>
    <xf numFmtId="0" fontId="24" fillId="0" borderId="5" xfId="0" applyFont="1" applyBorder="1" applyAlignment="1">
      <alignment wrapText="1" shrinkToFit="1"/>
    </xf>
    <xf numFmtId="0" fontId="18" fillId="0" borderId="6" xfId="0" applyFont="1" applyBorder="1" applyAlignment="1">
      <alignment wrapText="1" shrinkToFit="1"/>
    </xf>
    <xf numFmtId="0" fontId="17" fillId="0" borderId="6" xfId="0" applyFont="1" applyBorder="1" applyAlignment="1">
      <alignment wrapText="1" shrinkToFit="1"/>
    </xf>
    <xf numFmtId="0" fontId="18" fillId="0" borderId="2" xfId="0" applyFont="1" applyBorder="1" applyAlignment="1">
      <alignment wrapText="1" shrinkToFit="1"/>
    </xf>
    <xf numFmtId="0" fontId="17" fillId="0" borderId="3" xfId="0" applyFont="1" applyBorder="1" applyAlignment="1">
      <alignment wrapText="1" shrinkToFit="1"/>
    </xf>
    <xf numFmtId="0" fontId="18" fillId="0" borderId="3" xfId="0" applyFont="1" applyBorder="1" applyAlignment="1">
      <alignment wrapText="1" shrinkToFit="1"/>
    </xf>
    <xf numFmtId="0" fontId="17" fillId="0" borderId="5" xfId="0" applyFont="1" applyBorder="1" applyAlignment="1">
      <alignment wrapText="1" shrinkToFit="1"/>
    </xf>
    <xf numFmtId="0" fontId="22" fillId="0" borderId="5" xfId="1" applyFont="1" applyBorder="1" applyAlignment="1" applyProtection="1">
      <alignment wrapText="1" shrinkToFit="1"/>
    </xf>
    <xf numFmtId="0" fontId="17" fillId="0" borderId="5" xfId="0" applyFont="1" applyBorder="1" applyAlignment="1">
      <alignment horizontal="left" wrapText="1" shrinkToFit="1"/>
    </xf>
    <xf numFmtId="0" fontId="26" fillId="0" borderId="0" xfId="0" applyFont="1"/>
    <xf numFmtId="0" fontId="17" fillId="0" borderId="0" xfId="0" applyFont="1" applyAlignment="1">
      <alignment horizontal="left" indent="5"/>
    </xf>
    <xf numFmtId="0" fontId="17" fillId="0" borderId="0" xfId="0" applyFont="1" applyAlignment="1">
      <alignment horizontal="left" indent="2"/>
    </xf>
    <xf numFmtId="0" fontId="18" fillId="0" borderId="0" xfId="0" applyFont="1" applyAlignment="1">
      <alignment horizontal="left" indent="5"/>
    </xf>
    <xf numFmtId="0" fontId="18" fillId="0" borderId="0" xfId="0" applyFont="1" applyAlignment="1">
      <alignment horizontal="left" indent="12"/>
    </xf>
    <xf numFmtId="0" fontId="17" fillId="0" borderId="0" xfId="0" applyFont="1"/>
    <xf numFmtId="0" fontId="18" fillId="2" borderId="7" xfId="0" applyFont="1" applyFill="1" applyBorder="1" applyAlignment="1">
      <alignment vertical="top"/>
    </xf>
    <xf numFmtId="0" fontId="17" fillId="3" borderId="8" xfId="0" applyFont="1" applyFill="1" applyBorder="1" applyAlignment="1">
      <alignment vertical="top"/>
    </xf>
    <xf numFmtId="0" fontId="17" fillId="0" borderId="8" xfId="0" applyFont="1" applyBorder="1" applyAlignment="1">
      <alignment vertical="top"/>
    </xf>
    <xf numFmtId="0" fontId="27" fillId="0" borderId="0" xfId="0" applyFont="1" applyAlignment="1">
      <alignment horizontal="left" indent="5"/>
    </xf>
    <xf numFmtId="0" fontId="27" fillId="0" borderId="0" xfId="0" applyFont="1"/>
    <xf numFmtId="0" fontId="28" fillId="0" borderId="12" xfId="0" applyFont="1" applyBorder="1" applyAlignment="1">
      <alignment horizontal="left"/>
    </xf>
    <xf numFmtId="0" fontId="28" fillId="0" borderId="9" xfId="0" applyFont="1" applyBorder="1" applyAlignment="1">
      <alignment horizontal="left"/>
    </xf>
    <xf numFmtId="0" fontId="28" fillId="0" borderId="9" xfId="0" applyFont="1" applyFill="1" applyBorder="1" applyAlignment="1">
      <alignment horizontal="left"/>
    </xf>
    <xf numFmtId="0" fontId="28" fillId="0" borderId="9" xfId="0" applyFont="1" applyBorder="1" applyAlignment="1">
      <alignment horizontal="left" wrapText="1" shrinkToFit="1"/>
    </xf>
    <xf numFmtId="0" fontId="28" fillId="0" borderId="11" xfId="0" applyFont="1" applyBorder="1" applyAlignment="1">
      <alignment horizontal="left"/>
    </xf>
    <xf numFmtId="0" fontId="28" fillId="0" borderId="14" xfId="0" applyFont="1" applyBorder="1" applyAlignment="1">
      <alignment horizontal="left"/>
    </xf>
    <xf numFmtId="0" fontId="28" fillId="0" borderId="29" xfId="0" applyFont="1" applyBorder="1" applyAlignment="1">
      <alignment horizontal="left"/>
    </xf>
    <xf numFmtId="0" fontId="29" fillId="0" borderId="0" xfId="1" applyFont="1" applyAlignment="1" applyProtection="1"/>
    <xf numFmtId="0" fontId="28" fillId="0" borderId="12" xfId="0" applyFont="1" applyBorder="1" applyAlignment="1">
      <alignment horizontal="left" wrapText="1"/>
    </xf>
    <xf numFmtId="0" fontId="28" fillId="8" borderId="9" xfId="0" applyFont="1" applyFill="1" applyBorder="1" applyAlignment="1">
      <alignment horizontal="left"/>
    </xf>
    <xf numFmtId="0" fontId="28" fillId="8" borderId="11" xfId="0" applyFont="1" applyFill="1" applyBorder="1" applyAlignment="1">
      <alignment horizontal="left"/>
    </xf>
    <xf numFmtId="0" fontId="28" fillId="8" borderId="14" xfId="0" applyFont="1" applyFill="1" applyBorder="1" applyAlignment="1">
      <alignment horizontal="left"/>
    </xf>
    <xf numFmtId="0" fontId="28" fillId="0" borderId="29" xfId="0" applyFont="1" applyBorder="1" applyAlignment="1">
      <alignment horizontal="left" indent="1"/>
    </xf>
    <xf numFmtId="0" fontId="28" fillId="8" borderId="12" xfId="0" applyFont="1" applyFill="1" applyBorder="1" applyAlignment="1">
      <alignment horizontal="left"/>
    </xf>
    <xf numFmtId="0" fontId="28" fillId="0" borderId="23" xfId="0" applyFont="1" applyBorder="1" applyAlignment="1">
      <alignment horizontal="left"/>
    </xf>
    <xf numFmtId="0" fontId="28" fillId="8" borderId="10" xfId="0" applyFont="1" applyFill="1" applyBorder="1" applyAlignment="1">
      <alignment horizontal="left"/>
    </xf>
    <xf numFmtId="0" fontId="19" fillId="0" borderId="9" xfId="0" applyFont="1" applyBorder="1" applyAlignment="1">
      <alignment horizontal="left"/>
    </xf>
    <xf numFmtId="0" fontId="20" fillId="0" borderId="9" xfId="0" applyFont="1" applyBorder="1" applyAlignment="1">
      <alignment horizontal="left" indent="1"/>
    </xf>
    <xf numFmtId="0" fontId="17" fillId="0" borderId="0" xfId="0" applyFont="1" applyBorder="1" applyAlignment="1">
      <alignment horizontal="left"/>
    </xf>
    <xf numFmtId="0" fontId="18" fillId="0" borderId="0" xfId="0" applyFont="1" applyBorder="1" applyAlignment="1">
      <alignment horizontal="left"/>
    </xf>
    <xf numFmtId="0" fontId="17" fillId="0" borderId="0" xfId="0" applyFont="1" applyFill="1" applyBorder="1" applyAlignment="1">
      <alignment horizontal="left"/>
    </xf>
    <xf numFmtId="0" fontId="18" fillId="0" borderId="0" xfId="0" applyFont="1" applyFill="1" applyBorder="1" applyAlignment="1">
      <alignment horizontal="left"/>
    </xf>
    <xf numFmtId="0" fontId="28" fillId="0" borderId="10" xfId="0" applyFont="1" applyFill="1" applyBorder="1" applyAlignment="1">
      <alignment horizontal="left"/>
    </xf>
    <xf numFmtId="0" fontId="31" fillId="0" borderId="0" xfId="1" applyFont="1" applyAlignment="1" applyProtection="1"/>
    <xf numFmtId="0" fontId="32" fillId="11" borderId="14" xfId="0" applyFont="1" applyFill="1" applyBorder="1" applyAlignment="1">
      <alignment horizontal="center" wrapText="1"/>
    </xf>
    <xf numFmtId="0" fontId="4" fillId="8" borderId="10" xfId="1" applyFill="1" applyBorder="1" applyAlignment="1" applyProtection="1">
      <alignment horizontal="left"/>
    </xf>
    <xf numFmtId="0" fontId="4" fillId="0" borderId="0" xfId="1" applyAlignment="1" applyProtection="1"/>
    <xf numFmtId="0" fontId="20" fillId="0" borderId="0" xfId="0" applyFont="1"/>
    <xf numFmtId="0" fontId="34" fillId="0" borderId="9" xfId="0" applyFont="1" applyBorder="1"/>
    <xf numFmtId="0" fontId="20" fillId="0" borderId="9" xfId="0" applyFont="1" applyBorder="1" applyAlignment="1">
      <alignment horizontal="left"/>
    </xf>
    <xf numFmtId="0" fontId="35" fillId="0" borderId="9" xfId="0" applyFont="1" applyBorder="1" applyAlignment="1">
      <alignment horizontal="left"/>
    </xf>
    <xf numFmtId="0" fontId="36" fillId="0" borderId="30" xfId="0" applyFont="1" applyBorder="1" applyAlignment="1">
      <alignment horizontal="center"/>
    </xf>
    <xf numFmtId="0" fontId="20" fillId="0" borderId="0" xfId="0" applyFont="1" applyBorder="1"/>
    <xf numFmtId="0" fontId="18" fillId="0" borderId="0" xfId="0" applyFont="1" applyAlignment="1">
      <alignment vertical="top"/>
    </xf>
    <xf numFmtId="0" fontId="18" fillId="0" borderId="0" xfId="0" applyFont="1" applyAlignment="1">
      <alignment vertical="top" wrapText="1"/>
    </xf>
    <xf numFmtId="0" fontId="18" fillId="0" borderId="9" xfId="0" applyFont="1" applyBorder="1" applyAlignment="1">
      <alignment vertical="top"/>
    </xf>
    <xf numFmtId="0" fontId="18" fillId="0" borderId="9" xfId="0" applyFont="1" applyBorder="1" applyAlignment="1">
      <alignment vertical="top" wrapText="1"/>
    </xf>
    <xf numFmtId="0" fontId="18" fillId="0" borderId="0" xfId="0" applyFont="1" applyAlignment="1">
      <alignment vertical="top" wrapText="1" shrinkToFit="1"/>
    </xf>
    <xf numFmtId="0" fontId="18" fillId="0" borderId="0" xfId="0" applyFont="1" applyFill="1" applyAlignment="1">
      <alignment vertical="top"/>
    </xf>
    <xf numFmtId="0" fontId="18" fillId="0" borderId="0" xfId="0" applyFont="1" applyFill="1" applyAlignment="1">
      <alignment vertical="top" wrapText="1" shrinkToFit="1"/>
    </xf>
    <xf numFmtId="0" fontId="17" fillId="0" borderId="0" xfId="0" applyFont="1" applyAlignment="1">
      <alignment vertical="top" wrapText="1"/>
    </xf>
    <xf numFmtId="0" fontId="4" fillId="8" borderId="10" xfId="1" applyFill="1" applyBorder="1" applyAlignment="1" applyProtection="1">
      <alignment horizontal="left" wrapText="1"/>
    </xf>
    <xf numFmtId="0" fontId="37" fillId="0" borderId="0" xfId="0" applyFont="1"/>
    <xf numFmtId="0" fontId="18" fillId="2" borderId="0" xfId="0" applyFont="1" applyFill="1" applyBorder="1" applyAlignment="1">
      <alignment vertical="top"/>
    </xf>
    <xf numFmtId="0" fontId="17" fillId="3" borderId="0" xfId="0" applyFont="1" applyFill="1" applyBorder="1" applyAlignment="1">
      <alignment vertical="top"/>
    </xf>
    <xf numFmtId="0" fontId="17" fillId="0" borderId="0" xfId="0" applyFont="1" applyBorder="1" applyAlignment="1">
      <alignment vertical="top"/>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9" xfId="0" applyFont="1" applyFill="1" applyBorder="1" applyAlignment="1">
      <alignment horizontal="left"/>
    </xf>
    <xf numFmtId="0" fontId="18" fillId="0" borderId="3" xfId="0" applyFont="1" applyBorder="1" applyAlignment="1">
      <alignment horizontal="left" vertical="top" wrapText="1"/>
    </xf>
    <xf numFmtId="0" fontId="18" fillId="0" borderId="0" xfId="0" applyFont="1" applyAlignment="1">
      <alignment horizontal="left"/>
    </xf>
    <xf numFmtId="0" fontId="18" fillId="0" borderId="1" xfId="0" applyFont="1" applyBorder="1" applyAlignment="1">
      <alignment horizontal="left"/>
    </xf>
    <xf numFmtId="0" fontId="18" fillId="0" borderId="3" xfId="0" applyFont="1" applyBorder="1" applyAlignment="1">
      <alignment horizontal="left"/>
    </xf>
    <xf numFmtId="0" fontId="18" fillId="0" borderId="9" xfId="0" applyFont="1" applyBorder="1" applyAlignment="1">
      <alignment horizontal="left" wrapText="1"/>
    </xf>
    <xf numFmtId="1" fontId="38" fillId="0" borderId="0" xfId="0" applyNumberFormat="1" applyFont="1"/>
    <xf numFmtId="0" fontId="0" fillId="0" borderId="0" xfId="0" applyAlignment="1">
      <alignment wrapText="1"/>
    </xf>
    <xf numFmtId="0" fontId="0" fillId="10" borderId="0" xfId="0" applyFill="1"/>
    <xf numFmtId="0" fontId="1" fillId="0" borderId="0" xfId="0" applyFont="1"/>
    <xf numFmtId="0" fontId="4" fillId="8" borderId="9" xfId="1" applyFill="1" applyBorder="1" applyAlignment="1" applyProtection="1">
      <alignment horizontal="left"/>
    </xf>
    <xf numFmtId="0" fontId="4" fillId="2" borderId="4" xfId="1" applyFill="1" applyBorder="1" applyAlignment="1" applyProtection="1">
      <alignment vertical="center" wrapText="1"/>
    </xf>
    <xf numFmtId="0" fontId="30" fillId="2" borderId="4" xfId="0" applyFont="1" applyFill="1" applyBorder="1" applyAlignment="1">
      <alignment vertical="center" wrapText="1"/>
    </xf>
    <xf numFmtId="0" fontId="40" fillId="2" borderId="22" xfId="0" applyFont="1" applyFill="1" applyBorder="1" applyAlignment="1">
      <alignment vertical="center" wrapText="1"/>
    </xf>
    <xf numFmtId="0" fontId="41" fillId="2" borderId="5" xfId="0" applyFont="1" applyFill="1" applyBorder="1" applyAlignment="1">
      <alignment vertical="center" wrapText="1"/>
    </xf>
    <xf numFmtId="0" fontId="30" fillId="2" borderId="5" xfId="0" applyFont="1" applyFill="1" applyBorder="1" applyAlignment="1">
      <alignment vertical="center" wrapText="1"/>
    </xf>
    <xf numFmtId="0" fontId="40" fillId="2" borderId="6" xfId="0" applyFont="1" applyFill="1" applyBorder="1" applyAlignment="1">
      <alignment vertical="center" wrapText="1"/>
    </xf>
    <xf numFmtId="0" fontId="4" fillId="2" borderId="6" xfId="1" applyFill="1" applyBorder="1" applyAlignment="1" applyProtection="1">
      <alignment vertical="center" wrapText="1"/>
    </xf>
    <xf numFmtId="0" fontId="41" fillId="2" borderId="6" xfId="0" applyFont="1" applyFill="1" applyBorder="1" applyAlignment="1">
      <alignment vertical="center" wrapText="1"/>
    </xf>
    <xf numFmtId="0" fontId="30" fillId="2" borderId="6" xfId="0" applyFont="1" applyFill="1" applyBorder="1" applyAlignment="1">
      <alignment vertical="center" wrapText="1"/>
    </xf>
    <xf numFmtId="0" fontId="39" fillId="0" borderId="0" xfId="0" applyFont="1" applyAlignment="1">
      <alignment horizontal="left" indent="1" readingOrder="1"/>
    </xf>
    <xf numFmtId="0" fontId="42" fillId="2" borderId="3" xfId="0" applyFont="1" applyFill="1" applyBorder="1" applyAlignment="1">
      <alignment vertical="center" wrapText="1"/>
    </xf>
    <xf numFmtId="0" fontId="42" fillId="2" borderId="6" xfId="0" applyFont="1" applyFill="1" applyBorder="1" applyAlignment="1">
      <alignment wrapText="1"/>
    </xf>
    <xf numFmtId="0" fontId="42" fillId="2" borderId="6" xfId="0" applyFont="1" applyFill="1" applyBorder="1" applyAlignment="1">
      <alignment horizontal="right" wrapText="1"/>
    </xf>
    <xf numFmtId="0" fontId="43" fillId="0" borderId="0" xfId="0" applyFont="1"/>
    <xf numFmtId="0" fontId="10" fillId="0" borderId="0" xfId="0" applyFont="1"/>
    <xf numFmtId="0" fontId="39" fillId="0" borderId="0" xfId="0" applyFont="1"/>
    <xf numFmtId="0" fontId="44" fillId="13" borderId="21" xfId="0" applyFont="1" applyFill="1" applyBorder="1" applyAlignment="1">
      <alignment horizontal="justify" vertical="top" wrapText="1"/>
    </xf>
    <xf numFmtId="0" fontId="44" fillId="13" borderId="22" xfId="0" applyFont="1" applyFill="1" applyBorder="1" applyAlignment="1">
      <alignment horizontal="justify" vertical="top" wrapText="1"/>
    </xf>
    <xf numFmtId="0" fontId="45" fillId="0" borderId="3" xfId="0" applyFont="1" applyBorder="1" applyAlignment="1">
      <alignment horizontal="justify" vertical="top" wrapText="1"/>
    </xf>
    <xf numFmtId="0" fontId="45" fillId="0" borderId="6" xfId="0" applyFont="1" applyBorder="1" applyAlignment="1">
      <alignment horizontal="justify" vertical="top" wrapText="1"/>
    </xf>
    <xf numFmtId="0" fontId="4" fillId="0" borderId="6" xfId="1" applyBorder="1" applyAlignment="1" applyProtection="1">
      <alignment horizontal="justify" vertical="top" wrapText="1"/>
    </xf>
    <xf numFmtId="0" fontId="3" fillId="0" borderId="6" xfId="0" applyFont="1" applyBorder="1" applyAlignment="1">
      <alignment horizontal="justify" vertical="top" wrapText="1"/>
    </xf>
    <xf numFmtId="0" fontId="46" fillId="0" borderId="0" xfId="0" applyFont="1"/>
    <xf numFmtId="0" fontId="18" fillId="0" borderId="3" xfId="0" applyFont="1" applyBorder="1" applyAlignment="1">
      <alignment horizontal="center" vertical="top" wrapText="1"/>
    </xf>
    <xf numFmtId="0" fontId="28" fillId="0" borderId="39" xfId="0" applyFont="1" applyBorder="1" applyAlignment="1">
      <alignment horizontal="left"/>
    </xf>
    <xf numFmtId="0" fontId="28" fillId="0" borderId="38" xfId="0" applyFont="1" applyBorder="1" applyAlignment="1">
      <alignment horizontal="left"/>
    </xf>
    <xf numFmtId="0" fontId="28" fillId="0" borderId="41" xfId="0" applyFont="1" applyBorder="1" applyAlignment="1">
      <alignment horizontal="left"/>
    </xf>
    <xf numFmtId="0" fontId="28" fillId="0" borderId="42" xfId="0" applyFont="1" applyBorder="1" applyAlignment="1">
      <alignment horizontal="left"/>
    </xf>
    <xf numFmtId="0" fontId="28" fillId="0" borderId="43" xfId="0" applyFont="1" applyBorder="1" applyAlignment="1">
      <alignment horizontal="left"/>
    </xf>
    <xf numFmtId="0" fontId="28" fillId="0" borderId="44" xfId="0" applyFont="1" applyBorder="1" applyAlignment="1">
      <alignment horizontal="left"/>
    </xf>
    <xf numFmtId="0" fontId="28" fillId="0" borderId="45" xfId="0" applyFont="1" applyBorder="1" applyAlignment="1">
      <alignment horizontal="left"/>
    </xf>
    <xf numFmtId="0" fontId="0" fillId="0" borderId="9" xfId="0" applyBorder="1" applyAlignment="1">
      <alignment horizontal="center"/>
    </xf>
    <xf numFmtId="0" fontId="0" fillId="0" borderId="40" xfId="0" applyBorder="1" applyAlignment="1">
      <alignment horizontal="center"/>
    </xf>
    <xf numFmtId="0" fontId="28" fillId="0" borderId="46" xfId="0" applyFont="1" applyBorder="1" applyAlignment="1">
      <alignment horizontal="left"/>
    </xf>
    <xf numFmtId="0" fontId="0" fillId="0" borderId="11" xfId="0" applyBorder="1" applyAlignment="1">
      <alignment horizontal="center"/>
    </xf>
    <xf numFmtId="0" fontId="28" fillId="0" borderId="10" xfId="0" applyFont="1" applyBorder="1" applyAlignment="1">
      <alignment horizontal="left"/>
    </xf>
    <xf numFmtId="0" fontId="28" fillId="0" borderId="47" xfId="0" applyFont="1" applyBorder="1" applyAlignment="1">
      <alignment horizontal="left"/>
    </xf>
    <xf numFmtId="0" fontId="25" fillId="2" borderId="9" xfId="0" applyFont="1" applyFill="1" applyBorder="1" applyAlignment="1">
      <alignment horizontal="center"/>
    </xf>
    <xf numFmtId="0" fontId="25" fillId="2" borderId="39" xfId="0" applyFont="1" applyFill="1" applyBorder="1" applyAlignment="1">
      <alignment horizontal="center"/>
    </xf>
    <xf numFmtId="0" fontId="25" fillId="2" borderId="9" xfId="0" applyFont="1" applyFill="1" applyBorder="1"/>
    <xf numFmtId="0" fontId="28" fillId="8" borderId="9" xfId="0" applyFont="1" applyFill="1" applyBorder="1" applyAlignment="1">
      <alignment horizontal="left" wrapText="1"/>
    </xf>
    <xf numFmtId="0" fontId="17" fillId="0" borderId="9" xfId="0" applyFont="1" applyFill="1" applyBorder="1" applyAlignment="1">
      <alignment horizontal="center"/>
    </xf>
    <xf numFmtId="0" fontId="35" fillId="0" borderId="9" xfId="0" applyFont="1" applyFill="1" applyBorder="1" applyAlignment="1">
      <alignment horizontal="left"/>
    </xf>
    <xf numFmtId="49" fontId="28" fillId="0" borderId="9" xfId="0" applyNumberFormat="1" applyFont="1" applyBorder="1"/>
    <xf numFmtId="0" fontId="18" fillId="0" borderId="38" xfId="0" applyFont="1" applyBorder="1"/>
    <xf numFmtId="0" fontId="0" fillId="0" borderId="39" xfId="0" applyBorder="1"/>
    <xf numFmtId="0" fontId="18" fillId="0" borderId="50" xfId="0" applyFont="1" applyBorder="1"/>
    <xf numFmtId="0" fontId="18" fillId="0" borderId="40" xfId="0" applyFont="1" applyBorder="1"/>
    <xf numFmtId="0" fontId="18" fillId="8" borderId="40" xfId="0" applyFont="1" applyFill="1" applyBorder="1"/>
    <xf numFmtId="0" fontId="0" fillId="0" borderId="51" xfId="0" applyBorder="1"/>
    <xf numFmtId="18" fontId="18" fillId="8" borderId="9" xfId="0" applyNumberFormat="1" applyFont="1" applyFill="1" applyBorder="1" applyAlignment="1">
      <alignment horizontal="left"/>
    </xf>
    <xf numFmtId="0" fontId="48" fillId="0" borderId="52" xfId="0" applyFont="1" applyBorder="1" applyAlignment="1">
      <alignment horizontal="center" wrapText="1"/>
    </xf>
    <xf numFmtId="0" fontId="48" fillId="0" borderId="52" xfId="0" applyFont="1" applyBorder="1" applyAlignment="1">
      <alignment horizontal="center"/>
    </xf>
    <xf numFmtId="0" fontId="47" fillId="14" borderId="53" xfId="0" applyFont="1" applyFill="1" applyBorder="1" applyAlignment="1">
      <alignment horizontal="center" vertical="center" wrapText="1"/>
    </xf>
    <xf numFmtId="0" fontId="47" fillId="14" borderId="54" xfId="0" applyFont="1" applyFill="1" applyBorder="1" applyAlignment="1">
      <alignment horizontal="center" vertical="center" wrapText="1"/>
    </xf>
    <xf numFmtId="0" fontId="48" fillId="0" borderId="55" xfId="0" applyFont="1" applyBorder="1" applyAlignment="1">
      <alignment horizontal="center" wrapText="1"/>
    </xf>
    <xf numFmtId="0" fontId="49" fillId="0" borderId="9" xfId="0" applyFont="1" applyBorder="1"/>
    <xf numFmtId="0" fontId="0" fillId="0" borderId="9" xfId="0" applyBorder="1"/>
    <xf numFmtId="0" fontId="13" fillId="0" borderId="56" xfId="0" applyFont="1" applyFill="1" applyBorder="1" applyAlignment="1">
      <alignment horizontal="left"/>
    </xf>
    <xf numFmtId="0" fontId="13" fillId="0" borderId="10" xfId="0" applyFont="1" applyFill="1" applyBorder="1" applyAlignment="1">
      <alignment horizontal="left"/>
    </xf>
    <xf numFmtId="0" fontId="50" fillId="0" borderId="0" xfId="0" applyFont="1" applyBorder="1" applyAlignment="1">
      <alignment horizontal="center"/>
    </xf>
    <xf numFmtId="0" fontId="18" fillId="0" borderId="14" xfId="0" applyFont="1" applyBorder="1" applyAlignment="1">
      <alignment vertical="center" wrapText="1" shrinkToFit="1"/>
    </xf>
    <xf numFmtId="0" fontId="18" fillId="0" borderId="14" xfId="0" applyFont="1" applyBorder="1" applyAlignment="1">
      <alignment wrapText="1" shrinkToFit="1"/>
    </xf>
    <xf numFmtId="0" fontId="18" fillId="0" borderId="23" xfId="0" applyFont="1" applyBorder="1" applyAlignment="1">
      <alignment wrapText="1" shrinkToFit="1"/>
    </xf>
    <xf numFmtId="0" fontId="22" fillId="0" borderId="23" xfId="1" applyFont="1" applyBorder="1" applyAlignment="1" applyProtection="1">
      <alignment wrapText="1" shrinkToFit="1"/>
    </xf>
    <xf numFmtId="0" fontId="18" fillId="0" borderId="57" xfId="0" applyFont="1" applyBorder="1"/>
    <xf numFmtId="0" fontId="18" fillId="0" borderId="58" xfId="0" applyFont="1" applyBorder="1"/>
    <xf numFmtId="18" fontId="18" fillId="8" borderId="58" xfId="0" applyNumberFormat="1" applyFont="1" applyFill="1" applyBorder="1" applyAlignment="1">
      <alignment horizontal="left"/>
    </xf>
    <xf numFmtId="0" fontId="18" fillId="8" borderId="58" xfId="0" applyFont="1" applyFill="1" applyBorder="1"/>
    <xf numFmtId="0" fontId="0" fillId="0" borderId="59" xfId="0" applyBorder="1"/>
    <xf numFmtId="0" fontId="18" fillId="8" borderId="39" xfId="0" applyFont="1" applyFill="1" applyBorder="1"/>
    <xf numFmtId="0" fontId="17" fillId="4" borderId="60" xfId="0" applyFont="1" applyFill="1" applyBorder="1"/>
    <xf numFmtId="0" fontId="17" fillId="4" borderId="61" xfId="0" applyFont="1" applyFill="1" applyBorder="1"/>
    <xf numFmtId="0" fontId="17" fillId="4" borderId="62" xfId="0" applyFont="1" applyFill="1" applyBorder="1"/>
    <xf numFmtId="0" fontId="18" fillId="5" borderId="14" xfId="0" applyFont="1" applyFill="1" applyBorder="1" applyAlignment="1">
      <alignment wrapText="1" shrinkToFit="1"/>
    </xf>
    <xf numFmtId="0" fontId="22" fillId="5" borderId="14" xfId="1" applyFont="1" applyFill="1" applyBorder="1" applyAlignment="1" applyProtection="1">
      <alignment wrapText="1" shrinkToFit="1"/>
    </xf>
    <xf numFmtId="0" fontId="51" fillId="0" borderId="0" xfId="0" applyFont="1"/>
    <xf numFmtId="0" fontId="52" fillId="0" borderId="0" xfId="0" applyFont="1"/>
    <xf numFmtId="9" fontId="0" fillId="0" borderId="0" xfId="0" applyNumberFormat="1"/>
    <xf numFmtId="0" fontId="25" fillId="0" borderId="9" xfId="0" applyFont="1" applyBorder="1"/>
    <xf numFmtId="0" fontId="21" fillId="0" borderId="9" xfId="0" applyFont="1" applyFill="1" applyBorder="1"/>
    <xf numFmtId="2" fontId="21" fillId="0" borderId="9" xfId="0" applyNumberFormat="1" applyFont="1" applyFill="1" applyBorder="1"/>
    <xf numFmtId="0" fontId="21" fillId="0" borderId="9" xfId="0" applyFont="1" applyBorder="1"/>
    <xf numFmtId="0" fontId="21" fillId="0" borderId="0" xfId="0" applyFont="1" applyFill="1" applyBorder="1"/>
    <xf numFmtId="0" fontId="4" fillId="0" borderId="23" xfId="1" applyBorder="1" applyAlignment="1" applyProtection="1">
      <alignment wrapText="1" shrinkToFit="1"/>
    </xf>
    <xf numFmtId="0" fontId="54" fillId="15" borderId="24" xfId="0" applyFont="1" applyFill="1" applyBorder="1" applyAlignment="1">
      <alignment horizontal="center" vertical="center"/>
    </xf>
    <xf numFmtId="0" fontId="55" fillId="15" borderId="21" xfId="0" applyFont="1" applyFill="1" applyBorder="1" applyAlignment="1">
      <alignment horizontal="center" vertical="center" wrapText="1"/>
    </xf>
    <xf numFmtId="0" fontId="54" fillId="15" borderId="1" xfId="0" applyFont="1" applyFill="1" applyBorder="1" applyAlignment="1">
      <alignment horizontal="center" vertical="center"/>
    </xf>
    <xf numFmtId="0" fontId="54" fillId="15" borderId="2" xfId="0" applyFont="1" applyFill="1" applyBorder="1" applyAlignment="1">
      <alignment horizontal="center" vertical="center"/>
    </xf>
    <xf numFmtId="0" fontId="55" fillId="15" borderId="70" xfId="0" applyFont="1" applyFill="1" applyBorder="1" applyAlignment="1">
      <alignment horizontal="center" vertical="center" wrapText="1"/>
    </xf>
    <xf numFmtId="0" fontId="55" fillId="15" borderId="31" xfId="0" applyFont="1" applyFill="1" applyBorder="1" applyAlignment="1">
      <alignment horizontal="center" vertical="center" wrapText="1"/>
    </xf>
    <xf numFmtId="0" fontId="55" fillId="15" borderId="66" xfId="0" applyFont="1" applyFill="1" applyBorder="1" applyAlignment="1">
      <alignment horizontal="center" vertical="center" wrapText="1"/>
    </xf>
    <xf numFmtId="0" fontId="55" fillId="15" borderId="31" xfId="0" applyFont="1" applyFill="1" applyBorder="1" applyAlignment="1">
      <alignment vertical="center" wrapText="1"/>
    </xf>
    <xf numFmtId="0" fontId="54" fillId="15" borderId="3" xfId="0" applyFont="1" applyFill="1" applyBorder="1" applyAlignment="1">
      <alignment horizontal="center" vertical="center"/>
    </xf>
    <xf numFmtId="0" fontId="55" fillId="15" borderId="71" xfId="0" applyFont="1" applyFill="1" applyBorder="1" applyAlignment="1">
      <alignment vertical="center" wrapText="1"/>
    </xf>
    <xf numFmtId="0" fontId="54" fillId="15" borderId="78" xfId="0" applyFont="1" applyFill="1" applyBorder="1" applyAlignment="1">
      <alignment horizontal="center" vertical="center"/>
    </xf>
    <xf numFmtId="0" fontId="55" fillId="15" borderId="46" xfId="0" applyFont="1" applyFill="1" applyBorder="1" applyAlignment="1">
      <alignment horizontal="center" vertical="center" wrapText="1"/>
    </xf>
    <xf numFmtId="0" fontId="54" fillId="15" borderId="1" xfId="0" applyFont="1" applyFill="1" applyBorder="1" applyAlignment="1">
      <alignment horizontal="center"/>
    </xf>
    <xf numFmtId="0" fontId="54" fillId="15" borderId="2" xfId="0" applyFont="1" applyFill="1" applyBorder="1" applyAlignment="1">
      <alignment horizontal="center"/>
    </xf>
    <xf numFmtId="0" fontId="54" fillId="15" borderId="3" xfId="0" applyFont="1" applyFill="1" applyBorder="1" applyAlignment="1">
      <alignment horizontal="center"/>
    </xf>
    <xf numFmtId="0" fontId="56" fillId="11" borderId="9" xfId="0" applyFont="1" applyFill="1" applyBorder="1" applyAlignment="1">
      <alignment horizontal="center" vertical="center" wrapText="1"/>
    </xf>
    <xf numFmtId="0" fontId="45" fillId="0" borderId="0" xfId="0" applyFont="1" applyAlignment="1">
      <alignment horizontal="center" vertical="center"/>
    </xf>
    <xf numFmtId="0" fontId="45" fillId="16" borderId="13" xfId="0" applyFont="1" applyFill="1" applyBorder="1" applyAlignment="1">
      <alignment horizontal="center" vertical="center"/>
    </xf>
    <xf numFmtId="0" fontId="45" fillId="0" borderId="13" xfId="0" applyFont="1" applyBorder="1" applyAlignment="1">
      <alignment horizontal="center" vertical="center"/>
    </xf>
    <xf numFmtId="49" fontId="4" fillId="0" borderId="9" xfId="1" applyNumberFormat="1" applyBorder="1" applyAlignment="1" applyProtection="1"/>
    <xf numFmtId="0" fontId="57" fillId="18" borderId="1" xfId="0" applyFont="1" applyFill="1" applyBorder="1" applyAlignment="1">
      <alignment horizontal="center" wrapText="1"/>
    </xf>
    <xf numFmtId="0" fontId="57" fillId="18" borderId="4" xfId="0" applyFont="1" applyFill="1" applyBorder="1" applyAlignment="1">
      <alignment horizontal="center" wrapText="1"/>
    </xf>
    <xf numFmtId="0" fontId="57" fillId="18" borderId="5" xfId="0" applyFont="1" applyFill="1" applyBorder="1" applyAlignment="1">
      <alignment horizontal="center" wrapText="1"/>
    </xf>
    <xf numFmtId="0" fontId="57" fillId="18" borderId="6" xfId="0" applyFont="1" applyFill="1" applyBorder="1" applyAlignment="1">
      <alignment horizontal="center" wrapText="1"/>
    </xf>
    <xf numFmtId="0" fontId="0" fillId="18" borderId="6" xfId="0" applyFill="1" applyBorder="1" applyAlignment="1">
      <alignment wrapText="1"/>
    </xf>
    <xf numFmtId="0" fontId="58" fillId="19" borderId="4" xfId="0" applyFont="1" applyFill="1" applyBorder="1" applyAlignment="1">
      <alignment horizontal="center" wrapText="1"/>
    </xf>
    <xf numFmtId="0" fontId="58" fillId="19" borderId="5" xfId="0" applyFont="1" applyFill="1" applyBorder="1" applyAlignment="1">
      <alignment horizontal="center" wrapText="1"/>
    </xf>
    <xf numFmtId="0" fontId="0" fillId="19" borderId="6" xfId="0" applyFill="1" applyBorder="1" applyAlignment="1">
      <alignment wrapText="1"/>
    </xf>
    <xf numFmtId="0" fontId="60" fillId="0" borderId="3" xfId="0" applyFont="1" applyBorder="1" applyAlignment="1">
      <alignment vertical="top"/>
    </xf>
    <xf numFmtId="0" fontId="61" fillId="9" borderId="6" xfId="0" applyFont="1" applyFill="1" applyBorder="1" applyAlignment="1">
      <alignment vertical="top"/>
    </xf>
    <xf numFmtId="0" fontId="61" fillId="0" borderId="6" xfId="0" applyFont="1" applyBorder="1"/>
    <xf numFmtId="0" fontId="61" fillId="0" borderId="6" xfId="0" applyFont="1" applyBorder="1" applyAlignment="1">
      <alignment wrapText="1"/>
    </xf>
    <xf numFmtId="0" fontId="60" fillId="10" borderId="6" xfId="0" applyFont="1" applyFill="1" applyBorder="1"/>
    <xf numFmtId="0" fontId="60" fillId="0" borderId="6" xfId="0" applyFont="1" applyBorder="1"/>
    <xf numFmtId="0" fontId="58" fillId="19" borderId="1" xfId="0" applyFont="1" applyFill="1" applyBorder="1" applyAlignment="1">
      <alignment horizontal="center" wrapText="1"/>
    </xf>
    <xf numFmtId="0" fontId="59" fillId="20" borderId="1" xfId="0" applyFont="1" applyFill="1" applyBorder="1" applyAlignment="1">
      <alignment horizontal="center" wrapText="1"/>
    </xf>
    <xf numFmtId="0" fontId="57" fillId="18" borderId="2" xfId="0" applyFont="1" applyFill="1" applyBorder="1" applyAlignment="1">
      <alignment horizontal="center" wrapText="1"/>
    </xf>
    <xf numFmtId="0" fontId="58" fillId="19" borderId="2" xfId="0" applyFont="1" applyFill="1" applyBorder="1" applyAlignment="1">
      <alignment horizontal="center" wrapText="1"/>
    </xf>
    <xf numFmtId="0" fontId="59" fillId="20" borderId="2" xfId="0" applyFont="1" applyFill="1" applyBorder="1" applyAlignment="1">
      <alignment horizontal="center" wrapText="1"/>
    </xf>
    <xf numFmtId="0" fontId="57" fillId="18" borderId="3" xfId="0" applyFont="1" applyFill="1" applyBorder="1" applyAlignment="1">
      <alignment horizontal="center" wrapText="1"/>
    </xf>
    <xf numFmtId="0" fontId="58" fillId="19" borderId="3" xfId="0" applyFont="1" applyFill="1" applyBorder="1" applyAlignment="1">
      <alignment horizontal="center" wrapText="1"/>
    </xf>
    <xf numFmtId="0" fontId="59" fillId="20" borderId="3" xfId="0" applyFont="1" applyFill="1" applyBorder="1" applyAlignment="1">
      <alignment horizontal="center" wrapText="1"/>
    </xf>
    <xf numFmtId="0" fontId="18" fillId="0" borderId="0" xfId="0" applyFont="1" applyFill="1" applyBorder="1" applyAlignment="1">
      <alignment wrapText="1" shrinkToFit="1"/>
    </xf>
    <xf numFmtId="0" fontId="0" fillId="0" borderId="0" xfId="0" applyAlignment="1"/>
    <xf numFmtId="0" fontId="25" fillId="2" borderId="9" xfId="0" applyFont="1" applyFill="1" applyBorder="1" applyAlignment="1"/>
    <xf numFmtId="0" fontId="0" fillId="0" borderId="19" xfId="0" applyBorder="1"/>
    <xf numFmtId="0" fontId="18" fillId="0" borderId="29" xfId="0" applyFont="1" applyBorder="1" applyAlignment="1">
      <alignment wrapText="1" shrinkToFit="1"/>
    </xf>
    <xf numFmtId="0" fontId="29" fillId="0" borderId="9" xfId="1" applyFont="1" applyBorder="1" applyAlignment="1" applyProtection="1"/>
    <xf numFmtId="0" fontId="4" fillId="0" borderId="14" xfId="1" applyBorder="1" applyAlignment="1" applyProtection="1">
      <alignment vertical="center" wrapText="1" shrinkToFit="1"/>
    </xf>
    <xf numFmtId="0" fontId="18" fillId="0" borderId="9" xfId="0" applyFont="1" applyBorder="1" applyAlignment="1">
      <alignment vertical="top"/>
    </xf>
    <xf numFmtId="0" fontId="18" fillId="0" borderId="12" xfId="0" applyFont="1" applyBorder="1" applyAlignment="1">
      <alignment wrapText="1" shrinkToFit="1"/>
    </xf>
    <xf numFmtId="0" fontId="49" fillId="0" borderId="9" xfId="0" applyFont="1" applyBorder="1" applyAlignment="1">
      <alignment horizontal="right"/>
    </xf>
    <xf numFmtId="0" fontId="25" fillId="2" borderId="9" xfId="0" applyFont="1" applyFill="1" applyBorder="1" applyAlignment="1">
      <alignment vertical="top" wrapText="1"/>
    </xf>
    <xf numFmtId="0" fontId="18" fillId="0" borderId="9" xfId="0" applyFont="1" applyBorder="1" applyAlignment="1">
      <alignment horizontal="left" vertical="top" wrapText="1"/>
    </xf>
    <xf numFmtId="0" fontId="18" fillId="9" borderId="9" xfId="0" applyFont="1" applyFill="1" applyBorder="1" applyAlignment="1">
      <alignment horizontal="left" vertical="top" wrapText="1"/>
    </xf>
    <xf numFmtId="18" fontId="18" fillId="0" borderId="9" xfId="0" applyNumberFormat="1" applyFont="1" applyBorder="1" applyAlignment="1">
      <alignment horizontal="left" vertical="top" wrapText="1"/>
    </xf>
    <xf numFmtId="18" fontId="18" fillId="9" borderId="9" xfId="0" applyNumberFormat="1" applyFont="1" applyFill="1" applyBorder="1" applyAlignment="1">
      <alignment horizontal="left" vertical="top" wrapText="1"/>
    </xf>
    <xf numFmtId="0" fontId="18" fillId="5" borderId="29" xfId="0" applyFont="1" applyFill="1" applyBorder="1" applyAlignment="1">
      <alignment wrapText="1" shrinkToFit="1"/>
    </xf>
    <xf numFmtId="0" fontId="4" fillId="0" borderId="12" xfId="1" applyBorder="1" applyAlignment="1" applyProtection="1">
      <alignment wrapText="1" shrinkToFit="1"/>
    </xf>
    <xf numFmtId="0" fontId="4" fillId="0" borderId="9" xfId="1" applyBorder="1" applyAlignment="1" applyProtection="1">
      <alignment vertical="top"/>
    </xf>
    <xf numFmtId="0" fontId="25" fillId="2" borderId="11" xfId="0" applyFont="1" applyFill="1" applyBorder="1"/>
    <xf numFmtId="0" fontId="4" fillId="0" borderId="9" xfId="1" applyBorder="1" applyAlignment="1" applyProtection="1">
      <alignment vertical="top" wrapText="1"/>
    </xf>
    <xf numFmtId="0" fontId="5" fillId="0" borderId="9" xfId="0" applyFont="1" applyBorder="1" applyAlignment="1">
      <alignment vertical="top" wrapText="1"/>
    </xf>
    <xf numFmtId="0" fontId="18" fillId="0" borderId="11" xfId="0" applyFont="1" applyBorder="1" applyAlignment="1">
      <alignment vertical="top"/>
    </xf>
    <xf numFmtId="0" fontId="5" fillId="0" borderId="11" xfId="0" applyFont="1" applyBorder="1" applyAlignment="1">
      <alignment vertical="top"/>
    </xf>
    <xf numFmtId="0" fontId="49" fillId="10" borderId="9" xfId="0" applyFont="1" applyFill="1" applyBorder="1"/>
    <xf numFmtId="0" fontId="66" fillId="9" borderId="0" xfId="0" applyFont="1" applyFill="1" applyAlignment="1"/>
    <xf numFmtId="0" fontId="21" fillId="0" borderId="0" xfId="0" applyFont="1" applyAlignment="1"/>
    <xf numFmtId="0" fontId="21" fillId="9" borderId="0" xfId="0" applyFont="1" applyFill="1" applyAlignment="1"/>
    <xf numFmtId="0" fontId="67" fillId="0" borderId="0" xfId="0" applyFont="1" applyAlignment="1"/>
    <xf numFmtId="0" fontId="25" fillId="0" borderId="0" xfId="0" applyFont="1" applyAlignment="1"/>
    <xf numFmtId="0" fontId="25" fillId="0" borderId="0" xfId="0" applyFont="1" applyAlignment="1">
      <alignment horizontal="center" vertical="center"/>
    </xf>
    <xf numFmtId="0" fontId="21" fillId="9" borderId="0" xfId="0" applyFont="1" applyFill="1" applyAlignment="1">
      <alignment horizontal="center" vertical="center"/>
    </xf>
    <xf numFmtId="0" fontId="66" fillId="9" borderId="0" xfId="0" applyFont="1" applyFill="1" applyAlignment="1">
      <alignment horizontal="center" vertical="center"/>
    </xf>
    <xf numFmtId="0" fontId="21" fillId="0" borderId="0" xfId="0" applyFont="1" applyAlignment="1">
      <alignment horizontal="center" vertical="center"/>
    </xf>
    <xf numFmtId="0" fontId="66" fillId="9" borderId="0" xfId="0" applyFont="1" applyFill="1" applyBorder="1" applyAlignment="1"/>
    <xf numFmtId="0" fontId="21" fillId="9" borderId="0" xfId="0" applyFont="1" applyFill="1" applyBorder="1" applyAlignment="1"/>
    <xf numFmtId="0" fontId="21" fillId="9" borderId="0" xfId="0" applyFont="1" applyFill="1" applyBorder="1" applyAlignment="1">
      <alignment horizontal="center" vertical="center"/>
    </xf>
    <xf numFmtId="0" fontId="21" fillId="0" borderId="0" xfId="0" applyFont="1" applyBorder="1" applyAlignment="1"/>
    <xf numFmtId="0" fontId="66" fillId="9" borderId="0" xfId="0" applyFont="1" applyFill="1" applyBorder="1" applyAlignment="1">
      <alignment horizontal="center" vertical="center"/>
    </xf>
    <xf numFmtId="0" fontId="67" fillId="9" borderId="0" xfId="0" applyFont="1" applyFill="1" applyAlignment="1"/>
    <xf numFmtId="0" fontId="67" fillId="9" borderId="0" xfId="0" applyFont="1" applyFill="1" applyBorder="1" applyAlignment="1"/>
    <xf numFmtId="0" fontId="65" fillId="0" borderId="0" xfId="0" applyFont="1"/>
    <xf numFmtId="0" fontId="21" fillId="0" borderId="10" xfId="0" applyFont="1" applyFill="1" applyBorder="1"/>
    <xf numFmtId="2" fontId="21" fillId="0" borderId="0" xfId="0" applyNumberFormat="1" applyFont="1" applyFill="1" applyBorder="1"/>
    <xf numFmtId="0" fontId="18" fillId="0" borderId="9" xfId="0" applyFont="1" applyBorder="1" applyAlignment="1">
      <alignment horizontal="left" vertical="top"/>
    </xf>
    <xf numFmtId="0" fontId="20" fillId="0" borderId="9" xfId="0" applyFont="1" applyBorder="1"/>
    <xf numFmtId="0" fontId="28" fillId="0" borderId="12" xfId="0" applyFont="1" applyBorder="1" applyAlignment="1">
      <alignment horizontal="left"/>
    </xf>
    <xf numFmtId="0" fontId="47" fillId="14" borderId="80" xfId="0" applyFont="1" applyFill="1" applyBorder="1" applyAlignment="1">
      <alignment horizontal="center" vertical="center" wrapText="1"/>
    </xf>
    <xf numFmtId="2" fontId="0" fillId="0" borderId="0" xfId="0" applyNumberFormat="1"/>
    <xf numFmtId="0" fontId="48" fillId="10" borderId="52" xfId="0" applyFont="1" applyFill="1" applyBorder="1" applyAlignment="1">
      <alignment horizontal="center" wrapText="1"/>
    </xf>
    <xf numFmtId="0" fontId="48" fillId="10" borderId="52" xfId="0" applyFont="1" applyFill="1" applyBorder="1" applyAlignment="1">
      <alignment horizontal="center"/>
    </xf>
    <xf numFmtId="0" fontId="48" fillId="10" borderId="55" xfId="0" applyFont="1" applyFill="1" applyBorder="1" applyAlignment="1">
      <alignment horizontal="center" wrapText="1"/>
    </xf>
    <xf numFmtId="2" fontId="0" fillId="10" borderId="0" xfId="0" applyNumberFormat="1" applyFill="1"/>
    <xf numFmtId="0" fontId="20" fillId="5" borderId="9" xfId="0" applyFont="1" applyFill="1" applyBorder="1"/>
    <xf numFmtId="0" fontId="20" fillId="5" borderId="9" xfId="0" applyFont="1" applyFill="1" applyBorder="1" applyAlignment="1">
      <alignment wrapText="1"/>
    </xf>
    <xf numFmtId="49" fontId="28" fillId="0" borderId="0" xfId="0" applyNumberFormat="1" applyFont="1" applyBorder="1"/>
    <xf numFmtId="0" fontId="44" fillId="22" borderId="70" xfId="0" applyFont="1" applyFill="1" applyBorder="1" applyAlignment="1">
      <alignment vertical="center"/>
    </xf>
    <xf numFmtId="0" fontId="44" fillId="22" borderId="76" xfId="0" applyFont="1" applyFill="1" applyBorder="1" applyAlignment="1">
      <alignment vertical="center"/>
    </xf>
    <xf numFmtId="0" fontId="44" fillId="22" borderId="81" xfId="0" applyFont="1" applyFill="1" applyBorder="1" applyAlignment="1">
      <alignment vertical="center"/>
    </xf>
    <xf numFmtId="0" fontId="72" fillId="2" borderId="9" xfId="0" applyFont="1" applyFill="1" applyBorder="1"/>
    <xf numFmtId="0" fontId="72" fillId="21" borderId="9" xfId="0" applyFont="1" applyFill="1" applyBorder="1"/>
    <xf numFmtId="0" fontId="72" fillId="2" borderId="9" xfId="0" applyFont="1" applyFill="1" applyBorder="1" applyAlignment="1">
      <alignment horizontal="center"/>
    </xf>
    <xf numFmtId="0" fontId="71" fillId="21" borderId="9" xfId="0" applyFont="1" applyFill="1" applyBorder="1"/>
    <xf numFmtId="0" fontId="71" fillId="2" borderId="9" xfId="0" applyFont="1" applyFill="1" applyBorder="1" applyAlignment="1">
      <alignment horizontal="center"/>
    </xf>
    <xf numFmtId="0" fontId="71" fillId="2" borderId="9" xfId="0" applyFont="1" applyFill="1" applyBorder="1"/>
    <xf numFmtId="0" fontId="44" fillId="0" borderId="0" xfId="0" applyFont="1" applyBorder="1" applyAlignment="1">
      <alignment vertical="center"/>
    </xf>
    <xf numFmtId="0" fontId="44" fillId="0" borderId="0" xfId="0" applyFont="1" applyAlignment="1"/>
    <xf numFmtId="0" fontId="74" fillId="22" borderId="9" xfId="0" applyFont="1" applyFill="1" applyBorder="1"/>
    <xf numFmtId="0" fontId="73" fillId="23" borderId="9" xfId="0" applyFont="1" applyFill="1" applyBorder="1"/>
    <xf numFmtId="0" fontId="73" fillId="15" borderId="9" xfId="0" applyFont="1" applyFill="1" applyBorder="1"/>
    <xf numFmtId="0" fontId="73" fillId="27" borderId="9" xfId="0" applyFont="1" applyFill="1" applyBorder="1"/>
    <xf numFmtId="0" fontId="74" fillId="27" borderId="9" xfId="0" applyFont="1" applyFill="1" applyBorder="1"/>
    <xf numFmtId="0" fontId="73" fillId="5" borderId="9" xfId="0" applyFont="1" applyFill="1" applyBorder="1"/>
    <xf numFmtId="0" fontId="44" fillId="5" borderId="9" xfId="0" applyFont="1" applyFill="1" applyBorder="1"/>
    <xf numFmtId="0" fontId="73" fillId="5" borderId="9" xfId="0" applyFont="1" applyFill="1" applyBorder="1" applyAlignment="1">
      <alignment horizontal="left"/>
    </xf>
    <xf numFmtId="0" fontId="0" fillId="0" borderId="0" xfId="0" applyBorder="1" applyAlignment="1">
      <alignment horizontal="left"/>
    </xf>
    <xf numFmtId="0" fontId="71" fillId="8" borderId="0" xfId="0" applyFont="1" applyFill="1" applyBorder="1" applyAlignment="1">
      <alignment horizontal="center"/>
    </xf>
    <xf numFmtId="0" fontId="71" fillId="8" borderId="9" xfId="0" applyFont="1" applyFill="1" applyBorder="1"/>
    <xf numFmtId="0" fontId="0" fillId="0" borderId="0" xfId="0" applyBorder="1" applyAlignment="1">
      <alignment horizontal="left"/>
    </xf>
    <xf numFmtId="0" fontId="6" fillId="0" borderId="0" xfId="0" applyFont="1"/>
    <xf numFmtId="0" fontId="18" fillId="0" borderId="10" xfId="0" applyFont="1" applyBorder="1" applyAlignment="1">
      <alignment wrapText="1" shrinkToFit="1"/>
    </xf>
    <xf numFmtId="0" fontId="28" fillId="0" borderId="11" xfId="0" applyFont="1" applyBorder="1" applyAlignment="1">
      <alignment horizontal="left"/>
    </xf>
    <xf numFmtId="0" fontId="28" fillId="0" borderId="12" xfId="0" applyFont="1" applyBorder="1" applyAlignment="1">
      <alignment horizontal="left"/>
    </xf>
    <xf numFmtId="0" fontId="0" fillId="0" borderId="83" xfId="0" applyBorder="1"/>
    <xf numFmtId="0" fontId="0" fillId="0" borderId="23" xfId="0" applyBorder="1"/>
    <xf numFmtId="0" fontId="4" fillId="0" borderId="9" xfId="1" applyBorder="1" applyAlignment="1" applyProtection="1"/>
    <xf numFmtId="0" fontId="4" fillId="0" borderId="0" xfId="1" applyBorder="1" applyAlignment="1" applyProtection="1"/>
    <xf numFmtId="0" fontId="75" fillId="11" borderId="14" xfId="0" applyFont="1" applyFill="1" applyBorder="1" applyAlignment="1">
      <alignment horizontal="center" wrapText="1"/>
    </xf>
    <xf numFmtId="0" fontId="0" fillId="0" borderId="76" xfId="0" applyBorder="1"/>
    <xf numFmtId="0" fontId="0" fillId="0" borderId="81" xfId="0" applyBorder="1"/>
    <xf numFmtId="0" fontId="0" fillId="0" borderId="56" xfId="0" applyBorder="1"/>
    <xf numFmtId="0" fontId="28" fillId="8" borderId="0" xfId="0" applyFont="1" applyFill="1" applyBorder="1" applyAlignment="1">
      <alignment horizontal="left"/>
    </xf>
    <xf numFmtId="0" fontId="28" fillId="8" borderId="70" xfId="0" applyFont="1" applyFill="1" applyBorder="1" applyAlignment="1">
      <alignment horizontal="left"/>
    </xf>
    <xf numFmtId="0" fontId="28" fillId="8" borderId="31" xfId="0" applyFont="1" applyFill="1" applyBorder="1" applyAlignment="1">
      <alignment horizontal="left"/>
    </xf>
    <xf numFmtId="0" fontId="0" fillId="0" borderId="18" xfId="0" applyBorder="1"/>
    <xf numFmtId="0" fontId="0" fillId="0" borderId="20" xfId="0" applyBorder="1"/>
    <xf numFmtId="0" fontId="78" fillId="8" borderId="31" xfId="0" applyFont="1" applyFill="1" applyBorder="1" applyAlignment="1">
      <alignment horizontal="left"/>
    </xf>
    <xf numFmtId="0" fontId="28" fillId="0" borderId="0" xfId="0" applyFont="1" applyBorder="1" applyAlignment="1">
      <alignment horizontal="left"/>
    </xf>
    <xf numFmtId="0" fontId="28" fillId="8" borderId="11" xfId="0" applyFont="1" applyFill="1" applyBorder="1" applyAlignment="1">
      <alignment horizontal="left" vertical="top"/>
    </xf>
    <xf numFmtId="0" fontId="28" fillId="0" borderId="0" xfId="0" applyFont="1" applyBorder="1" applyAlignment="1">
      <alignment horizontal="left" vertical="top"/>
    </xf>
    <xf numFmtId="0" fontId="28" fillId="0" borderId="76" xfId="0" applyFont="1" applyBorder="1" applyAlignment="1">
      <alignment horizontal="left" vertical="top"/>
    </xf>
    <xf numFmtId="0" fontId="28" fillId="0" borderId="81" xfId="0" applyFont="1" applyBorder="1" applyAlignment="1">
      <alignment horizontal="left" vertical="top"/>
    </xf>
    <xf numFmtId="0" fontId="28" fillId="0" borderId="56" xfId="0" applyFont="1" applyBorder="1" applyAlignment="1">
      <alignment horizontal="left" vertical="top"/>
    </xf>
    <xf numFmtId="0" fontId="28" fillId="8" borderId="9" xfId="0" applyFont="1" applyFill="1" applyBorder="1" applyAlignment="1">
      <alignment horizontal="left" vertical="top"/>
    </xf>
    <xf numFmtId="0" fontId="28" fillId="0" borderId="30" xfId="0" applyFont="1" applyBorder="1" applyAlignment="1">
      <alignment horizontal="left" vertical="top"/>
    </xf>
    <xf numFmtId="0" fontId="28" fillId="0" borderId="33" xfId="0" applyFont="1" applyBorder="1" applyAlignment="1">
      <alignment horizontal="left" vertical="top"/>
    </xf>
    <xf numFmtId="0" fontId="28" fillId="8" borderId="13" xfId="0" applyFont="1" applyFill="1" applyBorder="1" applyAlignment="1">
      <alignment horizontal="left"/>
    </xf>
    <xf numFmtId="0" fontId="4" fillId="0" borderId="75" xfId="1" applyBorder="1" applyAlignment="1" applyProtection="1"/>
    <xf numFmtId="0" fontId="28" fillId="0" borderId="75" xfId="0" applyFont="1" applyBorder="1" applyAlignment="1">
      <alignment horizontal="left"/>
    </xf>
    <xf numFmtId="0" fontId="28" fillId="0" borderId="82" xfId="0" applyFont="1" applyBorder="1" applyAlignment="1">
      <alignment horizontal="left"/>
    </xf>
    <xf numFmtId="0" fontId="79" fillId="0" borderId="0" xfId="0" applyFont="1" applyBorder="1" applyAlignment="1">
      <alignment vertical="top" wrapText="1"/>
    </xf>
    <xf numFmtId="0" fontId="79" fillId="0" borderId="9" xfId="0" applyFont="1" applyBorder="1" applyAlignment="1">
      <alignment vertical="top" wrapText="1"/>
    </xf>
    <xf numFmtId="0" fontId="28" fillId="8" borderId="11" xfId="0" applyFont="1" applyFill="1" applyBorder="1" applyAlignment="1">
      <alignment horizontal="left"/>
    </xf>
    <xf numFmtId="0" fontId="28" fillId="0" borderId="11" xfId="0" applyFont="1" applyBorder="1" applyAlignment="1">
      <alignment horizontal="left"/>
    </xf>
    <xf numFmtId="0" fontId="28" fillId="0" borderId="12" xfId="0" applyFont="1" applyBorder="1" applyAlignment="1">
      <alignment horizontal="left"/>
    </xf>
    <xf numFmtId="0" fontId="28" fillId="0" borderId="0" xfId="0" applyFont="1" applyFill="1" applyBorder="1" applyAlignment="1">
      <alignment horizontal="left"/>
    </xf>
    <xf numFmtId="0" fontId="18" fillId="0" borderId="10" xfId="0" applyFont="1" applyBorder="1" applyAlignment="1">
      <alignment wrapText="1" shrinkToFit="1"/>
    </xf>
    <xf numFmtId="0" fontId="18" fillId="0" borderId="12" xfId="0" applyFont="1" applyBorder="1" applyAlignment="1">
      <alignment wrapText="1" shrinkToFit="1"/>
    </xf>
    <xf numFmtId="0" fontId="28" fillId="0" borderId="11" xfId="0" applyFont="1" applyBorder="1" applyAlignment="1">
      <alignment horizontal="left"/>
    </xf>
    <xf numFmtId="0" fontId="18" fillId="5" borderId="9" xfId="0" applyFont="1" applyFill="1" applyBorder="1" applyAlignment="1">
      <alignment wrapText="1" shrinkToFit="1"/>
    </xf>
    <xf numFmtId="0" fontId="18" fillId="0" borderId="23" xfId="0" applyFont="1" applyBorder="1" applyAlignment="1">
      <alignment vertical="top" wrapText="1" shrinkToFit="1"/>
    </xf>
    <xf numFmtId="0" fontId="0" fillId="0" borderId="9" xfId="0" applyBorder="1" applyAlignment="1">
      <alignment horizontal="center"/>
    </xf>
    <xf numFmtId="0" fontId="65" fillId="30" borderId="9" xfId="0" applyFont="1" applyFill="1" applyBorder="1"/>
    <xf numFmtId="0" fontId="65" fillId="30" borderId="9" xfId="0" applyFont="1" applyFill="1" applyBorder="1" applyAlignment="1">
      <alignment horizontal="center"/>
    </xf>
    <xf numFmtId="20" fontId="0" fillId="0" borderId="9" xfId="0" applyNumberFormat="1" applyBorder="1" applyAlignment="1">
      <alignment horizontal="center"/>
    </xf>
    <xf numFmtId="0" fontId="80" fillId="0" borderId="9" xfId="0" applyFont="1" applyBorder="1" applyAlignment="1">
      <alignment horizontal="center"/>
    </xf>
    <xf numFmtId="0" fontId="0" fillId="0" borderId="9" xfId="0" applyFill="1" applyBorder="1"/>
    <xf numFmtId="0" fontId="0" fillId="0" borderId="9" xfId="0" applyFill="1" applyBorder="1" applyAlignment="1">
      <alignment horizontal="center"/>
    </xf>
    <xf numFmtId="20" fontId="0" fillId="0" borderId="9" xfId="0" applyNumberFormat="1" applyFill="1" applyBorder="1" applyAlignment="1">
      <alignment horizontal="center"/>
    </xf>
    <xf numFmtId="0" fontId="80" fillId="0" borderId="9" xfId="0" applyFont="1" applyFill="1" applyBorder="1" applyAlignment="1">
      <alignment horizontal="center"/>
    </xf>
    <xf numFmtId="0" fontId="18" fillId="0" borderId="9" xfId="0" applyFont="1" applyBorder="1" applyAlignment="1">
      <alignment horizontal="left" vertical="center" wrapText="1" shrinkToFit="1"/>
    </xf>
    <xf numFmtId="0" fontId="18" fillId="0" borderId="14" xfId="0" applyFont="1" applyBorder="1" applyAlignment="1">
      <alignment horizontal="left" vertical="center" wrapText="1" shrinkToFit="1"/>
    </xf>
    <xf numFmtId="0" fontId="18" fillId="0" borderId="29" xfId="0" applyFont="1" applyBorder="1" applyAlignment="1">
      <alignment horizontal="left" vertical="center"/>
    </xf>
    <xf numFmtId="0" fontId="18" fillId="0" borderId="79" xfId="0" applyFont="1" applyBorder="1" applyAlignment="1">
      <alignment horizontal="left" vertical="center" wrapText="1" shrinkToFit="1"/>
    </xf>
    <xf numFmtId="0" fontId="22" fillId="0" borderId="79" xfId="1" applyFont="1" applyBorder="1" applyAlignment="1" applyProtection="1">
      <alignment horizontal="left" vertical="center" wrapText="1" shrinkToFit="1"/>
    </xf>
    <xf numFmtId="0" fontId="18" fillId="0" borderId="12" xfId="0" applyFont="1" applyBorder="1" applyAlignment="1">
      <alignment horizontal="left" vertical="center" wrapText="1" shrinkToFit="1"/>
    </xf>
    <xf numFmtId="0" fontId="18" fillId="0" borderId="12" xfId="0" applyFont="1" applyFill="1" applyBorder="1" applyAlignment="1">
      <alignment horizontal="left" vertical="center" wrapText="1" shrinkToFit="1"/>
    </xf>
    <xf numFmtId="0" fontId="22" fillId="0" borderId="14" xfId="1" applyFont="1" applyBorder="1" applyAlignment="1" applyProtection="1">
      <alignment horizontal="left" vertical="center" wrapText="1" shrinkToFit="1"/>
    </xf>
    <xf numFmtId="0" fontId="22" fillId="0" borderId="12" xfId="1" applyFont="1" applyBorder="1" applyAlignment="1" applyProtection="1">
      <alignment horizontal="left" vertical="center" wrapText="1" shrinkToFit="1"/>
    </xf>
    <xf numFmtId="0" fontId="22" fillId="0" borderId="9" xfId="1" applyFont="1" applyBorder="1" applyAlignment="1" applyProtection="1">
      <alignment horizontal="left" vertical="center" wrapText="1" shrinkToFit="1"/>
    </xf>
    <xf numFmtId="0" fontId="18" fillId="0" borderId="11" xfId="0" applyFont="1" applyBorder="1" applyAlignment="1">
      <alignment horizontal="left" vertical="center" wrapText="1" shrinkToFit="1"/>
    </xf>
    <xf numFmtId="0" fontId="18" fillId="0" borderId="12" xfId="0" applyFont="1" applyBorder="1" applyAlignment="1">
      <alignment horizontal="left" vertical="center"/>
    </xf>
    <xf numFmtId="0" fontId="22" fillId="0" borderId="12" xfId="1" applyFont="1" applyFill="1" applyBorder="1" applyAlignment="1" applyProtection="1">
      <alignment horizontal="left" vertical="center" wrapText="1" shrinkToFit="1"/>
    </xf>
    <xf numFmtId="0" fontId="81" fillId="0" borderId="0" xfId="0" applyFont="1" applyAlignment="1">
      <alignment horizontal="left" indent="1" readingOrder="1"/>
    </xf>
    <xf numFmtId="0" fontId="25" fillId="0" borderId="0" xfId="0" applyFont="1"/>
    <xf numFmtId="49" fontId="21" fillId="0" borderId="0" xfId="0" applyNumberFormat="1" applyFont="1"/>
    <xf numFmtId="0" fontId="82" fillId="0" borderId="0" xfId="0" applyFont="1"/>
    <xf numFmtId="14" fontId="0" fillId="0" borderId="0" xfId="0" applyNumberFormat="1"/>
    <xf numFmtId="164" fontId="0" fillId="0" borderId="0" xfId="0" applyNumberFormat="1"/>
    <xf numFmtId="0" fontId="26" fillId="0" borderId="24" xfId="0" applyFont="1" applyBorder="1"/>
    <xf numFmtId="0" fontId="1" fillId="0" borderId="84" xfId="0" applyFont="1" applyBorder="1"/>
    <xf numFmtId="0" fontId="26" fillId="0" borderId="62" xfId="0" applyFont="1" applyBorder="1"/>
    <xf numFmtId="0" fontId="4" fillId="0" borderId="11" xfId="1" applyBorder="1" applyAlignment="1" applyProtection="1">
      <alignment horizontal="left"/>
    </xf>
    <xf numFmtId="0" fontId="83" fillId="0" borderId="0" xfId="0" applyFont="1"/>
    <xf numFmtId="0" fontId="79" fillId="0" borderId="0" xfId="0" applyFont="1" applyBorder="1" applyAlignment="1">
      <alignment vertical="top" wrapText="1"/>
    </xf>
    <xf numFmtId="0" fontId="20" fillId="0" borderId="0" xfId="0" applyFont="1" applyAlignment="1">
      <alignment wrapText="1"/>
    </xf>
    <xf numFmtId="0" fontId="27" fillId="0" borderId="0" xfId="0" applyFont="1" applyAlignment="1">
      <alignment horizontal="left" indent="1"/>
    </xf>
    <xf numFmtId="0" fontId="39" fillId="0" borderId="0" xfId="0" applyFont="1" applyAlignment="1">
      <alignment horizontal="left" indent="1"/>
    </xf>
    <xf numFmtId="0" fontId="87" fillId="0" borderId="0" xfId="0" applyFont="1"/>
    <xf numFmtId="0" fontId="87" fillId="0" borderId="0" xfId="0" applyFont="1" applyAlignment="1">
      <alignment horizontal="left" indent="1"/>
    </xf>
    <xf numFmtId="0" fontId="34" fillId="0" borderId="9" xfId="0" applyFont="1" applyBorder="1" applyAlignment="1">
      <alignment vertical="top"/>
    </xf>
    <xf numFmtId="0" fontId="34" fillId="0" borderId="9" xfId="0" applyFont="1" applyBorder="1" applyAlignment="1">
      <alignment vertical="top" wrapText="1"/>
    </xf>
    <xf numFmtId="0" fontId="20" fillId="0" borderId="9" xfId="0" applyFont="1" applyBorder="1" applyAlignment="1">
      <alignment vertical="top"/>
    </xf>
    <xf numFmtId="0" fontId="20" fillId="0" borderId="9" xfId="0" applyFont="1" applyBorder="1" applyAlignment="1">
      <alignment vertical="top" wrapText="1"/>
    </xf>
    <xf numFmtId="0" fontId="18" fillId="0" borderId="10" xfId="0" applyFont="1" applyBorder="1" applyAlignment="1">
      <alignment wrapText="1" shrinkToFit="1"/>
    </xf>
    <xf numFmtId="0" fontId="18" fillId="0" borderId="1" xfId="0" applyFont="1" applyBorder="1" applyAlignment="1">
      <alignment horizontal="center"/>
    </xf>
    <xf numFmtId="0" fontId="18" fillId="0" borderId="3" xfId="0" applyFont="1" applyBorder="1" applyAlignment="1">
      <alignment horizontal="center"/>
    </xf>
    <xf numFmtId="0" fontId="18" fillId="0" borderId="1" xfId="0" applyFont="1" applyBorder="1"/>
    <xf numFmtId="0" fontId="18" fillId="0" borderId="3" xfId="0" applyFont="1" applyBorder="1"/>
    <xf numFmtId="0" fontId="18" fillId="0" borderId="1" xfId="0" applyFont="1" applyBorder="1" applyAlignment="1">
      <alignment horizontal="center" vertical="top" wrapText="1"/>
    </xf>
    <xf numFmtId="0" fontId="18" fillId="0" borderId="3" xfId="0" applyFont="1" applyBorder="1" applyAlignment="1">
      <alignment horizontal="center" vertical="top" wrapText="1"/>
    </xf>
    <xf numFmtId="0" fontId="18" fillId="0" borderId="1" xfId="0" applyFont="1" applyBorder="1" applyAlignment="1">
      <alignment vertical="top" wrapText="1"/>
    </xf>
    <xf numFmtId="0" fontId="18" fillId="0" borderId="3" xfId="0" applyFont="1" applyBorder="1" applyAlignment="1">
      <alignment vertical="top" wrapText="1"/>
    </xf>
    <xf numFmtId="0" fontId="18" fillId="0" borderId="2" xfId="0" applyFont="1" applyBorder="1" applyAlignment="1">
      <alignment horizontal="center" vertical="top" wrapText="1"/>
    </xf>
    <xf numFmtId="0" fontId="18" fillId="0" borderId="2" xfId="0" applyFont="1" applyBorder="1" applyAlignment="1">
      <alignment vertical="top" wrapText="1"/>
    </xf>
    <xf numFmtId="20" fontId="18" fillId="5" borderId="11" xfId="0" applyNumberFormat="1" applyFont="1" applyFill="1" applyBorder="1" applyAlignment="1">
      <alignment wrapText="1" shrinkToFit="1"/>
    </xf>
    <xf numFmtId="0" fontId="18" fillId="0" borderId="10" xfId="0" applyFont="1" applyBorder="1" applyAlignment="1">
      <alignment wrapText="1" shrinkToFit="1"/>
    </xf>
    <xf numFmtId="0" fontId="18" fillId="0" borderId="12" xfId="0" applyFont="1" applyBorder="1" applyAlignment="1">
      <alignment wrapText="1" shrinkToFit="1"/>
    </xf>
    <xf numFmtId="0" fontId="18" fillId="0" borderId="11" xfId="0" applyFont="1" applyBorder="1" applyAlignment="1">
      <alignment wrapText="1" shrinkToFit="1"/>
    </xf>
    <xf numFmtId="20" fontId="18" fillId="7" borderId="11" xfId="0" applyNumberFormat="1" applyFont="1" applyFill="1" applyBorder="1" applyAlignment="1">
      <alignment wrapText="1" shrinkToFit="1"/>
    </xf>
    <xf numFmtId="0" fontId="18" fillId="7" borderId="10" xfId="0" applyFont="1" applyFill="1" applyBorder="1" applyAlignment="1">
      <alignment wrapText="1" shrinkToFit="1"/>
    </xf>
    <xf numFmtId="0" fontId="18" fillId="7" borderId="12" xfId="0" applyFont="1" applyFill="1" applyBorder="1" applyAlignment="1">
      <alignment wrapText="1" shrinkToFit="1"/>
    </xf>
    <xf numFmtId="18" fontId="18" fillId="2" borderId="11" xfId="0" applyNumberFormat="1" applyFont="1" applyFill="1" applyBorder="1" applyAlignment="1">
      <alignment wrapText="1" shrinkToFit="1"/>
    </xf>
    <xf numFmtId="0" fontId="18" fillId="2" borderId="10" xfId="0" applyFont="1" applyFill="1" applyBorder="1" applyAlignment="1">
      <alignment wrapText="1" shrinkToFit="1"/>
    </xf>
    <xf numFmtId="0" fontId="18" fillId="2" borderId="12" xfId="0" applyFont="1" applyFill="1" applyBorder="1" applyAlignment="1">
      <alignment wrapText="1" shrinkToFit="1"/>
    </xf>
    <xf numFmtId="18" fontId="18" fillId="10" borderId="11" xfId="0" applyNumberFormat="1" applyFont="1" applyFill="1" applyBorder="1" applyAlignment="1">
      <alignment wrapText="1" shrinkToFit="1"/>
    </xf>
    <xf numFmtId="0" fontId="18" fillId="10" borderId="10" xfId="0" applyFont="1" applyFill="1" applyBorder="1" applyAlignment="1">
      <alignment wrapText="1" shrinkToFit="1"/>
    </xf>
    <xf numFmtId="0" fontId="18" fillId="10" borderId="12" xfId="0" applyFont="1" applyFill="1" applyBorder="1" applyAlignment="1">
      <alignment wrapText="1" shrinkToFit="1"/>
    </xf>
    <xf numFmtId="0" fontId="77" fillId="29" borderId="85" xfId="0" applyFont="1" applyFill="1" applyBorder="1" applyAlignment="1">
      <alignment horizontal="center" wrapText="1"/>
    </xf>
    <xf numFmtId="0" fontId="77" fillId="29" borderId="83" xfId="0" applyFont="1" applyFill="1" applyBorder="1" applyAlignment="1">
      <alignment horizontal="center" wrapText="1"/>
    </xf>
    <xf numFmtId="0" fontId="77" fillId="29" borderId="86" xfId="0" applyFont="1" applyFill="1" applyBorder="1" applyAlignment="1">
      <alignment horizontal="center" wrapText="1"/>
    </xf>
    <xf numFmtId="0" fontId="28" fillId="8" borderId="13" xfId="0" applyFont="1" applyFill="1" applyBorder="1" applyAlignment="1">
      <alignment horizontal="left"/>
    </xf>
    <xf numFmtId="0" fontId="28" fillId="8" borderId="82" xfId="0" applyFont="1" applyFill="1" applyBorder="1" applyAlignment="1">
      <alignment horizontal="left"/>
    </xf>
    <xf numFmtId="0" fontId="0" fillId="0" borderId="75" xfId="0" applyBorder="1" applyAlignment="1">
      <alignment horizontal="left"/>
    </xf>
    <xf numFmtId="0" fontId="0" fillId="0" borderId="82" xfId="0" applyBorder="1" applyAlignment="1">
      <alignment horizontal="left"/>
    </xf>
    <xf numFmtId="0" fontId="77" fillId="29" borderId="13" xfId="0" applyFont="1" applyFill="1" applyBorder="1" applyAlignment="1">
      <alignment horizontal="center" wrapText="1"/>
    </xf>
    <xf numFmtId="0" fontId="77" fillId="29" borderId="75" xfId="0" applyFont="1" applyFill="1" applyBorder="1" applyAlignment="1">
      <alignment horizontal="center" wrapText="1"/>
    </xf>
    <xf numFmtId="0" fontId="77" fillId="29" borderId="82" xfId="0" applyFont="1" applyFill="1" applyBorder="1" applyAlignment="1">
      <alignment horizontal="center" wrapText="1"/>
    </xf>
    <xf numFmtId="0" fontId="76" fillId="11" borderId="66" xfId="0" applyFont="1" applyFill="1" applyBorder="1" applyAlignment="1">
      <alignment horizontal="center" wrapText="1"/>
    </xf>
    <xf numFmtId="0" fontId="76" fillId="11" borderId="30" xfId="0" applyFont="1" applyFill="1" applyBorder="1" applyAlignment="1">
      <alignment horizontal="center" wrapText="1"/>
    </xf>
    <xf numFmtId="0" fontId="76" fillId="11" borderId="31" xfId="0" applyFont="1" applyFill="1" applyBorder="1" applyAlignment="1">
      <alignment horizontal="center" wrapText="1"/>
    </xf>
    <xf numFmtId="0" fontId="0" fillId="0" borderId="0" xfId="0" applyFont="1" applyBorder="1" applyAlignment="1">
      <alignment wrapText="1"/>
    </xf>
    <xf numFmtId="0" fontId="79" fillId="0" borderId="70" xfId="0" applyFont="1" applyBorder="1" applyAlignment="1">
      <alignment vertical="top" wrapText="1"/>
    </xf>
    <xf numFmtId="0" fontId="79" fillId="0" borderId="76" xfId="0" applyFont="1" applyBorder="1" applyAlignment="1">
      <alignment vertical="top" wrapText="1"/>
    </xf>
    <xf numFmtId="0" fontId="79" fillId="0" borderId="81" xfId="0" applyFont="1" applyBorder="1" applyAlignment="1">
      <alignment vertical="top" wrapText="1"/>
    </xf>
    <xf numFmtId="0" fontId="79" fillId="0" borderId="31" xfId="0" applyFont="1" applyBorder="1" applyAlignment="1">
      <alignment vertical="top" wrapText="1"/>
    </xf>
    <xf numFmtId="0" fontId="79" fillId="0" borderId="0" xfId="0" applyFont="1" applyBorder="1" applyAlignment="1">
      <alignment vertical="top" wrapText="1"/>
    </xf>
    <xf numFmtId="0" fontId="79" fillId="0" borderId="56" xfId="0" applyFont="1" applyBorder="1" applyAlignment="1">
      <alignment vertical="top" wrapText="1"/>
    </xf>
    <xf numFmtId="0" fontId="4" fillId="0" borderId="70" xfId="1" applyBorder="1" applyAlignment="1" applyProtection="1">
      <alignment horizontal="left" vertical="top" wrapText="1"/>
    </xf>
    <xf numFmtId="0" fontId="0" fillId="0" borderId="76" xfId="0" applyBorder="1" applyAlignment="1">
      <alignment horizontal="left" vertical="top" wrapText="1"/>
    </xf>
    <xf numFmtId="0" fontId="4" fillId="0" borderId="31" xfId="1" applyBorder="1" applyAlignment="1" applyProtection="1">
      <alignment horizontal="left" vertical="top" wrapText="1"/>
    </xf>
    <xf numFmtId="0" fontId="0" fillId="0" borderId="0" xfId="0" applyBorder="1" applyAlignment="1">
      <alignment horizontal="left" vertical="top" wrapText="1"/>
    </xf>
    <xf numFmtId="0" fontId="4" fillId="0" borderId="66" xfId="1" applyBorder="1" applyAlignment="1" applyProtection="1">
      <alignment horizontal="left" vertical="top" wrapText="1"/>
    </xf>
    <xf numFmtId="0" fontId="0" fillId="0" borderId="30" xfId="0" applyBorder="1" applyAlignment="1">
      <alignment horizontal="left" vertical="top" wrapText="1"/>
    </xf>
    <xf numFmtId="0" fontId="4" fillId="0" borderId="9" xfId="1" applyBorder="1" applyAlignment="1" applyProtection="1">
      <alignment horizontal="left" vertical="top" wrapText="1"/>
    </xf>
    <xf numFmtId="0" fontId="0" fillId="0" borderId="9" xfId="0" applyBorder="1" applyAlignment="1">
      <alignment horizontal="left" vertical="top" wrapText="1"/>
    </xf>
    <xf numFmtId="0" fontId="77" fillId="29" borderId="15" xfId="0" applyFont="1" applyFill="1" applyBorder="1" applyAlignment="1">
      <alignment horizontal="center" wrapText="1"/>
    </xf>
    <xf numFmtId="0" fontId="77" fillId="29" borderId="16" xfId="0" applyFont="1" applyFill="1" applyBorder="1" applyAlignment="1">
      <alignment horizontal="center" wrapText="1"/>
    </xf>
    <xf numFmtId="0" fontId="77" fillId="29" borderId="17" xfId="0" applyFont="1" applyFill="1" applyBorder="1" applyAlignment="1">
      <alignment horizontal="center" wrapText="1"/>
    </xf>
    <xf numFmtId="0" fontId="79" fillId="0" borderId="13" xfId="0" applyFont="1" applyBorder="1" applyAlignment="1">
      <alignment vertical="top" wrapText="1"/>
    </xf>
    <xf numFmtId="0" fontId="79" fillId="0" borderId="75" xfId="0" applyFont="1" applyBorder="1" applyAlignment="1">
      <alignment vertical="top" wrapText="1"/>
    </xf>
    <xf numFmtId="0" fontId="79" fillId="0" borderId="82" xfId="0" applyFont="1" applyBorder="1" applyAlignment="1">
      <alignment vertical="top" wrapText="1"/>
    </xf>
    <xf numFmtId="0" fontId="79" fillId="0" borderId="66" xfId="0" applyFont="1" applyBorder="1" applyAlignment="1">
      <alignment vertical="top" wrapText="1"/>
    </xf>
    <xf numFmtId="0" fontId="79" fillId="0" borderId="30" xfId="0" applyFont="1" applyBorder="1" applyAlignment="1">
      <alignment vertical="top" wrapText="1"/>
    </xf>
    <xf numFmtId="0" fontId="79" fillId="0" borderId="33" xfId="0" applyFont="1" applyBorder="1" applyAlignment="1">
      <alignment vertical="top" wrapText="1"/>
    </xf>
    <xf numFmtId="0" fontId="45" fillId="0" borderId="1" xfId="0" applyFont="1" applyBorder="1" applyAlignment="1">
      <alignment horizontal="justify" vertical="top" wrapText="1"/>
    </xf>
    <xf numFmtId="0" fontId="45" fillId="0" borderId="2" xfId="0" applyFont="1" applyBorder="1" applyAlignment="1">
      <alignment horizontal="justify" vertical="top" wrapText="1"/>
    </xf>
    <xf numFmtId="0" fontId="45" fillId="0" borderId="3" xfId="0" applyFont="1" applyBorder="1" applyAlignment="1">
      <alignment horizontal="justify" vertical="top" wrapText="1"/>
    </xf>
    <xf numFmtId="0" fontId="28" fillId="8" borderId="11" xfId="0" applyFont="1" applyFill="1" applyBorder="1" applyAlignment="1">
      <alignment horizontal="left"/>
    </xf>
    <xf numFmtId="0" fontId="28" fillId="8" borderId="12" xfId="0" applyFont="1" applyFill="1" applyBorder="1" applyAlignment="1">
      <alignment horizontal="left"/>
    </xf>
    <xf numFmtId="0" fontId="33" fillId="2" borderId="15" xfId="0" applyFont="1" applyFill="1" applyBorder="1" applyAlignment="1">
      <alignment horizontal="center" wrapText="1"/>
    </xf>
    <xf numFmtId="0" fontId="33" fillId="2" borderId="16" xfId="0" applyFont="1" applyFill="1" applyBorder="1" applyAlignment="1">
      <alignment horizontal="center" wrapText="1"/>
    </xf>
    <xf numFmtId="0" fontId="33" fillId="2" borderId="17" xfId="0" applyFont="1" applyFill="1" applyBorder="1" applyAlignment="1">
      <alignment horizontal="center" wrapText="1"/>
    </xf>
    <xf numFmtId="0" fontId="6" fillId="0" borderId="9" xfId="0" applyFont="1" applyBorder="1" applyAlignment="1"/>
    <xf numFmtId="0" fontId="0" fillId="0" borderId="9" xfId="0" applyBorder="1" applyAlignment="1"/>
    <xf numFmtId="0" fontId="9" fillId="2" borderId="26" xfId="0" applyFont="1" applyFill="1" applyBorder="1" applyAlignment="1">
      <alignment horizontal="center" wrapText="1"/>
    </xf>
    <xf numFmtId="0" fontId="0" fillId="2" borderId="27" xfId="0" applyFill="1" applyBorder="1" applyAlignment="1">
      <alignment horizontal="center" wrapText="1"/>
    </xf>
    <xf numFmtId="0" fontId="0" fillId="2" borderId="28" xfId="0" applyFill="1" applyBorder="1" applyAlignment="1">
      <alignment horizontal="center" wrapText="1"/>
    </xf>
    <xf numFmtId="0" fontId="28" fillId="0" borderId="11" xfId="0" applyFont="1" applyBorder="1" applyAlignment="1">
      <alignment horizontal="left" vertical="top"/>
    </xf>
    <xf numFmtId="0" fontId="28" fillId="0" borderId="10" xfId="0" applyFont="1" applyBorder="1" applyAlignment="1">
      <alignment horizontal="left" vertical="top"/>
    </xf>
    <xf numFmtId="0" fontId="28" fillId="0" borderId="12" xfId="0" applyFont="1" applyBorder="1" applyAlignment="1">
      <alignment horizontal="left" vertical="top"/>
    </xf>
    <xf numFmtId="0" fontId="0" fillId="0" borderId="16" xfId="0" applyBorder="1" applyAlignment="1">
      <alignment horizontal="center" wrapText="1"/>
    </xf>
    <xf numFmtId="0" fontId="0" fillId="0" borderId="17" xfId="0" applyBorder="1" applyAlignment="1">
      <alignment horizontal="center" wrapText="1"/>
    </xf>
    <xf numFmtId="0" fontId="20" fillId="0" borderId="76" xfId="0" applyFont="1" applyBorder="1" applyAlignment="1"/>
    <xf numFmtId="0" fontId="20" fillId="0" borderId="0" xfId="0" applyFont="1" applyAlignment="1"/>
    <xf numFmtId="0" fontId="36" fillId="0" borderId="0" xfId="0" applyFont="1" applyBorder="1" applyAlignment="1">
      <alignment horizontal="center"/>
    </xf>
    <xf numFmtId="0" fontId="35" fillId="0" borderId="11" xfId="0" applyFont="1" applyBorder="1" applyAlignment="1">
      <alignment horizontal="left"/>
    </xf>
    <xf numFmtId="0" fontId="35" fillId="0" borderId="12" xfId="0" applyFont="1" applyBorder="1" applyAlignment="1">
      <alignment horizontal="left"/>
    </xf>
    <xf numFmtId="0" fontId="18" fillId="0" borderId="11" xfId="0" applyFont="1" applyBorder="1" applyAlignment="1">
      <alignment horizontal="left"/>
    </xf>
    <xf numFmtId="0" fontId="18" fillId="0" borderId="12" xfId="0" applyFont="1" applyBorder="1" applyAlignment="1">
      <alignment horizontal="left"/>
    </xf>
    <xf numFmtId="0" fontId="18" fillId="0" borderId="11" xfId="0" applyFont="1" applyBorder="1" applyAlignment="1">
      <alignment horizontal="left" vertical="top" wrapText="1" shrinkToFit="1"/>
    </xf>
    <xf numFmtId="0" fontId="18" fillId="0" borderId="12" xfId="0" applyFont="1" applyBorder="1" applyAlignment="1">
      <alignment horizontal="left" vertical="top" wrapText="1" shrinkToFit="1"/>
    </xf>
    <xf numFmtId="0" fontId="18" fillId="0" borderId="11" xfId="0" applyFont="1" applyBorder="1" applyAlignment="1">
      <alignment horizontal="left" vertical="top"/>
    </xf>
    <xf numFmtId="0" fontId="18" fillId="0" borderId="12" xfId="0" applyFont="1" applyBorder="1" applyAlignment="1">
      <alignment horizontal="left" vertical="top"/>
    </xf>
    <xf numFmtId="0" fontId="44" fillId="22" borderId="13" xfId="0" applyFont="1" applyFill="1" applyBorder="1" applyAlignment="1">
      <alignment horizontal="center" vertical="center"/>
    </xf>
    <xf numFmtId="0" fontId="44" fillId="22" borderId="75" xfId="0" applyFont="1" applyFill="1" applyBorder="1" applyAlignment="1">
      <alignment horizontal="center" vertical="center"/>
    </xf>
    <xf numFmtId="0" fontId="69" fillId="23" borderId="9" xfId="0" applyFont="1" applyFill="1" applyBorder="1" applyAlignment="1">
      <alignment horizontal="center"/>
    </xf>
    <xf numFmtId="0" fontId="70" fillId="23" borderId="9" xfId="0" applyFont="1" applyFill="1" applyBorder="1" applyAlignment="1">
      <alignment horizontal="center"/>
    </xf>
    <xf numFmtId="0" fontId="71" fillId="2" borderId="9" xfId="0" applyFont="1" applyFill="1" applyBorder="1" applyAlignment="1">
      <alignment horizontal="center"/>
    </xf>
    <xf numFmtId="0" fontId="72" fillId="21" borderId="9" xfId="0" applyFont="1" applyFill="1" applyBorder="1" applyAlignment="1">
      <alignment horizontal="center"/>
    </xf>
    <xf numFmtId="0" fontId="72" fillId="2" borderId="9" xfId="0" applyFont="1" applyFill="1" applyBorder="1" applyAlignment="1">
      <alignment horizontal="center"/>
    </xf>
    <xf numFmtId="0" fontId="40" fillId="23" borderId="9" xfId="0" applyFont="1" applyFill="1" applyBorder="1" applyAlignment="1">
      <alignment horizontal="center" vertical="center" wrapText="1"/>
    </xf>
    <xf numFmtId="0" fontId="70" fillId="23" borderId="9" xfId="0" applyFont="1" applyFill="1" applyBorder="1" applyAlignment="1">
      <alignment horizontal="left"/>
    </xf>
    <xf numFmtId="0" fontId="71" fillId="24" borderId="9" xfId="0" applyFont="1" applyFill="1" applyBorder="1" applyAlignment="1">
      <alignment horizontal="center" wrapText="1"/>
    </xf>
    <xf numFmtId="0" fontId="71" fillId="12" borderId="9" xfId="0" applyFont="1" applyFill="1" applyBorder="1" applyAlignment="1">
      <alignment horizontal="center"/>
    </xf>
    <xf numFmtId="0" fontId="44" fillId="22" borderId="82" xfId="0" applyFont="1" applyFill="1" applyBorder="1" applyAlignment="1">
      <alignment horizontal="center" vertical="center"/>
    </xf>
    <xf numFmtId="0" fontId="68" fillId="25" borderId="9" xfId="0" applyFont="1" applyFill="1" applyBorder="1" applyAlignment="1">
      <alignment horizontal="center" wrapText="1"/>
    </xf>
    <xf numFmtId="0" fontId="68" fillId="25" borderId="9" xfId="0" applyFont="1" applyFill="1" applyBorder="1" applyAlignment="1">
      <alignment horizontal="center"/>
    </xf>
    <xf numFmtId="0" fontId="73" fillId="15" borderId="13" xfId="0" applyFont="1" applyFill="1" applyBorder="1" applyAlignment="1">
      <alignment horizontal="left"/>
    </xf>
    <xf numFmtId="0" fontId="73" fillId="15" borderId="75" xfId="0" applyFont="1" applyFill="1" applyBorder="1" applyAlignment="1">
      <alignment horizontal="left"/>
    </xf>
    <xf numFmtId="0" fontId="73" fillId="15" borderId="82" xfId="0" applyFont="1" applyFill="1" applyBorder="1" applyAlignment="1">
      <alignment horizontal="left"/>
    </xf>
    <xf numFmtId="0" fontId="40" fillId="15" borderId="9" xfId="0" applyFont="1" applyFill="1" applyBorder="1" applyAlignment="1">
      <alignment horizontal="center" vertical="center" wrapText="1"/>
    </xf>
    <xf numFmtId="0" fontId="70" fillId="26" borderId="9" xfId="0" applyFont="1" applyFill="1" applyBorder="1" applyAlignment="1">
      <alignment horizontal="left"/>
    </xf>
    <xf numFmtId="0" fontId="73" fillId="23" borderId="9" xfId="0" applyFont="1" applyFill="1" applyBorder="1" applyAlignment="1">
      <alignment horizontal="left"/>
    </xf>
    <xf numFmtId="0" fontId="73" fillId="15" borderId="9" xfId="0" applyFont="1" applyFill="1" applyBorder="1" applyAlignment="1">
      <alignment horizontal="left"/>
    </xf>
    <xf numFmtId="0" fontId="44" fillId="22" borderId="9" xfId="0" applyFont="1" applyFill="1" applyBorder="1" applyAlignment="1">
      <alignment horizontal="center" vertical="center"/>
    </xf>
    <xf numFmtId="0" fontId="74" fillId="22" borderId="13" xfId="0" applyFont="1" applyFill="1" applyBorder="1" applyAlignment="1">
      <alignment horizontal="left"/>
    </xf>
    <xf numFmtId="0" fontId="74" fillId="22" borderId="75" xfId="0" applyFont="1" applyFill="1" applyBorder="1" applyAlignment="1">
      <alignment horizontal="left"/>
    </xf>
    <xf numFmtId="0" fontId="74" fillId="22" borderId="82" xfId="0" applyFont="1" applyFill="1" applyBorder="1" applyAlignment="1">
      <alignment horizontal="left"/>
    </xf>
    <xf numFmtId="0" fontId="73" fillId="23" borderId="13" xfId="0" applyFont="1" applyFill="1" applyBorder="1" applyAlignment="1">
      <alignment horizontal="left"/>
    </xf>
    <xf numFmtId="0" fontId="73" fillId="23" borderId="75" xfId="0" applyFont="1" applyFill="1" applyBorder="1" applyAlignment="1">
      <alignment horizontal="left"/>
    </xf>
    <xf numFmtId="0" fontId="73" fillId="23" borderId="82" xfId="0" applyFont="1" applyFill="1" applyBorder="1" applyAlignment="1">
      <alignment horizontal="left"/>
    </xf>
    <xf numFmtId="0" fontId="44" fillId="22" borderId="11" xfId="0" applyFont="1" applyFill="1" applyBorder="1" applyAlignment="1">
      <alignment horizontal="center" vertical="center"/>
    </xf>
    <xf numFmtId="0" fontId="74" fillId="23" borderId="9" xfId="0" applyFont="1" applyFill="1" applyBorder="1" applyAlignment="1">
      <alignment horizontal="center"/>
    </xf>
    <xf numFmtId="0" fontId="74" fillId="15" borderId="9" xfId="0" applyFont="1" applyFill="1" applyBorder="1" applyAlignment="1">
      <alignment horizontal="center"/>
    </xf>
    <xf numFmtId="0" fontId="44" fillId="22" borderId="70" xfId="0" applyFont="1" applyFill="1" applyBorder="1" applyAlignment="1">
      <alignment horizontal="center" vertical="center"/>
    </xf>
    <xf numFmtId="0" fontId="44" fillId="22" borderId="76" xfId="0" applyFont="1" applyFill="1" applyBorder="1" applyAlignment="1">
      <alignment horizontal="center" vertical="center"/>
    </xf>
    <xf numFmtId="0" fontId="44" fillId="22" borderId="81" xfId="0" applyFont="1" applyFill="1" applyBorder="1" applyAlignment="1">
      <alignment horizontal="center" vertical="center"/>
    </xf>
    <xf numFmtId="0" fontId="73" fillId="23" borderId="9" xfId="0" applyFont="1" applyFill="1" applyBorder="1" applyAlignment="1">
      <alignment horizontal="left" wrapText="1"/>
    </xf>
    <xf numFmtId="0" fontId="73" fillId="15" borderId="9" xfId="0" applyFont="1" applyFill="1" applyBorder="1" applyAlignment="1">
      <alignment horizontal="left" wrapText="1"/>
    </xf>
    <xf numFmtId="0" fontId="73" fillId="23" borderId="9" xfId="0" applyFont="1" applyFill="1" applyBorder="1" applyAlignment="1">
      <alignment horizontal="center" wrapText="1"/>
    </xf>
    <xf numFmtId="0" fontId="73" fillId="15" borderId="9" xfId="0" applyFont="1" applyFill="1" applyBorder="1" applyAlignment="1">
      <alignment horizontal="center" wrapText="1"/>
    </xf>
    <xf numFmtId="0" fontId="73" fillId="5" borderId="9" xfId="0" applyFont="1" applyFill="1" applyBorder="1" applyAlignment="1">
      <alignment horizontal="center"/>
    </xf>
    <xf numFmtId="0" fontId="73" fillId="28" borderId="9" xfId="0" applyFont="1" applyFill="1" applyBorder="1" applyAlignment="1">
      <alignment horizontal="center"/>
    </xf>
    <xf numFmtId="0" fontId="73" fillId="5" borderId="9" xfId="0" applyFont="1" applyFill="1" applyBorder="1" applyAlignment="1">
      <alignment horizontal="left"/>
    </xf>
    <xf numFmtId="0" fontId="44" fillId="5" borderId="9" xfId="0" applyFont="1" applyFill="1" applyBorder="1" applyAlignment="1">
      <alignment horizontal="center"/>
    </xf>
    <xf numFmtId="0" fontId="0" fillId="0" borderId="0" xfId="0" applyBorder="1" applyAlignment="1">
      <alignment horizontal="left"/>
    </xf>
    <xf numFmtId="0" fontId="62" fillId="2" borderId="9" xfId="0" applyFont="1" applyFill="1" applyBorder="1" applyAlignment="1">
      <alignment horizontal="center" vertical="center"/>
    </xf>
    <xf numFmtId="0" fontId="63" fillId="0" borderId="9" xfId="0" applyFont="1" applyBorder="1" applyAlignment="1"/>
    <xf numFmtId="0" fontId="64" fillId="2" borderId="9" xfId="0" applyFont="1" applyFill="1" applyBorder="1" applyAlignment="1">
      <alignment horizontal="center" vertical="center"/>
    </xf>
    <xf numFmtId="0" fontId="18" fillId="12" borderId="1" xfId="0" applyFont="1" applyFill="1" applyBorder="1"/>
    <xf numFmtId="0" fontId="18" fillId="12" borderId="3" xfId="0" applyFont="1" applyFill="1" applyBorder="1"/>
    <xf numFmtId="0" fontId="18" fillId="0" borderId="24" xfId="0" applyFont="1" applyBorder="1" applyAlignment="1">
      <alignment horizontal="center"/>
    </xf>
    <xf numFmtId="0" fontId="18" fillId="0" borderId="25" xfId="0" applyFont="1" applyBorder="1" applyAlignment="1">
      <alignment horizontal="center"/>
    </xf>
    <xf numFmtId="0" fontId="18" fillId="0" borderId="23" xfId="0" applyFont="1" applyBorder="1" applyAlignment="1">
      <alignment vertical="top"/>
    </xf>
    <xf numFmtId="0" fontId="18" fillId="0" borderId="9" xfId="0" applyFont="1" applyBorder="1" applyAlignment="1">
      <alignment vertical="top"/>
    </xf>
    <xf numFmtId="0" fontId="18" fillId="0" borderId="14" xfId="0" applyFont="1" applyBorder="1" applyAlignment="1">
      <alignment vertical="top"/>
    </xf>
    <xf numFmtId="0" fontId="25" fillId="2" borderId="48" xfId="0" applyFont="1" applyFill="1" applyBorder="1" applyAlignment="1">
      <alignment horizontal="center" wrapText="1" shrinkToFit="1"/>
    </xf>
    <xf numFmtId="0" fontId="0" fillId="2" borderId="49" xfId="0" applyFont="1" applyFill="1" applyBorder="1" applyAlignment="1">
      <alignment horizontal="center" wrapText="1" shrinkToFit="1"/>
    </xf>
    <xf numFmtId="0" fontId="25" fillId="2" borderId="36" xfId="0" applyFont="1" applyFill="1" applyBorder="1" applyAlignment="1">
      <alignment horizontal="center"/>
    </xf>
    <xf numFmtId="0" fontId="0" fillId="2" borderId="37" xfId="0" applyFont="1" applyFill="1" applyBorder="1" applyAlignment="1"/>
    <xf numFmtId="0" fontId="25" fillId="2" borderId="35" xfId="0" applyFont="1" applyFill="1" applyBorder="1" applyAlignment="1">
      <alignment horizontal="center"/>
    </xf>
    <xf numFmtId="0" fontId="0" fillId="2" borderId="12" xfId="0" applyFont="1" applyFill="1" applyBorder="1" applyAlignment="1">
      <alignment horizontal="center"/>
    </xf>
    <xf numFmtId="0" fontId="28" fillId="0" borderId="11" xfId="0" applyFont="1" applyBorder="1" applyAlignment="1">
      <alignment horizontal="left"/>
    </xf>
    <xf numFmtId="0" fontId="28" fillId="0" borderId="12" xfId="0" applyFont="1" applyBorder="1" applyAlignment="1">
      <alignment horizontal="left"/>
    </xf>
    <xf numFmtId="0" fontId="0" fillId="0" borderId="9" xfId="0" applyBorder="1" applyAlignment="1">
      <alignment horizontal="center"/>
    </xf>
    <xf numFmtId="0" fontId="25" fillId="2" borderId="34" xfId="0" applyFont="1" applyFill="1" applyBorder="1" applyAlignment="1">
      <alignment horizontal="center"/>
    </xf>
    <xf numFmtId="0" fontId="0" fillId="2" borderId="33" xfId="0" applyFont="1" applyFill="1" applyBorder="1" applyAlignment="1">
      <alignment horizontal="center"/>
    </xf>
    <xf numFmtId="0" fontId="18" fillId="0" borderId="9" xfId="0" applyFont="1" applyBorder="1" applyAlignment="1">
      <alignment vertical="top" wrapText="1"/>
    </xf>
    <xf numFmtId="0" fontId="18" fillId="0" borderId="11" xfId="0" applyFont="1" applyBorder="1" applyAlignment="1">
      <alignment vertical="top" wrapText="1"/>
    </xf>
    <xf numFmtId="0" fontId="18" fillId="0" borderId="12" xfId="0" applyFont="1" applyBorder="1" applyAlignment="1">
      <alignment vertical="top" wrapText="1"/>
    </xf>
    <xf numFmtId="0" fontId="18" fillId="0" borderId="10" xfId="0" applyFont="1" applyBorder="1" applyAlignment="1">
      <alignment vertical="top" wrapText="1"/>
    </xf>
    <xf numFmtId="0" fontId="40" fillId="2" borderId="1" xfId="0" applyFont="1" applyFill="1" applyBorder="1" applyAlignment="1">
      <alignment horizontal="center" vertical="center" wrapText="1"/>
    </xf>
    <xf numFmtId="0" fontId="40" fillId="2" borderId="2" xfId="0" applyFont="1" applyFill="1" applyBorder="1" applyAlignment="1">
      <alignment horizontal="center" vertical="center" wrapText="1"/>
    </xf>
    <xf numFmtId="0" fontId="40" fillId="2" borderId="32" xfId="0" applyFont="1" applyFill="1" applyBorder="1" applyAlignment="1">
      <alignment horizontal="center" vertical="center" wrapText="1"/>
    </xf>
    <xf numFmtId="0" fontId="57" fillId="18" borderId="1" xfId="0" applyFont="1" applyFill="1" applyBorder="1" applyAlignment="1">
      <alignment horizontal="center" wrapText="1"/>
    </xf>
    <xf numFmtId="0" fontId="57" fillId="18" borderId="2" xfId="0" applyFont="1" applyFill="1" applyBorder="1" applyAlignment="1">
      <alignment horizontal="center" wrapText="1"/>
    </xf>
    <xf numFmtId="0" fontId="57" fillId="18" borderId="3" xfId="0" applyFont="1" applyFill="1" applyBorder="1" applyAlignment="1">
      <alignment horizontal="center" wrapText="1"/>
    </xf>
    <xf numFmtId="0" fontId="55" fillId="15" borderId="57" xfId="0" applyFont="1" applyFill="1" applyBorder="1" applyAlignment="1">
      <alignment horizontal="center" vertical="center" wrapText="1"/>
    </xf>
    <xf numFmtId="0" fontId="55" fillId="15" borderId="36" xfId="0" applyFont="1" applyFill="1" applyBorder="1" applyAlignment="1">
      <alignment horizontal="center" vertical="center" wrapText="1"/>
    </xf>
    <xf numFmtId="0" fontId="55" fillId="15" borderId="50" xfId="0" applyFont="1" applyFill="1" applyBorder="1" applyAlignment="1">
      <alignment horizontal="center" vertical="center" wrapText="1"/>
    </xf>
    <xf numFmtId="0" fontId="55" fillId="15" borderId="68" xfId="0" applyFont="1" applyFill="1" applyBorder="1" applyAlignment="1">
      <alignment horizontal="center" vertical="center" wrapText="1"/>
    </xf>
    <xf numFmtId="0" fontId="45" fillId="0" borderId="11" xfId="0" applyFont="1" applyBorder="1" applyAlignment="1">
      <alignment horizontal="center" vertical="center"/>
    </xf>
    <xf numFmtId="0" fontId="45" fillId="0" borderId="12" xfId="0" applyFont="1" applyBorder="1" applyAlignment="1">
      <alignment horizontal="center" vertical="center"/>
    </xf>
    <xf numFmtId="0" fontId="45" fillId="16" borderId="11" xfId="0" applyFont="1" applyFill="1" applyBorder="1" applyAlignment="1">
      <alignment horizontal="center" vertical="center"/>
    </xf>
    <xf numFmtId="0" fontId="45" fillId="16" borderId="10" xfId="0" applyFont="1" applyFill="1" applyBorder="1" applyAlignment="1">
      <alignment horizontal="center" vertical="center"/>
    </xf>
    <xf numFmtId="0" fontId="45" fillId="16" borderId="12" xfId="0" applyFont="1" applyFill="1" applyBorder="1" applyAlignment="1">
      <alignment horizontal="center" vertical="center"/>
    </xf>
    <xf numFmtId="0" fontId="45" fillId="16" borderId="13" xfId="0" applyFont="1" applyFill="1" applyBorder="1" applyAlignment="1">
      <alignment horizontal="center" vertical="center"/>
    </xf>
    <xf numFmtId="0" fontId="45" fillId="17" borderId="13" xfId="0" applyFont="1" applyFill="1" applyBorder="1" applyAlignment="1">
      <alignment horizontal="center" vertical="center"/>
    </xf>
    <xf numFmtId="0" fontId="45" fillId="0" borderId="13" xfId="0" applyFont="1" applyBorder="1" applyAlignment="1">
      <alignment horizontal="center" vertical="center"/>
    </xf>
    <xf numFmtId="0" fontId="45" fillId="16" borderId="70" xfId="0" applyFont="1" applyFill="1" applyBorder="1" applyAlignment="1">
      <alignment horizontal="center" vertical="center"/>
    </xf>
    <xf numFmtId="0" fontId="45" fillId="16" borderId="31" xfId="0" applyFont="1" applyFill="1" applyBorder="1" applyAlignment="1">
      <alignment horizontal="center" vertical="center"/>
    </xf>
    <xf numFmtId="0" fontId="45" fillId="16" borderId="66" xfId="0" applyFont="1" applyFill="1" applyBorder="1" applyAlignment="1">
      <alignment horizontal="center" vertical="center"/>
    </xf>
    <xf numFmtId="0" fontId="54" fillId="15" borderId="63" xfId="0" applyFont="1" applyFill="1" applyBorder="1" applyAlignment="1">
      <alignment horizontal="center" vertical="center"/>
    </xf>
    <xf numFmtId="0" fontId="54" fillId="15" borderId="65" xfId="0" applyFont="1" applyFill="1" applyBorder="1" applyAlignment="1">
      <alignment horizontal="center" vertical="center"/>
    </xf>
    <xf numFmtId="0" fontId="54" fillId="15" borderId="67" xfId="0" applyFont="1" applyFill="1" applyBorder="1" applyAlignment="1">
      <alignment horizontal="center" vertical="center"/>
    </xf>
    <xf numFmtId="0" fontId="55" fillId="15" borderId="38" xfId="0" applyFont="1" applyFill="1" applyBorder="1" applyAlignment="1">
      <alignment horizontal="center" vertical="center" wrapText="1"/>
    </xf>
    <xf numFmtId="0" fontId="55" fillId="15" borderId="13" xfId="0" applyFont="1" applyFill="1" applyBorder="1" applyAlignment="1">
      <alignment horizontal="center" vertical="center" wrapText="1"/>
    </xf>
    <xf numFmtId="0" fontId="55" fillId="15" borderId="48" xfId="0" applyFont="1" applyFill="1" applyBorder="1" applyAlignment="1">
      <alignment horizontal="center" vertical="center" wrapText="1"/>
    </xf>
    <xf numFmtId="0" fontId="55" fillId="15" borderId="46" xfId="0" applyFont="1" applyFill="1" applyBorder="1" applyAlignment="1">
      <alignment horizontal="center" vertical="center" wrapText="1"/>
    </xf>
    <xf numFmtId="0" fontId="55" fillId="15" borderId="43" xfId="0" applyFont="1" applyFill="1" applyBorder="1" applyAlignment="1">
      <alignment horizontal="center" vertical="center" wrapText="1"/>
    </xf>
    <xf numFmtId="0" fontId="55" fillId="15" borderId="66" xfId="0" applyFont="1" applyFill="1" applyBorder="1" applyAlignment="1">
      <alignment horizontal="center" vertical="center" wrapText="1"/>
    </xf>
    <xf numFmtId="0" fontId="54" fillId="15" borderId="72" xfId="0" applyFont="1" applyFill="1" applyBorder="1" applyAlignment="1">
      <alignment horizontal="center" vertical="center"/>
    </xf>
    <xf numFmtId="0" fontId="55" fillId="15" borderId="73" xfId="0" applyFont="1" applyFill="1" applyBorder="1" applyAlignment="1">
      <alignment horizontal="center" vertical="center" wrapText="1"/>
    </xf>
    <xf numFmtId="0" fontId="55" fillId="15" borderId="74" xfId="0" applyFont="1" applyFill="1" applyBorder="1" applyAlignment="1">
      <alignment horizontal="center" vertical="center" wrapText="1"/>
    </xf>
    <xf numFmtId="0" fontId="55" fillId="15" borderId="30" xfId="0" applyFont="1" applyFill="1" applyBorder="1" applyAlignment="1">
      <alignment horizontal="center" vertical="center" wrapText="1"/>
    </xf>
    <xf numFmtId="0" fontId="55" fillId="15" borderId="75" xfId="0" applyFont="1" applyFill="1" applyBorder="1" applyAlignment="1">
      <alignment horizontal="center" vertical="center" wrapText="1"/>
    </xf>
    <xf numFmtId="0" fontId="55" fillId="15" borderId="76" xfId="0" applyFont="1" applyFill="1" applyBorder="1" applyAlignment="1">
      <alignment horizontal="center" vertical="center" wrapText="1"/>
    </xf>
    <xf numFmtId="0" fontId="55" fillId="15" borderId="77" xfId="0" applyFont="1" applyFill="1" applyBorder="1" applyAlignment="1">
      <alignment horizontal="center" vertical="center" wrapText="1"/>
    </xf>
    <xf numFmtId="0" fontId="53" fillId="15" borderId="57" xfId="0" applyFont="1" applyFill="1" applyBorder="1" applyAlignment="1">
      <alignment horizontal="center" vertical="center" wrapText="1"/>
    </xf>
    <xf numFmtId="0" fontId="53" fillId="15" borderId="58" xfId="0" applyFont="1" applyFill="1" applyBorder="1" applyAlignment="1">
      <alignment horizontal="center" vertical="center" wrapText="1"/>
    </xf>
    <xf numFmtId="0" fontId="53" fillId="15" borderId="50" xfId="0" applyFont="1" applyFill="1" applyBorder="1" applyAlignment="1">
      <alignment horizontal="center" vertical="center" wrapText="1"/>
    </xf>
    <xf numFmtId="0" fontId="53" fillId="15" borderId="11" xfId="0" applyFont="1" applyFill="1" applyBorder="1" applyAlignment="1">
      <alignment horizontal="center" vertical="center" wrapText="1"/>
    </xf>
    <xf numFmtId="0" fontId="54" fillId="15" borderId="1" xfId="0" applyFont="1" applyFill="1" applyBorder="1" applyAlignment="1">
      <alignment horizontal="center" vertical="center"/>
    </xf>
    <xf numFmtId="0" fontId="45" fillId="0" borderId="2" xfId="0" applyFont="1" applyBorder="1" applyAlignment="1">
      <alignment horizontal="center"/>
    </xf>
    <xf numFmtId="0" fontId="45" fillId="0" borderId="3" xfId="0" applyFont="1" applyBorder="1" applyAlignment="1">
      <alignment horizontal="center"/>
    </xf>
    <xf numFmtId="0" fontId="55" fillId="15" borderId="69" xfId="0" applyFont="1" applyFill="1" applyBorder="1" applyAlignment="1">
      <alignment horizontal="center" vertical="center" wrapText="1"/>
    </xf>
    <xf numFmtId="0" fontId="45" fillId="0" borderId="46" xfId="0" applyFont="1" applyBorder="1"/>
    <xf numFmtId="0" fontId="45" fillId="0" borderId="43" xfId="0" applyFont="1" applyBorder="1"/>
    <xf numFmtId="0" fontId="55" fillId="15" borderId="11" xfId="0" applyFont="1" applyFill="1" applyBorder="1" applyAlignment="1">
      <alignment horizontal="center" vertical="center" wrapText="1"/>
    </xf>
    <xf numFmtId="0" fontId="55" fillId="15" borderId="44" xfId="0" applyFont="1" applyFill="1" applyBorder="1" applyAlignment="1">
      <alignment horizontal="center" vertical="center" wrapText="1"/>
    </xf>
    <xf numFmtId="0" fontId="53" fillId="0" borderId="63" xfId="0" applyFont="1" applyBorder="1" applyAlignment="1">
      <alignment horizontal="center" vertical="center" wrapText="1"/>
    </xf>
    <xf numFmtId="0" fontId="53" fillId="0" borderId="65" xfId="0" applyFont="1" applyBorder="1" applyAlignment="1">
      <alignment horizontal="center" vertical="center"/>
    </xf>
    <xf numFmtId="0" fontId="53" fillId="0" borderId="60" xfId="0" applyFont="1" applyBorder="1" applyAlignment="1">
      <alignment horizontal="center" wrapText="1"/>
    </xf>
    <xf numFmtId="0" fontId="53" fillId="0" borderId="64" xfId="0" applyFont="1" applyBorder="1" applyAlignment="1">
      <alignment horizontal="center" wrapText="1"/>
    </xf>
    <xf numFmtId="0" fontId="53" fillId="0" borderId="49" xfId="0" applyFont="1" applyBorder="1" applyAlignment="1">
      <alignment horizontal="center" vertical="center" wrapText="1"/>
    </xf>
    <xf numFmtId="0" fontId="53" fillId="0" borderId="66" xfId="0" applyFont="1" applyBorder="1" applyAlignment="1">
      <alignment horizontal="center" vertical="center" wrapText="1"/>
    </xf>
    <xf numFmtId="0" fontId="55" fillId="15" borderId="60" xfId="0" applyFont="1" applyFill="1" applyBorder="1" applyAlignment="1">
      <alignment horizontal="center" vertical="center" wrapText="1"/>
    </xf>
    <xf numFmtId="0" fontId="55" fillId="15" borderId="64" xfId="0" applyFont="1" applyFill="1" applyBorder="1" applyAlignment="1">
      <alignment horizontal="center" vertical="center" wrapText="1"/>
    </xf>
    <xf numFmtId="0" fontId="66" fillId="9" borderId="0" xfId="0" applyFont="1" applyFill="1" applyAlignment="1"/>
    <xf numFmtId="0" fontId="66" fillId="9" borderId="0" xfId="0" applyFont="1" applyFill="1" applyBorder="1" applyAlignment="1"/>
    <xf numFmtId="0" fontId="18" fillId="0" borderId="10" xfId="0" applyFont="1" applyBorder="1" applyAlignment="1">
      <alignment vertical="center" wrapText="1" shrinkToFit="1"/>
    </xf>
    <xf numFmtId="0" fontId="4" fillId="0" borderId="10" xfId="1" applyBorder="1" applyAlignment="1" applyProtection="1">
      <alignment vertical="center" wrapText="1" shrinkToFi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mailto:DLSGO-TCC2-SG-DBA-Support@atos.net" TargetMode="External"/><Relationship Id="rId13" Type="http://schemas.openxmlformats.org/officeDocument/2006/relationships/hyperlink" Target="mailto:TSS.AppSupport@sc.com" TargetMode="External"/><Relationship Id="rId18" Type="http://schemas.openxmlformats.org/officeDocument/2006/relationships/printerSettings" Target="../printerSettings/printerSettings12.bin"/><Relationship Id="rId3" Type="http://schemas.openxmlformats.org/officeDocument/2006/relationships/hyperlink" Target="mailto:GMIN-TCC2-APP@atos.net" TargetMode="External"/><Relationship Id="rId7" Type="http://schemas.openxmlformats.org/officeDocument/2006/relationships/hyperlink" Target="mailto:proximity.hongkong@atos.net" TargetMode="External"/><Relationship Id="rId12" Type="http://schemas.openxmlformats.org/officeDocument/2006/relationships/hyperlink" Target="mailto:Ravikumar.Mathaiyan@atos.net" TargetMode="External"/><Relationship Id="rId17" Type="http://schemas.openxmlformats.org/officeDocument/2006/relationships/hyperlink" Target="mailto:DLSGO-MO-GEMS-AP@atos.net" TargetMode="External"/><Relationship Id="rId2" Type="http://schemas.openxmlformats.org/officeDocument/2006/relationships/hyperlink" Target="mailto:GMIN-TCC2-NSM@atos.net" TargetMode="External"/><Relationship Id="rId16" Type="http://schemas.openxmlformats.org/officeDocument/2006/relationships/hyperlink" Target="mailto:gmmy-klsmc-cm@atos.net" TargetMode="External"/><Relationship Id="rId1" Type="http://schemas.openxmlformats.org/officeDocument/2006/relationships/hyperlink" Target="mailto:GMIN-TCC2-Linux@atos.net" TargetMode="External"/><Relationship Id="rId6" Type="http://schemas.openxmlformats.org/officeDocument/2006/relationships/hyperlink" Target="mailto:steven.wong@atos.net" TargetMode="External"/><Relationship Id="rId11" Type="http://schemas.openxmlformats.org/officeDocument/2006/relationships/hyperlink" Target="mailto:Jaiganesh.Chandrasekaran@atos.net" TargetMode="External"/><Relationship Id="rId5" Type="http://schemas.openxmlformats.org/officeDocument/2006/relationships/hyperlink" Target="mailto:mss.hongkong@atos.net" TargetMode="External"/><Relationship Id="rId15" Type="http://schemas.openxmlformats.org/officeDocument/2006/relationships/hyperlink" Target="mailto:douglas.kong@atos.net" TargetMode="External"/><Relationship Id="rId10" Type="http://schemas.openxmlformats.org/officeDocument/2006/relationships/hyperlink" Target="mailto:Francis-diamzon.Dizon@atos.net" TargetMode="External"/><Relationship Id="rId4" Type="http://schemas.openxmlformats.org/officeDocument/2006/relationships/hyperlink" Target="mailto:GMIN-TCC2-NBU@atos.net" TargetMode="External"/><Relationship Id="rId9" Type="http://schemas.openxmlformats.org/officeDocument/2006/relationships/hyperlink" Target="mailto:Navaneetha.Venkatesan@atos.net" TargetMode="External"/><Relationship Id="rId14" Type="http://schemas.openxmlformats.org/officeDocument/2006/relationships/hyperlink" Target="mailto:WM-IS-Support@sc.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8" Type="http://schemas.openxmlformats.org/officeDocument/2006/relationships/hyperlink" Target="mailto:Siddhesh.Narayanan@sc.com" TargetMode="External"/><Relationship Id="rId3" Type="http://schemas.openxmlformats.org/officeDocument/2006/relationships/hyperlink" Target="http://product.datastream.com/navigator/" TargetMode="External"/><Relationship Id="rId7" Type="http://schemas.openxmlformats.org/officeDocument/2006/relationships/hyperlink" Target="mailto:Olivier.DAVANT@thomsonreuters.com" TargetMode="External"/><Relationship Id="rId12" Type="http://schemas.openxmlformats.org/officeDocument/2006/relationships/printerSettings" Target="../printerSettings/printerSettings15.bin"/><Relationship Id="rId2" Type="http://schemas.openxmlformats.org/officeDocument/2006/relationships/hyperlink" Target="https://hosted.datascope.reuters.com/DataScope/" TargetMode="External"/><Relationship Id="rId1" Type="http://schemas.openxmlformats.org/officeDocument/2006/relationships/hyperlink" Target="http://www.platts.com/symbol-page-directories" TargetMode="External"/><Relationship Id="rId6" Type="http://schemas.openxmlformats.org/officeDocument/2006/relationships/hyperlink" Target="mailto:shahsyed.arshad@thomsonreuters.com" TargetMode="External"/><Relationship Id="rId11" Type="http://schemas.openxmlformats.org/officeDocument/2006/relationships/hyperlink" Target="mailto:TechSupport-MarketData-GBL@sc.com" TargetMode="External"/><Relationship Id="rId5" Type="http://schemas.openxmlformats.org/officeDocument/2006/relationships/hyperlink" Target="mailto:vishal.manghnani@thomsonreuters.com" TargetMode="External"/><Relationship Id="rId10" Type="http://schemas.openxmlformats.org/officeDocument/2006/relationships/hyperlink" Target="mailto:Christoph.Wiese@informa.com" TargetMode="External"/><Relationship Id="rId4" Type="http://schemas.openxmlformats.org/officeDocument/2006/relationships/hyperlink" Target="mailto:Abir.Gharzeddine@thomsonreuters.com" TargetMode="External"/><Relationship Id="rId9" Type="http://schemas.openxmlformats.org/officeDocument/2006/relationships/hyperlink" Target="mailto:daniel.chua@platts.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10.16.97.10/FileTransfer/isisftQuery.jsp"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hyperlink" Target="http://10.23.153.130:10019/magellan_srv_web/Cocoa_SIT.jnlp" TargetMode="External"/><Relationship Id="rId2" Type="http://schemas.openxmlformats.org/officeDocument/2006/relationships/hyperlink" Target="https://10.23.153.130:10001/ibm/console/login.do" TargetMode="External"/><Relationship Id="rId1" Type="http://schemas.openxmlformats.org/officeDocument/2006/relationships/hyperlink" Target="http://10.23.152.132:8080/" TargetMode="External"/><Relationship Id="rId4"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10.20.195.248:631/printers/" TargetMode="External"/><Relationship Id="rId13" Type="http://schemas.openxmlformats.org/officeDocument/2006/relationships/hyperlink" Target="mailto:RTPsupp@2017" TargetMode="External"/><Relationship Id="rId18" Type="http://schemas.openxmlformats.org/officeDocument/2006/relationships/hyperlink" Target="http://10.21.209.43:631/" TargetMode="External"/><Relationship Id="rId3" Type="http://schemas.openxmlformats.org/officeDocument/2006/relationships/hyperlink" Target="http://10.21.147.216:631/printers/" TargetMode="External"/><Relationship Id="rId7" Type="http://schemas.openxmlformats.org/officeDocument/2006/relationships/hyperlink" Target="http://10.21.147.216:631/printers/" TargetMode="External"/><Relationship Id="rId12" Type="http://schemas.openxmlformats.org/officeDocument/2006/relationships/hyperlink" Target="mailto:RTPsupp@2017" TargetMode="External"/><Relationship Id="rId17" Type="http://schemas.openxmlformats.org/officeDocument/2006/relationships/hyperlink" Target="http://10.21.208.15:631/" TargetMode="External"/><Relationship Id="rId2" Type="http://schemas.openxmlformats.org/officeDocument/2006/relationships/hyperlink" Target="http://10.20.195.247:631/printers/" TargetMode="External"/><Relationship Id="rId16" Type="http://schemas.openxmlformats.org/officeDocument/2006/relationships/hyperlink" Target="http://10.21.209.42:631/" TargetMode="External"/><Relationship Id="rId1" Type="http://schemas.openxmlformats.org/officeDocument/2006/relationships/hyperlink" Target="mailto:supportTD@17" TargetMode="External"/><Relationship Id="rId6" Type="http://schemas.openxmlformats.org/officeDocument/2006/relationships/hyperlink" Target="http://10.20.195.247:631/printers/" TargetMode="External"/><Relationship Id="rId11" Type="http://schemas.openxmlformats.org/officeDocument/2006/relationships/hyperlink" Target="http://10.20.195.243:8080/aisrep/ExecuteCommand.jsp" TargetMode="External"/><Relationship Id="rId5" Type="http://schemas.openxmlformats.org/officeDocument/2006/relationships/hyperlink" Target="http://10.21.147.217:631/printers/" TargetMode="External"/><Relationship Id="rId15" Type="http://schemas.openxmlformats.org/officeDocument/2006/relationships/hyperlink" Target="http://10.21.208.14:631/" TargetMode="External"/><Relationship Id="rId10" Type="http://schemas.openxmlformats.org/officeDocument/2006/relationships/hyperlink" Target="http://10.21.151.151:8080/BOE/BI" TargetMode="External"/><Relationship Id="rId19" Type="http://schemas.openxmlformats.org/officeDocument/2006/relationships/printerSettings" Target="../printerSettings/printerSettings4.bin"/><Relationship Id="rId4" Type="http://schemas.openxmlformats.org/officeDocument/2006/relationships/hyperlink" Target="http://10.20.195.248:631/printers/" TargetMode="External"/><Relationship Id="rId9" Type="http://schemas.openxmlformats.org/officeDocument/2006/relationships/hyperlink" Target="http://10.21.147.217:631/printers/" TargetMode="External"/><Relationship Id="rId14" Type="http://schemas.openxmlformats.org/officeDocument/2006/relationships/hyperlink" Target="mailto:Otp@BO201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0.23.153.130:10019/magellan_srv_web/Cocoa_SIT.jnlp" TargetMode="External"/><Relationship Id="rId13" Type="http://schemas.openxmlformats.org/officeDocument/2006/relationships/hyperlink" Target="mailto:TMU.HK@sc.com" TargetMode="External"/><Relationship Id="rId18" Type="http://schemas.openxmlformats.org/officeDocument/2006/relationships/hyperlink" Target="mailto:TMU.MENAP@sc.com" TargetMode="External"/><Relationship Id="rId26" Type="http://schemas.openxmlformats.org/officeDocument/2006/relationships/hyperlink" Target="mailto:TMU.WestAfrica@sc.com" TargetMode="External"/><Relationship Id="rId39" Type="http://schemas.openxmlformats.org/officeDocument/2006/relationships/hyperlink" Target="mailto:asdadmin@2015" TargetMode="External"/><Relationship Id="rId3" Type="http://schemas.openxmlformats.org/officeDocument/2006/relationships/hyperlink" Target="mailto:GMIN-TCC2-NBU@ATOS.NET" TargetMode="External"/><Relationship Id="rId21" Type="http://schemas.openxmlformats.org/officeDocument/2006/relationships/hyperlink" Target="mailto:Sg.physicals@sc.com" TargetMode="External"/><Relationship Id="rId34" Type="http://schemas.openxmlformats.org/officeDocument/2006/relationships/hyperlink" Target="mailto:TMU.PreciousMetals@sc.com" TargetMode="External"/><Relationship Id="rId42" Type="http://schemas.openxmlformats.org/officeDocument/2006/relationships/printerSettings" Target="../printerSettings/printerSettings5.bin"/><Relationship Id="rId7" Type="http://schemas.openxmlformats.org/officeDocument/2006/relationships/hyperlink" Target="https://10.23.153.130:10001/ibm/console/login.do" TargetMode="External"/><Relationship Id="rId12" Type="http://schemas.openxmlformats.org/officeDocument/2006/relationships/hyperlink" Target="mailto:TMU.HK@sc.com" TargetMode="External"/><Relationship Id="rId17" Type="http://schemas.openxmlformats.org/officeDocument/2006/relationships/hyperlink" Target="mailto:Collateralmanagement.dubai@sc.com" TargetMode="External"/><Relationship Id="rId25" Type="http://schemas.openxmlformats.org/officeDocument/2006/relationships/hyperlink" Target="mailto:PCO.westafrica@sc.com" TargetMode="External"/><Relationship Id="rId33" Type="http://schemas.openxmlformats.org/officeDocument/2006/relationships/hyperlink" Target="mailto:Physcomops@sc.com" TargetMode="External"/><Relationship Id="rId38" Type="http://schemas.openxmlformats.org/officeDocument/2006/relationships/hyperlink" Target="mailto:TMU.SIP-NY@sc.com" TargetMode="External"/><Relationship Id="rId2" Type="http://schemas.openxmlformats.org/officeDocument/2006/relationships/hyperlink" Target="mailto:GMIN-TCC2-NSM@ATOS.NET" TargetMode="External"/><Relationship Id="rId16" Type="http://schemas.openxmlformats.org/officeDocument/2006/relationships/hyperlink" Target="mailto:TMU.India@sc.com" TargetMode="External"/><Relationship Id="rId20" Type="http://schemas.openxmlformats.org/officeDocument/2006/relationships/hyperlink" Target="mailto:TMU.SEA@sc.com" TargetMode="External"/><Relationship Id="rId29" Type="http://schemas.openxmlformats.org/officeDocument/2006/relationships/hyperlink" Target="mailto:CTA-TMU.Europe@sc.com" TargetMode="External"/><Relationship Id="rId41" Type="http://schemas.openxmlformats.org/officeDocument/2006/relationships/hyperlink" Target="http://10.20.176.42:8080/prelytis/Login.html" TargetMode="External"/><Relationship Id="rId1" Type="http://schemas.openxmlformats.org/officeDocument/2006/relationships/hyperlink" Target="mailto:DLSGO-TCC2-SG-DBA-SUPPORT@ATOS.NET" TargetMode="External"/><Relationship Id="rId6" Type="http://schemas.openxmlformats.org/officeDocument/2006/relationships/hyperlink" Target="mailto:gmmy-eockl-scb-mr@atos.net" TargetMode="External"/><Relationship Id="rId11" Type="http://schemas.openxmlformats.org/officeDocument/2006/relationships/hyperlink" Target="mailto:TMU.HK@sc.com" TargetMode="External"/><Relationship Id="rId24" Type="http://schemas.openxmlformats.org/officeDocument/2006/relationships/hyperlink" Target="mailto:TMU.ITT@sc.com" TargetMode="External"/><Relationship Id="rId32" Type="http://schemas.openxmlformats.org/officeDocument/2006/relationships/hyperlink" Target="mailto:TMU.SIP-UK@sc.com" TargetMode="External"/><Relationship Id="rId37" Type="http://schemas.openxmlformats.org/officeDocument/2006/relationships/hyperlink" Target="mailto:TMU.SIP-NY@sc.com" TargetMode="External"/><Relationship Id="rId40" Type="http://schemas.openxmlformats.org/officeDocument/2006/relationships/hyperlink" Target="mailto:J@nuary2017" TargetMode="External"/><Relationship Id="rId5" Type="http://schemas.openxmlformats.org/officeDocument/2006/relationships/hyperlink" Target="mailto:was@1234" TargetMode="External"/><Relationship Id="rId15" Type="http://schemas.openxmlformats.org/officeDocument/2006/relationships/hyperlink" Target="mailto:India.PCO@sc.com" TargetMode="External"/><Relationship Id="rId23" Type="http://schemas.openxmlformats.org/officeDocument/2006/relationships/hyperlink" Target="mailto:Sg.physicals@sc.com" TargetMode="External"/><Relationship Id="rId28" Type="http://schemas.openxmlformats.org/officeDocument/2006/relationships/hyperlink" Target="mailto:TMU.SouthAfrica@sc.com" TargetMode="External"/><Relationship Id="rId36" Type="http://schemas.openxmlformats.org/officeDocument/2006/relationships/hyperlink" Target="mailto:TMU.USA@sc.com" TargetMode="External"/><Relationship Id="rId10" Type="http://schemas.openxmlformats.org/officeDocument/2006/relationships/hyperlink" Target="mailto:TMU.CN@sc.com" TargetMode="External"/><Relationship Id="rId19" Type="http://schemas.openxmlformats.org/officeDocument/2006/relationships/hyperlink" Target="mailto:PCO.singapore@sc.com" TargetMode="External"/><Relationship Id="rId31" Type="http://schemas.openxmlformats.org/officeDocument/2006/relationships/hyperlink" Target="mailto:SIP.TMU@sc.com" TargetMode="External"/><Relationship Id="rId4" Type="http://schemas.openxmlformats.org/officeDocument/2006/relationships/hyperlink" Target="http://10.128.26.76:8704/analytics/saw.dll?Logoff" TargetMode="External"/><Relationship Id="rId9" Type="http://schemas.openxmlformats.org/officeDocument/2006/relationships/hyperlink" Target="mailto:TMU.CN@sc.com" TargetMode="External"/><Relationship Id="rId14" Type="http://schemas.openxmlformats.org/officeDocument/2006/relationships/hyperlink" Target="mailto:TMU.ITT@sc.com" TargetMode="External"/><Relationship Id="rId22" Type="http://schemas.openxmlformats.org/officeDocument/2006/relationships/hyperlink" Target="mailto:TMU.PreciousMetals@sc.com" TargetMode="External"/><Relationship Id="rId27" Type="http://schemas.openxmlformats.org/officeDocument/2006/relationships/hyperlink" Target="mailto:CMT.sahub@sc.com" TargetMode="External"/><Relationship Id="rId30" Type="http://schemas.openxmlformats.org/officeDocument/2006/relationships/hyperlink" Target="mailto:TMU.Europe@sc.com" TargetMode="External"/><Relationship Id="rId35" Type="http://schemas.openxmlformats.org/officeDocument/2006/relationships/hyperlink" Target="mailto:PhysicalCommodityOps.NY@sc.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K22"/>
  <sheetViews>
    <sheetView workbookViewId="0">
      <selection activeCell="F13" sqref="F13"/>
    </sheetView>
  </sheetViews>
  <sheetFormatPr defaultRowHeight="15"/>
  <cols>
    <col min="1" max="1" width="7.140625" bestFit="1" customWidth="1"/>
    <col min="2" max="2" width="27.140625" bestFit="1" customWidth="1"/>
    <col min="10" max="10" width="9.7109375" bestFit="1" customWidth="1"/>
    <col min="11" max="11" width="9.85546875" bestFit="1" customWidth="1"/>
  </cols>
  <sheetData>
    <row r="2" spans="1:11" ht="15.75" thickBot="1">
      <c r="A2" s="230" t="s">
        <v>1224</v>
      </c>
      <c r="B2" s="230" t="s">
        <v>1223</v>
      </c>
    </row>
    <row r="3" spans="1:11" ht="15.75" thickBot="1">
      <c r="A3" s="233">
        <v>1</v>
      </c>
      <c r="B3" s="283" t="s">
        <v>1210</v>
      </c>
      <c r="E3" s="426" t="s">
        <v>1702</v>
      </c>
      <c r="F3" s="427"/>
      <c r="G3" s="427"/>
      <c r="H3" s="427"/>
      <c r="I3" s="428">
        <f ca="1">K3-J3</f>
        <v>1377</v>
      </c>
      <c r="J3" s="424">
        <f ca="1">TODAY()</f>
        <v>43061</v>
      </c>
      <c r="K3" s="425">
        <v>44438</v>
      </c>
    </row>
    <row r="4" spans="1:11">
      <c r="A4" s="233">
        <v>2</v>
      </c>
      <c r="B4" s="283" t="s">
        <v>1574</v>
      </c>
    </row>
    <row r="5" spans="1:11">
      <c r="A5" s="233">
        <v>3</v>
      </c>
      <c r="B5" s="283" t="s">
        <v>1573</v>
      </c>
    </row>
    <row r="6" spans="1:11">
      <c r="A6" s="233">
        <v>4</v>
      </c>
      <c r="B6" s="283" t="s">
        <v>1211</v>
      </c>
    </row>
    <row r="7" spans="1:11">
      <c r="A7" s="233">
        <v>5</v>
      </c>
      <c r="B7" s="283" t="s">
        <v>1212</v>
      </c>
    </row>
    <row r="8" spans="1:11">
      <c r="A8" s="233">
        <v>6</v>
      </c>
      <c r="B8" s="283" t="s">
        <v>1547</v>
      </c>
    </row>
    <row r="9" spans="1:11">
      <c r="A9" s="233">
        <v>7</v>
      </c>
      <c r="B9" s="283" t="s">
        <v>1423</v>
      </c>
    </row>
    <row r="10" spans="1:11">
      <c r="A10" s="233">
        <v>8</v>
      </c>
      <c r="B10" s="283" t="s">
        <v>1213</v>
      </c>
    </row>
    <row r="11" spans="1:11">
      <c r="A11" s="233">
        <v>9</v>
      </c>
      <c r="B11" s="283" t="s">
        <v>1214</v>
      </c>
    </row>
    <row r="12" spans="1:11">
      <c r="A12" s="233">
        <v>10</v>
      </c>
      <c r="B12" s="283" t="s">
        <v>1215</v>
      </c>
    </row>
    <row r="13" spans="1:11">
      <c r="A13" s="233">
        <v>11</v>
      </c>
      <c r="B13" s="362" t="s">
        <v>1736</v>
      </c>
    </row>
    <row r="14" spans="1:11">
      <c r="A14" s="233">
        <v>12</v>
      </c>
      <c r="B14" s="283" t="s">
        <v>1216</v>
      </c>
    </row>
    <row r="15" spans="1:11">
      <c r="A15" s="233">
        <v>13</v>
      </c>
      <c r="B15" s="283" t="s">
        <v>1217</v>
      </c>
    </row>
    <row r="16" spans="1:11">
      <c r="A16" s="233">
        <v>14</v>
      </c>
      <c r="B16" s="283" t="s">
        <v>1218</v>
      </c>
    </row>
    <row r="17" spans="1:2">
      <c r="A17" s="233">
        <v>15</v>
      </c>
      <c r="B17" s="283" t="s">
        <v>1219</v>
      </c>
    </row>
    <row r="18" spans="1:2">
      <c r="A18" s="233">
        <v>16</v>
      </c>
      <c r="B18" s="283" t="s">
        <v>1220</v>
      </c>
    </row>
    <row r="19" spans="1:2">
      <c r="A19" s="233">
        <v>17</v>
      </c>
      <c r="B19" s="283" t="s">
        <v>1222</v>
      </c>
    </row>
    <row r="20" spans="1:2">
      <c r="A20" s="233">
        <v>18</v>
      </c>
      <c r="B20" s="283" t="s">
        <v>1221</v>
      </c>
    </row>
    <row r="21" spans="1:2">
      <c r="A21" s="233">
        <v>19</v>
      </c>
      <c r="B21" s="283" t="s">
        <v>1225</v>
      </c>
    </row>
    <row r="22" spans="1:2">
      <c r="A22" s="233">
        <v>20</v>
      </c>
      <c r="B22" s="283" t="s">
        <v>1386</v>
      </c>
    </row>
  </sheetData>
  <hyperlinks>
    <hyperlink ref="B3" location="'Control M Jobs'!A1" display="Control M Sheet"/>
    <hyperlink ref="B6" location="Unix!A1" display="Unix Commands"/>
    <hyperlink ref="B7" location="AIX!A1" display="AIX Commands"/>
    <hyperlink ref="B10" location="Softphone!A1" display="Softphone"/>
    <hyperlink ref="B11" location="'Atos_EDMI_TSS Contacts'!A1" display="ATOS Contacts"/>
    <hyperlink ref="B12" location="'Interface contact details'!A1" display="Interface Contact Details"/>
    <hyperlink ref="B14" location="'Batch Status chk all countries'!A1" display="Batch Status Check"/>
    <hyperlink ref="B15" location="'Thomson Reuters'!A1" display="Thomson Reuters"/>
    <hyperlink ref="B16" location="'Health Check'!A1" display="Health Check"/>
    <hyperlink ref="B17" location="'CAGG_Month_End check'!A1" display="CAGG Monitoring"/>
    <hyperlink ref="B18" location="'Month End Ibots'!A1" display="Ibots Moitoring"/>
    <hyperlink ref="B19" location="Capacity_Planning!A1" display="Capacity Planning"/>
    <hyperlink ref="B20" location="Salary_Calculation!A1" display="Salary Calculation"/>
    <hyperlink ref="B21" location="Telephone_Directory!A1" display="Personal Contacts"/>
    <hyperlink ref="B22" location="APMG_Exam!A1" display="APMG Exam fees Details"/>
    <hyperlink ref="B9" location="'WAS_WAAS_Config checks'!A1" display="WAS_WAAS_Config checks"/>
    <hyperlink ref="B8" location="'WAAS Log verification'!A1" display="WAAS Log Verification"/>
    <hyperlink ref="B5" location="'Server Details_COCOA'!A1" display="Server Details_COCOA"/>
    <hyperlink ref="B4" location="'Server Details_TD'!A1" display="Server Details_TD"/>
    <hyperlink ref="B13" location="'KM Portal update'!A1" display="KM portal"/>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B2:C25"/>
  <sheetViews>
    <sheetView workbookViewId="0">
      <selection activeCell="C11" sqref="C11"/>
    </sheetView>
  </sheetViews>
  <sheetFormatPr defaultRowHeight="15"/>
  <cols>
    <col min="2" max="2" width="41.28515625" bestFit="1" customWidth="1"/>
    <col min="3" max="3" width="41" bestFit="1" customWidth="1"/>
  </cols>
  <sheetData>
    <row r="2" spans="2:3">
      <c r="B2" s="31" t="s">
        <v>1411</v>
      </c>
      <c r="C2" s="31" t="s">
        <v>1267</v>
      </c>
    </row>
    <row r="3" spans="2:3">
      <c r="B3" s="233" t="s">
        <v>1412</v>
      </c>
      <c r="C3" s="233" t="s">
        <v>1413</v>
      </c>
    </row>
    <row r="4" spans="2:3">
      <c r="B4" s="233" t="s">
        <v>1420</v>
      </c>
      <c r="C4" s="233" t="s">
        <v>1413</v>
      </c>
    </row>
    <row r="5" spans="2:3">
      <c r="B5" s="233" t="s">
        <v>1421</v>
      </c>
      <c r="C5" s="233" t="s">
        <v>1422</v>
      </c>
    </row>
    <row r="6" spans="2:3">
      <c r="B6" s="233" t="s">
        <v>1414</v>
      </c>
      <c r="C6" s="233" t="s">
        <v>1415</v>
      </c>
    </row>
    <row r="7" spans="2:3">
      <c r="B7" s="233" t="s">
        <v>1417</v>
      </c>
      <c r="C7" s="233" t="s">
        <v>1416</v>
      </c>
    </row>
    <row r="8" spans="2:3">
      <c r="B8" s="233" t="s">
        <v>1418</v>
      </c>
      <c r="C8" s="233" t="s">
        <v>1419</v>
      </c>
    </row>
    <row r="9" spans="2:3">
      <c r="B9" s="233"/>
      <c r="C9" s="233"/>
    </row>
    <row r="10" spans="2:3">
      <c r="B10" s="233"/>
      <c r="C10" s="233"/>
    </row>
    <row r="11" spans="2:3">
      <c r="B11" s="233"/>
      <c r="C11" s="233"/>
    </row>
    <row r="12" spans="2:3">
      <c r="B12" s="233"/>
      <c r="C12" s="233"/>
    </row>
    <row r="13" spans="2:3">
      <c r="B13" s="233"/>
      <c r="C13" s="233"/>
    </row>
    <row r="14" spans="2:3">
      <c r="B14" s="233"/>
      <c r="C14" s="233"/>
    </row>
    <row r="15" spans="2:3">
      <c r="B15" s="233"/>
      <c r="C15" s="233"/>
    </row>
    <row r="16" spans="2:3">
      <c r="B16" s="233"/>
      <c r="C16" s="233"/>
    </row>
    <row r="17" spans="2:3">
      <c r="B17" s="233"/>
      <c r="C17" s="233"/>
    </row>
    <row r="18" spans="2:3">
      <c r="B18" s="233"/>
      <c r="C18" s="233"/>
    </row>
    <row r="19" spans="2:3">
      <c r="B19" s="233"/>
      <c r="C19" s="233"/>
    </row>
    <row r="20" spans="2:3">
      <c r="B20" s="233"/>
      <c r="C20" s="233"/>
    </row>
    <row r="21" spans="2:3">
      <c r="B21" s="233"/>
      <c r="C21" s="233"/>
    </row>
    <row r="22" spans="2:3">
      <c r="B22" s="233"/>
      <c r="C22" s="233"/>
    </row>
    <row r="23" spans="2:3">
      <c r="B23" s="233"/>
      <c r="C23" s="233"/>
    </row>
    <row r="24" spans="2:3">
      <c r="B24" s="38"/>
      <c r="C24" s="38"/>
    </row>
    <row r="25" spans="2:3">
      <c r="B25" s="38"/>
      <c r="C25" s="38"/>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B1:E70"/>
  <sheetViews>
    <sheetView workbookViewId="0">
      <selection activeCell="D6" sqref="D6"/>
    </sheetView>
  </sheetViews>
  <sheetFormatPr defaultRowHeight="15"/>
  <cols>
    <col min="2" max="2" width="18.28515625" customWidth="1"/>
    <col min="3" max="3" width="59.140625" bestFit="1" customWidth="1"/>
    <col min="4" max="4" width="33" customWidth="1"/>
    <col min="5" max="5" width="24.7109375" customWidth="1"/>
  </cols>
  <sheetData>
    <row r="1" spans="2:5">
      <c r="B1" s="192" t="s">
        <v>848</v>
      </c>
      <c r="C1" s="192" t="s">
        <v>849</v>
      </c>
      <c r="D1" s="192" t="s">
        <v>850</v>
      </c>
      <c r="E1" s="192" t="s">
        <v>851</v>
      </c>
    </row>
    <row r="2" spans="2:5">
      <c r="B2" s="193" t="s">
        <v>181</v>
      </c>
      <c r="C2" s="193" t="s">
        <v>863</v>
      </c>
      <c r="D2" s="193">
        <v>1390</v>
      </c>
      <c r="E2" s="193" t="s">
        <v>855</v>
      </c>
    </row>
    <row r="3" spans="2:5">
      <c r="B3" s="193" t="s">
        <v>156</v>
      </c>
      <c r="C3" s="193" t="s">
        <v>826</v>
      </c>
      <c r="D3" s="193">
        <v>1652</v>
      </c>
      <c r="E3" s="193" t="s">
        <v>855</v>
      </c>
    </row>
    <row r="4" spans="2:5">
      <c r="B4" s="193" t="s">
        <v>202</v>
      </c>
      <c r="C4" s="193"/>
      <c r="D4" s="193">
        <v>12716</v>
      </c>
      <c r="E4" s="193" t="s">
        <v>811</v>
      </c>
    </row>
    <row r="5" spans="2:5">
      <c r="B5" s="193" t="s">
        <v>887</v>
      </c>
      <c r="C5" s="193" t="s">
        <v>889</v>
      </c>
      <c r="D5" s="193">
        <v>14901</v>
      </c>
      <c r="E5" s="193" t="s">
        <v>811</v>
      </c>
    </row>
    <row r="6" spans="2:5">
      <c r="B6" s="193" t="s">
        <v>890</v>
      </c>
      <c r="C6" s="193" t="s">
        <v>891</v>
      </c>
      <c r="D6" s="193">
        <v>14405</v>
      </c>
      <c r="E6" s="193" t="s">
        <v>811</v>
      </c>
    </row>
    <row r="7" spans="2:5">
      <c r="B7" s="140" t="s">
        <v>809</v>
      </c>
      <c r="C7" s="140" t="s">
        <v>810</v>
      </c>
      <c r="D7" s="140">
        <v>18618</v>
      </c>
      <c r="E7" s="140" t="s">
        <v>811</v>
      </c>
    </row>
    <row r="8" spans="2:5">
      <c r="B8" s="140" t="s">
        <v>812</v>
      </c>
      <c r="C8" s="140" t="s">
        <v>813</v>
      </c>
      <c r="D8" s="140">
        <v>18616</v>
      </c>
      <c r="E8" s="140" t="s">
        <v>811</v>
      </c>
    </row>
    <row r="9" spans="2:5">
      <c r="B9" s="140" t="s">
        <v>809</v>
      </c>
      <c r="C9" s="140" t="s">
        <v>814</v>
      </c>
      <c r="D9" s="140">
        <v>18616</v>
      </c>
      <c r="E9" s="140" t="s">
        <v>811</v>
      </c>
    </row>
    <row r="10" spans="2:5">
      <c r="B10" s="140" t="s">
        <v>815</v>
      </c>
      <c r="C10" s="140" t="s">
        <v>816</v>
      </c>
      <c r="D10" s="140">
        <v>18608</v>
      </c>
      <c r="E10" s="140" t="s">
        <v>811</v>
      </c>
    </row>
    <row r="11" spans="2:5">
      <c r="B11" s="140" t="s">
        <v>815</v>
      </c>
      <c r="C11" s="140" t="s">
        <v>817</v>
      </c>
      <c r="D11" s="140">
        <v>18607</v>
      </c>
      <c r="E11" s="140" t="s">
        <v>811</v>
      </c>
    </row>
    <row r="12" spans="2:5">
      <c r="B12" s="140" t="s">
        <v>818</v>
      </c>
      <c r="C12" s="140" t="s">
        <v>819</v>
      </c>
      <c r="D12" s="140">
        <v>18605</v>
      </c>
      <c r="E12" s="140" t="s">
        <v>811</v>
      </c>
    </row>
    <row r="13" spans="2:5">
      <c r="B13" s="140" t="s">
        <v>818</v>
      </c>
      <c r="C13" s="140" t="s">
        <v>817</v>
      </c>
      <c r="D13" s="140">
        <v>18606</v>
      </c>
      <c r="E13" s="140" t="s">
        <v>811</v>
      </c>
    </row>
    <row r="14" spans="2:5">
      <c r="B14" s="140" t="s">
        <v>820</v>
      </c>
      <c r="C14" s="140" t="s">
        <v>821</v>
      </c>
      <c r="D14" s="140">
        <v>18614</v>
      </c>
      <c r="E14" s="140" t="s">
        <v>811</v>
      </c>
    </row>
    <row r="15" spans="2:5">
      <c r="B15" s="140" t="s">
        <v>820</v>
      </c>
      <c r="C15" s="140" t="s">
        <v>817</v>
      </c>
      <c r="D15" s="140">
        <v>18613</v>
      </c>
      <c r="E15" s="140" t="s">
        <v>811</v>
      </c>
    </row>
    <row r="16" spans="2:5">
      <c r="B16" s="140" t="s">
        <v>822</v>
      </c>
      <c r="C16" s="140" t="s">
        <v>823</v>
      </c>
      <c r="D16" s="140">
        <v>18603</v>
      </c>
      <c r="E16" s="140" t="s">
        <v>824</v>
      </c>
    </row>
    <row r="17" spans="2:5">
      <c r="B17" s="140" t="s">
        <v>825</v>
      </c>
      <c r="C17" s="140" t="s">
        <v>826</v>
      </c>
      <c r="D17" s="140">
        <v>18603</v>
      </c>
      <c r="E17" s="140" t="s">
        <v>811</v>
      </c>
    </row>
    <row r="18" spans="2:5">
      <c r="B18" s="140" t="s">
        <v>827</v>
      </c>
      <c r="C18" s="140" t="s">
        <v>826</v>
      </c>
      <c r="D18" s="140">
        <v>18603</v>
      </c>
      <c r="E18" s="140" t="s">
        <v>811</v>
      </c>
    </row>
    <row r="19" spans="2:5">
      <c r="B19" s="140" t="s">
        <v>828</v>
      </c>
      <c r="C19" s="140" t="s">
        <v>826</v>
      </c>
      <c r="D19" s="140">
        <v>18603</v>
      </c>
      <c r="E19" s="140" t="s">
        <v>811</v>
      </c>
    </row>
    <row r="20" spans="2:5">
      <c r="B20" s="140" t="s">
        <v>829</v>
      </c>
      <c r="C20" s="140" t="s">
        <v>823</v>
      </c>
      <c r="D20" s="140">
        <v>18603</v>
      </c>
      <c r="E20" s="140" t="s">
        <v>811</v>
      </c>
    </row>
    <row r="21" spans="2:5">
      <c r="B21" s="140" t="s">
        <v>830</v>
      </c>
      <c r="C21" s="140" t="s">
        <v>826</v>
      </c>
      <c r="D21" s="140">
        <v>18603</v>
      </c>
      <c r="E21" s="140" t="s">
        <v>811</v>
      </c>
    </row>
    <row r="22" spans="2:5">
      <c r="B22" s="140" t="s">
        <v>831</v>
      </c>
      <c r="C22" s="140" t="s">
        <v>826</v>
      </c>
      <c r="D22" s="140">
        <v>18603</v>
      </c>
      <c r="E22" s="140" t="s">
        <v>811</v>
      </c>
    </row>
    <row r="23" spans="2:5">
      <c r="B23" s="140" t="s">
        <v>832</v>
      </c>
      <c r="C23" s="140" t="s">
        <v>826</v>
      </c>
      <c r="D23" s="140">
        <v>18603</v>
      </c>
      <c r="E23" s="140" t="s">
        <v>811</v>
      </c>
    </row>
    <row r="24" spans="2:5">
      <c r="B24" s="140" t="s">
        <v>833</v>
      </c>
      <c r="C24" s="140" t="s">
        <v>826</v>
      </c>
      <c r="D24" s="140">
        <v>18604</v>
      </c>
      <c r="E24" s="140" t="s">
        <v>811</v>
      </c>
    </row>
    <row r="25" spans="2:5">
      <c r="B25" s="140" t="s">
        <v>834</v>
      </c>
      <c r="C25" s="140" t="s">
        <v>826</v>
      </c>
      <c r="D25" s="140">
        <v>18604</v>
      </c>
      <c r="E25" s="140" t="s">
        <v>811</v>
      </c>
    </row>
    <row r="26" spans="2:5">
      <c r="B26" s="140" t="s">
        <v>835</v>
      </c>
      <c r="C26" s="140" t="s">
        <v>826</v>
      </c>
      <c r="D26" s="140">
        <v>18604</v>
      </c>
      <c r="E26" s="140" t="s">
        <v>811</v>
      </c>
    </row>
    <row r="27" spans="2:5">
      <c r="B27" s="140" t="s">
        <v>836</v>
      </c>
      <c r="C27" s="140" t="s">
        <v>826</v>
      </c>
      <c r="D27" s="140">
        <v>18604</v>
      </c>
      <c r="E27" s="140" t="s">
        <v>811</v>
      </c>
    </row>
    <row r="28" spans="2:5">
      <c r="B28" s="140" t="s">
        <v>837</v>
      </c>
      <c r="C28" s="140" t="s">
        <v>823</v>
      </c>
      <c r="D28" s="140">
        <v>18604</v>
      </c>
      <c r="E28" s="140" t="s">
        <v>811</v>
      </c>
    </row>
    <row r="29" spans="2:5">
      <c r="B29" s="140" t="s">
        <v>838</v>
      </c>
      <c r="C29" s="140" t="s">
        <v>823</v>
      </c>
      <c r="D29" s="140">
        <v>18604</v>
      </c>
      <c r="E29" s="140" t="s">
        <v>811</v>
      </c>
    </row>
    <row r="30" spans="2:5">
      <c r="B30" s="140" t="s">
        <v>193</v>
      </c>
      <c r="C30" s="140" t="s">
        <v>839</v>
      </c>
      <c r="D30" s="140">
        <v>18523</v>
      </c>
      <c r="E30" s="140" t="s">
        <v>811</v>
      </c>
    </row>
    <row r="31" spans="2:5">
      <c r="B31" s="140"/>
      <c r="C31" s="140" t="s">
        <v>840</v>
      </c>
      <c r="D31" s="140">
        <v>18522</v>
      </c>
      <c r="E31" s="140" t="s">
        <v>811</v>
      </c>
    </row>
    <row r="32" spans="2:5">
      <c r="B32" s="140"/>
      <c r="C32" s="140" t="s">
        <v>841</v>
      </c>
      <c r="D32" s="140">
        <v>18526</v>
      </c>
      <c r="E32" s="140" t="s">
        <v>811</v>
      </c>
    </row>
    <row r="33" spans="2:5">
      <c r="B33" s="140"/>
      <c r="C33" s="140" t="s">
        <v>842</v>
      </c>
      <c r="D33" s="140">
        <v>8523</v>
      </c>
      <c r="E33" s="140" t="s">
        <v>811</v>
      </c>
    </row>
    <row r="34" spans="2:5">
      <c r="B34" s="140"/>
      <c r="C34" s="140" t="s">
        <v>843</v>
      </c>
      <c r="D34" s="140">
        <v>8526</v>
      </c>
      <c r="E34" s="140" t="s">
        <v>811</v>
      </c>
    </row>
    <row r="35" spans="2:5">
      <c r="B35" s="140" t="s">
        <v>844</v>
      </c>
      <c r="C35" s="140" t="s">
        <v>845</v>
      </c>
      <c r="D35" s="140">
        <v>8861</v>
      </c>
      <c r="E35" s="140" t="s">
        <v>811</v>
      </c>
    </row>
    <row r="36" spans="2:5">
      <c r="B36" s="140"/>
      <c r="C36" s="140" t="s">
        <v>846</v>
      </c>
      <c r="D36" s="140"/>
      <c r="E36" s="140"/>
    </row>
    <row r="37" spans="2:5">
      <c r="B37" s="140"/>
      <c r="C37" s="140" t="s">
        <v>847</v>
      </c>
      <c r="D37" s="140">
        <v>8863</v>
      </c>
      <c r="E37" s="140" t="s">
        <v>811</v>
      </c>
    </row>
    <row r="38" spans="2:5">
      <c r="B38" s="140" t="s">
        <v>852</v>
      </c>
      <c r="C38" s="140" t="s">
        <v>853</v>
      </c>
      <c r="D38" s="140">
        <v>16122</v>
      </c>
      <c r="E38" s="140" t="s">
        <v>811</v>
      </c>
    </row>
    <row r="39" spans="2:5">
      <c r="B39" s="140" t="s">
        <v>167</v>
      </c>
      <c r="C39" s="140" t="s">
        <v>854</v>
      </c>
      <c r="D39" s="140">
        <v>1973</v>
      </c>
      <c r="E39" s="140" t="s">
        <v>855</v>
      </c>
    </row>
    <row r="40" spans="2:5">
      <c r="B40" s="140" t="s">
        <v>856</v>
      </c>
      <c r="C40" s="140" t="s">
        <v>854</v>
      </c>
      <c r="D40" s="140">
        <v>16731</v>
      </c>
      <c r="E40" s="140" t="s">
        <v>811</v>
      </c>
    </row>
    <row r="41" spans="2:5">
      <c r="B41" s="140" t="s">
        <v>857</v>
      </c>
      <c r="C41" s="140" t="s">
        <v>858</v>
      </c>
      <c r="D41" s="140">
        <v>1331</v>
      </c>
      <c r="E41" s="140" t="s">
        <v>855</v>
      </c>
    </row>
    <row r="42" spans="2:5">
      <c r="B42" s="140" t="s">
        <v>220</v>
      </c>
      <c r="C42" s="140" t="s">
        <v>859</v>
      </c>
      <c r="D42" s="140">
        <v>12331</v>
      </c>
      <c r="E42" s="140" t="s">
        <v>811</v>
      </c>
    </row>
    <row r="43" spans="2:5">
      <c r="B43" s="140"/>
      <c r="C43" s="140" t="s">
        <v>860</v>
      </c>
      <c r="D43" s="140">
        <v>12332</v>
      </c>
      <c r="E43" s="140" t="s">
        <v>811</v>
      </c>
    </row>
    <row r="44" spans="2:5">
      <c r="B44" s="140" t="s">
        <v>861</v>
      </c>
      <c r="C44" s="140" t="s">
        <v>862</v>
      </c>
      <c r="D44" s="140">
        <v>1492</v>
      </c>
      <c r="E44" s="140" t="s">
        <v>855</v>
      </c>
    </row>
    <row r="45" spans="2:5">
      <c r="B45" s="140" t="s">
        <v>177</v>
      </c>
      <c r="C45" s="140" t="s">
        <v>864</v>
      </c>
      <c r="D45" s="140">
        <v>162012</v>
      </c>
      <c r="E45" s="140" t="s">
        <v>865</v>
      </c>
    </row>
    <row r="46" spans="2:5">
      <c r="B46" s="140"/>
      <c r="C46" s="140" t="s">
        <v>866</v>
      </c>
      <c r="D46" s="140">
        <v>16201</v>
      </c>
      <c r="E46" s="140" t="s">
        <v>811</v>
      </c>
    </row>
    <row r="47" spans="2:5">
      <c r="B47" s="140"/>
      <c r="C47" s="140" t="s">
        <v>867</v>
      </c>
      <c r="D47" s="140"/>
      <c r="E47" s="140"/>
    </row>
    <row r="48" spans="2:5">
      <c r="B48" s="140" t="s">
        <v>868</v>
      </c>
      <c r="C48" s="140" t="s">
        <v>869</v>
      </c>
      <c r="D48" s="140">
        <v>1392</v>
      </c>
      <c r="E48" s="140" t="s">
        <v>855</v>
      </c>
    </row>
    <row r="49" spans="2:5">
      <c r="B49" s="140" t="s">
        <v>199</v>
      </c>
      <c r="C49" s="140" t="s">
        <v>870</v>
      </c>
      <c r="D49" s="140">
        <v>18101</v>
      </c>
      <c r="E49" s="140" t="s">
        <v>811</v>
      </c>
    </row>
    <row r="50" spans="2:5">
      <c r="B50" s="140" t="s">
        <v>208</v>
      </c>
      <c r="C50" s="140" t="s">
        <v>871</v>
      </c>
      <c r="D50" s="140">
        <v>12542</v>
      </c>
      <c r="E50" s="140" t="s">
        <v>811</v>
      </c>
    </row>
    <row r="51" spans="2:5">
      <c r="B51" s="193" t="s">
        <v>158</v>
      </c>
      <c r="C51" s="193" t="s">
        <v>872</v>
      </c>
      <c r="D51" s="193">
        <v>16003</v>
      </c>
      <c r="E51" s="193" t="s">
        <v>811</v>
      </c>
    </row>
    <row r="52" spans="2:5">
      <c r="B52" s="193"/>
      <c r="C52" s="193" t="s">
        <v>873</v>
      </c>
      <c r="D52" s="193">
        <v>16002</v>
      </c>
      <c r="E52" s="193" t="s">
        <v>811</v>
      </c>
    </row>
    <row r="53" spans="2:5">
      <c r="B53" s="193"/>
      <c r="C53" s="193" t="s">
        <v>874</v>
      </c>
      <c r="D53" s="193">
        <v>16001</v>
      </c>
      <c r="E53" s="193" t="s">
        <v>811</v>
      </c>
    </row>
    <row r="54" spans="2:5">
      <c r="B54" s="140" t="s">
        <v>875</v>
      </c>
      <c r="C54" s="140" t="s">
        <v>854</v>
      </c>
      <c r="D54" s="140">
        <v>1377</v>
      </c>
      <c r="E54" s="140" t="s">
        <v>855</v>
      </c>
    </row>
    <row r="55" spans="2:5">
      <c r="B55" s="140" t="s">
        <v>218</v>
      </c>
      <c r="C55" s="140" t="s">
        <v>854</v>
      </c>
      <c r="D55" s="140">
        <v>12342</v>
      </c>
      <c r="E55" s="140" t="s">
        <v>855</v>
      </c>
    </row>
    <row r="56" spans="2:5">
      <c r="B56" s="140" t="s">
        <v>876</v>
      </c>
      <c r="C56" s="140" t="s">
        <v>877</v>
      </c>
      <c r="D56" s="140">
        <v>16301</v>
      </c>
      <c r="E56" s="140" t="s">
        <v>811</v>
      </c>
    </row>
    <row r="57" spans="2:5">
      <c r="B57" s="140" t="s">
        <v>156</v>
      </c>
      <c r="C57" s="140" t="s">
        <v>878</v>
      </c>
      <c r="D57" s="140">
        <v>165288</v>
      </c>
      <c r="E57" s="140" t="s">
        <v>865</v>
      </c>
    </row>
    <row r="58" spans="2:5">
      <c r="B58" s="140" t="s">
        <v>879</v>
      </c>
      <c r="C58" s="140" t="s">
        <v>880</v>
      </c>
      <c r="D58" s="140">
        <v>18202</v>
      </c>
      <c r="E58" s="140" t="s">
        <v>811</v>
      </c>
    </row>
    <row r="59" spans="2:5">
      <c r="B59" s="140"/>
      <c r="C59" s="140" t="s">
        <v>881</v>
      </c>
      <c r="D59" s="140">
        <v>18201</v>
      </c>
      <c r="E59" s="140" t="s">
        <v>811</v>
      </c>
    </row>
    <row r="60" spans="2:5">
      <c r="B60" s="140" t="s">
        <v>191</v>
      </c>
      <c r="C60" s="140" t="s">
        <v>882</v>
      </c>
      <c r="D60" s="140">
        <v>19402</v>
      </c>
      <c r="E60" s="140" t="s">
        <v>811</v>
      </c>
    </row>
    <row r="61" spans="2:5">
      <c r="B61" s="140" t="s">
        <v>883</v>
      </c>
      <c r="C61" s="140" t="s">
        <v>884</v>
      </c>
      <c r="D61" s="140">
        <v>14122</v>
      </c>
      <c r="E61" s="140" t="s">
        <v>811</v>
      </c>
    </row>
    <row r="62" spans="2:5">
      <c r="B62" s="140" t="s">
        <v>160</v>
      </c>
      <c r="C62" s="140" t="s">
        <v>885</v>
      </c>
      <c r="D62" s="140">
        <v>16604</v>
      </c>
      <c r="E62" s="140" t="s">
        <v>811</v>
      </c>
    </row>
    <row r="63" spans="2:5">
      <c r="B63" s="140"/>
      <c r="C63" s="140" t="s">
        <v>886</v>
      </c>
      <c r="D63" s="140"/>
      <c r="E63" s="140"/>
    </row>
    <row r="64" spans="2:5">
      <c r="B64" s="140" t="s">
        <v>887</v>
      </c>
      <c r="C64" s="140" t="s">
        <v>888</v>
      </c>
      <c r="D64" s="140">
        <v>149017</v>
      </c>
      <c r="E64" s="140" t="s">
        <v>865</v>
      </c>
    </row>
    <row r="65" spans="2:5">
      <c r="B65" s="140" t="s">
        <v>892</v>
      </c>
      <c r="C65" s="140" t="s">
        <v>893</v>
      </c>
      <c r="D65" s="140">
        <v>1121</v>
      </c>
      <c r="E65" s="140" t="s">
        <v>894</v>
      </c>
    </row>
    <row r="66" spans="2:5">
      <c r="B66" s="140"/>
      <c r="C66" s="140" t="s">
        <v>895</v>
      </c>
      <c r="D66" s="140">
        <v>11626</v>
      </c>
      <c r="E66" s="140" t="s">
        <v>811</v>
      </c>
    </row>
    <row r="67" spans="2:5">
      <c r="B67" s="140"/>
      <c r="C67" s="140" t="s">
        <v>896</v>
      </c>
      <c r="D67" s="140">
        <v>11414</v>
      </c>
      <c r="E67" s="140" t="s">
        <v>811</v>
      </c>
    </row>
    <row r="68" spans="2:5">
      <c r="B68" s="140"/>
      <c r="C68" s="140" t="s">
        <v>897</v>
      </c>
      <c r="D68" s="140">
        <v>11201</v>
      </c>
      <c r="E68" s="140" t="s">
        <v>811</v>
      </c>
    </row>
    <row r="69" spans="2:5">
      <c r="B69" s="140" t="s">
        <v>164</v>
      </c>
      <c r="C69" s="140" t="s">
        <v>898</v>
      </c>
      <c r="D69" s="140">
        <v>18404</v>
      </c>
      <c r="E69" s="140" t="s">
        <v>811</v>
      </c>
    </row>
    <row r="70" spans="2:5">
      <c r="B70" s="140"/>
      <c r="C70" s="140" t="s">
        <v>899</v>
      </c>
      <c r="D70" s="140">
        <v>18408</v>
      </c>
      <c r="E70" s="140" t="s">
        <v>811</v>
      </c>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B2:N30"/>
  <sheetViews>
    <sheetView workbookViewId="0">
      <selection activeCell="J14" sqref="J14:O22"/>
    </sheetView>
  </sheetViews>
  <sheetFormatPr defaultRowHeight="15"/>
  <cols>
    <col min="2" max="2" width="16.28515625" bestFit="1" customWidth="1"/>
    <col min="3" max="4" width="23.42578125" bestFit="1" customWidth="1"/>
  </cols>
  <sheetData>
    <row r="2" spans="2:13" ht="15.75" thickBot="1">
      <c r="B2" s="18" t="s">
        <v>350</v>
      </c>
      <c r="C2" s="18" t="s">
        <v>351</v>
      </c>
      <c r="D2" s="9"/>
      <c r="E2" s="9"/>
      <c r="F2" s="9"/>
    </row>
    <row r="3" spans="2:13" ht="15.75" thickTop="1">
      <c r="B3" s="19" t="s">
        <v>349</v>
      </c>
      <c r="C3" s="19" t="s">
        <v>341</v>
      </c>
      <c r="D3" s="9"/>
      <c r="E3" s="5" t="s">
        <v>742</v>
      </c>
      <c r="F3" s="9"/>
    </row>
    <row r="4" spans="2:13">
      <c r="B4" s="20" t="s">
        <v>328</v>
      </c>
      <c r="C4" s="20" t="s">
        <v>646</v>
      </c>
      <c r="D4" s="9"/>
      <c r="E4" s="9"/>
      <c r="F4" s="9"/>
    </row>
    <row r="5" spans="2:13">
      <c r="B5" s="20" t="s">
        <v>304</v>
      </c>
      <c r="C5" s="20" t="s">
        <v>303</v>
      </c>
      <c r="D5" s="9"/>
      <c r="E5" s="9"/>
      <c r="F5" s="9"/>
    </row>
    <row r="6" spans="2:13">
      <c r="B6" s="20" t="s">
        <v>306</v>
      </c>
      <c r="C6" s="21" t="s">
        <v>305</v>
      </c>
      <c r="D6" s="9"/>
      <c r="E6" s="9"/>
      <c r="F6" s="9"/>
    </row>
    <row r="7" spans="2:13">
      <c r="B7" s="20" t="s">
        <v>731</v>
      </c>
      <c r="C7" s="21" t="s">
        <v>732</v>
      </c>
      <c r="D7" s="21" t="s">
        <v>737</v>
      </c>
      <c r="E7" s="9"/>
      <c r="F7" s="9"/>
    </row>
    <row r="8" spans="2:13">
      <c r="B8" s="20" t="s">
        <v>352</v>
      </c>
      <c r="C8" s="21" t="s">
        <v>307</v>
      </c>
      <c r="D8" s="9">
        <v>12891167372</v>
      </c>
      <c r="E8" s="9"/>
      <c r="F8" s="9"/>
    </row>
    <row r="9" spans="2:13">
      <c r="B9" s="20" t="s">
        <v>304</v>
      </c>
      <c r="C9" s="21" t="s">
        <v>308</v>
      </c>
      <c r="D9" s="9"/>
      <c r="E9" s="9"/>
      <c r="F9" s="9"/>
    </row>
    <row r="10" spans="2:13">
      <c r="B10" s="20" t="s">
        <v>310</v>
      </c>
      <c r="C10" s="20" t="s">
        <v>309</v>
      </c>
      <c r="D10" s="9"/>
      <c r="E10" s="9"/>
      <c r="F10" s="9"/>
    </row>
    <row r="11" spans="2:13">
      <c r="B11" s="20" t="s">
        <v>348</v>
      </c>
      <c r="C11" s="20" t="s">
        <v>311</v>
      </c>
      <c r="D11" s="9"/>
      <c r="E11" s="9"/>
      <c r="F11" s="9"/>
    </row>
    <row r="12" spans="2:13">
      <c r="B12" s="20" t="s">
        <v>304</v>
      </c>
      <c r="C12" s="20" t="s">
        <v>312</v>
      </c>
      <c r="D12" s="9"/>
      <c r="E12" s="9"/>
      <c r="F12" s="9"/>
    </row>
    <row r="13" spans="2:13">
      <c r="B13" s="20" t="s">
        <v>314</v>
      </c>
      <c r="C13" s="20" t="s">
        <v>313</v>
      </c>
      <c r="D13" s="20" t="s">
        <v>382</v>
      </c>
      <c r="E13" s="9"/>
      <c r="F13" s="9"/>
    </row>
    <row r="14" spans="2:13">
      <c r="B14" s="20" t="s">
        <v>316</v>
      </c>
      <c r="C14" s="20" t="s">
        <v>315</v>
      </c>
      <c r="D14" s="9"/>
      <c r="E14" s="9"/>
      <c r="F14" s="9"/>
      <c r="J14">
        <v>-661.59</v>
      </c>
      <c r="M14">
        <v>24163.25</v>
      </c>
    </row>
    <row r="15" spans="2:13">
      <c r="B15" s="22" t="s">
        <v>318</v>
      </c>
      <c r="C15" s="20" t="s">
        <v>317</v>
      </c>
      <c r="D15" s="20" t="s">
        <v>384</v>
      </c>
      <c r="E15" s="9"/>
      <c r="F15" s="9"/>
      <c r="J15">
        <v>-295</v>
      </c>
      <c r="M15">
        <v>-25000</v>
      </c>
    </row>
    <row r="16" spans="2:13">
      <c r="B16" s="20" t="s">
        <v>320</v>
      </c>
      <c r="C16" s="20" t="s">
        <v>319</v>
      </c>
      <c r="D16" s="20" t="s">
        <v>739</v>
      </c>
      <c r="E16" s="9"/>
      <c r="F16" s="9"/>
      <c r="J16">
        <v>6000</v>
      </c>
      <c r="M16">
        <f>SUM(M14:M15)</f>
        <v>-836.75</v>
      </c>
    </row>
    <row r="17" spans="2:14">
      <c r="B17" s="20"/>
      <c r="C17" s="20"/>
      <c r="D17" s="20"/>
      <c r="E17" s="9"/>
      <c r="F17" s="9"/>
      <c r="J17">
        <v>8000</v>
      </c>
      <c r="M17">
        <v>4053.62</v>
      </c>
    </row>
    <row r="18" spans="2:14">
      <c r="B18" s="20"/>
      <c r="C18" s="21" t="s">
        <v>321</v>
      </c>
      <c r="D18" s="20" t="s">
        <v>741</v>
      </c>
      <c r="E18" s="9"/>
      <c r="F18" s="9"/>
      <c r="J18">
        <f>SUM(J14:J17)</f>
        <v>13043.41</v>
      </c>
      <c r="M18">
        <f>SUM(M16:M17)</f>
        <v>3216.87</v>
      </c>
    </row>
    <row r="19" spans="2:14">
      <c r="B19" s="20"/>
      <c r="C19" s="21" t="s">
        <v>740</v>
      </c>
      <c r="D19" s="9"/>
      <c r="E19" s="9"/>
      <c r="F19" s="9"/>
      <c r="M19">
        <v>4350.47</v>
      </c>
    </row>
    <row r="20" spans="2:14">
      <c r="B20" s="20" t="s">
        <v>733</v>
      </c>
      <c r="C20" s="20" t="s">
        <v>734</v>
      </c>
      <c r="D20" s="9"/>
      <c r="E20" s="9"/>
      <c r="F20" s="9"/>
      <c r="M20">
        <f>SUM(M18:M19)</f>
        <v>7567.34</v>
      </c>
      <c r="N20">
        <f>M20*14.53</f>
        <v>109953.45019999999</v>
      </c>
    </row>
    <row r="21" spans="2:14">
      <c r="B21" s="20" t="s">
        <v>343</v>
      </c>
      <c r="C21" s="20" t="s">
        <v>342</v>
      </c>
      <c r="D21" s="10"/>
      <c r="E21" s="9"/>
      <c r="F21" s="9"/>
      <c r="J21">
        <v>-12109.87</v>
      </c>
    </row>
    <row r="22" spans="2:14">
      <c r="B22" s="20" t="s">
        <v>304</v>
      </c>
      <c r="C22" s="20" t="s">
        <v>369</v>
      </c>
      <c r="D22" s="10"/>
      <c r="E22" s="10"/>
      <c r="F22" s="9"/>
    </row>
    <row r="23" spans="2:14">
      <c r="B23" s="20" t="s">
        <v>370</v>
      </c>
      <c r="C23" s="20" t="s">
        <v>371</v>
      </c>
      <c r="D23" s="27"/>
      <c r="E23" s="10"/>
      <c r="F23" s="9"/>
    </row>
    <row r="24" spans="2:14">
      <c r="B24" s="20" t="s">
        <v>1205</v>
      </c>
      <c r="C24" s="20" t="s">
        <v>1206</v>
      </c>
      <c r="D24" s="13"/>
      <c r="E24" s="10"/>
      <c r="F24" s="9"/>
    </row>
    <row r="25" spans="2:14">
      <c r="B25" s="28"/>
      <c r="C25" s="20"/>
      <c r="D25" s="27"/>
      <c r="E25" s="10"/>
      <c r="F25" s="9"/>
    </row>
    <row r="26" spans="2:14">
      <c r="B26" s="22"/>
      <c r="C26" s="20"/>
      <c r="D26" s="10"/>
      <c r="E26" s="10"/>
      <c r="F26" s="9"/>
    </row>
    <row r="27" spans="2:14">
      <c r="B27" s="22" t="s">
        <v>735</v>
      </c>
      <c r="C27" s="22" t="s">
        <v>736</v>
      </c>
      <c r="D27" s="10"/>
      <c r="E27" s="10"/>
      <c r="F27" s="9"/>
    </row>
    <row r="28" spans="2:14">
      <c r="B28" s="10"/>
      <c r="C28" s="22" t="s">
        <v>737</v>
      </c>
      <c r="D28" s="10"/>
      <c r="E28" s="10"/>
      <c r="F28" s="9"/>
    </row>
    <row r="29" spans="2:14">
      <c r="B29" s="209" t="s">
        <v>731</v>
      </c>
      <c r="C29" s="22" t="s">
        <v>732</v>
      </c>
      <c r="D29" s="10"/>
      <c r="E29" s="10"/>
      <c r="F29" s="9"/>
    </row>
    <row r="30" spans="2:14">
      <c r="B30" s="10"/>
      <c r="C30" s="210" t="s">
        <v>1027</v>
      </c>
      <c r="D30" s="10"/>
      <c r="E30" s="10"/>
      <c r="F30"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2:G42"/>
  <sheetViews>
    <sheetView tabSelected="1" topLeftCell="A10" zoomScaleNormal="100" workbookViewId="0">
      <selection activeCell="E17" sqref="E17"/>
    </sheetView>
  </sheetViews>
  <sheetFormatPr defaultRowHeight="15"/>
  <cols>
    <col min="1" max="1" width="5" customWidth="1"/>
    <col min="2" max="2" width="17.5703125" bestFit="1" customWidth="1"/>
    <col min="3" max="3" width="35.7109375" bestFit="1" customWidth="1"/>
    <col min="4" max="4" width="38.28515625" bestFit="1" customWidth="1"/>
    <col min="5" max="5" width="40.85546875" bestFit="1" customWidth="1"/>
    <col min="6" max="6" width="38" customWidth="1"/>
    <col min="7" max="7" width="14.85546875" bestFit="1" customWidth="1"/>
  </cols>
  <sheetData>
    <row r="2" spans="2:6">
      <c r="B2" s="574" t="s">
        <v>1063</v>
      </c>
      <c r="C2" s="576"/>
      <c r="D2" s="576"/>
      <c r="E2" s="576"/>
      <c r="F2" s="575"/>
    </row>
    <row r="3" spans="2:6" ht="15.75" thickBot="1">
      <c r="B3" s="190" t="s">
        <v>411</v>
      </c>
      <c r="C3" s="190" t="s">
        <v>350</v>
      </c>
      <c r="D3" s="190" t="s">
        <v>412</v>
      </c>
      <c r="E3" s="190" t="s">
        <v>413</v>
      </c>
      <c r="F3" s="190" t="s">
        <v>1068</v>
      </c>
    </row>
    <row r="4" spans="2:6" ht="15.75" thickTop="1">
      <c r="B4" s="214" t="s">
        <v>1638</v>
      </c>
      <c r="C4" s="214"/>
      <c r="D4" s="214" t="s">
        <v>1640</v>
      </c>
      <c r="E4" s="214"/>
      <c r="F4" s="214" t="s">
        <v>1639</v>
      </c>
    </row>
    <row r="5" spans="2:6">
      <c r="B5" s="394" t="s">
        <v>1641</v>
      </c>
      <c r="D5" s="394"/>
      <c r="E5" s="393" t="s">
        <v>1643</v>
      </c>
      <c r="F5" s="394" t="s">
        <v>1642</v>
      </c>
    </row>
    <row r="6" spans="2:6" ht="45.75" customHeight="1" thickBot="1">
      <c r="B6" s="286" t="s">
        <v>1064</v>
      </c>
      <c r="C6" s="396" t="s">
        <v>1069</v>
      </c>
      <c r="D6" s="286" t="s">
        <v>1073</v>
      </c>
      <c r="E6" s="294" t="s">
        <v>1067</v>
      </c>
      <c r="F6" s="286" t="s">
        <v>1071</v>
      </c>
    </row>
    <row r="7" spans="2:6" ht="44.25" customHeight="1" thickTop="1" thickBot="1">
      <c r="B7" s="214" t="s">
        <v>1065</v>
      </c>
      <c r="C7" s="293" t="s">
        <v>1070</v>
      </c>
      <c r="D7" s="214" t="s">
        <v>1074</v>
      </c>
      <c r="E7" s="235" t="s">
        <v>1066</v>
      </c>
      <c r="F7" s="60" t="s">
        <v>1072</v>
      </c>
    </row>
    <row r="8" spans="2:6" ht="15.75" thickTop="1">
      <c r="B8" s="214" t="s">
        <v>1565</v>
      </c>
      <c r="C8" s="214"/>
      <c r="D8" s="214"/>
      <c r="E8" s="214" t="s">
        <v>422</v>
      </c>
      <c r="F8" s="214"/>
    </row>
    <row r="9" spans="2:6" ht="15.75" thickBot="1">
      <c r="B9" s="282" t="s">
        <v>1204</v>
      </c>
      <c r="C9" s="281"/>
      <c r="D9" s="281"/>
      <c r="E9" s="281"/>
      <c r="F9" s="282" t="s">
        <v>1203</v>
      </c>
    </row>
    <row r="10" spans="2:6" ht="27" thickTop="1" thickBot="1">
      <c r="B10" s="397" t="s">
        <v>1644</v>
      </c>
      <c r="C10" s="361"/>
      <c r="D10" s="360"/>
      <c r="E10" s="214"/>
      <c r="F10" s="397" t="s">
        <v>1645</v>
      </c>
    </row>
    <row r="11" spans="2:6" ht="15.75" thickTop="1">
      <c r="B11" s="357" t="s">
        <v>1571</v>
      </c>
      <c r="C11" s="361"/>
      <c r="D11" s="360"/>
      <c r="E11" s="214" t="s">
        <v>1572</v>
      </c>
      <c r="F11" s="214"/>
    </row>
    <row r="12" spans="2:6">
      <c r="B12" s="60" t="s">
        <v>1568</v>
      </c>
      <c r="C12" s="60"/>
      <c r="D12" s="60"/>
      <c r="E12" s="60" t="s">
        <v>1569</v>
      </c>
      <c r="F12" s="60" t="s">
        <v>1570</v>
      </c>
    </row>
    <row r="13" spans="2:6">
      <c r="B13" s="574" t="s">
        <v>1062</v>
      </c>
      <c r="C13" s="575"/>
      <c r="D13" s="575"/>
      <c r="E13" s="575"/>
      <c r="F13" s="575"/>
    </row>
    <row r="14" spans="2:6">
      <c r="B14" s="190" t="s">
        <v>411</v>
      </c>
      <c r="C14" s="190" t="s">
        <v>350</v>
      </c>
      <c r="D14" s="190" t="s">
        <v>412</v>
      </c>
      <c r="E14" s="190" t="s">
        <v>413</v>
      </c>
      <c r="F14" s="280" t="s">
        <v>1068</v>
      </c>
    </row>
    <row r="15" spans="2:6" ht="21.75" customHeight="1" thickBot="1">
      <c r="B15" s="212" t="s">
        <v>645</v>
      </c>
      <c r="C15" s="212"/>
      <c r="D15" s="213" t="s">
        <v>1043</v>
      </c>
      <c r="E15" s="284" t="s">
        <v>1228</v>
      </c>
      <c r="F15" s="213" t="s">
        <v>1199</v>
      </c>
    </row>
    <row r="16" spans="2:6" ht="46.5" thickTop="1" thickBot="1">
      <c r="B16" s="658" t="s">
        <v>1762</v>
      </c>
      <c r="C16" s="658"/>
      <c r="D16" s="441"/>
      <c r="E16" s="659" t="s">
        <v>1763</v>
      </c>
      <c r="F16" s="213"/>
    </row>
    <row r="17" spans="2:7" ht="16.5" thickTop="1" thickBot="1">
      <c r="B17" s="581" t="s">
        <v>1042</v>
      </c>
      <c r="C17" s="214" t="s">
        <v>1028</v>
      </c>
      <c r="D17" s="214" t="s">
        <v>1208</v>
      </c>
      <c r="E17" s="215" t="s">
        <v>1033</v>
      </c>
      <c r="F17" s="213" t="s">
        <v>1196</v>
      </c>
      <c r="G17" s="211"/>
    </row>
    <row r="18" spans="2:7" ht="16.5" thickTop="1" thickBot="1">
      <c r="B18" s="582"/>
      <c r="C18" s="60" t="s">
        <v>1029</v>
      </c>
      <c r="D18" s="60" t="s">
        <v>1038</v>
      </c>
      <c r="E18" s="61" t="s">
        <v>1034</v>
      </c>
      <c r="F18" s="213"/>
      <c r="G18" s="211"/>
    </row>
    <row r="19" spans="2:7" ht="15" customHeight="1" thickTop="1" thickBot="1">
      <c r="B19" s="582"/>
      <c r="C19" s="60" t="s">
        <v>1030</v>
      </c>
      <c r="D19" s="60" t="s">
        <v>1039</v>
      </c>
      <c r="E19" s="61" t="s">
        <v>1035</v>
      </c>
      <c r="F19" s="213"/>
      <c r="G19" s="211"/>
    </row>
    <row r="20" spans="2:7" ht="16.5" thickTop="1" thickBot="1">
      <c r="B20" s="582"/>
      <c r="C20" s="60" t="s">
        <v>1031</v>
      </c>
      <c r="D20" s="60" t="s">
        <v>1040</v>
      </c>
      <c r="E20" s="61" t="s">
        <v>1036</v>
      </c>
      <c r="F20" s="213"/>
      <c r="G20" s="211"/>
    </row>
    <row r="21" spans="2:7" ht="16.5" thickTop="1" thickBot="1">
      <c r="B21" s="583"/>
      <c r="C21" s="225" t="s">
        <v>1032</v>
      </c>
      <c r="D21" s="225" t="s">
        <v>1041</v>
      </c>
      <c r="E21" s="226" t="s">
        <v>1037</v>
      </c>
      <c r="F21" s="213"/>
      <c r="G21" s="211"/>
    </row>
    <row r="22" spans="2:7" ht="159.75" customHeight="1" thickTop="1" thickBot="1">
      <c r="B22" s="409" t="s">
        <v>1197</v>
      </c>
      <c r="C22" s="410"/>
      <c r="D22" s="410" t="s">
        <v>1202</v>
      </c>
      <c r="E22" s="408" t="s">
        <v>340</v>
      </c>
      <c r="F22" s="408" t="s">
        <v>1198</v>
      </c>
      <c r="G22" s="211"/>
    </row>
    <row r="23" spans="2:7" ht="108" customHeight="1" thickTop="1" thickBot="1">
      <c r="B23" s="410" t="s">
        <v>397</v>
      </c>
      <c r="C23" s="410" t="s">
        <v>398</v>
      </c>
      <c r="D23" s="410" t="s">
        <v>1209</v>
      </c>
      <c r="E23" s="411" t="s">
        <v>399</v>
      </c>
      <c r="F23" s="408" t="s">
        <v>1187</v>
      </c>
      <c r="G23" s="29" t="s">
        <v>459</v>
      </c>
    </row>
    <row r="24" spans="2:7" ht="127.5" customHeight="1" thickTop="1" thickBot="1">
      <c r="B24" s="412" t="s">
        <v>1192</v>
      </c>
      <c r="C24" s="412"/>
      <c r="D24" s="412" t="s">
        <v>1201</v>
      </c>
      <c r="E24" s="413" t="s">
        <v>293</v>
      </c>
      <c r="F24" s="408" t="s">
        <v>1194</v>
      </c>
      <c r="G24" s="29"/>
    </row>
    <row r="25" spans="2:7" ht="68.25" customHeight="1" thickTop="1" thickBot="1">
      <c r="B25" s="408" t="s">
        <v>1191</v>
      </c>
      <c r="C25" s="408" t="s">
        <v>511</v>
      </c>
      <c r="D25" s="408" t="s">
        <v>644</v>
      </c>
      <c r="E25" s="414" t="s">
        <v>510</v>
      </c>
      <c r="F25" s="408"/>
      <c r="G25" s="146" t="s">
        <v>642</v>
      </c>
    </row>
    <row r="26" spans="2:7" ht="16.5" thickTop="1" thickBot="1">
      <c r="B26" s="412" t="s">
        <v>729</v>
      </c>
      <c r="C26" s="412"/>
      <c r="D26" s="412"/>
      <c r="E26" s="415" t="s">
        <v>730</v>
      </c>
      <c r="F26" s="408" t="s">
        <v>1723</v>
      </c>
      <c r="G26" s="146"/>
    </row>
    <row r="27" spans="2:7" ht="30" customHeight="1" thickTop="1" thickBot="1">
      <c r="B27" s="407" t="s">
        <v>400</v>
      </c>
      <c r="C27" s="407" t="s">
        <v>398</v>
      </c>
      <c r="D27" s="407" t="s">
        <v>414</v>
      </c>
      <c r="E27" s="416" t="s">
        <v>401</v>
      </c>
      <c r="F27" s="408"/>
      <c r="G27" s="278" t="s">
        <v>643</v>
      </c>
    </row>
    <row r="28" spans="2:7" ht="30" customHeight="1" thickTop="1" thickBot="1">
      <c r="B28" s="407" t="s">
        <v>1665</v>
      </c>
      <c r="C28" s="417"/>
      <c r="D28" s="417"/>
      <c r="E28" s="416" t="s">
        <v>1666</v>
      </c>
      <c r="F28" s="408"/>
      <c r="G28" s="278"/>
    </row>
    <row r="29" spans="2:7" ht="21" customHeight="1" thickTop="1" thickBot="1">
      <c r="B29" s="407" t="s">
        <v>296</v>
      </c>
      <c r="C29" s="408"/>
      <c r="D29" s="408" t="s">
        <v>1227</v>
      </c>
      <c r="E29" s="408"/>
      <c r="F29" s="408" t="s">
        <v>1195</v>
      </c>
      <c r="G29" s="278"/>
    </row>
    <row r="30" spans="2:7" ht="55.5" customHeight="1" thickTop="1" thickBot="1">
      <c r="B30" s="408" t="s">
        <v>402</v>
      </c>
      <c r="C30" s="408" t="s">
        <v>398</v>
      </c>
      <c r="D30" s="408" t="s">
        <v>416</v>
      </c>
      <c r="E30" s="414" t="s">
        <v>403</v>
      </c>
      <c r="F30" s="408"/>
    </row>
    <row r="31" spans="2:7" ht="16.5" thickTop="1" thickBot="1">
      <c r="B31" s="418" t="s">
        <v>1193</v>
      </c>
      <c r="C31" s="418"/>
      <c r="D31" s="419" t="s">
        <v>502</v>
      </c>
      <c r="E31" s="418" t="s">
        <v>501</v>
      </c>
      <c r="F31" s="408"/>
    </row>
    <row r="32" spans="2:7" ht="52.5" thickTop="1" thickBot="1">
      <c r="B32" s="407" t="s">
        <v>404</v>
      </c>
      <c r="C32" s="407" t="s">
        <v>398</v>
      </c>
      <c r="D32" s="407" t="s">
        <v>1226</v>
      </c>
      <c r="E32" s="416" t="s">
        <v>405</v>
      </c>
      <c r="F32" s="408" t="s">
        <v>1190</v>
      </c>
    </row>
    <row r="33" spans="2:6" ht="16.5" thickTop="1" thickBot="1">
      <c r="B33" s="407" t="s">
        <v>406</v>
      </c>
      <c r="C33" s="407" t="s">
        <v>398</v>
      </c>
      <c r="D33" s="407" t="s">
        <v>1003</v>
      </c>
      <c r="E33" s="416" t="s">
        <v>407</v>
      </c>
      <c r="F33" s="408" t="s">
        <v>1200</v>
      </c>
    </row>
    <row r="34" spans="2:6" ht="16.5" thickTop="1" thickBot="1">
      <c r="B34" s="407" t="s">
        <v>408</v>
      </c>
      <c r="C34" s="407" t="s">
        <v>409</v>
      </c>
      <c r="D34" s="407" t="s">
        <v>415</v>
      </c>
      <c r="E34" s="416" t="s">
        <v>410</v>
      </c>
      <c r="F34" s="408"/>
    </row>
    <row r="35" spans="2:6" ht="16.5" thickTop="1" thickBot="1">
      <c r="D35" s="30"/>
    </row>
    <row r="36" spans="2:6" ht="15.75" thickBot="1">
      <c r="B36" s="62"/>
      <c r="C36" s="63" t="s">
        <v>417</v>
      </c>
      <c r="D36" s="63" t="s">
        <v>418</v>
      </c>
    </row>
    <row r="37" spans="2:6" ht="15.75" thickBot="1">
      <c r="B37" s="64" t="s">
        <v>419</v>
      </c>
      <c r="C37" s="579" t="s">
        <v>420</v>
      </c>
      <c r="D37" s="580"/>
    </row>
    <row r="38" spans="2:6" ht="15.75" thickBot="1">
      <c r="B38" s="64" t="s">
        <v>421</v>
      </c>
      <c r="C38" s="579" t="s">
        <v>422</v>
      </c>
      <c r="D38" s="580"/>
    </row>
    <row r="39" spans="2:6" ht="15.75" thickBot="1">
      <c r="B39" s="64" t="s">
        <v>423</v>
      </c>
      <c r="C39" s="65" t="s">
        <v>424</v>
      </c>
      <c r="D39" s="65" t="s">
        <v>425</v>
      </c>
    </row>
    <row r="40" spans="2:6" ht="59.25" customHeight="1">
      <c r="B40" s="577" t="s">
        <v>426</v>
      </c>
      <c r="C40" s="66" t="s">
        <v>427</v>
      </c>
      <c r="D40" s="66" t="s">
        <v>429</v>
      </c>
    </row>
    <row r="41" spans="2:6" ht="27" thickBot="1">
      <c r="B41" s="578"/>
      <c r="C41" s="67" t="s">
        <v>428</v>
      </c>
      <c r="D41" s="67" t="s">
        <v>430</v>
      </c>
    </row>
    <row r="42" spans="2:6" ht="15.75" thickBot="1">
      <c r="B42" s="64" t="s">
        <v>431</v>
      </c>
      <c r="C42" s="579" t="s">
        <v>432</v>
      </c>
      <c r="D42" s="580"/>
    </row>
  </sheetData>
  <mergeCells count="7">
    <mergeCell ref="B13:F13"/>
    <mergeCell ref="B2:F2"/>
    <mergeCell ref="B40:B41"/>
    <mergeCell ref="C42:D42"/>
    <mergeCell ref="B17:B21"/>
    <mergeCell ref="C37:D37"/>
    <mergeCell ref="C38:D38"/>
  </mergeCells>
  <hyperlinks>
    <hyperlink ref="E23" r:id="rId1"/>
    <hyperlink ref="E32" r:id="rId2"/>
    <hyperlink ref="E30" r:id="rId3"/>
    <hyperlink ref="E27" r:id="rId4"/>
    <hyperlink ref="E33" r:id="rId5"/>
    <hyperlink ref="E34" r:id="rId6"/>
    <hyperlink ref="E26" r:id="rId7"/>
    <hyperlink ref="E17" r:id="rId8" display="mailto:DLSGO-TCC2-SG-DBA-Support@atos.net"/>
    <hyperlink ref="E18" r:id="rId9" display="mailto:Navaneetha.Venkatesan@atos.net"/>
    <hyperlink ref="E19" r:id="rId10" display="mailto:Francis-diamzon.Dizon@atos.net"/>
    <hyperlink ref="E20" r:id="rId11" display="mailto:Jaiganesh.Chandrasekaran@atos.net"/>
    <hyperlink ref="E21" r:id="rId12" display="mailto:Ravikumar.Mathaiyan@atos.net"/>
    <hyperlink ref="E7" r:id="rId13"/>
    <hyperlink ref="E6" r:id="rId14"/>
    <hyperlink ref="D31" r:id="rId15"/>
    <hyperlink ref="E15" r:id="rId16"/>
    <hyperlink ref="E28" r:id="rId17"/>
  </hyperlinks>
  <pageMargins left="0.7" right="0.7" top="0.75" bottom="0.75" header="0.3" footer="0.3"/>
  <pageSetup paperSize="9" orientation="portrait" verticalDpi="0" r:id="rId18"/>
</worksheet>
</file>

<file path=xl/worksheets/sheet14.xml><?xml version="1.0" encoding="utf-8"?>
<worksheet xmlns="http://schemas.openxmlformats.org/spreadsheetml/2006/main" xmlns:r="http://schemas.openxmlformats.org/officeDocument/2006/relationships">
  <dimension ref="B1:F18"/>
  <sheetViews>
    <sheetView workbookViewId="0">
      <selection activeCell="E7" sqref="E7"/>
    </sheetView>
  </sheetViews>
  <sheetFormatPr defaultRowHeight="15"/>
  <cols>
    <col min="2" max="2" width="17" bestFit="1" customWidth="1"/>
    <col min="3" max="3" width="14.5703125" bestFit="1" customWidth="1"/>
    <col min="4" max="4" width="29.42578125" bestFit="1" customWidth="1"/>
    <col min="5" max="5" width="43.85546875" bestFit="1" customWidth="1"/>
    <col min="6" max="6" width="50" bestFit="1" customWidth="1"/>
    <col min="7" max="7" width="29.42578125" bestFit="1" customWidth="1"/>
  </cols>
  <sheetData>
    <row r="1" spans="2:6" ht="15.75" thickBot="1"/>
    <row r="2" spans="2:6">
      <c r="B2" s="584" t="s">
        <v>802</v>
      </c>
      <c r="C2" s="593" t="s">
        <v>798</v>
      </c>
      <c r="D2" s="588" t="s">
        <v>792</v>
      </c>
      <c r="E2" s="586" t="s">
        <v>764</v>
      </c>
      <c r="F2" s="587"/>
    </row>
    <row r="3" spans="2:6">
      <c r="B3" s="585"/>
      <c r="C3" s="594"/>
      <c r="D3" s="589"/>
      <c r="E3" s="188" t="s">
        <v>795</v>
      </c>
      <c r="F3" s="189" t="s">
        <v>765</v>
      </c>
    </row>
    <row r="4" spans="2:6">
      <c r="B4" s="176" t="s">
        <v>804</v>
      </c>
      <c r="C4" s="182"/>
      <c r="D4" s="93" t="s">
        <v>767</v>
      </c>
      <c r="E4" s="93" t="s">
        <v>794</v>
      </c>
      <c r="F4" s="175" t="s">
        <v>766</v>
      </c>
    </row>
    <row r="5" spans="2:6">
      <c r="B5" s="176" t="s">
        <v>804</v>
      </c>
      <c r="C5" s="182"/>
      <c r="D5" s="93" t="s">
        <v>770</v>
      </c>
      <c r="E5" s="93" t="s">
        <v>768</v>
      </c>
      <c r="F5" s="175" t="s">
        <v>769</v>
      </c>
    </row>
    <row r="6" spans="2:6">
      <c r="B6" s="176" t="s">
        <v>804</v>
      </c>
      <c r="C6" s="182"/>
      <c r="D6" s="93" t="s">
        <v>773</v>
      </c>
      <c r="E6" s="93" t="s">
        <v>771</v>
      </c>
      <c r="F6" s="175" t="s">
        <v>772</v>
      </c>
    </row>
    <row r="7" spans="2:6" ht="59.25" customHeight="1">
      <c r="B7" s="176" t="s">
        <v>757</v>
      </c>
      <c r="C7" s="182" t="s">
        <v>758</v>
      </c>
      <c r="D7" s="101" t="s">
        <v>775</v>
      </c>
      <c r="E7" s="191" t="s">
        <v>805</v>
      </c>
      <c r="F7" s="175" t="s">
        <v>774</v>
      </c>
    </row>
    <row r="8" spans="2:6">
      <c r="B8" s="176" t="s">
        <v>757</v>
      </c>
      <c r="C8" s="592" t="s">
        <v>796</v>
      </c>
      <c r="D8" s="590" t="s">
        <v>779</v>
      </c>
      <c r="E8" s="93" t="s">
        <v>776</v>
      </c>
      <c r="F8" s="175" t="s">
        <v>778</v>
      </c>
    </row>
    <row r="9" spans="2:6">
      <c r="B9" s="176" t="s">
        <v>757</v>
      </c>
      <c r="C9" s="592"/>
      <c r="D9" s="591"/>
      <c r="E9" s="93" t="s">
        <v>777</v>
      </c>
      <c r="F9" s="175"/>
    </row>
    <row r="10" spans="2:6">
      <c r="B10" s="176" t="s">
        <v>757</v>
      </c>
      <c r="C10" s="182" t="s">
        <v>797</v>
      </c>
      <c r="D10" s="93" t="s">
        <v>801</v>
      </c>
      <c r="E10" s="93" t="s">
        <v>762</v>
      </c>
      <c r="F10" s="175" t="s">
        <v>780</v>
      </c>
    </row>
    <row r="11" spans="2:6" ht="26.25">
      <c r="B11" s="176" t="s">
        <v>757</v>
      </c>
      <c r="C11" s="182" t="s">
        <v>796</v>
      </c>
      <c r="D11" s="95" t="s">
        <v>799</v>
      </c>
      <c r="E11" s="93" t="s">
        <v>793</v>
      </c>
      <c r="F11" s="175" t="s">
        <v>781</v>
      </c>
    </row>
    <row r="12" spans="2:6">
      <c r="B12" s="176" t="s">
        <v>757</v>
      </c>
      <c r="C12" s="182" t="s">
        <v>797</v>
      </c>
      <c r="D12" s="93" t="s">
        <v>783</v>
      </c>
      <c r="E12" s="93" t="s">
        <v>760</v>
      </c>
      <c r="F12" s="175" t="s">
        <v>782</v>
      </c>
    </row>
    <row r="13" spans="2:6">
      <c r="B13" s="176" t="s">
        <v>757</v>
      </c>
      <c r="C13" s="182" t="s">
        <v>758</v>
      </c>
      <c r="D13" s="93" t="s">
        <v>786</v>
      </c>
      <c r="E13" s="93" t="s">
        <v>784</v>
      </c>
      <c r="F13" s="175" t="s">
        <v>785</v>
      </c>
    </row>
    <row r="14" spans="2:6" ht="16.5" customHeight="1">
      <c r="B14" s="176" t="s">
        <v>757</v>
      </c>
      <c r="C14" s="182" t="s">
        <v>758</v>
      </c>
      <c r="D14" s="101" t="s">
        <v>800</v>
      </c>
      <c r="E14" s="101" t="s">
        <v>763</v>
      </c>
      <c r="F14" s="175" t="s">
        <v>787</v>
      </c>
    </row>
    <row r="15" spans="2:6">
      <c r="B15" s="177" t="s">
        <v>757</v>
      </c>
      <c r="C15" s="182" t="s">
        <v>758</v>
      </c>
      <c r="D15" s="96" t="s">
        <v>789</v>
      </c>
      <c r="E15" s="96" t="s">
        <v>761</v>
      </c>
      <c r="F15" s="178" t="s">
        <v>788</v>
      </c>
    </row>
    <row r="16" spans="2:6">
      <c r="B16" s="176" t="s">
        <v>757</v>
      </c>
      <c r="C16" s="182" t="s">
        <v>796</v>
      </c>
      <c r="D16" s="93" t="s">
        <v>791</v>
      </c>
      <c r="E16" s="93" t="s">
        <v>759</v>
      </c>
      <c r="F16" s="175" t="s">
        <v>790</v>
      </c>
    </row>
    <row r="17" spans="2:6">
      <c r="B17" s="184"/>
      <c r="C17" s="185"/>
      <c r="D17" s="186" t="s">
        <v>1404</v>
      </c>
      <c r="E17" s="186" t="s">
        <v>1405</v>
      </c>
      <c r="F17" s="187"/>
    </row>
    <row r="18" spans="2:6" ht="15.75" thickBot="1">
      <c r="B18" s="179"/>
      <c r="C18" s="183"/>
      <c r="D18" s="180"/>
      <c r="E18" s="180"/>
      <c r="F18" s="181"/>
    </row>
  </sheetData>
  <mergeCells count="6">
    <mergeCell ref="B2:B3"/>
    <mergeCell ref="E2:F2"/>
    <mergeCell ref="D2:D3"/>
    <mergeCell ref="D8:D9"/>
    <mergeCell ref="C8:C9"/>
    <mergeCell ref="C2:C3"/>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dimension ref="B3:D16"/>
  <sheetViews>
    <sheetView workbookViewId="0">
      <selection activeCell="C15" sqref="C15"/>
    </sheetView>
  </sheetViews>
  <sheetFormatPr defaultRowHeight="15"/>
  <cols>
    <col min="2" max="2" width="31" bestFit="1" customWidth="1"/>
    <col min="3" max="3" width="22.42578125" bestFit="1" customWidth="1"/>
    <col min="4" max="4" width="27.28515625" customWidth="1"/>
  </cols>
  <sheetData>
    <row r="3" spans="2:4">
      <c r="B3" s="437" t="s">
        <v>1737</v>
      </c>
      <c r="C3" s="437" t="s">
        <v>1738</v>
      </c>
      <c r="D3" s="438" t="s">
        <v>1739</v>
      </c>
    </row>
    <row r="4" spans="2:4">
      <c r="B4" s="439" t="s">
        <v>1740</v>
      </c>
      <c r="C4" s="439">
        <v>0</v>
      </c>
      <c r="D4" s="440" t="s">
        <v>1752</v>
      </c>
    </row>
    <row r="5" spans="2:4">
      <c r="B5" s="439" t="s">
        <v>1741</v>
      </c>
      <c r="C5" s="439">
        <v>0</v>
      </c>
      <c r="D5" s="440" t="s">
        <v>1752</v>
      </c>
    </row>
    <row r="6" spans="2:4">
      <c r="B6" s="439" t="s">
        <v>1742</v>
      </c>
      <c r="C6" s="439">
        <v>0</v>
      </c>
      <c r="D6" s="440" t="s">
        <v>1752</v>
      </c>
    </row>
    <row r="7" spans="2:4">
      <c r="B7" s="439" t="s">
        <v>1743</v>
      </c>
      <c r="C7" s="439">
        <v>0</v>
      </c>
      <c r="D7" s="440" t="s">
        <v>1752</v>
      </c>
    </row>
    <row r="8" spans="2:4">
      <c r="B8" s="439" t="s">
        <v>1744</v>
      </c>
      <c r="C8" s="439">
        <v>0</v>
      </c>
      <c r="D8" s="440" t="s">
        <v>1752</v>
      </c>
    </row>
    <row r="9" spans="2:4" ht="22.5">
      <c r="B9" s="439" t="s">
        <v>1745</v>
      </c>
      <c r="C9" s="439">
        <v>60</v>
      </c>
      <c r="D9" s="440" t="s">
        <v>1753</v>
      </c>
    </row>
    <row r="10" spans="2:4">
      <c r="B10" s="439" t="s">
        <v>1746</v>
      </c>
      <c r="C10" s="439">
        <v>180</v>
      </c>
      <c r="D10" s="440" t="s">
        <v>1754</v>
      </c>
    </row>
    <row r="11" spans="2:4">
      <c r="B11" s="439" t="s">
        <v>1747</v>
      </c>
      <c r="C11" s="439">
        <v>90</v>
      </c>
      <c r="D11" s="440" t="s">
        <v>1755</v>
      </c>
    </row>
    <row r="12" spans="2:4">
      <c r="B12" s="439" t="s">
        <v>1748</v>
      </c>
      <c r="C12" s="439">
        <v>180</v>
      </c>
      <c r="D12" s="440" t="s">
        <v>1756</v>
      </c>
    </row>
    <row r="13" spans="2:4">
      <c r="B13" s="439" t="s">
        <v>1749</v>
      </c>
      <c r="C13" s="439">
        <v>180</v>
      </c>
      <c r="D13" s="440" t="s">
        <v>1757</v>
      </c>
    </row>
    <row r="14" spans="2:4">
      <c r="B14" s="439" t="s">
        <v>1750</v>
      </c>
      <c r="C14" s="439">
        <v>90</v>
      </c>
      <c r="D14" s="440" t="s">
        <v>1758</v>
      </c>
    </row>
    <row r="15" spans="2:4">
      <c r="B15" s="439" t="s">
        <v>1751</v>
      </c>
      <c r="C15" s="439">
        <v>90</v>
      </c>
      <c r="D15" s="440" t="s">
        <v>1759</v>
      </c>
    </row>
    <row r="16" spans="2:4">
      <c r="B16" s="356"/>
    </row>
  </sheetData>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dimension ref="B1:G38"/>
  <sheetViews>
    <sheetView zoomScaleNormal="100" workbookViewId="0">
      <selection activeCell="D20" sqref="D20"/>
    </sheetView>
  </sheetViews>
  <sheetFormatPr defaultRowHeight="15"/>
  <cols>
    <col min="1" max="1" width="9.140625" style="3"/>
    <col min="2" max="2" width="29.28515625" style="3" customWidth="1"/>
    <col min="3" max="3" width="47.140625" style="3" bestFit="1" customWidth="1"/>
    <col min="4" max="4" width="67.5703125" style="3" bestFit="1" customWidth="1"/>
    <col min="5" max="5" width="30.28515625" style="3" customWidth="1"/>
    <col min="6" max="6" width="21.42578125" style="3" customWidth="1"/>
    <col min="7" max="7" width="30.85546875" style="3" customWidth="1"/>
    <col min="8" max="16384" width="9.140625" style="3"/>
  </cols>
  <sheetData>
    <row r="1" spans="2:7">
      <c r="C1" s="2"/>
    </row>
    <row r="2" spans="2:7">
      <c r="B2" s="289" t="s">
        <v>1238</v>
      </c>
      <c r="C2" s="295" t="s">
        <v>337</v>
      </c>
      <c r="D2" s="285" t="s">
        <v>1242</v>
      </c>
    </row>
    <row r="3" spans="2:7">
      <c r="B3" s="289" t="s">
        <v>335</v>
      </c>
      <c r="C3" s="295" t="s">
        <v>338</v>
      </c>
      <c r="D3" s="128" t="s">
        <v>1240</v>
      </c>
    </row>
    <row r="4" spans="2:7">
      <c r="B4" s="289" t="s">
        <v>1239</v>
      </c>
      <c r="C4" s="295" t="s">
        <v>339</v>
      </c>
      <c r="D4" s="285" t="s">
        <v>1241</v>
      </c>
    </row>
    <row r="5" spans="2:7">
      <c r="B5" s="289" t="s">
        <v>1394</v>
      </c>
      <c r="C5" s="289" t="s">
        <v>1396</v>
      </c>
      <c r="D5" s="295" t="s">
        <v>1395</v>
      </c>
    </row>
    <row r="7" spans="2:7" ht="25.5">
      <c r="B7" s="288" t="s">
        <v>329</v>
      </c>
      <c r="C7" s="288" t="s">
        <v>330</v>
      </c>
      <c r="D7" s="288" t="s">
        <v>355</v>
      </c>
      <c r="E7" s="288" t="s">
        <v>1263</v>
      </c>
      <c r="F7" s="288" t="s">
        <v>354</v>
      </c>
    </row>
    <row r="8" spans="2:7" ht="25.5">
      <c r="B8" s="289" t="s">
        <v>331</v>
      </c>
      <c r="C8" s="289" t="s">
        <v>332</v>
      </c>
      <c r="D8" s="290" t="s">
        <v>1237</v>
      </c>
      <c r="E8" s="290" t="s">
        <v>356</v>
      </c>
      <c r="F8" s="290">
        <v>1</v>
      </c>
    </row>
    <row r="9" spans="2:7">
      <c r="B9" s="289" t="s">
        <v>333</v>
      </c>
      <c r="C9" s="291">
        <v>0.96875</v>
      </c>
      <c r="D9" s="292">
        <v>0.97916666666666663</v>
      </c>
      <c r="E9" s="292">
        <v>0.98958333333333337</v>
      </c>
      <c r="F9" s="290">
        <v>1</v>
      </c>
    </row>
    <row r="10" spans="2:7">
      <c r="B10" s="289" t="s">
        <v>334</v>
      </c>
      <c r="C10" s="291">
        <v>0.13541666666666666</v>
      </c>
      <c r="D10" s="292">
        <v>0.14583333333333334</v>
      </c>
      <c r="E10" s="292">
        <v>0.15625</v>
      </c>
      <c r="F10" s="290">
        <v>1</v>
      </c>
      <c r="G10"/>
    </row>
    <row r="11" spans="2:7">
      <c r="B11" s="289" t="s">
        <v>335</v>
      </c>
      <c r="C11" s="289" t="s">
        <v>336</v>
      </c>
      <c r="D11" s="290" t="s">
        <v>357</v>
      </c>
      <c r="E11" s="290" t="s">
        <v>358</v>
      </c>
      <c r="F11" s="290">
        <v>5</v>
      </c>
    </row>
    <row r="13" spans="2:7">
      <c r="B13" s="296" t="s">
        <v>1243</v>
      </c>
      <c r="C13" s="296" t="s">
        <v>1244</v>
      </c>
    </row>
    <row r="14" spans="2:7">
      <c r="B14" s="596" t="s">
        <v>1245</v>
      </c>
      <c r="C14" s="297" t="s">
        <v>1246</v>
      </c>
    </row>
    <row r="15" spans="2:7">
      <c r="B15" s="597"/>
      <c r="C15" s="298" t="s">
        <v>1247</v>
      </c>
    </row>
    <row r="16" spans="2:7">
      <c r="B16" s="596" t="s">
        <v>1248</v>
      </c>
      <c r="C16" s="297" t="s">
        <v>1249</v>
      </c>
    </row>
    <row r="17" spans="2:5">
      <c r="B17" s="598"/>
      <c r="C17" s="297" t="s">
        <v>1250</v>
      </c>
    </row>
    <row r="18" spans="2:5">
      <c r="B18" s="598"/>
      <c r="C18" s="297" t="s">
        <v>1251</v>
      </c>
    </row>
    <row r="19" spans="2:5">
      <c r="B19" s="597"/>
      <c r="C19" s="298" t="s">
        <v>1252</v>
      </c>
    </row>
    <row r="20" spans="2:5">
      <c r="B20" s="128" t="s">
        <v>1253</v>
      </c>
      <c r="C20" s="298" t="s">
        <v>1254</v>
      </c>
    </row>
    <row r="21" spans="2:5">
      <c r="B21" s="299" t="s">
        <v>1255</v>
      </c>
      <c r="C21" s="300" t="s">
        <v>1256</v>
      </c>
    </row>
    <row r="22" spans="2:5">
      <c r="B22" s="128" t="s">
        <v>1257</v>
      </c>
      <c r="C22" s="297" t="s">
        <v>1258</v>
      </c>
    </row>
    <row r="23" spans="2:5">
      <c r="B23" s="128" t="s">
        <v>1259</v>
      </c>
      <c r="C23" s="297" t="s">
        <v>1260</v>
      </c>
    </row>
    <row r="24" spans="2:5" ht="30">
      <c r="B24" s="128" t="s">
        <v>1261</v>
      </c>
      <c r="C24" s="297" t="s">
        <v>1262</v>
      </c>
    </row>
    <row r="26" spans="2:5">
      <c r="B26" s="296" t="s">
        <v>1264</v>
      </c>
      <c r="C26" s="296" t="s">
        <v>1265</v>
      </c>
      <c r="D26" s="296" t="s">
        <v>1267</v>
      </c>
      <c r="E26" s="296" t="s">
        <v>1266</v>
      </c>
    </row>
    <row r="27" spans="2:5">
      <c r="B27" s="285" t="s">
        <v>1268</v>
      </c>
      <c r="C27" s="285" t="s">
        <v>1269</v>
      </c>
      <c r="D27" s="128" t="s">
        <v>1271</v>
      </c>
      <c r="E27" s="128" t="s">
        <v>1270</v>
      </c>
    </row>
    <row r="28" spans="2:5">
      <c r="B28" s="285" t="s">
        <v>1272</v>
      </c>
      <c r="C28" s="285" t="s">
        <v>1273</v>
      </c>
      <c r="D28" s="128" t="s">
        <v>1275</v>
      </c>
      <c r="E28" s="128" t="s">
        <v>1274</v>
      </c>
    </row>
    <row r="29" spans="2:5">
      <c r="B29" s="285" t="s">
        <v>1276</v>
      </c>
      <c r="C29" s="285" t="s">
        <v>1277</v>
      </c>
      <c r="D29" s="128" t="s">
        <v>1278</v>
      </c>
      <c r="E29" s="128" t="s">
        <v>1274</v>
      </c>
    </row>
    <row r="30" spans="2:5" ht="25.5">
      <c r="B30" s="285" t="s">
        <v>1279</v>
      </c>
      <c r="C30" s="285" t="s">
        <v>1280</v>
      </c>
      <c r="D30" s="128" t="s">
        <v>1281</v>
      </c>
      <c r="E30" s="128" t="s">
        <v>1274</v>
      </c>
    </row>
    <row r="31" spans="2:5" ht="25.5">
      <c r="B31" s="285" t="s">
        <v>1282</v>
      </c>
      <c r="C31" s="285" t="s">
        <v>1283</v>
      </c>
      <c r="D31" s="128" t="s">
        <v>1284</v>
      </c>
      <c r="E31" s="128" t="s">
        <v>1270</v>
      </c>
    </row>
    <row r="32" spans="2:5" ht="25.5">
      <c r="B32" s="582" t="s">
        <v>1285</v>
      </c>
      <c r="C32" s="595" t="s">
        <v>1305</v>
      </c>
      <c r="D32" s="128" t="s">
        <v>1287</v>
      </c>
      <c r="E32" s="128" t="s">
        <v>1286</v>
      </c>
    </row>
    <row r="33" spans="2:5" ht="25.5">
      <c r="B33" s="582"/>
      <c r="C33" s="582"/>
      <c r="D33" s="128" t="s">
        <v>1288</v>
      </c>
      <c r="E33" s="128" t="s">
        <v>1286</v>
      </c>
    </row>
    <row r="34" spans="2:5">
      <c r="B34" s="285" t="s">
        <v>1289</v>
      </c>
      <c r="C34" s="285" t="s">
        <v>1290</v>
      </c>
      <c r="D34" s="128" t="s">
        <v>1292</v>
      </c>
      <c r="E34" s="128" t="s">
        <v>1291</v>
      </c>
    </row>
    <row r="35" spans="2:5">
      <c r="B35" s="285" t="s">
        <v>1293</v>
      </c>
      <c r="C35" s="285" t="s">
        <v>1294</v>
      </c>
      <c r="D35" s="128" t="s">
        <v>1295</v>
      </c>
      <c r="E35" s="128" t="s">
        <v>1291</v>
      </c>
    </row>
    <row r="36" spans="2:5">
      <c r="B36" s="285" t="s">
        <v>1296</v>
      </c>
      <c r="C36" s="285" t="s">
        <v>1297</v>
      </c>
      <c r="D36" s="128" t="s">
        <v>1298</v>
      </c>
      <c r="E36" s="128" t="s">
        <v>1291</v>
      </c>
    </row>
    <row r="37" spans="2:5" ht="25.5">
      <c r="B37" s="285" t="s">
        <v>1299</v>
      </c>
      <c r="C37" s="285" t="s">
        <v>1300</v>
      </c>
      <c r="D37" s="128" t="s">
        <v>1301</v>
      </c>
      <c r="E37" s="128" t="s">
        <v>1291</v>
      </c>
    </row>
    <row r="38" spans="2:5" ht="25.5">
      <c r="B38" s="285" t="s">
        <v>1302</v>
      </c>
      <c r="C38" s="285" t="s">
        <v>1303</v>
      </c>
      <c r="D38" s="128" t="s">
        <v>1304</v>
      </c>
      <c r="E38" s="128" t="s">
        <v>1274</v>
      </c>
    </row>
  </sheetData>
  <mergeCells count="4">
    <mergeCell ref="B32:B33"/>
    <mergeCell ref="C32:C33"/>
    <mergeCell ref="B14:B15"/>
    <mergeCell ref="B16:B19"/>
  </mergeCells>
  <hyperlinks>
    <hyperlink ref="C2" r:id="rId1"/>
    <hyperlink ref="C3" r:id="rId2"/>
    <hyperlink ref="C4" r:id="rId3"/>
    <hyperlink ref="C14" r:id="rId4" display="mailto:Abir.Gharzeddine@thomsonreuters.com"/>
    <hyperlink ref="C16" r:id="rId5" display="mailto:vishal.manghnani@thomsonreuters.com"/>
    <hyperlink ref="C17" r:id="rId6" display="mailto:shahsyed.arshad@thomsonreuters.com"/>
    <hyperlink ref="C18" r:id="rId7" display="mailto:Olivier.DAVANT@thomsonreuters.com"/>
    <hyperlink ref="C22" r:id="rId8" display="mailto:Siddhesh.Narayanan@sc.com"/>
    <hyperlink ref="C23" r:id="rId9" display="mailto:daniel.chua@platts.com"/>
    <hyperlink ref="C24" r:id="rId10" display="mailto:Christoph.Wiese@informa.com"/>
    <hyperlink ref="D5" r:id="rId11"/>
  </hyperlinks>
  <pageMargins left="0.7" right="0.7" top="0.75" bottom="0.75" header="0.3" footer="0.3"/>
  <pageSetup orientation="portrait" r:id="rId12"/>
</worksheet>
</file>

<file path=xl/worksheets/sheet17.xml><?xml version="1.0" encoding="utf-8"?>
<worksheet xmlns="http://schemas.openxmlformats.org/spreadsheetml/2006/main" xmlns:r="http://schemas.openxmlformats.org/officeDocument/2006/relationships">
  <dimension ref="A1:I44"/>
  <sheetViews>
    <sheetView workbookViewId="0"/>
  </sheetViews>
  <sheetFormatPr defaultRowHeight="15"/>
  <cols>
    <col min="1" max="1" width="9.5703125" bestFit="1" customWidth="1"/>
    <col min="2" max="2" width="16.140625" bestFit="1" customWidth="1"/>
    <col min="3" max="3" width="11" bestFit="1" customWidth="1"/>
    <col min="4" max="4" width="12" bestFit="1" customWidth="1"/>
    <col min="5" max="6" width="10.7109375" bestFit="1" customWidth="1"/>
    <col min="7" max="7" width="18.28515625" bestFit="1" customWidth="1"/>
    <col min="8" max="8" width="14.7109375" bestFit="1" customWidth="1"/>
    <col min="9" max="9" width="27" bestFit="1" customWidth="1"/>
  </cols>
  <sheetData>
    <row r="1" spans="1:9">
      <c r="A1" s="31" t="s">
        <v>445</v>
      </c>
      <c r="B1" s="31" t="s">
        <v>446</v>
      </c>
      <c r="C1" s="31" t="s">
        <v>447</v>
      </c>
      <c r="D1" s="31" t="s">
        <v>448</v>
      </c>
      <c r="E1" s="31" t="s">
        <v>449</v>
      </c>
      <c r="F1" s="31" t="s">
        <v>450</v>
      </c>
      <c r="G1" s="31" t="s">
        <v>451</v>
      </c>
      <c r="H1" s="31" t="s">
        <v>452</v>
      </c>
      <c r="I1" s="31" t="s">
        <v>453</v>
      </c>
    </row>
    <row r="2" spans="1:9">
      <c r="A2" s="32" t="s">
        <v>440</v>
      </c>
      <c r="B2" s="33">
        <v>42070</v>
      </c>
      <c r="C2" s="33">
        <v>42101</v>
      </c>
      <c r="D2" s="34">
        <v>4.1701388888888885E-2</v>
      </c>
      <c r="E2" s="35">
        <v>42101</v>
      </c>
      <c r="F2" s="34">
        <v>0.14614583333333334</v>
      </c>
      <c r="G2" s="36" t="s">
        <v>548</v>
      </c>
      <c r="H2" s="34">
        <v>0.14614583333333334</v>
      </c>
      <c r="I2" s="36" t="s">
        <v>548</v>
      </c>
    </row>
    <row r="3" spans="1:9">
      <c r="A3" s="32" t="s">
        <v>223</v>
      </c>
      <c r="B3" s="33">
        <v>42070</v>
      </c>
      <c r="C3" s="33">
        <v>42101</v>
      </c>
      <c r="D3" s="37">
        <v>0.25004629629629632</v>
      </c>
      <c r="E3" s="33">
        <v>42101</v>
      </c>
      <c r="F3" s="37">
        <v>0.27468750000000003</v>
      </c>
      <c r="G3" s="32" t="s">
        <v>545</v>
      </c>
      <c r="H3" s="37">
        <v>0.27468750000000003</v>
      </c>
      <c r="I3" s="32" t="s">
        <v>545</v>
      </c>
    </row>
    <row r="4" spans="1:9">
      <c r="A4" s="32" t="s">
        <v>217</v>
      </c>
      <c r="B4" s="33">
        <v>42070</v>
      </c>
      <c r="C4" s="33">
        <v>42101</v>
      </c>
      <c r="D4" s="37">
        <v>0.22920138888888889</v>
      </c>
      <c r="E4" s="33">
        <v>42101</v>
      </c>
      <c r="F4" s="37">
        <v>0.27466435185185184</v>
      </c>
      <c r="G4" s="32" t="s">
        <v>542</v>
      </c>
      <c r="H4" s="37">
        <v>0.27466435185185184</v>
      </c>
      <c r="I4" s="32" t="s">
        <v>542</v>
      </c>
    </row>
    <row r="5" spans="1:9">
      <c r="A5" s="32" t="s">
        <v>215</v>
      </c>
      <c r="B5" s="33">
        <v>42070</v>
      </c>
      <c r="C5" s="33">
        <v>42101</v>
      </c>
      <c r="D5" s="37">
        <v>0.20836805555555557</v>
      </c>
      <c r="E5" s="33">
        <v>42101</v>
      </c>
      <c r="F5" s="37">
        <v>0.25385416666666666</v>
      </c>
      <c r="G5" s="32" t="s">
        <v>549</v>
      </c>
      <c r="H5" s="37">
        <v>0.25385416666666666</v>
      </c>
      <c r="I5" s="32" t="s">
        <v>549</v>
      </c>
    </row>
    <row r="6" spans="1:9">
      <c r="A6" s="32" t="s">
        <v>180</v>
      </c>
      <c r="B6" s="33">
        <v>42070</v>
      </c>
      <c r="C6" s="33">
        <v>42070</v>
      </c>
      <c r="D6" s="37">
        <v>0.37505787037037036</v>
      </c>
      <c r="E6" s="33">
        <v>42070</v>
      </c>
      <c r="F6" s="37">
        <v>0.48531250000000004</v>
      </c>
      <c r="G6" s="32" t="s">
        <v>543</v>
      </c>
      <c r="H6" s="37">
        <v>0.98531250000000004</v>
      </c>
      <c r="I6" s="32" t="s">
        <v>543</v>
      </c>
    </row>
    <row r="7" spans="1:9">
      <c r="A7" s="32" t="s">
        <v>376</v>
      </c>
      <c r="B7" s="33">
        <v>42070</v>
      </c>
      <c r="C7" s="33">
        <v>42101</v>
      </c>
      <c r="D7" s="37">
        <v>0.30267361111111107</v>
      </c>
      <c r="E7" s="33">
        <v>42101</v>
      </c>
      <c r="F7" s="37">
        <v>0.36614583333333334</v>
      </c>
      <c r="G7" s="32" t="s">
        <v>550</v>
      </c>
      <c r="H7" s="37">
        <v>0.36614583333333334</v>
      </c>
      <c r="I7" s="32" t="s">
        <v>550</v>
      </c>
    </row>
    <row r="8" spans="1:9">
      <c r="A8" s="32" t="s">
        <v>221</v>
      </c>
      <c r="B8" s="33">
        <v>42070</v>
      </c>
      <c r="C8" s="33">
        <v>42101</v>
      </c>
      <c r="D8" s="37">
        <v>0.22920138888888889</v>
      </c>
      <c r="E8" s="33">
        <v>42101</v>
      </c>
      <c r="F8" s="37">
        <v>0.27472222222222226</v>
      </c>
      <c r="G8" s="32" t="s">
        <v>551</v>
      </c>
      <c r="H8" s="37">
        <v>0.27472222222222226</v>
      </c>
      <c r="I8" s="32" t="s">
        <v>551</v>
      </c>
    </row>
    <row r="9" spans="1:9">
      <c r="A9" s="32" t="s">
        <v>225</v>
      </c>
      <c r="B9" s="33">
        <v>42070</v>
      </c>
      <c r="C9" s="33">
        <v>42101</v>
      </c>
      <c r="D9" s="37">
        <v>0.20836805555555557</v>
      </c>
      <c r="E9" s="33">
        <v>42101</v>
      </c>
      <c r="F9" s="37">
        <v>0.2746527777777778</v>
      </c>
      <c r="G9" s="32" t="s">
        <v>552</v>
      </c>
      <c r="H9" s="37">
        <v>0.2746527777777778</v>
      </c>
      <c r="I9" s="32" t="s">
        <v>552</v>
      </c>
    </row>
    <row r="10" spans="1:9">
      <c r="A10" s="32" t="s">
        <v>194</v>
      </c>
      <c r="B10" s="33">
        <v>42070</v>
      </c>
      <c r="C10" s="33">
        <v>42070</v>
      </c>
      <c r="D10" s="37">
        <v>0.37506944444444446</v>
      </c>
      <c r="E10" s="33">
        <v>42070</v>
      </c>
      <c r="F10" s="37">
        <v>0.48333333333333334</v>
      </c>
      <c r="G10" s="32" t="s">
        <v>553</v>
      </c>
      <c r="H10" s="37">
        <v>0.98333333333333339</v>
      </c>
      <c r="I10" s="32" t="s">
        <v>553</v>
      </c>
    </row>
    <row r="11" spans="1:9">
      <c r="A11" s="32" t="s">
        <v>178</v>
      </c>
      <c r="B11" s="33">
        <v>42070</v>
      </c>
      <c r="C11" s="33">
        <v>42101</v>
      </c>
      <c r="D11" s="37">
        <v>4.1701388888888885E-2</v>
      </c>
      <c r="E11" s="33">
        <v>42101</v>
      </c>
      <c r="F11" s="37">
        <v>0.23296296296296296</v>
      </c>
      <c r="G11" s="32" t="s">
        <v>544</v>
      </c>
      <c r="H11" s="37">
        <v>0.23296296296296296</v>
      </c>
      <c r="I11" s="32" t="s">
        <v>544</v>
      </c>
    </row>
    <row r="12" spans="1:9">
      <c r="A12" s="32" t="s">
        <v>182</v>
      </c>
      <c r="B12" s="33">
        <v>42070</v>
      </c>
      <c r="C12" s="33">
        <v>42101</v>
      </c>
      <c r="D12" s="37">
        <v>4.1701388888888885E-2</v>
      </c>
      <c r="E12" s="33">
        <v>42101</v>
      </c>
      <c r="F12" s="37">
        <v>0.21276620370370369</v>
      </c>
      <c r="G12" s="32" t="s">
        <v>554</v>
      </c>
      <c r="H12" s="37">
        <v>0.21276620370370369</v>
      </c>
      <c r="I12" s="32" t="s">
        <v>554</v>
      </c>
    </row>
    <row r="13" spans="1:9">
      <c r="A13" s="32" t="s">
        <v>200</v>
      </c>
      <c r="B13" s="33">
        <v>42070</v>
      </c>
      <c r="C13" s="33">
        <v>42070</v>
      </c>
      <c r="D13" s="37">
        <v>0.37506944444444446</v>
      </c>
      <c r="E13" s="33">
        <v>42070</v>
      </c>
      <c r="F13" s="37">
        <v>0.48304398148148148</v>
      </c>
      <c r="G13" s="32" t="s">
        <v>509</v>
      </c>
      <c r="H13" s="37">
        <v>0.98304398148148142</v>
      </c>
      <c r="I13" s="32" t="s">
        <v>509</v>
      </c>
    </row>
    <row r="14" spans="1:9">
      <c r="A14" s="32" t="s">
        <v>209</v>
      </c>
      <c r="B14" s="33">
        <v>42070</v>
      </c>
      <c r="C14" s="33">
        <v>42101</v>
      </c>
      <c r="D14" s="37">
        <v>0.25004629629629632</v>
      </c>
      <c r="E14" s="33">
        <v>42101</v>
      </c>
      <c r="F14" s="37">
        <v>0.27475694444444443</v>
      </c>
      <c r="G14" s="32" t="s">
        <v>555</v>
      </c>
      <c r="H14" s="37">
        <v>0.27475694444444443</v>
      </c>
      <c r="I14" s="32" t="s">
        <v>555</v>
      </c>
    </row>
    <row r="15" spans="1:9">
      <c r="A15" s="32" t="s">
        <v>192</v>
      </c>
      <c r="B15" s="33">
        <v>42070</v>
      </c>
      <c r="C15" s="33">
        <v>42101</v>
      </c>
      <c r="D15" s="37">
        <v>4.1701388888888885E-2</v>
      </c>
      <c r="E15" s="33">
        <v>42101</v>
      </c>
      <c r="F15" s="37">
        <v>0.14964120370370371</v>
      </c>
      <c r="G15" s="32" t="s">
        <v>556</v>
      </c>
      <c r="H15" s="37">
        <v>0.14964120370370371</v>
      </c>
      <c r="I15" s="32" t="s">
        <v>556</v>
      </c>
    </row>
    <row r="16" spans="1:9">
      <c r="A16" s="32" t="s">
        <v>196</v>
      </c>
      <c r="B16" s="33">
        <v>42070</v>
      </c>
      <c r="C16" s="33">
        <v>42101</v>
      </c>
      <c r="D16" s="37">
        <v>4.1701388888888885E-2</v>
      </c>
      <c r="E16" s="33">
        <v>42101</v>
      </c>
      <c r="F16" s="37">
        <v>0.14967592592592593</v>
      </c>
      <c r="G16" s="32" t="s">
        <v>509</v>
      </c>
      <c r="H16" s="37">
        <v>0.14967592592592593</v>
      </c>
      <c r="I16" s="32" t="s">
        <v>509</v>
      </c>
    </row>
    <row r="17" spans="1:9">
      <c r="A17" s="32" t="s">
        <v>186</v>
      </c>
      <c r="B17" s="33">
        <v>42070</v>
      </c>
      <c r="C17" s="33">
        <v>42101</v>
      </c>
      <c r="D17" s="37">
        <v>4.1701388888888885E-2</v>
      </c>
      <c r="E17" s="33">
        <v>42101</v>
      </c>
      <c r="F17" s="37">
        <v>0.21212962962962964</v>
      </c>
      <c r="G17" s="32" t="s">
        <v>557</v>
      </c>
      <c r="H17" s="37">
        <v>0.21212962962962964</v>
      </c>
      <c r="I17" s="32" t="s">
        <v>557</v>
      </c>
    </row>
    <row r="18" spans="1:9">
      <c r="A18" s="32" t="s">
        <v>159</v>
      </c>
      <c r="B18" s="33">
        <v>42070</v>
      </c>
      <c r="C18" s="33">
        <v>42070</v>
      </c>
      <c r="D18" s="37">
        <v>0.41671296296296295</v>
      </c>
      <c r="E18" s="33">
        <v>42070</v>
      </c>
      <c r="F18" s="37">
        <v>0.48306712962962961</v>
      </c>
      <c r="G18" s="32" t="s">
        <v>558</v>
      </c>
      <c r="H18" s="37">
        <v>0.98306712962962972</v>
      </c>
      <c r="I18" s="32" t="s">
        <v>558</v>
      </c>
    </row>
    <row r="19" spans="1:9">
      <c r="A19" s="32" t="s">
        <v>455</v>
      </c>
      <c r="B19" s="33">
        <v>42070</v>
      </c>
      <c r="C19" s="33">
        <v>42101</v>
      </c>
      <c r="D19" s="37">
        <v>0.27087962962962964</v>
      </c>
      <c r="E19" s="33"/>
      <c r="F19" s="37"/>
      <c r="G19" s="32" t="s">
        <v>441</v>
      </c>
      <c r="H19" s="37" t="s">
        <v>442</v>
      </c>
      <c r="I19" s="32"/>
    </row>
    <row r="20" spans="1:9">
      <c r="A20" s="32" t="s">
        <v>219</v>
      </c>
      <c r="B20" s="33">
        <v>42070</v>
      </c>
      <c r="C20" s="33">
        <v>42101</v>
      </c>
      <c r="D20" s="37">
        <v>0.22920138888888889</v>
      </c>
      <c r="E20" s="33">
        <v>42101</v>
      </c>
      <c r="F20" s="37">
        <v>0.27472222222222226</v>
      </c>
      <c r="G20" s="32" t="s">
        <v>551</v>
      </c>
      <c r="H20" s="37">
        <v>0.27472222222222226</v>
      </c>
      <c r="I20" s="32" t="s">
        <v>551</v>
      </c>
    </row>
    <row r="21" spans="1:9">
      <c r="A21" s="32" t="s">
        <v>188</v>
      </c>
      <c r="B21" s="33">
        <v>42070</v>
      </c>
      <c r="C21" s="33">
        <v>42101</v>
      </c>
      <c r="D21" s="37">
        <v>4.1701388888888885E-2</v>
      </c>
      <c r="E21" s="33">
        <v>42101</v>
      </c>
      <c r="F21" s="37">
        <v>0.2086226851851852</v>
      </c>
      <c r="G21" s="32" t="s">
        <v>546</v>
      </c>
      <c r="H21" s="37">
        <v>0.2086226851851852</v>
      </c>
      <c r="I21" s="32" t="s">
        <v>546</v>
      </c>
    </row>
    <row r="22" spans="1:9">
      <c r="A22" s="32" t="s">
        <v>163</v>
      </c>
      <c r="B22" s="33">
        <v>42070</v>
      </c>
      <c r="C22" s="33">
        <v>42070</v>
      </c>
      <c r="D22" s="37">
        <v>0.37505787037037036</v>
      </c>
      <c r="E22" s="33">
        <v>42070</v>
      </c>
      <c r="F22" s="37">
        <v>0.48306712962962961</v>
      </c>
      <c r="G22" s="32" t="s">
        <v>559</v>
      </c>
      <c r="H22" s="37">
        <v>0.98306712962962972</v>
      </c>
      <c r="I22" s="32" t="s">
        <v>559</v>
      </c>
    </row>
    <row r="23" spans="1:9">
      <c r="A23" s="32" t="s">
        <v>172</v>
      </c>
      <c r="B23" s="33">
        <v>42070</v>
      </c>
      <c r="C23" s="33">
        <v>42101</v>
      </c>
      <c r="D23" s="37">
        <v>4.1701388888888885E-2</v>
      </c>
      <c r="E23" s="33">
        <v>42101</v>
      </c>
      <c r="F23" s="37">
        <v>0.14981481481481482</v>
      </c>
      <c r="G23" s="32" t="s">
        <v>560</v>
      </c>
      <c r="H23" s="37">
        <v>0.14981481481481482</v>
      </c>
      <c r="I23" s="32" t="s">
        <v>560</v>
      </c>
    </row>
    <row r="24" spans="1:9">
      <c r="A24" s="32" t="s">
        <v>157</v>
      </c>
      <c r="B24" s="33">
        <v>42070</v>
      </c>
      <c r="C24" s="33">
        <v>42070</v>
      </c>
      <c r="D24" s="37">
        <v>0.37505787037037036</v>
      </c>
      <c r="E24" s="33">
        <v>42070</v>
      </c>
      <c r="F24" s="37">
        <v>0.48369212962962965</v>
      </c>
      <c r="G24" s="32" t="s">
        <v>561</v>
      </c>
      <c r="H24" s="37">
        <v>0.9836921296296296</v>
      </c>
      <c r="I24" s="32" t="s">
        <v>561</v>
      </c>
    </row>
    <row r="25" spans="1:9">
      <c r="A25" s="32" t="s">
        <v>213</v>
      </c>
      <c r="B25" s="33">
        <v>42070</v>
      </c>
      <c r="C25" s="33">
        <v>42101</v>
      </c>
      <c r="D25" s="37">
        <v>0.22920138888888889</v>
      </c>
      <c r="E25" s="33">
        <v>42101</v>
      </c>
      <c r="F25" s="37">
        <v>0.2746527777777778</v>
      </c>
      <c r="G25" s="32" t="s">
        <v>562</v>
      </c>
      <c r="H25" s="37">
        <v>0.2746527777777778</v>
      </c>
      <c r="I25" s="32" t="s">
        <v>562</v>
      </c>
    </row>
    <row r="26" spans="1:9">
      <c r="A26" s="32" t="s">
        <v>161</v>
      </c>
      <c r="B26" s="33">
        <v>42070</v>
      </c>
      <c r="C26" s="33">
        <v>42070</v>
      </c>
      <c r="D26" s="37">
        <v>0.41671296296296295</v>
      </c>
      <c r="E26" s="33">
        <v>42070</v>
      </c>
      <c r="F26" s="37">
        <v>0.48309027777777774</v>
      </c>
      <c r="G26" s="32" t="s">
        <v>563</v>
      </c>
      <c r="H26" s="37">
        <v>0.9830902777777778</v>
      </c>
      <c r="I26" s="32" t="s">
        <v>563</v>
      </c>
    </row>
    <row r="27" spans="1:9">
      <c r="A27" s="32" t="s">
        <v>198</v>
      </c>
      <c r="B27" s="33">
        <v>42070</v>
      </c>
      <c r="C27" s="33">
        <v>42070</v>
      </c>
      <c r="D27" s="37">
        <v>0.37506944444444446</v>
      </c>
      <c r="E27" s="33">
        <v>42070</v>
      </c>
      <c r="F27" s="37">
        <v>0.48304398148148148</v>
      </c>
      <c r="G27" s="32" t="s">
        <v>509</v>
      </c>
      <c r="H27" s="37">
        <v>0.98304398148148142</v>
      </c>
      <c r="I27" s="32" t="s">
        <v>509</v>
      </c>
    </row>
    <row r="28" spans="1:9">
      <c r="A28" s="32" t="s">
        <v>207</v>
      </c>
      <c r="B28" s="33">
        <v>42070</v>
      </c>
      <c r="C28" s="33">
        <v>42101</v>
      </c>
      <c r="D28" s="37">
        <v>0.25004629629629632</v>
      </c>
      <c r="E28" s="33">
        <v>42101</v>
      </c>
      <c r="F28" s="37">
        <v>0.27478009259259256</v>
      </c>
      <c r="G28" s="32" t="s">
        <v>564</v>
      </c>
      <c r="H28" s="37">
        <v>0.27478009259259256</v>
      </c>
      <c r="I28" s="32" t="s">
        <v>564</v>
      </c>
    </row>
    <row r="29" spans="1:9">
      <c r="A29" s="32" t="s">
        <v>211</v>
      </c>
      <c r="B29" s="33">
        <v>42070</v>
      </c>
      <c r="C29" s="33">
        <v>42101</v>
      </c>
      <c r="D29" s="37">
        <v>0.25004629629629632</v>
      </c>
      <c r="E29" s="33">
        <v>42101</v>
      </c>
      <c r="F29" s="37">
        <v>0.2747337962962963</v>
      </c>
      <c r="G29" s="32" t="s">
        <v>565</v>
      </c>
      <c r="H29" s="37">
        <v>0.2747337962962963</v>
      </c>
      <c r="I29" s="32" t="s">
        <v>565</v>
      </c>
    </row>
    <row r="30" spans="1:9">
      <c r="A30" s="32" t="s">
        <v>439</v>
      </c>
      <c r="B30" s="33">
        <v>42070</v>
      </c>
      <c r="C30" s="33">
        <v>42101</v>
      </c>
      <c r="D30" s="37">
        <v>0.27087962962962964</v>
      </c>
      <c r="E30" s="33"/>
      <c r="F30" s="37"/>
      <c r="G30" s="32" t="s">
        <v>441</v>
      </c>
      <c r="H30" s="37" t="s">
        <v>442</v>
      </c>
      <c r="I30" s="32"/>
    </row>
    <row r="31" spans="1:9">
      <c r="A31" s="32" t="s">
        <v>439</v>
      </c>
      <c r="B31" s="33">
        <v>42070</v>
      </c>
      <c r="C31" s="33"/>
      <c r="D31" s="37"/>
      <c r="E31" s="33"/>
      <c r="F31" s="37"/>
      <c r="G31" s="32" t="s">
        <v>540</v>
      </c>
      <c r="H31" s="37"/>
      <c r="I31" s="32" t="s">
        <v>541</v>
      </c>
    </row>
    <row r="32" spans="1:9">
      <c r="A32" s="32" t="s">
        <v>439</v>
      </c>
      <c r="B32" s="33">
        <v>42070</v>
      </c>
      <c r="C32" s="33"/>
      <c r="D32" s="37"/>
      <c r="E32" s="33"/>
      <c r="F32" s="37"/>
      <c r="G32" s="32" t="s">
        <v>539</v>
      </c>
      <c r="H32" s="37"/>
      <c r="I32" s="32" t="s">
        <v>566</v>
      </c>
    </row>
    <row r="33" spans="1:9">
      <c r="A33" s="32" t="s">
        <v>165</v>
      </c>
      <c r="B33" s="33">
        <v>42070</v>
      </c>
      <c r="C33" s="33">
        <v>42101</v>
      </c>
      <c r="D33" s="37">
        <v>4.1712962962962959E-2</v>
      </c>
      <c r="E33" s="33">
        <v>42101</v>
      </c>
      <c r="F33" s="37">
        <v>0.14965277777777777</v>
      </c>
      <c r="G33" s="32" t="s">
        <v>556</v>
      </c>
      <c r="H33" s="37">
        <v>0.14965277777777777</v>
      </c>
      <c r="I33" s="32" t="s">
        <v>556</v>
      </c>
    </row>
    <row r="34" spans="1:9">
      <c r="A34" s="32" t="s">
        <v>203</v>
      </c>
      <c r="B34" s="33">
        <v>42070</v>
      </c>
      <c r="C34" s="33">
        <v>42101</v>
      </c>
      <c r="D34" s="37">
        <v>0.20836805555555557</v>
      </c>
      <c r="E34" s="33">
        <v>42101</v>
      </c>
      <c r="F34" s="37">
        <v>0.25387731481481485</v>
      </c>
      <c r="G34" s="32" t="s">
        <v>537</v>
      </c>
      <c r="H34" s="37">
        <v>0.25387731481481485</v>
      </c>
      <c r="I34" s="32" t="s">
        <v>537</v>
      </c>
    </row>
    <row r="35" spans="1:9">
      <c r="A35" s="32" t="s">
        <v>205</v>
      </c>
      <c r="B35" s="33">
        <v>42070</v>
      </c>
      <c r="C35" s="33">
        <v>42101</v>
      </c>
      <c r="D35" s="37">
        <v>0.20836805555555557</v>
      </c>
      <c r="E35" s="33">
        <v>42101</v>
      </c>
      <c r="F35" s="37">
        <v>0.25387731481481485</v>
      </c>
      <c r="G35" s="32" t="s">
        <v>537</v>
      </c>
      <c r="H35" s="37">
        <v>0.25387731481481485</v>
      </c>
      <c r="I35" s="32" t="s">
        <v>537</v>
      </c>
    </row>
    <row r="36" spans="1:9">
      <c r="A36" s="32" t="s">
        <v>444</v>
      </c>
      <c r="B36" s="33">
        <v>42070</v>
      </c>
      <c r="C36" s="33">
        <v>42101</v>
      </c>
      <c r="D36" s="37">
        <v>0.20836805555555557</v>
      </c>
      <c r="E36" s="33">
        <v>42101</v>
      </c>
      <c r="F36" s="37">
        <v>0.25384259259259262</v>
      </c>
      <c r="G36" s="32" t="s">
        <v>542</v>
      </c>
      <c r="H36" s="37">
        <v>0.25384259259259262</v>
      </c>
      <c r="I36" s="32" t="s">
        <v>542</v>
      </c>
    </row>
    <row r="37" spans="1:9">
      <c r="A37" s="32" t="s">
        <v>198</v>
      </c>
      <c r="B37" s="33">
        <v>42011</v>
      </c>
      <c r="C37" s="33">
        <v>42011</v>
      </c>
      <c r="D37" s="37">
        <v>0.37506944444444446</v>
      </c>
      <c r="E37" s="33">
        <v>42011</v>
      </c>
      <c r="F37" s="37">
        <v>0.48298611111111112</v>
      </c>
      <c r="G37" s="32" t="s">
        <v>538</v>
      </c>
      <c r="H37" s="37">
        <v>0.98298611111111101</v>
      </c>
      <c r="I37" s="32" t="s">
        <v>538</v>
      </c>
    </row>
    <row r="38" spans="1:9">
      <c r="A38" s="32" t="s">
        <v>207</v>
      </c>
      <c r="B38" s="33">
        <v>42011</v>
      </c>
      <c r="C38" s="33">
        <v>42042</v>
      </c>
      <c r="D38" s="37">
        <v>0.25004629629629632</v>
      </c>
      <c r="E38" s="33">
        <v>42042</v>
      </c>
      <c r="F38" s="37">
        <v>0.27472222222222226</v>
      </c>
      <c r="G38" s="32" t="s">
        <v>508</v>
      </c>
      <c r="H38" s="37">
        <v>0.27472222222222226</v>
      </c>
      <c r="I38" s="32" t="s">
        <v>508</v>
      </c>
    </row>
    <row r="39" spans="1:9">
      <c r="A39" s="32" t="s">
        <v>211</v>
      </c>
      <c r="B39" s="33">
        <v>42011</v>
      </c>
      <c r="C39" s="33">
        <v>42042</v>
      </c>
      <c r="D39" s="37">
        <v>0.25004629629629632</v>
      </c>
      <c r="E39" s="33">
        <v>42042</v>
      </c>
      <c r="F39" s="37">
        <v>0.27472222222222226</v>
      </c>
      <c r="G39" s="32" t="s">
        <v>508</v>
      </c>
      <c r="H39" s="37">
        <v>0.27472222222222226</v>
      </c>
      <c r="I39" s="32" t="s">
        <v>508</v>
      </c>
    </row>
    <row r="40" spans="1:9">
      <c r="A40" s="32" t="s">
        <v>439</v>
      </c>
      <c r="B40" s="33">
        <v>42011</v>
      </c>
      <c r="C40" s="33">
        <v>42042</v>
      </c>
      <c r="D40" s="37">
        <v>0.27086805555555554</v>
      </c>
      <c r="E40" s="33"/>
      <c r="F40" s="37"/>
      <c r="G40" s="32" t="s">
        <v>441</v>
      </c>
      <c r="H40" s="37" t="s">
        <v>442</v>
      </c>
      <c r="I40" s="32"/>
    </row>
    <row r="41" spans="1:9">
      <c r="A41" s="32" t="s">
        <v>165</v>
      </c>
      <c r="B41" s="33">
        <v>42011</v>
      </c>
      <c r="C41" s="33">
        <v>42042</v>
      </c>
      <c r="D41" s="37">
        <v>4.1712962962962959E-2</v>
      </c>
      <c r="E41" s="33">
        <v>42042</v>
      </c>
      <c r="F41" s="37">
        <v>0.14961805555555555</v>
      </c>
      <c r="G41" s="32" t="s">
        <v>547</v>
      </c>
      <c r="H41" s="37">
        <v>0.14961805555555555</v>
      </c>
      <c r="I41" s="32" t="s">
        <v>547</v>
      </c>
    </row>
    <row r="42" spans="1:9">
      <c r="A42" s="32" t="s">
        <v>203</v>
      </c>
      <c r="B42" s="32">
        <v>42011</v>
      </c>
      <c r="C42" s="32">
        <v>42042</v>
      </c>
      <c r="D42" s="32">
        <v>0.20836805555555557</v>
      </c>
      <c r="E42" s="32">
        <v>42042</v>
      </c>
      <c r="F42" s="32">
        <v>0.25390046296296298</v>
      </c>
      <c r="G42" s="32" t="s">
        <v>536</v>
      </c>
      <c r="H42" s="32">
        <v>0.25390046296296298</v>
      </c>
      <c r="I42" s="32" t="s">
        <v>536</v>
      </c>
    </row>
    <row r="43" spans="1:9">
      <c r="A43" s="32" t="s">
        <v>205</v>
      </c>
      <c r="B43" s="32">
        <v>42011</v>
      </c>
      <c r="C43" s="32">
        <v>42042</v>
      </c>
      <c r="D43" s="32">
        <v>0.20836805555555557</v>
      </c>
      <c r="E43" s="32">
        <v>42042</v>
      </c>
      <c r="F43" s="32">
        <v>0.25390046296296298</v>
      </c>
      <c r="G43" s="32" t="s">
        <v>536</v>
      </c>
      <c r="H43" s="32">
        <v>0.25390046296296298</v>
      </c>
      <c r="I43" s="32" t="s">
        <v>536</v>
      </c>
    </row>
    <row r="44" spans="1:9">
      <c r="A44" s="32" t="s">
        <v>444</v>
      </c>
      <c r="B44" s="32">
        <v>42011</v>
      </c>
      <c r="C44" s="32">
        <v>42042</v>
      </c>
      <c r="D44" s="32">
        <v>0.20836805555555557</v>
      </c>
      <c r="E44" s="32">
        <v>42042</v>
      </c>
      <c r="F44" s="32">
        <v>0.25384259259259262</v>
      </c>
      <c r="G44" s="32" t="s">
        <v>542</v>
      </c>
      <c r="H44" s="32">
        <v>0.25384259259259262</v>
      </c>
      <c r="I44" s="32" t="s">
        <v>542</v>
      </c>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sheetPr filterMode="1"/>
  <dimension ref="A1:L43"/>
  <sheetViews>
    <sheetView workbookViewId="0">
      <selection activeCell="J29" sqref="J29"/>
    </sheetView>
  </sheetViews>
  <sheetFormatPr defaultRowHeight="15"/>
  <cols>
    <col min="5" max="5" width="12.28515625" bestFit="1" customWidth="1"/>
    <col min="7" max="7" width="10.42578125" bestFit="1" customWidth="1"/>
    <col min="9" max="9" width="10.42578125" bestFit="1" customWidth="1"/>
    <col min="10" max="10" width="15.42578125" customWidth="1"/>
  </cols>
  <sheetData>
    <row r="1" spans="1:12">
      <c r="A1" s="4" t="s">
        <v>468</v>
      </c>
      <c r="G1" t="s">
        <v>507</v>
      </c>
      <c r="H1" t="s">
        <v>650</v>
      </c>
      <c r="J1" s="149" t="s">
        <v>664</v>
      </c>
      <c r="K1" s="149" t="s">
        <v>433</v>
      </c>
      <c r="L1" s="149"/>
    </row>
    <row r="2" spans="1:12" s="148" customFormat="1">
      <c r="A2" s="148" t="s">
        <v>443</v>
      </c>
      <c r="G2" s="148" t="s">
        <v>572</v>
      </c>
      <c r="H2" s="148" t="s">
        <v>572</v>
      </c>
      <c r="I2" s="148" t="s">
        <v>663</v>
      </c>
    </row>
    <row r="3" spans="1:12" hidden="1">
      <c r="A3" t="s">
        <v>168</v>
      </c>
      <c r="G3" t="s">
        <v>572</v>
      </c>
      <c r="H3" t="s">
        <v>572</v>
      </c>
    </row>
    <row r="4" spans="1:12" s="148" customFormat="1">
      <c r="A4" s="148" t="s">
        <v>174</v>
      </c>
      <c r="B4" s="148" t="s">
        <v>463</v>
      </c>
      <c r="C4" s="148" t="s">
        <v>464</v>
      </c>
      <c r="D4" s="148" t="s">
        <v>465</v>
      </c>
      <c r="E4" s="148" t="s">
        <v>466</v>
      </c>
      <c r="G4" s="148" t="s">
        <v>572</v>
      </c>
      <c r="H4" s="148" t="s">
        <v>572</v>
      </c>
    </row>
    <row r="5" spans="1:12">
      <c r="A5" t="s">
        <v>166</v>
      </c>
      <c r="E5" t="s">
        <v>471</v>
      </c>
      <c r="G5" t="s">
        <v>572</v>
      </c>
      <c r="H5" t="s">
        <v>572</v>
      </c>
    </row>
    <row r="6" spans="1:12" s="148" customFormat="1">
      <c r="A6" s="148" t="s">
        <v>170</v>
      </c>
      <c r="B6" s="148" t="s">
        <v>463</v>
      </c>
      <c r="C6" s="148" t="s">
        <v>464</v>
      </c>
      <c r="D6" s="148" t="s">
        <v>465</v>
      </c>
      <c r="E6" s="148" t="s">
        <v>466</v>
      </c>
      <c r="G6" s="148" t="s">
        <v>572</v>
      </c>
      <c r="H6" s="148" t="s">
        <v>572</v>
      </c>
    </row>
    <row r="7" spans="1:12" s="148" customFormat="1">
      <c r="A7" s="148" t="s">
        <v>176</v>
      </c>
      <c r="B7" s="148" t="s">
        <v>463</v>
      </c>
      <c r="C7" s="148" t="s">
        <v>464</v>
      </c>
      <c r="D7" s="148" t="s">
        <v>465</v>
      </c>
      <c r="E7" s="148" t="s">
        <v>466</v>
      </c>
      <c r="G7" s="148" t="s">
        <v>572</v>
      </c>
      <c r="H7" s="148" t="s">
        <v>572</v>
      </c>
    </row>
    <row r="8" spans="1:12">
      <c r="A8" t="s">
        <v>190</v>
      </c>
      <c r="B8" t="s">
        <v>463</v>
      </c>
      <c r="C8" t="s">
        <v>464</v>
      </c>
      <c r="D8" t="s">
        <v>465</v>
      </c>
      <c r="E8" t="s">
        <v>466</v>
      </c>
      <c r="G8" t="s">
        <v>572</v>
      </c>
      <c r="H8" t="s">
        <v>572</v>
      </c>
      <c r="I8" t="s">
        <v>653</v>
      </c>
    </row>
    <row r="9" spans="1:12">
      <c r="A9" s="4" t="s">
        <v>469</v>
      </c>
    </row>
    <row r="10" spans="1:12">
      <c r="A10" t="s">
        <v>200</v>
      </c>
      <c r="B10" t="s">
        <v>463</v>
      </c>
      <c r="C10" t="s">
        <v>464</v>
      </c>
      <c r="D10" t="s">
        <v>465</v>
      </c>
      <c r="E10" t="s">
        <v>467</v>
      </c>
      <c r="G10" t="s">
        <v>572</v>
      </c>
      <c r="H10" t="s">
        <v>572</v>
      </c>
      <c r="I10" t="s">
        <v>652</v>
      </c>
    </row>
    <row r="11" spans="1:12">
      <c r="A11" t="s">
        <v>163</v>
      </c>
      <c r="B11" t="s">
        <v>463</v>
      </c>
      <c r="C11" t="s">
        <v>464</v>
      </c>
      <c r="D11" t="s">
        <v>465</v>
      </c>
      <c r="E11" t="s">
        <v>467</v>
      </c>
      <c r="G11" t="s">
        <v>572</v>
      </c>
      <c r="H11" t="s">
        <v>572</v>
      </c>
      <c r="I11" t="s">
        <v>651</v>
      </c>
    </row>
    <row r="12" spans="1:12">
      <c r="A12" t="s">
        <v>180</v>
      </c>
      <c r="B12" t="s">
        <v>463</v>
      </c>
      <c r="C12" t="s">
        <v>464</v>
      </c>
      <c r="D12" t="s">
        <v>465</v>
      </c>
      <c r="E12" t="s">
        <v>467</v>
      </c>
      <c r="G12" t="s">
        <v>572</v>
      </c>
      <c r="H12" t="s">
        <v>572</v>
      </c>
    </row>
    <row r="13" spans="1:12">
      <c r="A13" t="s">
        <v>165</v>
      </c>
      <c r="B13" t="s">
        <v>463</v>
      </c>
      <c r="C13" t="s">
        <v>464</v>
      </c>
      <c r="D13" t="s">
        <v>465</v>
      </c>
      <c r="E13" t="s">
        <v>467</v>
      </c>
      <c r="G13" t="s">
        <v>572</v>
      </c>
      <c r="H13" t="s">
        <v>572</v>
      </c>
    </row>
    <row r="14" spans="1:12">
      <c r="A14" t="s">
        <v>196</v>
      </c>
      <c r="B14" t="s">
        <v>463</v>
      </c>
      <c r="C14" t="s">
        <v>464</v>
      </c>
      <c r="D14" t="s">
        <v>465</v>
      </c>
      <c r="E14" t="s">
        <v>467</v>
      </c>
      <c r="G14" t="s">
        <v>572</v>
      </c>
      <c r="H14" t="s">
        <v>572</v>
      </c>
    </row>
    <row r="15" spans="1:12">
      <c r="A15" t="s">
        <v>192</v>
      </c>
      <c r="B15" t="s">
        <v>463</v>
      </c>
      <c r="C15" t="s">
        <v>464</v>
      </c>
      <c r="D15" t="s">
        <v>465</v>
      </c>
      <c r="E15" t="s">
        <v>467</v>
      </c>
      <c r="G15" t="s">
        <v>572</v>
      </c>
      <c r="H15" t="s">
        <v>572</v>
      </c>
    </row>
    <row r="16" spans="1:12">
      <c r="A16" t="s">
        <v>172</v>
      </c>
      <c r="B16" t="s">
        <v>463</v>
      </c>
      <c r="C16" t="s">
        <v>464</v>
      </c>
      <c r="D16" t="s">
        <v>465</v>
      </c>
      <c r="E16" t="s">
        <v>467</v>
      </c>
      <c r="G16" t="s">
        <v>572</v>
      </c>
      <c r="H16" t="s">
        <v>572</v>
      </c>
    </row>
    <row r="17" spans="1:10">
      <c r="A17" t="s">
        <v>188</v>
      </c>
      <c r="B17" t="s">
        <v>463</v>
      </c>
      <c r="C17" t="s">
        <v>464</v>
      </c>
      <c r="D17" t="s">
        <v>465</v>
      </c>
      <c r="E17" t="s">
        <v>467</v>
      </c>
      <c r="G17" t="s">
        <v>572</v>
      </c>
      <c r="H17" t="s">
        <v>572</v>
      </c>
    </row>
    <row r="18" spans="1:10">
      <c r="A18" t="s">
        <v>186</v>
      </c>
      <c r="B18" t="s">
        <v>463</v>
      </c>
      <c r="C18" t="s">
        <v>464</v>
      </c>
      <c r="D18" t="s">
        <v>465</v>
      </c>
      <c r="E18" t="s">
        <v>467</v>
      </c>
      <c r="G18" t="s">
        <v>572</v>
      </c>
      <c r="H18" t="s">
        <v>572</v>
      </c>
    </row>
    <row r="19" spans="1:10" s="148" customFormat="1">
      <c r="A19" s="148" t="s">
        <v>178</v>
      </c>
      <c r="B19" s="148" t="s">
        <v>463</v>
      </c>
      <c r="C19" s="148" t="s">
        <v>464</v>
      </c>
      <c r="D19" s="148" t="s">
        <v>465</v>
      </c>
      <c r="E19" s="148" t="s">
        <v>467</v>
      </c>
      <c r="G19" s="148" t="s">
        <v>572</v>
      </c>
      <c r="H19" s="148" t="s">
        <v>572</v>
      </c>
    </row>
    <row r="20" spans="1:10" s="148" customFormat="1">
      <c r="A20" s="148" t="s">
        <v>444</v>
      </c>
      <c r="B20" s="148" t="s">
        <v>463</v>
      </c>
      <c r="C20" s="148" t="s">
        <v>464</v>
      </c>
      <c r="D20" s="148" t="s">
        <v>465</v>
      </c>
      <c r="E20" s="148" t="s">
        <v>467</v>
      </c>
      <c r="G20" s="148" t="s">
        <v>572</v>
      </c>
      <c r="H20" s="148" t="s">
        <v>572</v>
      </c>
      <c r="J20" s="148" t="s">
        <v>655</v>
      </c>
    </row>
    <row r="21" spans="1:10" s="148" customFormat="1">
      <c r="A21" s="148" t="s">
        <v>213</v>
      </c>
      <c r="B21" s="148" t="s">
        <v>463</v>
      </c>
      <c r="C21" s="148" t="s">
        <v>464</v>
      </c>
      <c r="D21" s="148" t="s">
        <v>465</v>
      </c>
      <c r="E21" s="148" t="s">
        <v>467</v>
      </c>
      <c r="G21" s="148" t="s">
        <v>572</v>
      </c>
      <c r="H21" s="148" t="s">
        <v>572</v>
      </c>
      <c r="J21" s="148" t="s">
        <v>656</v>
      </c>
    </row>
    <row r="22" spans="1:10">
      <c r="A22" t="s">
        <v>225</v>
      </c>
      <c r="B22" t="s">
        <v>463</v>
      </c>
      <c r="C22" t="s">
        <v>464</v>
      </c>
      <c r="D22" t="s">
        <v>465</v>
      </c>
      <c r="E22" t="s">
        <v>467</v>
      </c>
      <c r="G22" t="s">
        <v>572</v>
      </c>
      <c r="H22" t="s">
        <v>572</v>
      </c>
    </row>
    <row r="23" spans="1:10">
      <c r="A23" t="s">
        <v>215</v>
      </c>
      <c r="B23" t="s">
        <v>463</v>
      </c>
      <c r="C23" t="s">
        <v>464</v>
      </c>
      <c r="D23" t="s">
        <v>465</v>
      </c>
      <c r="E23" t="s">
        <v>467</v>
      </c>
      <c r="G23" t="s">
        <v>572</v>
      </c>
      <c r="H23" t="s">
        <v>572</v>
      </c>
    </row>
    <row r="24" spans="1:10">
      <c r="A24" t="s">
        <v>217</v>
      </c>
      <c r="B24" t="s">
        <v>463</v>
      </c>
      <c r="C24" t="s">
        <v>464</v>
      </c>
      <c r="D24" t="s">
        <v>465</v>
      </c>
      <c r="E24" t="s">
        <v>467</v>
      </c>
      <c r="G24" t="s">
        <v>572</v>
      </c>
      <c r="H24" t="s">
        <v>572</v>
      </c>
    </row>
    <row r="25" spans="1:10" s="148" customFormat="1">
      <c r="A25" s="148" t="s">
        <v>219</v>
      </c>
      <c r="B25" s="148" t="s">
        <v>463</v>
      </c>
      <c r="C25" s="148" t="s">
        <v>464</v>
      </c>
      <c r="D25" s="148" t="s">
        <v>465</v>
      </c>
      <c r="E25" s="148" t="s">
        <v>467</v>
      </c>
      <c r="G25" s="148" t="s">
        <v>572</v>
      </c>
      <c r="H25" s="148" t="s">
        <v>572</v>
      </c>
      <c r="J25" s="148" t="s">
        <v>657</v>
      </c>
    </row>
    <row r="26" spans="1:10" s="148" customFormat="1">
      <c r="A26" s="148" t="s">
        <v>221</v>
      </c>
      <c r="B26" s="148" t="s">
        <v>463</v>
      </c>
      <c r="C26" s="148" t="s">
        <v>464</v>
      </c>
      <c r="D26" s="148" t="s">
        <v>465</v>
      </c>
      <c r="E26" s="148" t="s">
        <v>467</v>
      </c>
      <c r="G26" s="148" t="s">
        <v>572</v>
      </c>
      <c r="H26" s="148" t="s">
        <v>572</v>
      </c>
      <c r="J26" s="148" t="s">
        <v>658</v>
      </c>
    </row>
    <row r="27" spans="1:10" s="148" customFormat="1">
      <c r="A27" s="148" t="s">
        <v>203</v>
      </c>
      <c r="B27" s="148" t="s">
        <v>463</v>
      </c>
      <c r="C27" s="148" t="s">
        <v>464</v>
      </c>
      <c r="D27" s="148" t="s">
        <v>465</v>
      </c>
      <c r="E27" s="148" t="s">
        <v>467</v>
      </c>
      <c r="G27" s="148" t="s">
        <v>572</v>
      </c>
      <c r="H27" s="148" t="s">
        <v>572</v>
      </c>
      <c r="J27" s="148" t="s">
        <v>659</v>
      </c>
    </row>
    <row r="28" spans="1:10" s="148" customFormat="1">
      <c r="A28" s="148" t="s">
        <v>205</v>
      </c>
      <c r="B28" s="148" t="s">
        <v>463</v>
      </c>
      <c r="C28" s="148" t="s">
        <v>464</v>
      </c>
      <c r="D28" s="148" t="s">
        <v>465</v>
      </c>
      <c r="E28" s="148" t="s">
        <v>467</v>
      </c>
      <c r="G28" s="148" t="s">
        <v>572</v>
      </c>
      <c r="H28" s="148" t="s">
        <v>572</v>
      </c>
      <c r="J28" s="148" t="s">
        <v>660</v>
      </c>
    </row>
    <row r="29" spans="1:10">
      <c r="A29" t="s">
        <v>376</v>
      </c>
      <c r="B29" t="s">
        <v>463</v>
      </c>
      <c r="C29" t="s">
        <v>464</v>
      </c>
      <c r="D29" t="s">
        <v>465</v>
      </c>
      <c r="E29" t="s">
        <v>467</v>
      </c>
      <c r="G29" t="s">
        <v>572</v>
      </c>
      <c r="H29" t="s">
        <v>572</v>
      </c>
    </row>
    <row r="30" spans="1:10" s="148" customFormat="1">
      <c r="A30" s="148" t="s">
        <v>455</v>
      </c>
      <c r="B30" s="148" t="s">
        <v>463</v>
      </c>
      <c r="C30" s="148" t="s">
        <v>464</v>
      </c>
      <c r="D30" s="148" t="s">
        <v>465</v>
      </c>
      <c r="E30" s="148" t="s">
        <v>467</v>
      </c>
    </row>
    <row r="31" spans="1:10" s="148" customFormat="1">
      <c r="A31" s="148" t="s">
        <v>439</v>
      </c>
      <c r="B31" s="148" t="s">
        <v>463</v>
      </c>
      <c r="C31" s="148" t="s">
        <v>464</v>
      </c>
      <c r="D31" s="148" t="s">
        <v>465</v>
      </c>
      <c r="E31" s="148" t="s">
        <v>467</v>
      </c>
    </row>
    <row r="32" spans="1:10">
      <c r="A32" t="s">
        <v>159</v>
      </c>
      <c r="E32" t="s">
        <v>471</v>
      </c>
      <c r="G32" t="s">
        <v>572</v>
      </c>
      <c r="H32" t="s">
        <v>572</v>
      </c>
    </row>
    <row r="33" spans="1:10">
      <c r="A33" t="s">
        <v>161</v>
      </c>
      <c r="G33" t="s">
        <v>572</v>
      </c>
      <c r="H33" t="s">
        <v>572</v>
      </c>
      <c r="I33" t="s">
        <v>654</v>
      </c>
    </row>
    <row r="34" spans="1:10">
      <c r="A34" t="s">
        <v>198</v>
      </c>
      <c r="G34" t="s">
        <v>572</v>
      </c>
      <c r="H34" t="s">
        <v>572</v>
      </c>
    </row>
    <row r="35" spans="1:10">
      <c r="A35" t="s">
        <v>440</v>
      </c>
      <c r="G35" t="s">
        <v>572</v>
      </c>
      <c r="H35" t="s">
        <v>572</v>
      </c>
    </row>
    <row r="36" spans="1:10">
      <c r="A36" s="4" t="s">
        <v>470</v>
      </c>
    </row>
    <row r="37" spans="1:10">
      <c r="A37" t="s">
        <v>157</v>
      </c>
      <c r="E37" t="s">
        <v>471</v>
      </c>
      <c r="G37" t="s">
        <v>572</v>
      </c>
      <c r="H37" t="s">
        <v>572</v>
      </c>
    </row>
    <row r="38" spans="1:10">
      <c r="A38" t="s">
        <v>194</v>
      </c>
      <c r="E38" t="s">
        <v>471</v>
      </c>
      <c r="G38" t="s">
        <v>572</v>
      </c>
      <c r="H38" t="s">
        <v>572</v>
      </c>
    </row>
    <row r="39" spans="1:10">
      <c r="A39" t="s">
        <v>223</v>
      </c>
      <c r="E39" t="s">
        <v>471</v>
      </c>
      <c r="G39" t="s">
        <v>572</v>
      </c>
      <c r="H39" t="s">
        <v>572</v>
      </c>
    </row>
    <row r="40" spans="1:10" s="148" customFormat="1">
      <c r="A40" s="148" t="s">
        <v>209</v>
      </c>
      <c r="E40" s="148" t="s">
        <v>471</v>
      </c>
      <c r="G40" s="148" t="s">
        <v>572</v>
      </c>
      <c r="H40" s="148" t="s">
        <v>572</v>
      </c>
      <c r="J40" s="148" t="s">
        <v>661</v>
      </c>
    </row>
    <row r="41" spans="1:10">
      <c r="A41" t="s">
        <v>211</v>
      </c>
      <c r="E41" t="s">
        <v>471</v>
      </c>
      <c r="G41" t="s">
        <v>572</v>
      </c>
      <c r="H41" t="s">
        <v>572</v>
      </c>
    </row>
    <row r="42" spans="1:10" s="148" customFormat="1">
      <c r="A42" s="148" t="s">
        <v>207</v>
      </c>
      <c r="E42" s="148" t="s">
        <v>471</v>
      </c>
      <c r="G42" s="148" t="s">
        <v>572</v>
      </c>
      <c r="H42" s="148" t="s">
        <v>572</v>
      </c>
      <c r="J42" s="148" t="s">
        <v>662</v>
      </c>
    </row>
    <row r="43" spans="1:10">
      <c r="A43" t="s">
        <v>182</v>
      </c>
      <c r="E43" t="s">
        <v>471</v>
      </c>
      <c r="G43" t="s">
        <v>572</v>
      </c>
      <c r="H43" t="s">
        <v>572</v>
      </c>
    </row>
  </sheetData>
  <autoFilter ref="G1:H3">
    <filterColumn colId="1">
      <filters blank="1"/>
    </filterColumn>
  </autoFilter>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dimension ref="A1:G26"/>
  <sheetViews>
    <sheetView topLeftCell="B1" workbookViewId="0">
      <selection activeCell="T14" sqref="T14"/>
    </sheetView>
  </sheetViews>
  <sheetFormatPr defaultRowHeight="15"/>
  <cols>
    <col min="1" max="1" width="64.28515625" bestFit="1" customWidth="1"/>
    <col min="2" max="2" width="13.7109375" bestFit="1" customWidth="1"/>
  </cols>
  <sheetData>
    <row r="1" spans="1:7">
      <c r="A1" s="31" t="s">
        <v>506</v>
      </c>
      <c r="B1" s="31" t="s">
        <v>507</v>
      </c>
    </row>
    <row r="2" spans="1:7">
      <c r="A2" s="32" t="s">
        <v>488</v>
      </c>
      <c r="B2" s="32" t="s">
        <v>572</v>
      </c>
      <c r="G2" t="s">
        <v>1091</v>
      </c>
    </row>
    <row r="3" spans="1:7">
      <c r="A3" s="32" t="s">
        <v>479</v>
      </c>
      <c r="B3" s="32" t="s">
        <v>572</v>
      </c>
      <c r="G3" t="s">
        <v>1092</v>
      </c>
    </row>
    <row r="4" spans="1:7">
      <c r="A4" s="32" t="s">
        <v>500</v>
      </c>
      <c r="B4" s="32" t="s">
        <v>693</v>
      </c>
      <c r="G4" t="s">
        <v>1093</v>
      </c>
    </row>
    <row r="5" spans="1:7">
      <c r="A5" s="32" t="s">
        <v>486</v>
      </c>
      <c r="B5" s="32" t="s">
        <v>572</v>
      </c>
      <c r="G5" t="s">
        <v>1094</v>
      </c>
    </row>
    <row r="6" spans="1:7">
      <c r="A6" s="32" t="s">
        <v>480</v>
      </c>
      <c r="B6" s="32" t="s">
        <v>572</v>
      </c>
      <c r="G6" t="s">
        <v>1095</v>
      </c>
    </row>
    <row r="7" spans="1:7">
      <c r="A7" s="32" t="s">
        <v>477</v>
      </c>
      <c r="B7" s="32" t="s">
        <v>572</v>
      </c>
      <c r="G7" t="s">
        <v>1096</v>
      </c>
    </row>
    <row r="8" spans="1:7">
      <c r="A8" s="32" t="s">
        <v>481</v>
      </c>
      <c r="B8" s="32" t="s">
        <v>572</v>
      </c>
      <c r="G8" t="s">
        <v>1097</v>
      </c>
    </row>
    <row r="9" spans="1:7">
      <c r="A9" s="32" t="s">
        <v>478</v>
      </c>
      <c r="B9" s="32" t="s">
        <v>572</v>
      </c>
      <c r="G9" t="s">
        <v>1098</v>
      </c>
    </row>
    <row r="10" spans="1:7">
      <c r="A10" s="32" t="s">
        <v>487</v>
      </c>
      <c r="B10" s="32" t="s">
        <v>572</v>
      </c>
      <c r="C10" t="s">
        <v>693</v>
      </c>
      <c r="G10" t="s">
        <v>1099</v>
      </c>
    </row>
    <row r="11" spans="1:7">
      <c r="A11" s="32" t="s">
        <v>494</v>
      </c>
      <c r="B11" s="32" t="s">
        <v>572</v>
      </c>
      <c r="C11" t="s">
        <v>693</v>
      </c>
      <c r="G11" t="s">
        <v>1100</v>
      </c>
    </row>
    <row r="12" spans="1:7">
      <c r="A12" s="32" t="s">
        <v>485</v>
      </c>
      <c r="B12" s="32"/>
      <c r="G12" t="s">
        <v>1101</v>
      </c>
    </row>
    <row r="13" spans="1:7">
      <c r="A13" s="32" t="s">
        <v>493</v>
      </c>
      <c r="B13" s="32" t="s">
        <v>572</v>
      </c>
      <c r="C13" t="s">
        <v>693</v>
      </c>
      <c r="G13" t="s">
        <v>1102</v>
      </c>
    </row>
    <row r="14" spans="1:7">
      <c r="A14" s="32" t="s">
        <v>498</v>
      </c>
      <c r="B14" s="32"/>
      <c r="G14" t="s">
        <v>1103</v>
      </c>
    </row>
    <row r="15" spans="1:7">
      <c r="A15" s="32" t="s">
        <v>495</v>
      </c>
      <c r="B15" s="32" t="s">
        <v>572</v>
      </c>
      <c r="G15" t="s">
        <v>1104</v>
      </c>
    </row>
    <row r="16" spans="1:7">
      <c r="A16" s="32" t="s">
        <v>505</v>
      </c>
      <c r="B16" s="32" t="s">
        <v>572</v>
      </c>
      <c r="G16" t="s">
        <v>1105</v>
      </c>
    </row>
    <row r="17" spans="1:7">
      <c r="A17" s="32" t="s">
        <v>491</v>
      </c>
      <c r="B17" s="32" t="s">
        <v>572</v>
      </c>
      <c r="G17" t="s">
        <v>1106</v>
      </c>
    </row>
    <row r="18" spans="1:7">
      <c r="A18" s="32" t="s">
        <v>497</v>
      </c>
      <c r="B18" s="32" t="s">
        <v>572</v>
      </c>
      <c r="G18" t="s">
        <v>1107</v>
      </c>
    </row>
    <row r="19" spans="1:7">
      <c r="A19" s="32" t="s">
        <v>499</v>
      </c>
      <c r="B19" s="32"/>
      <c r="G19" t="s">
        <v>1108</v>
      </c>
    </row>
    <row r="20" spans="1:7">
      <c r="A20" s="32" t="s">
        <v>496</v>
      </c>
      <c r="B20" s="32"/>
      <c r="G20" t="s">
        <v>1109</v>
      </c>
    </row>
    <row r="21" spans="1:7">
      <c r="A21" s="32" t="s">
        <v>489</v>
      </c>
      <c r="B21" s="32"/>
      <c r="G21" t="s">
        <v>1110</v>
      </c>
    </row>
    <row r="22" spans="1:7">
      <c r="A22" s="32" t="s">
        <v>492</v>
      </c>
      <c r="B22" s="32"/>
      <c r="G22" t="s">
        <v>1111</v>
      </c>
    </row>
    <row r="23" spans="1:7">
      <c r="A23" s="32" t="s">
        <v>484</v>
      </c>
      <c r="B23" s="32"/>
      <c r="G23" t="s">
        <v>1112</v>
      </c>
    </row>
    <row r="24" spans="1:7">
      <c r="A24" s="32" t="s">
        <v>482</v>
      </c>
      <c r="B24" s="32"/>
      <c r="G24" t="s">
        <v>1113</v>
      </c>
    </row>
    <row r="25" spans="1:7">
      <c r="A25" s="32" t="s">
        <v>483</v>
      </c>
      <c r="B25" s="32"/>
      <c r="G25" t="s">
        <v>1114</v>
      </c>
    </row>
    <row r="26" spans="1:7">
      <c r="A26" s="32" t="s">
        <v>490</v>
      </c>
      <c r="B26" s="32" t="s">
        <v>572</v>
      </c>
      <c r="G26" t="s">
        <v>1115</v>
      </c>
    </row>
  </sheetData>
  <sortState ref="A1:A24">
    <sortCondition ref="A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D151"/>
  <sheetViews>
    <sheetView topLeftCell="A20" zoomScaleNormal="100" workbookViewId="0">
      <selection activeCell="D17" sqref="D17"/>
    </sheetView>
  </sheetViews>
  <sheetFormatPr defaultRowHeight="15"/>
  <cols>
    <col min="1" max="1" width="16" customWidth="1"/>
    <col min="2" max="2" width="28.140625" style="39" bestFit="1" customWidth="1"/>
    <col min="3" max="3" width="31.7109375" customWidth="1"/>
    <col min="4" max="4" width="114.28515625" customWidth="1"/>
  </cols>
  <sheetData>
    <row r="1" spans="1:4" ht="15" customHeight="1">
      <c r="A1" s="90" t="s">
        <v>0</v>
      </c>
      <c r="B1" s="82"/>
      <c r="C1" s="38"/>
      <c r="D1" s="81" t="s">
        <v>155</v>
      </c>
    </row>
    <row r="2" spans="1:4">
      <c r="A2" s="91"/>
      <c r="B2" s="86"/>
      <c r="C2" s="81" t="s">
        <v>299</v>
      </c>
      <c r="D2" s="81" t="s">
        <v>298</v>
      </c>
    </row>
    <row r="3" spans="1:4" ht="15" customHeight="1">
      <c r="A3" s="81" t="s">
        <v>154</v>
      </c>
      <c r="B3" s="86"/>
      <c r="C3" s="38"/>
      <c r="D3" s="38"/>
    </row>
    <row r="4" spans="1:4" ht="15.75" thickBot="1">
      <c r="A4" s="38"/>
      <c r="C4" s="38"/>
      <c r="D4" s="38"/>
    </row>
    <row r="5" spans="1:4" ht="30" customHeight="1">
      <c r="A5" s="446" t="s">
        <v>1</v>
      </c>
      <c r="B5" s="138" t="s">
        <v>619</v>
      </c>
      <c r="C5" s="448" t="s">
        <v>2</v>
      </c>
      <c r="D5" s="69" t="s">
        <v>3</v>
      </c>
    </row>
    <row r="6" spans="1:4" ht="19.5" customHeight="1">
      <c r="A6" s="450"/>
      <c r="B6" s="139"/>
      <c r="C6" s="451"/>
      <c r="D6" s="70"/>
    </row>
    <row r="7" spans="1:4" ht="62.25" customHeight="1" thickBot="1">
      <c r="A7" s="450"/>
      <c r="B7" s="139"/>
      <c r="C7" s="451"/>
      <c r="D7" s="70" t="s">
        <v>4</v>
      </c>
    </row>
    <row r="8" spans="1:4" ht="15" hidden="1" customHeight="1">
      <c r="A8" s="450"/>
      <c r="B8" s="139"/>
      <c r="C8" s="451"/>
      <c r="D8" s="70"/>
    </row>
    <row r="9" spans="1:4" ht="15" hidden="1" customHeight="1">
      <c r="A9" s="450"/>
      <c r="B9" s="139"/>
      <c r="C9" s="451"/>
      <c r="D9" s="70" t="s">
        <v>5</v>
      </c>
    </row>
    <row r="10" spans="1:4" ht="15" hidden="1" customHeight="1">
      <c r="A10" s="450"/>
      <c r="B10" s="139"/>
      <c r="C10" s="451"/>
      <c r="D10" s="71" t="s">
        <v>6</v>
      </c>
    </row>
    <row r="11" spans="1:4" ht="17.25" hidden="1" customHeight="1" thickBot="1">
      <c r="A11" s="450"/>
      <c r="B11" s="139"/>
      <c r="C11" s="451"/>
      <c r="D11" s="72" t="s">
        <v>7</v>
      </c>
    </row>
    <row r="12" spans="1:4" ht="19.5" hidden="1" customHeight="1" thickBot="1">
      <c r="A12" s="450"/>
      <c r="B12" s="139"/>
      <c r="C12" s="451"/>
      <c r="D12" s="70" t="s">
        <v>527</v>
      </c>
    </row>
    <row r="13" spans="1:4" ht="15.75" hidden="1" customHeight="1" thickBot="1">
      <c r="A13" s="450"/>
      <c r="B13" s="139"/>
      <c r="C13" s="451"/>
      <c r="D13" s="70" t="s">
        <v>8</v>
      </c>
    </row>
    <row r="14" spans="1:4" ht="19.5" hidden="1" customHeight="1" thickBot="1">
      <c r="A14" s="450"/>
      <c r="B14" s="139"/>
      <c r="C14" s="451"/>
      <c r="D14" s="70" t="s">
        <v>9</v>
      </c>
    </row>
    <row r="15" spans="1:4" ht="15.75" hidden="1" customHeight="1" thickBot="1">
      <c r="A15" s="450"/>
      <c r="B15" s="139"/>
      <c r="C15" s="451"/>
      <c r="D15" s="73" t="s">
        <v>528</v>
      </c>
    </row>
    <row r="16" spans="1:4" ht="15" hidden="1" customHeight="1">
      <c r="A16" s="450" t="s">
        <v>10</v>
      </c>
      <c r="B16" s="139"/>
      <c r="C16" s="451" t="s">
        <v>11</v>
      </c>
      <c r="D16" s="70" t="s">
        <v>12</v>
      </c>
    </row>
    <row r="17" spans="1:4" ht="19.5" customHeight="1" thickBot="1">
      <c r="A17" s="447"/>
      <c r="B17" s="138" t="s">
        <v>620</v>
      </c>
      <c r="C17" s="449"/>
      <c r="D17" s="74" t="s">
        <v>13</v>
      </c>
    </row>
    <row r="18" spans="1:4" ht="15" customHeight="1">
      <c r="A18" s="450" t="s">
        <v>14</v>
      </c>
      <c r="B18" s="140" t="s">
        <v>621</v>
      </c>
      <c r="C18" s="451" t="s">
        <v>15</v>
      </c>
      <c r="D18" s="75" t="s">
        <v>12</v>
      </c>
    </row>
    <row r="19" spans="1:4" ht="15.75" thickBot="1">
      <c r="A19" s="447"/>
      <c r="B19" s="141"/>
      <c r="C19" s="449"/>
      <c r="D19" s="76" t="s">
        <v>13</v>
      </c>
    </row>
    <row r="20" spans="1:4" ht="19.5" customHeight="1">
      <c r="A20" s="446" t="s">
        <v>16</v>
      </c>
      <c r="B20" s="140" t="s">
        <v>622</v>
      </c>
      <c r="C20" s="448" t="s">
        <v>17</v>
      </c>
      <c r="D20" s="75" t="s">
        <v>18</v>
      </c>
    </row>
    <row r="21" spans="1:4" ht="18" customHeight="1">
      <c r="A21" s="450"/>
      <c r="B21" s="139"/>
      <c r="C21" s="451"/>
      <c r="D21" s="75" t="s">
        <v>19</v>
      </c>
    </row>
    <row r="22" spans="1:4" ht="17.25" customHeight="1">
      <c r="A22" s="450"/>
      <c r="B22" s="139"/>
      <c r="C22" s="451"/>
      <c r="D22" s="75" t="s">
        <v>20</v>
      </c>
    </row>
    <row r="23" spans="1:4" ht="18" customHeight="1">
      <c r="A23" s="450"/>
      <c r="B23" s="139"/>
      <c r="C23" s="451"/>
      <c r="D23" s="75" t="s">
        <v>21</v>
      </c>
    </row>
    <row r="24" spans="1:4" ht="18" customHeight="1">
      <c r="A24" s="450"/>
      <c r="B24" s="139"/>
      <c r="C24" s="451"/>
      <c r="D24" s="75" t="s">
        <v>22</v>
      </c>
    </row>
    <row r="25" spans="1:4" ht="17.25" customHeight="1">
      <c r="A25" s="450"/>
      <c r="B25" s="139"/>
      <c r="C25" s="451"/>
      <c r="D25" s="75" t="s">
        <v>23</v>
      </c>
    </row>
    <row r="26" spans="1:4" ht="28.5" customHeight="1">
      <c r="A26" s="450"/>
      <c r="B26" s="139"/>
      <c r="C26" s="451"/>
      <c r="D26" s="75" t="s">
        <v>24</v>
      </c>
    </row>
    <row r="27" spans="1:4" ht="29.25" customHeight="1">
      <c r="A27" s="450"/>
      <c r="B27" s="139"/>
      <c r="C27" s="451"/>
      <c r="D27" s="75" t="s">
        <v>529</v>
      </c>
    </row>
    <row r="28" spans="1:4" ht="42.75" customHeight="1">
      <c r="A28" s="450"/>
      <c r="B28" s="139"/>
      <c r="C28" s="451"/>
      <c r="D28" s="75" t="s">
        <v>522</v>
      </c>
    </row>
    <row r="29" spans="1:4" ht="41.25" customHeight="1" thickBot="1">
      <c r="A29" s="447"/>
      <c r="B29" s="141"/>
      <c r="C29" s="449"/>
      <c r="D29" s="77" t="s">
        <v>25</v>
      </c>
    </row>
    <row r="30" spans="1:4" ht="51.75" customHeight="1">
      <c r="A30" s="446" t="s">
        <v>26</v>
      </c>
      <c r="B30" s="140" t="s">
        <v>623</v>
      </c>
      <c r="C30" s="448" t="s">
        <v>27</v>
      </c>
      <c r="D30" s="78" t="s">
        <v>28</v>
      </c>
    </row>
    <row r="31" spans="1:4" ht="12" customHeight="1">
      <c r="A31" s="450"/>
      <c r="B31" s="139"/>
      <c r="C31" s="451"/>
      <c r="D31" s="78" t="s">
        <v>29</v>
      </c>
    </row>
    <row r="32" spans="1:4" ht="21.75" customHeight="1">
      <c r="A32" s="450"/>
      <c r="B32" s="139"/>
      <c r="C32" s="451"/>
      <c r="D32" s="78" t="s">
        <v>30</v>
      </c>
    </row>
    <row r="33" spans="1:4" ht="20.25" customHeight="1">
      <c r="A33" s="450"/>
      <c r="B33" s="139"/>
      <c r="C33" s="451"/>
      <c r="D33" s="78" t="s">
        <v>31</v>
      </c>
    </row>
    <row r="34" spans="1:4" ht="16.5" customHeight="1">
      <c r="A34" s="450"/>
      <c r="B34" s="139"/>
      <c r="C34" s="451"/>
      <c r="D34" s="78" t="s">
        <v>32</v>
      </c>
    </row>
    <row r="35" spans="1:4">
      <c r="A35" s="450"/>
      <c r="B35" s="139"/>
      <c r="C35" s="451"/>
      <c r="D35" s="78" t="s">
        <v>33</v>
      </c>
    </row>
    <row r="36" spans="1:4" ht="18" customHeight="1">
      <c r="A36" s="450"/>
      <c r="B36" s="139"/>
      <c r="C36" s="451"/>
      <c r="D36" s="78" t="s">
        <v>34</v>
      </c>
    </row>
    <row r="37" spans="1:4">
      <c r="A37" s="450"/>
      <c r="B37" s="139"/>
      <c r="C37" s="451"/>
      <c r="D37" s="78" t="s">
        <v>35</v>
      </c>
    </row>
    <row r="38" spans="1:4" ht="31.5" customHeight="1">
      <c r="A38" s="450"/>
      <c r="B38" s="139"/>
      <c r="C38" s="451"/>
      <c r="D38" s="78" t="s">
        <v>523</v>
      </c>
    </row>
    <row r="39" spans="1:4" ht="16.5" customHeight="1">
      <c r="A39" s="450"/>
      <c r="B39" s="139"/>
      <c r="C39" s="451"/>
      <c r="D39" s="78" t="s">
        <v>36</v>
      </c>
    </row>
    <row r="40" spans="1:4" ht="53.25" customHeight="1">
      <c r="A40" s="450"/>
      <c r="B40" s="139"/>
      <c r="C40" s="451"/>
      <c r="D40" s="78" t="s">
        <v>302</v>
      </c>
    </row>
    <row r="41" spans="1:4" ht="76.5" customHeight="1" thickBot="1">
      <c r="A41" s="447"/>
      <c r="B41" s="141"/>
      <c r="C41" s="449"/>
      <c r="D41" s="74" t="s">
        <v>524</v>
      </c>
    </row>
    <row r="42" spans="1:4" ht="19.5" customHeight="1" thickBot="1">
      <c r="A42" s="446" t="s">
        <v>37</v>
      </c>
      <c r="B42" s="140" t="s">
        <v>624</v>
      </c>
      <c r="C42" s="448" t="s">
        <v>38</v>
      </c>
      <c r="D42" s="74"/>
    </row>
    <row r="43" spans="1:4" ht="43.5" customHeight="1" thickBot="1">
      <c r="A43" s="447"/>
      <c r="B43" s="141"/>
      <c r="C43" s="449"/>
      <c r="D43" s="74" t="s">
        <v>39</v>
      </c>
    </row>
    <row r="44" spans="1:4" ht="15" customHeight="1">
      <c r="A44" s="446" t="s">
        <v>40</v>
      </c>
      <c r="B44" s="140" t="s">
        <v>625</v>
      </c>
      <c r="C44" s="448" t="s">
        <v>41</v>
      </c>
      <c r="D44" s="70" t="s">
        <v>12</v>
      </c>
    </row>
    <row r="45" spans="1:4" ht="20.25" customHeight="1" thickBot="1">
      <c r="A45" s="447"/>
      <c r="B45" s="141"/>
      <c r="C45" s="449"/>
      <c r="D45" s="74" t="s">
        <v>13</v>
      </c>
    </row>
    <row r="46" spans="1:4" ht="18" customHeight="1">
      <c r="A46" s="446" t="s">
        <v>42</v>
      </c>
      <c r="B46" s="140" t="s">
        <v>626</v>
      </c>
      <c r="C46" s="448" t="s">
        <v>43</v>
      </c>
      <c r="D46" s="70" t="s">
        <v>44</v>
      </c>
    </row>
    <row r="47" spans="1:4" ht="17.25" customHeight="1" thickBot="1">
      <c r="A47" s="447"/>
      <c r="B47" s="141"/>
      <c r="C47" s="449"/>
      <c r="D47" s="74" t="s">
        <v>39</v>
      </c>
    </row>
    <row r="48" spans="1:4" ht="18.75" customHeight="1">
      <c r="A48" s="446" t="s">
        <v>45</v>
      </c>
      <c r="B48" s="140" t="s">
        <v>627</v>
      </c>
      <c r="C48" s="448" t="s">
        <v>46</v>
      </c>
      <c r="D48" s="70" t="s">
        <v>47</v>
      </c>
    </row>
    <row r="49" spans="1:4" ht="20.25" customHeight="1" thickBot="1">
      <c r="A49" s="447"/>
      <c r="B49" s="141"/>
      <c r="C49" s="449"/>
      <c r="D49" s="74" t="s">
        <v>39</v>
      </c>
    </row>
    <row r="50" spans="1:4" ht="22.5" customHeight="1">
      <c r="A50" s="446" t="s">
        <v>48</v>
      </c>
      <c r="B50" s="140" t="s">
        <v>628</v>
      </c>
      <c r="C50" s="448" t="s">
        <v>49</v>
      </c>
      <c r="D50" s="78" t="s">
        <v>50</v>
      </c>
    </row>
    <row r="51" spans="1:4" ht="21" customHeight="1">
      <c r="A51" s="450"/>
      <c r="B51" s="139"/>
      <c r="C51" s="451"/>
      <c r="D51" s="78" t="s">
        <v>51</v>
      </c>
    </row>
    <row r="52" spans="1:4" ht="20.25" customHeight="1">
      <c r="A52" s="450"/>
      <c r="B52" s="139"/>
      <c r="C52" s="451"/>
      <c r="D52" s="78" t="s">
        <v>52</v>
      </c>
    </row>
    <row r="53" spans="1:4" ht="21" customHeight="1">
      <c r="A53" s="450"/>
      <c r="B53" s="139"/>
      <c r="C53" s="451"/>
      <c r="D53" s="79" t="s">
        <v>53</v>
      </c>
    </row>
    <row r="54" spans="1:4" ht="20.25" customHeight="1">
      <c r="A54" s="450"/>
      <c r="B54" s="139"/>
      <c r="C54" s="451"/>
      <c r="D54" s="78" t="s">
        <v>54</v>
      </c>
    </row>
    <row r="55" spans="1:4" ht="39">
      <c r="A55" s="450"/>
      <c r="B55" s="139"/>
      <c r="C55" s="451"/>
      <c r="D55" s="80" t="s">
        <v>530</v>
      </c>
    </row>
    <row r="56" spans="1:4" ht="24" customHeight="1">
      <c r="A56" s="450"/>
      <c r="B56" s="139"/>
      <c r="C56" s="451"/>
      <c r="D56" s="78" t="s">
        <v>525</v>
      </c>
    </row>
    <row r="57" spans="1:4" ht="20.25" customHeight="1">
      <c r="A57" s="450"/>
      <c r="B57" s="139"/>
      <c r="C57" s="451"/>
      <c r="D57" s="78" t="s">
        <v>55</v>
      </c>
    </row>
    <row r="58" spans="1:4" ht="17.25" customHeight="1">
      <c r="A58" s="450"/>
      <c r="B58" s="139"/>
      <c r="C58" s="451"/>
      <c r="D58" s="78" t="s">
        <v>56</v>
      </c>
    </row>
    <row r="59" spans="1:4" ht="15.75" customHeight="1">
      <c r="A59" s="450"/>
      <c r="B59" s="139"/>
      <c r="C59" s="451"/>
      <c r="D59" s="78" t="s">
        <v>57</v>
      </c>
    </row>
    <row r="60" spans="1:4" ht="15.75" customHeight="1">
      <c r="A60" s="450"/>
      <c r="B60" s="139"/>
      <c r="C60" s="451"/>
      <c r="D60" s="78" t="s">
        <v>526</v>
      </c>
    </row>
    <row r="61" spans="1:4">
      <c r="A61" s="450"/>
      <c r="B61" s="139"/>
      <c r="C61" s="451"/>
      <c r="D61" s="78" t="s">
        <v>58</v>
      </c>
    </row>
    <row r="62" spans="1:4">
      <c r="A62" s="450"/>
      <c r="B62" s="139"/>
      <c r="C62" s="451"/>
      <c r="D62" s="78" t="s">
        <v>59</v>
      </c>
    </row>
    <row r="63" spans="1:4">
      <c r="A63" s="450"/>
      <c r="B63" s="139"/>
      <c r="C63" s="451"/>
      <c r="D63" s="78" t="s">
        <v>60</v>
      </c>
    </row>
    <row r="64" spans="1:4">
      <c r="A64" s="450"/>
      <c r="B64" s="139"/>
      <c r="C64" s="451"/>
      <c r="D64" s="78"/>
    </row>
    <row r="65" spans="1:4" ht="15.75" thickBot="1">
      <c r="A65" s="447"/>
      <c r="B65" s="141"/>
      <c r="C65" s="449"/>
      <c r="D65" s="74"/>
    </row>
    <row r="66" spans="1:4" ht="15" customHeight="1">
      <c r="A66" s="446" t="s">
        <v>61</v>
      </c>
      <c r="B66" s="140" t="s">
        <v>629</v>
      </c>
      <c r="C66" s="448" t="s">
        <v>62</v>
      </c>
      <c r="D66" s="70" t="s">
        <v>63</v>
      </c>
    </row>
    <row r="67" spans="1:4" ht="15.75" thickBot="1">
      <c r="A67" s="447"/>
      <c r="B67" s="141"/>
      <c r="C67" s="449"/>
      <c r="D67" s="74" t="s">
        <v>13</v>
      </c>
    </row>
    <row r="68" spans="1:4" ht="15" customHeight="1">
      <c r="A68" s="446" t="s">
        <v>64</v>
      </c>
      <c r="B68" s="140" t="s">
        <v>630</v>
      </c>
      <c r="C68" s="448" t="s">
        <v>65</v>
      </c>
      <c r="D68" s="78" t="s">
        <v>66</v>
      </c>
    </row>
    <row r="69" spans="1:4" ht="26.25">
      <c r="A69" s="450"/>
      <c r="B69" s="139"/>
      <c r="C69" s="451"/>
      <c r="D69" s="70" t="s">
        <v>67</v>
      </c>
    </row>
    <row r="70" spans="1:4" ht="15.75" thickBot="1">
      <c r="A70" s="447"/>
      <c r="B70" s="141"/>
      <c r="C70" s="449"/>
      <c r="D70" s="74" t="s">
        <v>68</v>
      </c>
    </row>
    <row r="71" spans="1:4" ht="15" customHeight="1">
      <c r="A71" s="446" t="s">
        <v>69</v>
      </c>
      <c r="B71" s="36" t="s">
        <v>631</v>
      </c>
      <c r="C71" s="448" t="s">
        <v>70</v>
      </c>
      <c r="D71" s="70" t="s">
        <v>71</v>
      </c>
    </row>
    <row r="72" spans="1:4" ht="15.75" thickBot="1">
      <c r="A72" s="447"/>
      <c r="B72" s="141"/>
      <c r="C72" s="449"/>
      <c r="D72" s="74" t="s">
        <v>13</v>
      </c>
    </row>
    <row r="73" spans="1:4" ht="15" customHeight="1">
      <c r="A73" s="446" t="s">
        <v>72</v>
      </c>
      <c r="B73" s="36" t="s">
        <v>632</v>
      </c>
      <c r="C73" s="448" t="s">
        <v>73</v>
      </c>
      <c r="D73" s="70" t="s">
        <v>12</v>
      </c>
    </row>
    <row r="74" spans="1:4" ht="15.75" thickBot="1">
      <c r="A74" s="447"/>
      <c r="B74" s="142"/>
      <c r="C74" s="449"/>
      <c r="D74" s="74" t="s">
        <v>13</v>
      </c>
    </row>
    <row r="75" spans="1:4" ht="30" customHeight="1" thickBot="1">
      <c r="A75" s="174" t="s">
        <v>74</v>
      </c>
      <c r="B75" s="36" t="s">
        <v>633</v>
      </c>
      <c r="C75" s="68" t="s">
        <v>75</v>
      </c>
      <c r="D75" s="74" t="s">
        <v>1078</v>
      </c>
    </row>
    <row r="76" spans="1:4">
      <c r="A76" s="446" t="s">
        <v>76</v>
      </c>
      <c r="B76" s="36" t="s">
        <v>634</v>
      </c>
      <c r="C76" s="448" t="s">
        <v>1077</v>
      </c>
      <c r="D76" s="70" t="s">
        <v>77</v>
      </c>
    </row>
    <row r="77" spans="1:4" ht="18" customHeight="1" thickBot="1">
      <c r="A77" s="447"/>
      <c r="B77" s="141"/>
      <c r="C77" s="449"/>
      <c r="D77" s="74" t="s">
        <v>78</v>
      </c>
    </row>
    <row r="78" spans="1:4">
      <c r="A78" s="442" t="s">
        <v>79</v>
      </c>
      <c r="B78" s="143"/>
      <c r="C78" s="444" t="s">
        <v>75</v>
      </c>
      <c r="D78" s="70" t="s">
        <v>12</v>
      </c>
    </row>
    <row r="79" spans="1:4" ht="15.75" thickBot="1">
      <c r="A79" s="443"/>
      <c r="B79" s="144"/>
      <c r="C79" s="445"/>
      <c r="D79" s="74" t="s">
        <v>13</v>
      </c>
    </row>
    <row r="80" spans="1:4">
      <c r="A80" s="442" t="s">
        <v>80</v>
      </c>
      <c r="B80" s="143"/>
      <c r="C80" s="444" t="s">
        <v>75</v>
      </c>
      <c r="D80" s="69" t="s">
        <v>12</v>
      </c>
    </row>
    <row r="81" spans="1:4" ht="15.75" thickBot="1">
      <c r="A81" s="443"/>
      <c r="B81" s="144"/>
      <c r="C81" s="445"/>
      <c r="D81" s="74" t="s">
        <v>13</v>
      </c>
    </row>
    <row r="82" spans="1:4" ht="15.75" thickBot="1">
      <c r="A82" s="62"/>
      <c r="B82" s="62"/>
      <c r="C82" s="62" t="s">
        <v>1001</v>
      </c>
      <c r="D82" s="62" t="s">
        <v>1002</v>
      </c>
    </row>
    <row r="83" spans="1:4">
      <c r="A83" s="1"/>
    </row>
    <row r="84" spans="1:4">
      <c r="A84" s="82" t="s">
        <v>531</v>
      </c>
      <c r="B84" s="82"/>
      <c r="C84" s="39"/>
      <c r="D84" s="39"/>
    </row>
    <row r="85" spans="1:4">
      <c r="A85" s="83" t="s">
        <v>81</v>
      </c>
      <c r="B85" s="83"/>
      <c r="C85" s="39"/>
      <c r="D85" s="39"/>
    </row>
    <row r="86" spans="1:4">
      <c r="A86" s="84"/>
      <c r="B86" s="84"/>
      <c r="C86" s="39"/>
      <c r="D86" s="39"/>
    </row>
    <row r="87" spans="1:4">
      <c r="A87" s="84" t="s">
        <v>82</v>
      </c>
      <c r="B87" s="84"/>
      <c r="C87" s="39"/>
      <c r="D87" s="39"/>
    </row>
    <row r="88" spans="1:4">
      <c r="A88" s="84" t="s">
        <v>83</v>
      </c>
      <c r="B88" s="84"/>
      <c r="C88" s="39"/>
      <c r="D88" s="39"/>
    </row>
    <row r="89" spans="1:4">
      <c r="A89" s="84"/>
      <c r="B89" s="84"/>
      <c r="C89" s="39"/>
      <c r="D89" s="39"/>
    </row>
    <row r="90" spans="1:4">
      <c r="A90" s="84" t="s">
        <v>84</v>
      </c>
      <c r="B90" s="84"/>
      <c r="C90" s="39"/>
      <c r="D90" s="39"/>
    </row>
    <row r="91" spans="1:4">
      <c r="A91" s="84" t="s">
        <v>85</v>
      </c>
      <c r="B91" s="84"/>
      <c r="C91" s="39"/>
      <c r="D91" s="39"/>
    </row>
    <row r="92" spans="1:4">
      <c r="A92" s="84"/>
      <c r="B92" s="84"/>
      <c r="C92" s="39"/>
      <c r="D92" s="39"/>
    </row>
    <row r="93" spans="1:4">
      <c r="A93" s="84" t="s">
        <v>86</v>
      </c>
      <c r="B93" s="84"/>
      <c r="C93" s="39"/>
      <c r="D93" s="39"/>
    </row>
    <row r="94" spans="1:4">
      <c r="A94" s="84"/>
      <c r="B94" s="84"/>
      <c r="C94" s="39"/>
      <c r="D94" s="39"/>
    </row>
    <row r="95" spans="1:4">
      <c r="A95" s="82" t="s">
        <v>534</v>
      </c>
      <c r="B95" s="82"/>
      <c r="C95" s="39"/>
      <c r="D95" s="39"/>
    </row>
    <row r="96" spans="1:4">
      <c r="A96" s="82" t="s">
        <v>87</v>
      </c>
      <c r="B96" s="82"/>
      <c r="C96" s="39"/>
      <c r="D96" s="39"/>
    </row>
    <row r="97" spans="1:4">
      <c r="A97" s="82" t="s">
        <v>88</v>
      </c>
      <c r="B97" s="82"/>
      <c r="C97" s="39"/>
      <c r="D97" s="39"/>
    </row>
    <row r="98" spans="1:4">
      <c r="A98" s="39"/>
      <c r="C98" s="39"/>
      <c r="D98" s="39"/>
    </row>
    <row r="99" spans="1:4">
      <c r="A99" s="39"/>
      <c r="C99" s="39"/>
      <c r="D99" s="39"/>
    </row>
    <row r="100" spans="1:4">
      <c r="A100" s="39" t="s">
        <v>89</v>
      </c>
      <c r="C100" s="39"/>
      <c r="D100" s="39"/>
    </row>
    <row r="101" spans="1:4">
      <c r="A101" s="39" t="s">
        <v>535</v>
      </c>
      <c r="C101" s="39"/>
      <c r="D101" s="39"/>
    </row>
    <row r="102" spans="1:4">
      <c r="A102" s="39"/>
      <c r="C102" s="39"/>
      <c r="D102" s="39"/>
    </row>
    <row r="103" spans="1:4">
      <c r="A103" s="85" t="s">
        <v>532</v>
      </c>
      <c r="B103" s="85"/>
      <c r="C103" s="39"/>
      <c r="D103" s="39"/>
    </row>
    <row r="104" spans="1:4">
      <c r="A104" s="85"/>
      <c r="B104" s="85"/>
      <c r="C104" s="39"/>
      <c r="D104" s="39"/>
    </row>
    <row r="105" spans="1:4">
      <c r="A105" s="85" t="s">
        <v>533</v>
      </c>
      <c r="B105" s="85"/>
      <c r="C105" s="39"/>
      <c r="D105" s="39"/>
    </row>
    <row r="106" spans="1:4">
      <c r="A106" s="85" t="s">
        <v>90</v>
      </c>
      <c r="B106" s="85"/>
      <c r="C106" s="39"/>
      <c r="D106" s="39"/>
    </row>
    <row r="107" spans="1:4">
      <c r="A107" s="85"/>
      <c r="B107" s="85"/>
      <c r="C107" s="39"/>
      <c r="D107" s="39"/>
    </row>
    <row r="108" spans="1:4">
      <c r="A108" s="39" t="s">
        <v>743</v>
      </c>
      <c r="C108" s="39"/>
      <c r="D108" s="39"/>
    </row>
    <row r="109" spans="1:4">
      <c r="A109" s="86"/>
      <c r="B109" s="86"/>
      <c r="C109" s="86" t="s">
        <v>301</v>
      </c>
      <c r="D109" s="39"/>
    </row>
    <row r="110" spans="1:4">
      <c r="A110" s="39" t="s">
        <v>91</v>
      </c>
      <c r="C110" s="39"/>
      <c r="D110" s="39"/>
    </row>
    <row r="111" spans="1:4">
      <c r="A111" s="86" t="s">
        <v>92</v>
      </c>
      <c r="B111" s="86"/>
      <c r="C111" s="39"/>
      <c r="D111" s="39"/>
    </row>
    <row r="112" spans="1:4">
      <c r="A112" s="86"/>
      <c r="B112" s="86"/>
      <c r="C112" s="39"/>
      <c r="D112" s="39"/>
    </row>
    <row r="113" spans="1:4">
      <c r="A113" s="86" t="s">
        <v>93</v>
      </c>
      <c r="B113" s="86"/>
      <c r="C113" s="39"/>
      <c r="D113" s="39"/>
    </row>
    <row r="114" spans="1:4">
      <c r="A114" s="86" t="s">
        <v>94</v>
      </c>
      <c r="B114" s="86"/>
      <c r="C114" s="39"/>
      <c r="D114" s="39"/>
    </row>
    <row r="115" spans="1:4">
      <c r="A115" s="86"/>
      <c r="B115" s="86"/>
      <c r="C115" s="39"/>
      <c r="D115" s="39"/>
    </row>
    <row r="116" spans="1:4">
      <c r="A116" s="86" t="s">
        <v>95</v>
      </c>
      <c r="B116" s="86"/>
      <c r="C116" s="39"/>
      <c r="D116" s="39"/>
    </row>
    <row r="117" spans="1:4">
      <c r="A117" s="86" t="s">
        <v>96</v>
      </c>
      <c r="B117" s="86"/>
      <c r="C117" s="39"/>
      <c r="D117" s="39"/>
    </row>
    <row r="118" spans="1:4">
      <c r="A118" s="86"/>
      <c r="B118" s="86"/>
      <c r="C118" s="39"/>
      <c r="D118" s="39"/>
    </row>
    <row r="119" spans="1:4">
      <c r="A119" s="86" t="s">
        <v>97</v>
      </c>
      <c r="B119" s="86"/>
      <c r="C119" s="39"/>
      <c r="D119" s="39"/>
    </row>
    <row r="120" spans="1:4" ht="15.75" thickBot="1">
      <c r="A120" s="86"/>
      <c r="B120" s="86"/>
      <c r="C120" s="39"/>
      <c r="D120" s="39"/>
    </row>
    <row r="121" spans="1:4" ht="15.75" thickBot="1">
      <c r="A121" s="87"/>
      <c r="B121" s="135"/>
      <c r="C121" s="39"/>
      <c r="D121" s="39"/>
    </row>
    <row r="122" spans="1:4" ht="15.75" thickBot="1">
      <c r="A122" s="88" t="s">
        <v>98</v>
      </c>
      <c r="B122" s="136"/>
      <c r="C122" s="39"/>
      <c r="D122" s="39"/>
    </row>
    <row r="123" spans="1:4" ht="15.75" thickBot="1">
      <c r="A123" s="89" t="s">
        <v>99</v>
      </c>
      <c r="B123" s="137"/>
      <c r="C123" s="39"/>
      <c r="D123" s="39"/>
    </row>
    <row r="124" spans="1:4" ht="15.75" thickBot="1">
      <c r="A124" s="88" t="s">
        <v>100</v>
      </c>
      <c r="B124" s="136"/>
      <c r="C124" s="39"/>
      <c r="D124" s="39"/>
    </row>
    <row r="125" spans="1:4" ht="15.75" thickBot="1">
      <c r="A125" s="89" t="s">
        <v>101</v>
      </c>
      <c r="B125" s="137"/>
      <c r="C125" s="39"/>
      <c r="D125" s="39"/>
    </row>
    <row r="126" spans="1:4" ht="15.75" thickBot="1">
      <c r="A126" s="88" t="s">
        <v>102</v>
      </c>
      <c r="B126" s="136"/>
      <c r="C126" s="39"/>
      <c r="D126" s="39"/>
    </row>
    <row r="127" spans="1:4" ht="15.75" thickBot="1">
      <c r="A127" s="89" t="s">
        <v>103</v>
      </c>
      <c r="B127" s="137"/>
      <c r="C127" s="39"/>
      <c r="D127" s="39"/>
    </row>
    <row r="128" spans="1:4" ht="15.75" thickBot="1">
      <c r="A128" s="88" t="s">
        <v>104</v>
      </c>
      <c r="B128" s="136"/>
      <c r="C128" s="39"/>
      <c r="D128" s="39"/>
    </row>
    <row r="129" spans="1:4">
      <c r="A129" s="86"/>
      <c r="B129" s="86"/>
      <c r="C129" s="39"/>
      <c r="D129" s="39"/>
    </row>
    <row r="130" spans="1:4">
      <c r="A130" s="86" t="s">
        <v>105</v>
      </c>
      <c r="B130" s="86"/>
      <c r="C130" s="39"/>
      <c r="D130" s="39"/>
    </row>
    <row r="131" spans="1:4">
      <c r="A131" s="86"/>
      <c r="B131" s="86"/>
      <c r="C131" s="39"/>
      <c r="D131" s="39"/>
    </row>
    <row r="132" spans="1:4">
      <c r="A132" s="86" t="s">
        <v>106</v>
      </c>
      <c r="B132" s="86"/>
      <c r="C132" s="39"/>
      <c r="D132" s="39"/>
    </row>
    <row r="133" spans="1:4">
      <c r="A133" s="86" t="s">
        <v>107</v>
      </c>
      <c r="B133" s="86"/>
      <c r="C133" s="39"/>
      <c r="D133" s="39"/>
    </row>
    <row r="134" spans="1:4">
      <c r="A134" s="86" t="s">
        <v>297</v>
      </c>
      <c r="B134" s="86"/>
      <c r="C134" s="39"/>
      <c r="D134" s="39"/>
    </row>
    <row r="135" spans="1:4">
      <c r="A135" s="86"/>
      <c r="B135" s="86"/>
      <c r="C135" s="39"/>
      <c r="D135" s="39"/>
    </row>
    <row r="136" spans="1:4">
      <c r="A136" s="86" t="s">
        <v>108</v>
      </c>
      <c r="B136" s="86"/>
      <c r="C136" s="39"/>
      <c r="D136" s="39"/>
    </row>
    <row r="137" spans="1:4">
      <c r="A137" s="86"/>
      <c r="B137" s="86"/>
      <c r="C137" s="39"/>
      <c r="D137" s="39"/>
    </row>
    <row r="138" spans="1:4">
      <c r="A138" s="86" t="s">
        <v>109</v>
      </c>
      <c r="B138" s="86"/>
      <c r="C138" s="86" t="s">
        <v>110</v>
      </c>
      <c r="D138" s="39"/>
    </row>
    <row r="139" spans="1:4">
      <c r="A139" s="86" t="s">
        <v>111</v>
      </c>
      <c r="B139" s="86"/>
      <c r="C139" s="39"/>
      <c r="D139" s="39"/>
    </row>
    <row r="140" spans="1:4">
      <c r="A140" s="86" t="s">
        <v>112</v>
      </c>
      <c r="B140" s="86"/>
      <c r="C140" s="39"/>
      <c r="D140" s="39"/>
    </row>
    <row r="141" spans="1:4">
      <c r="A141" s="86"/>
      <c r="B141" s="86"/>
      <c r="C141" s="39"/>
      <c r="D141" s="39"/>
    </row>
    <row r="142" spans="1:4">
      <c r="A142" s="86" t="s">
        <v>113</v>
      </c>
      <c r="B142" s="86"/>
      <c r="C142" s="39"/>
      <c r="D142" s="39"/>
    </row>
    <row r="143" spans="1:4">
      <c r="A143" s="86" t="s">
        <v>114</v>
      </c>
      <c r="B143" s="86"/>
      <c r="C143" s="39"/>
      <c r="D143" s="39"/>
    </row>
    <row r="144" spans="1:4">
      <c r="A144" s="86" t="s">
        <v>115</v>
      </c>
      <c r="B144" s="86"/>
      <c r="C144" s="39"/>
      <c r="D144" s="39"/>
    </row>
    <row r="145" spans="1:4">
      <c r="A145" s="86"/>
      <c r="B145" s="86"/>
      <c r="C145" s="39"/>
      <c r="D145" s="39"/>
    </row>
    <row r="146" spans="1:4">
      <c r="A146" s="86" t="s">
        <v>116</v>
      </c>
      <c r="B146" s="86"/>
      <c r="C146" s="39"/>
      <c r="D146" s="39"/>
    </row>
    <row r="147" spans="1:4">
      <c r="A147" s="39"/>
      <c r="C147" s="39"/>
      <c r="D147" s="39"/>
    </row>
    <row r="148" spans="1:4">
      <c r="A148" s="39"/>
      <c r="C148" s="39"/>
      <c r="D148" s="39"/>
    </row>
    <row r="149" spans="1:4">
      <c r="A149" s="39"/>
      <c r="C149" s="39"/>
      <c r="D149" s="39"/>
    </row>
    <row r="150" spans="1:4">
      <c r="A150" s="39"/>
      <c r="C150" s="39"/>
      <c r="D150" s="39"/>
    </row>
    <row r="151" spans="1:4">
      <c r="A151" s="39"/>
      <c r="C151" s="39"/>
      <c r="D151" s="39"/>
    </row>
  </sheetData>
  <mergeCells count="34">
    <mergeCell ref="A5:A15"/>
    <mergeCell ref="C5:C15"/>
    <mergeCell ref="A16:A17"/>
    <mergeCell ref="C16:C17"/>
    <mergeCell ref="A18:A19"/>
    <mergeCell ref="C18:C19"/>
    <mergeCell ref="A20:A29"/>
    <mergeCell ref="C20:C29"/>
    <mergeCell ref="A30:A41"/>
    <mergeCell ref="C30:C41"/>
    <mergeCell ref="A42:A43"/>
    <mergeCell ref="C42:C43"/>
    <mergeCell ref="A44:A45"/>
    <mergeCell ref="C44:C45"/>
    <mergeCell ref="A46:A47"/>
    <mergeCell ref="C46:C47"/>
    <mergeCell ref="A48:A49"/>
    <mergeCell ref="C48:C49"/>
    <mergeCell ref="A50:A65"/>
    <mergeCell ref="C50:C65"/>
    <mergeCell ref="A66:A67"/>
    <mergeCell ref="C66:C67"/>
    <mergeCell ref="A68:A70"/>
    <mergeCell ref="C68:C70"/>
    <mergeCell ref="A78:A79"/>
    <mergeCell ref="C78:C79"/>
    <mergeCell ref="A80:A81"/>
    <mergeCell ref="C80:C81"/>
    <mergeCell ref="A71:A72"/>
    <mergeCell ref="C71:C72"/>
    <mergeCell ref="A73:A74"/>
    <mergeCell ref="C73:C74"/>
    <mergeCell ref="A76:A77"/>
    <mergeCell ref="C76:C77"/>
  </mergeCells>
  <hyperlinks>
    <hyperlink ref="D53" r:id="rId1" display="http://10.16.97.10/FileTransfer/isisftQuery.jsp"/>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dimension ref="A1:C33"/>
  <sheetViews>
    <sheetView topLeftCell="A5" workbookViewId="0">
      <selection activeCell="C5" sqref="C5"/>
    </sheetView>
  </sheetViews>
  <sheetFormatPr defaultRowHeight="15"/>
  <cols>
    <col min="1" max="1" width="7.42578125" customWidth="1"/>
    <col min="2" max="2" width="47.42578125" bestFit="1" customWidth="1"/>
    <col min="3" max="3" width="119" customWidth="1"/>
  </cols>
  <sheetData>
    <row r="1" spans="1:3">
      <c r="A1" s="39"/>
      <c r="B1" s="86" t="s">
        <v>606</v>
      </c>
      <c r="C1" s="39"/>
    </row>
    <row r="2" spans="1:3">
      <c r="A2" s="39"/>
      <c r="B2" s="86" t="s">
        <v>607</v>
      </c>
      <c r="C2" s="39"/>
    </row>
    <row r="3" spans="1:3" ht="409.5">
      <c r="A3" s="127">
        <v>1</v>
      </c>
      <c r="B3" s="127" t="s">
        <v>608</v>
      </c>
      <c r="C3" s="128" t="s">
        <v>609</v>
      </c>
    </row>
    <row r="4" spans="1:3" ht="409.5">
      <c r="A4" s="125">
        <v>2</v>
      </c>
      <c r="B4" s="129" t="s">
        <v>610</v>
      </c>
      <c r="C4" s="126" t="s">
        <v>611</v>
      </c>
    </row>
    <row r="5" spans="1:3" ht="409.5">
      <c r="A5" s="125">
        <v>3</v>
      </c>
      <c r="B5" s="129" t="s">
        <v>612</v>
      </c>
      <c r="C5" s="132" t="s">
        <v>613</v>
      </c>
    </row>
    <row r="6" spans="1:3">
      <c r="A6" s="125"/>
      <c r="B6" s="129"/>
      <c r="C6" s="125"/>
    </row>
    <row r="7" spans="1:3">
      <c r="A7" s="125"/>
      <c r="B7" s="129"/>
      <c r="C7" s="125"/>
    </row>
    <row r="8" spans="1:3">
      <c r="A8" s="125"/>
      <c r="B8" s="129"/>
      <c r="C8" s="125"/>
    </row>
    <row r="9" spans="1:3">
      <c r="A9" s="125"/>
      <c r="B9" s="129"/>
      <c r="C9" s="125"/>
    </row>
    <row r="10" spans="1:3">
      <c r="A10" s="130"/>
      <c r="B10" s="131"/>
      <c r="C10" s="130"/>
    </row>
    <row r="11" spans="1:3">
      <c r="A11" s="125"/>
      <c r="B11" s="129"/>
      <c r="C11" s="125"/>
    </row>
    <row r="12" spans="1:3">
      <c r="A12" s="130"/>
      <c r="B12" s="131"/>
      <c r="C12" s="130"/>
    </row>
    <row r="13" spans="1:3">
      <c r="A13" s="130"/>
      <c r="B13" s="130"/>
      <c r="C13" s="130"/>
    </row>
    <row r="14" spans="1:3">
      <c r="A14" s="125"/>
      <c r="B14" s="125"/>
      <c r="C14" s="125"/>
    </row>
    <row r="15" spans="1:3">
      <c r="A15" s="125"/>
      <c r="B15" s="125"/>
      <c r="C15" s="125"/>
    </row>
    <row r="16" spans="1:3">
      <c r="A16" s="125"/>
      <c r="B16" s="125"/>
      <c r="C16" s="125"/>
    </row>
    <row r="17" spans="1:3">
      <c r="A17" s="125"/>
      <c r="B17" s="125"/>
      <c r="C17" s="125"/>
    </row>
    <row r="18" spans="1:3">
      <c r="A18" s="125"/>
      <c r="B18" s="125"/>
      <c r="C18" s="125"/>
    </row>
    <row r="19" spans="1:3">
      <c r="A19" s="125"/>
      <c r="B19" s="125"/>
      <c r="C19" s="125"/>
    </row>
    <row r="20" spans="1:3">
      <c r="A20" s="125"/>
      <c r="B20" s="125"/>
      <c r="C20" s="125"/>
    </row>
    <row r="21" spans="1:3">
      <c r="A21" s="125"/>
      <c r="B21" s="125"/>
      <c r="C21" s="125"/>
    </row>
    <row r="22" spans="1:3">
      <c r="A22" s="125"/>
      <c r="B22" s="125"/>
      <c r="C22" s="125"/>
    </row>
    <row r="23" spans="1:3">
      <c r="A23" s="125"/>
      <c r="B23" s="125"/>
      <c r="C23" s="125"/>
    </row>
    <row r="24" spans="1:3">
      <c r="A24" s="125"/>
      <c r="B24" s="125"/>
      <c r="C24" s="125"/>
    </row>
    <row r="25" spans="1:3">
      <c r="A25" s="125"/>
      <c r="B25" s="125"/>
      <c r="C25" s="125"/>
    </row>
    <row r="26" spans="1:3">
      <c r="A26" s="125"/>
      <c r="B26" s="125"/>
      <c r="C26" s="125"/>
    </row>
    <row r="27" spans="1:3">
      <c r="A27" s="125"/>
      <c r="B27" s="125"/>
      <c r="C27" s="125"/>
    </row>
    <row r="28" spans="1:3">
      <c r="A28" s="39"/>
      <c r="B28" s="39"/>
      <c r="C28" s="39"/>
    </row>
    <row r="29" spans="1:3">
      <c r="A29" s="39"/>
      <c r="B29" s="39"/>
      <c r="C29" s="39"/>
    </row>
    <row r="30" spans="1:3">
      <c r="A30" s="39"/>
      <c r="B30" s="39"/>
      <c r="C30" s="39"/>
    </row>
    <row r="31" spans="1:3">
      <c r="A31" s="39"/>
      <c r="B31" s="39"/>
      <c r="C31" s="39"/>
    </row>
    <row r="32" spans="1:3">
      <c r="A32" s="39"/>
      <c r="B32" s="39"/>
      <c r="C32" s="39"/>
    </row>
    <row r="33" spans="1:3">
      <c r="A33" s="39"/>
      <c r="B33" s="39"/>
      <c r="C33" s="39"/>
    </row>
  </sheetData>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dimension ref="B1:G14"/>
  <sheetViews>
    <sheetView topLeftCell="A4" workbookViewId="0">
      <selection activeCell="G7" sqref="G7"/>
    </sheetView>
  </sheetViews>
  <sheetFormatPr defaultRowHeight="15"/>
  <cols>
    <col min="2" max="2" width="9.28515625" bestFit="1" customWidth="1"/>
    <col min="6" max="6" width="8.85546875" bestFit="1" customWidth="1"/>
    <col min="7" max="7" width="60" customWidth="1"/>
  </cols>
  <sheetData>
    <row r="1" spans="2:7" ht="15.75" thickBot="1"/>
    <row r="2" spans="2:7" ht="77.25" thickBot="1">
      <c r="B2" s="151" t="s">
        <v>667</v>
      </c>
      <c r="C2" s="599" t="s">
        <v>575</v>
      </c>
      <c r="D2" s="599" t="s">
        <v>396</v>
      </c>
      <c r="E2" s="599" t="s">
        <v>615</v>
      </c>
      <c r="F2" s="152" t="s">
        <v>668</v>
      </c>
      <c r="G2" s="153" t="s">
        <v>669</v>
      </c>
    </row>
    <row r="3" spans="2:7" ht="75.75" thickBot="1">
      <c r="B3" s="154" t="s">
        <v>670</v>
      </c>
      <c r="C3" s="600"/>
      <c r="D3" s="600"/>
      <c r="E3" s="600"/>
      <c r="F3" s="155" t="s">
        <v>671</v>
      </c>
      <c r="G3" s="156" t="s">
        <v>672</v>
      </c>
    </row>
    <row r="4" spans="2:7" ht="15.75" thickBot="1">
      <c r="B4" s="154"/>
      <c r="C4" s="600"/>
      <c r="D4" s="600"/>
      <c r="E4" s="600"/>
      <c r="F4" s="155"/>
      <c r="G4" s="156" t="s">
        <v>673</v>
      </c>
    </row>
    <row r="5" spans="2:7" ht="23.25" thickBot="1">
      <c r="B5" s="154"/>
      <c r="C5" s="600"/>
      <c r="D5" s="600"/>
      <c r="E5" s="600"/>
      <c r="F5" s="155"/>
      <c r="G5" s="156" t="s">
        <v>674</v>
      </c>
    </row>
    <row r="6" spans="2:7" ht="15.75" thickBot="1">
      <c r="B6" s="154"/>
      <c r="C6" s="600"/>
      <c r="D6" s="600"/>
      <c r="E6" s="600"/>
      <c r="F6" s="155"/>
      <c r="G6" s="157" t="s">
        <v>675</v>
      </c>
    </row>
    <row r="7" spans="2:7" ht="15.75" thickBot="1">
      <c r="B7" s="158"/>
      <c r="C7" s="601"/>
      <c r="D7" s="601"/>
      <c r="E7" s="601"/>
      <c r="F7" s="159"/>
      <c r="G7" s="157" t="s">
        <v>666</v>
      </c>
    </row>
    <row r="8" spans="2:7">
      <c r="B8" s="160">
        <v>1435383</v>
      </c>
    </row>
    <row r="9" spans="2:7">
      <c r="B9" s="160" t="s">
        <v>676</v>
      </c>
    </row>
    <row r="10" spans="2:7" ht="30.75" thickBot="1">
      <c r="F10" s="161" t="s">
        <v>677</v>
      </c>
      <c r="G10" s="162" t="s">
        <v>678</v>
      </c>
    </row>
    <row r="11" spans="2:7" ht="30.75" thickBot="1">
      <c r="F11" s="161" t="s">
        <v>679</v>
      </c>
      <c r="G11" s="162" t="s">
        <v>680</v>
      </c>
    </row>
    <row r="12" spans="2:7" ht="30.75" thickBot="1">
      <c r="F12" s="161" t="s">
        <v>681</v>
      </c>
      <c r="G12" s="162" t="s">
        <v>682</v>
      </c>
    </row>
    <row r="13" spans="2:7" ht="15.75" thickBot="1">
      <c r="F13" s="161" t="s">
        <v>683</v>
      </c>
      <c r="G13" s="163">
        <v>1622</v>
      </c>
    </row>
    <row r="14" spans="2:7" ht="30.75" thickBot="1">
      <c r="F14" s="161" t="s">
        <v>684</v>
      </c>
      <c r="G14" s="162" t="s">
        <v>685</v>
      </c>
    </row>
  </sheetData>
  <mergeCells count="3">
    <mergeCell ref="C2:C7"/>
    <mergeCell ref="D2:D7"/>
    <mergeCell ref="E2:E7"/>
  </mergeCells>
  <hyperlinks>
    <hyperlink ref="B2" r:id="rId1" tooltip="http://10.23.152.132:8080/" display="http://10.23.152.132:8080/"/>
    <hyperlink ref="G6" r:id="rId2" tooltip="https://10.23.153.130:10001/ibm/console/login.do"/>
    <hyperlink ref="G7" r:id="rId3"/>
  </hyperlinks>
  <pageMargins left="0.7" right="0.7" top="0.75" bottom="0.75" header="0.3" footer="0.3"/>
  <pageSetup paperSize="9" orientation="portrait" verticalDpi="0" r:id="rId4"/>
</worksheet>
</file>

<file path=xl/worksheets/sheet22.xml><?xml version="1.0" encoding="utf-8"?>
<worksheet xmlns="http://schemas.openxmlformats.org/spreadsheetml/2006/main" xmlns:r="http://schemas.openxmlformats.org/officeDocument/2006/relationships">
  <dimension ref="B1:G25"/>
  <sheetViews>
    <sheetView topLeftCell="A10" workbookViewId="0">
      <selection activeCell="C3" sqref="C3:G12"/>
    </sheetView>
  </sheetViews>
  <sheetFormatPr defaultRowHeight="15"/>
  <cols>
    <col min="2" max="2" width="30.7109375" customWidth="1"/>
    <col min="3" max="3" width="47.140625" bestFit="1" customWidth="1"/>
    <col min="4" max="4" width="28.140625" bestFit="1" customWidth="1"/>
    <col min="7" max="7" width="18.42578125" customWidth="1"/>
  </cols>
  <sheetData>
    <row r="1" spans="2:7" ht="15.75" thickBot="1"/>
    <row r="2" spans="2:7" ht="54.75" thickBot="1">
      <c r="B2" s="204" t="s">
        <v>1000</v>
      </c>
      <c r="C2" s="204" t="s">
        <v>942</v>
      </c>
      <c r="D2" s="204" t="s">
        <v>943</v>
      </c>
      <c r="E2" s="204" t="s">
        <v>944</v>
      </c>
      <c r="F2" s="205" t="s">
        <v>945</v>
      </c>
      <c r="G2" s="324" t="s">
        <v>1408</v>
      </c>
    </row>
    <row r="3" spans="2:7" ht="18.75" thickBot="1">
      <c r="B3" s="202" t="s">
        <v>950</v>
      </c>
      <c r="C3" s="203" t="s">
        <v>951</v>
      </c>
      <c r="D3" s="203">
        <v>20</v>
      </c>
      <c r="E3" s="202">
        <v>1</v>
      </c>
      <c r="F3" s="206">
        <v>1</v>
      </c>
      <c r="G3" s="325">
        <f t="shared" ref="G3:G25" si="0">(F3/E3)*100</f>
        <v>100</v>
      </c>
    </row>
    <row r="4" spans="2:7" ht="18.75" thickBot="1">
      <c r="B4" s="202" t="s">
        <v>976</v>
      </c>
      <c r="C4" s="203" t="s">
        <v>974</v>
      </c>
      <c r="D4" s="203" t="s">
        <v>977</v>
      </c>
      <c r="E4" s="202">
        <v>5</v>
      </c>
      <c r="F4" s="206">
        <v>5</v>
      </c>
      <c r="G4" s="325">
        <f t="shared" si="0"/>
        <v>100</v>
      </c>
    </row>
    <row r="5" spans="2:7" ht="18.75" thickBot="1">
      <c r="B5" s="202" t="s">
        <v>978</v>
      </c>
      <c r="C5" s="203" t="s">
        <v>979</v>
      </c>
      <c r="D5" s="203">
        <v>71</v>
      </c>
      <c r="E5" s="202">
        <v>1</v>
      </c>
      <c r="F5" s="206">
        <v>1</v>
      </c>
      <c r="G5" s="325">
        <f t="shared" si="0"/>
        <v>100</v>
      </c>
    </row>
    <row r="6" spans="2:7" ht="18.75" thickBot="1">
      <c r="B6" s="202" t="s">
        <v>990</v>
      </c>
      <c r="C6" s="203" t="s">
        <v>991</v>
      </c>
      <c r="D6" s="203">
        <v>22</v>
      </c>
      <c r="E6" s="202">
        <v>1</v>
      </c>
      <c r="F6" s="206">
        <v>1</v>
      </c>
      <c r="G6" s="325">
        <f t="shared" si="0"/>
        <v>100</v>
      </c>
    </row>
    <row r="7" spans="2:7" ht="18.75" thickBot="1">
      <c r="B7" s="202" t="s">
        <v>952</v>
      </c>
      <c r="C7" s="203" t="s">
        <v>951</v>
      </c>
      <c r="D7" s="203" t="s">
        <v>953</v>
      </c>
      <c r="E7" s="202">
        <v>5</v>
      </c>
      <c r="F7" s="206">
        <v>4</v>
      </c>
      <c r="G7" s="325">
        <f t="shared" si="0"/>
        <v>80</v>
      </c>
    </row>
    <row r="8" spans="2:7" ht="18.75" thickBot="1">
      <c r="B8" s="202" t="s">
        <v>984</v>
      </c>
      <c r="C8" s="203" t="s">
        <v>983</v>
      </c>
      <c r="D8" s="203" t="s">
        <v>985</v>
      </c>
      <c r="E8" s="202">
        <v>4</v>
      </c>
      <c r="F8" s="206">
        <v>3</v>
      </c>
      <c r="G8" s="325">
        <f t="shared" si="0"/>
        <v>75</v>
      </c>
    </row>
    <row r="9" spans="2:7" ht="18.75" thickBot="1">
      <c r="B9" s="202" t="s">
        <v>992</v>
      </c>
      <c r="C9" s="203" t="s">
        <v>991</v>
      </c>
      <c r="D9" s="203" t="s">
        <v>993</v>
      </c>
      <c r="E9" s="202">
        <v>7</v>
      </c>
      <c r="F9" s="206">
        <v>5</v>
      </c>
      <c r="G9" s="325">
        <f t="shared" si="0"/>
        <v>71.428571428571431</v>
      </c>
    </row>
    <row r="10" spans="2:7" ht="18.75" thickBot="1">
      <c r="B10" s="202" t="s">
        <v>966</v>
      </c>
      <c r="C10" s="203" t="s">
        <v>967</v>
      </c>
      <c r="D10" s="203" t="s">
        <v>968</v>
      </c>
      <c r="E10" s="202">
        <v>3</v>
      </c>
      <c r="F10" s="206">
        <v>2</v>
      </c>
      <c r="G10" s="325">
        <f t="shared" si="0"/>
        <v>66.666666666666657</v>
      </c>
    </row>
    <row r="11" spans="2:7" ht="18.75" thickBot="1">
      <c r="B11" s="202" t="s">
        <v>997</v>
      </c>
      <c r="C11" s="203" t="s">
        <v>998</v>
      </c>
      <c r="D11" s="203" t="s">
        <v>999</v>
      </c>
      <c r="E11" s="202">
        <v>3</v>
      </c>
      <c r="F11" s="206">
        <v>2</v>
      </c>
      <c r="G11" s="325">
        <f t="shared" si="0"/>
        <v>66.666666666666657</v>
      </c>
    </row>
    <row r="12" spans="2:7" ht="18.75" thickBot="1">
      <c r="B12" s="202" t="s">
        <v>988</v>
      </c>
      <c r="C12" s="203" t="s">
        <v>987</v>
      </c>
      <c r="D12" s="203" t="s">
        <v>989</v>
      </c>
      <c r="E12" s="202">
        <v>7</v>
      </c>
      <c r="F12" s="206">
        <v>4</v>
      </c>
      <c r="G12" s="325">
        <f t="shared" si="0"/>
        <v>57.142857142857139</v>
      </c>
    </row>
    <row r="13" spans="2:7" ht="18.75" thickBot="1">
      <c r="B13" s="326" t="s">
        <v>971</v>
      </c>
      <c r="C13" s="327" t="s">
        <v>970</v>
      </c>
      <c r="D13" s="327" t="s">
        <v>972</v>
      </c>
      <c r="E13" s="326">
        <v>7</v>
      </c>
      <c r="F13" s="328">
        <v>3</v>
      </c>
      <c r="G13" s="329">
        <f t="shared" si="0"/>
        <v>42.857142857142854</v>
      </c>
    </row>
    <row r="14" spans="2:7" ht="18.75" thickBot="1">
      <c r="B14" s="326" t="s">
        <v>954</v>
      </c>
      <c r="C14" s="327" t="s">
        <v>955</v>
      </c>
      <c r="D14" s="327" t="s">
        <v>956</v>
      </c>
      <c r="E14" s="326">
        <v>3</v>
      </c>
      <c r="F14" s="328">
        <v>1</v>
      </c>
      <c r="G14" s="329">
        <f t="shared" si="0"/>
        <v>33.333333333333329</v>
      </c>
    </row>
    <row r="15" spans="2:7" ht="18.75" thickBot="1">
      <c r="B15" s="326" t="s">
        <v>957</v>
      </c>
      <c r="C15" s="327" t="s">
        <v>958</v>
      </c>
      <c r="D15" s="327" t="s">
        <v>959</v>
      </c>
      <c r="E15" s="326">
        <v>3</v>
      </c>
      <c r="F15" s="328">
        <v>1</v>
      </c>
      <c r="G15" s="329">
        <f t="shared" si="0"/>
        <v>33.333333333333329</v>
      </c>
    </row>
    <row r="16" spans="2:7" ht="18.75" thickBot="1">
      <c r="B16" s="326" t="s">
        <v>960</v>
      </c>
      <c r="C16" s="327" t="s">
        <v>961</v>
      </c>
      <c r="D16" s="327" t="s">
        <v>962</v>
      </c>
      <c r="E16" s="326">
        <v>3</v>
      </c>
      <c r="F16" s="328">
        <v>1</v>
      </c>
      <c r="G16" s="329">
        <f t="shared" si="0"/>
        <v>33.333333333333329</v>
      </c>
    </row>
    <row r="17" spans="2:7" ht="18.75" thickBot="1">
      <c r="B17" s="326" t="s">
        <v>963</v>
      </c>
      <c r="C17" s="327" t="s">
        <v>964</v>
      </c>
      <c r="D17" s="327" t="s">
        <v>965</v>
      </c>
      <c r="E17" s="326">
        <v>3</v>
      </c>
      <c r="F17" s="328">
        <v>1</v>
      </c>
      <c r="G17" s="329">
        <f t="shared" si="0"/>
        <v>33.333333333333329</v>
      </c>
    </row>
    <row r="18" spans="2:7" ht="18.75" thickBot="1">
      <c r="B18" s="326" t="s">
        <v>980</v>
      </c>
      <c r="C18" s="327" t="s">
        <v>979</v>
      </c>
      <c r="D18" s="327" t="s">
        <v>981</v>
      </c>
      <c r="E18" s="326">
        <v>7</v>
      </c>
      <c r="F18" s="328">
        <v>2</v>
      </c>
      <c r="G18" s="329">
        <f t="shared" si="0"/>
        <v>28.571428571428569</v>
      </c>
    </row>
    <row r="19" spans="2:7" ht="18.75" thickBot="1">
      <c r="B19" s="326" t="s">
        <v>946</v>
      </c>
      <c r="C19" s="327" t="s">
        <v>947</v>
      </c>
      <c r="D19" s="327">
        <v>39</v>
      </c>
      <c r="E19" s="326">
        <v>1</v>
      </c>
      <c r="F19" s="328">
        <v>0</v>
      </c>
      <c r="G19" s="329">
        <f t="shared" si="0"/>
        <v>0</v>
      </c>
    </row>
    <row r="20" spans="2:7" ht="18.75" thickBot="1">
      <c r="B20" s="326" t="s">
        <v>948</v>
      </c>
      <c r="C20" s="327" t="s">
        <v>947</v>
      </c>
      <c r="D20" s="327" t="s">
        <v>949</v>
      </c>
      <c r="E20" s="326">
        <v>2</v>
      </c>
      <c r="F20" s="328">
        <v>0</v>
      </c>
      <c r="G20" s="329">
        <f t="shared" si="0"/>
        <v>0</v>
      </c>
    </row>
    <row r="21" spans="2:7" ht="18.75" thickBot="1">
      <c r="B21" s="326" t="s">
        <v>969</v>
      </c>
      <c r="C21" s="327" t="s">
        <v>970</v>
      </c>
      <c r="D21" s="327">
        <v>65</v>
      </c>
      <c r="E21" s="326">
        <v>1</v>
      </c>
      <c r="F21" s="328">
        <v>0</v>
      </c>
      <c r="G21" s="329">
        <f t="shared" si="0"/>
        <v>0</v>
      </c>
    </row>
    <row r="22" spans="2:7" ht="18.75" thickBot="1">
      <c r="B22" s="326" t="s">
        <v>973</v>
      </c>
      <c r="C22" s="327" t="s">
        <v>974</v>
      </c>
      <c r="D22" s="327" t="s">
        <v>975</v>
      </c>
      <c r="E22" s="326">
        <v>3</v>
      </c>
      <c r="F22" s="328">
        <v>0</v>
      </c>
      <c r="G22" s="329">
        <f t="shared" si="0"/>
        <v>0</v>
      </c>
    </row>
    <row r="23" spans="2:7" ht="18.75" thickBot="1">
      <c r="B23" s="326" t="s">
        <v>982</v>
      </c>
      <c r="C23" s="327" t="s">
        <v>983</v>
      </c>
      <c r="D23" s="327">
        <v>10</v>
      </c>
      <c r="E23" s="326">
        <v>1</v>
      </c>
      <c r="F23" s="328">
        <v>0</v>
      </c>
      <c r="G23" s="329">
        <f t="shared" si="0"/>
        <v>0</v>
      </c>
    </row>
    <row r="24" spans="2:7" ht="18.75" thickBot="1">
      <c r="B24" s="326" t="s">
        <v>986</v>
      </c>
      <c r="C24" s="327" t="s">
        <v>987</v>
      </c>
      <c r="D24" s="327">
        <v>53</v>
      </c>
      <c r="E24" s="326">
        <v>1</v>
      </c>
      <c r="F24" s="328">
        <v>0</v>
      </c>
      <c r="G24" s="329">
        <f t="shared" si="0"/>
        <v>0</v>
      </c>
    </row>
    <row r="25" spans="2:7" ht="18.75" thickBot="1">
      <c r="B25" s="326" t="s">
        <v>994</v>
      </c>
      <c r="C25" s="327" t="s">
        <v>995</v>
      </c>
      <c r="D25" s="327" t="s">
        <v>996</v>
      </c>
      <c r="E25" s="326">
        <v>3</v>
      </c>
      <c r="F25" s="328">
        <v>0</v>
      </c>
      <c r="G25" s="329">
        <f t="shared" si="0"/>
        <v>0</v>
      </c>
    </row>
  </sheetData>
  <autoFilter ref="B2:G2">
    <sortState ref="B3:G25">
      <sortCondition descending="1" ref="G2"/>
    </sortState>
  </autoFilter>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dimension ref="A4:K28"/>
  <sheetViews>
    <sheetView topLeftCell="A10" workbookViewId="0">
      <selection activeCell="D32" sqref="D32"/>
    </sheetView>
  </sheetViews>
  <sheetFormatPr defaultRowHeight="15"/>
  <cols>
    <col min="4" max="4" width="25" customWidth="1"/>
    <col min="5" max="5" width="9.28515625" customWidth="1"/>
    <col min="6" max="6" width="17.85546875" customWidth="1"/>
    <col min="7" max="7" width="17" bestFit="1" customWidth="1"/>
    <col min="9" max="9" width="44.42578125" bestFit="1" customWidth="1"/>
    <col min="10" max="10" width="11.28515625" customWidth="1"/>
    <col min="11" max="11" width="17" bestFit="1" customWidth="1"/>
  </cols>
  <sheetData>
    <row r="4" spans="4:11">
      <c r="I4" s="207" t="s">
        <v>1019</v>
      </c>
      <c r="J4" s="207">
        <v>1200000</v>
      </c>
    </row>
    <row r="5" spans="4:11">
      <c r="D5" s="207" t="s">
        <v>1012</v>
      </c>
      <c r="E5" s="207">
        <v>8350</v>
      </c>
      <c r="F5" s="207"/>
      <c r="I5" s="207" t="s">
        <v>1020</v>
      </c>
      <c r="J5" s="207">
        <f>J4/12</f>
        <v>100000</v>
      </c>
    </row>
    <row r="6" spans="4:11">
      <c r="D6" s="207" t="s">
        <v>1013</v>
      </c>
      <c r="E6" s="207">
        <f>E5*10%</f>
        <v>835</v>
      </c>
      <c r="F6" s="207"/>
      <c r="I6" s="207" t="s">
        <v>1026</v>
      </c>
      <c r="J6" s="207">
        <f>(((J4-1000000)*30%)-46350)/12</f>
        <v>1137.5</v>
      </c>
    </row>
    <row r="7" spans="4:11">
      <c r="D7" s="207" t="s">
        <v>1014</v>
      </c>
      <c r="E7" s="207">
        <v>2200</v>
      </c>
      <c r="F7" s="207"/>
      <c r="I7" s="207" t="s">
        <v>1021</v>
      </c>
      <c r="J7" s="207">
        <v>15000</v>
      </c>
    </row>
    <row r="8" spans="4:11">
      <c r="D8" s="207" t="s">
        <v>1015</v>
      </c>
      <c r="E8" s="207">
        <v>300</v>
      </c>
      <c r="F8" s="207"/>
      <c r="I8" s="207" t="s">
        <v>1022</v>
      </c>
      <c r="J8" s="207">
        <v>3000</v>
      </c>
    </row>
    <row r="9" spans="4:11">
      <c r="D9" s="207" t="s">
        <v>1016</v>
      </c>
      <c r="E9" s="207">
        <v>1000</v>
      </c>
      <c r="F9" s="207"/>
      <c r="I9" s="207" t="s">
        <v>1023</v>
      </c>
      <c r="J9" s="207">
        <v>15000</v>
      </c>
    </row>
    <row r="10" spans="4:11">
      <c r="D10" s="207" t="s">
        <v>1017</v>
      </c>
      <c r="E10" s="207">
        <v>1000</v>
      </c>
      <c r="F10" s="207"/>
      <c r="I10" s="207" t="s">
        <v>1024</v>
      </c>
      <c r="J10" s="207">
        <v>5000</v>
      </c>
    </row>
    <row r="11" spans="4:11">
      <c r="D11" s="207" t="s">
        <v>1018</v>
      </c>
      <c r="E11" s="207">
        <f>SUM(E6:E10)</f>
        <v>5335</v>
      </c>
      <c r="F11" s="207"/>
      <c r="I11" s="207" t="s">
        <v>1018</v>
      </c>
      <c r="J11" s="207">
        <f>SUM(J6:J10)</f>
        <v>39137.5</v>
      </c>
    </row>
    <row r="12" spans="4:11">
      <c r="D12" s="207" t="s">
        <v>1008</v>
      </c>
      <c r="E12" s="207">
        <v>16.3</v>
      </c>
      <c r="F12" s="207" t="s">
        <v>1010</v>
      </c>
      <c r="G12" s="207" t="s">
        <v>1011</v>
      </c>
      <c r="I12" s="207" t="s">
        <v>1008</v>
      </c>
      <c r="J12" s="207">
        <v>16.3</v>
      </c>
      <c r="K12" s="207" t="s">
        <v>1011</v>
      </c>
    </row>
    <row r="13" spans="4:11">
      <c r="D13" s="207" t="s">
        <v>1009</v>
      </c>
      <c r="E13" s="207">
        <f>E5-E6-E7-E8-E9-E10</f>
        <v>3015</v>
      </c>
      <c r="F13" s="207">
        <f>E13*E12</f>
        <v>49144.5</v>
      </c>
      <c r="G13" s="208">
        <f>F13*12</f>
        <v>589734</v>
      </c>
      <c r="I13" s="207" t="s">
        <v>1025</v>
      </c>
      <c r="J13" s="207">
        <f>J5-J11</f>
        <v>60862.5</v>
      </c>
      <c r="K13" s="208">
        <f>J13*12</f>
        <v>730350</v>
      </c>
    </row>
    <row r="16" spans="4:11">
      <c r="D16" s="207" t="s">
        <v>1306</v>
      </c>
      <c r="E16" s="207">
        <v>1272.72</v>
      </c>
      <c r="F16" s="207"/>
      <c r="G16" s="207" t="s">
        <v>1308</v>
      </c>
      <c r="H16" s="207">
        <f>SUM(G17:G23)</f>
        <v>3381.08</v>
      </c>
    </row>
    <row r="17" spans="1:10">
      <c r="D17" s="207" t="s">
        <v>1309</v>
      </c>
      <c r="E17" s="207">
        <v>4452.72</v>
      </c>
      <c r="F17" s="207"/>
      <c r="G17">
        <v>5500</v>
      </c>
      <c r="H17" s="207"/>
    </row>
    <row r="18" spans="1:10">
      <c r="A18" s="207" t="s">
        <v>1314</v>
      </c>
      <c r="B18" s="207">
        <v>190</v>
      </c>
      <c r="D18" s="207" t="s">
        <v>1234</v>
      </c>
      <c r="E18" s="207">
        <v>700</v>
      </c>
      <c r="F18" s="207"/>
      <c r="G18">
        <v>-679.92</v>
      </c>
      <c r="H18" s="207"/>
    </row>
    <row r="19" spans="1:10">
      <c r="A19" s="207" t="s">
        <v>1315</v>
      </c>
      <c r="B19" s="207">
        <v>2208</v>
      </c>
      <c r="D19" s="207" t="s">
        <v>1233</v>
      </c>
      <c r="E19" s="207">
        <v>1000</v>
      </c>
      <c r="F19" s="207"/>
      <c r="G19">
        <v>-195</v>
      </c>
      <c r="H19" s="207"/>
      <c r="I19" s="207" t="s">
        <v>1236</v>
      </c>
    </row>
    <row r="20" spans="1:10">
      <c r="A20" s="207" t="s">
        <v>1322</v>
      </c>
      <c r="B20" s="207">
        <v>125</v>
      </c>
      <c r="D20" s="207" t="s">
        <v>1235</v>
      </c>
      <c r="E20" s="207">
        <v>3500</v>
      </c>
      <c r="F20" s="207" t="s">
        <v>1307</v>
      </c>
      <c r="G20">
        <v>67</v>
      </c>
      <c r="H20" s="207"/>
    </row>
    <row r="21" spans="1:10">
      <c r="A21" s="207" t="s">
        <v>1316</v>
      </c>
      <c r="B21" s="207">
        <v>40</v>
      </c>
      <c r="D21" s="207" t="s">
        <v>1310</v>
      </c>
      <c r="E21" s="207">
        <v>4130</v>
      </c>
      <c r="F21" s="207"/>
      <c r="G21">
        <v>-211</v>
      </c>
      <c r="H21" s="207"/>
    </row>
    <row r="22" spans="1:10">
      <c r="A22" s="207" t="s">
        <v>1317</v>
      </c>
      <c r="B22" s="207">
        <v>80</v>
      </c>
      <c r="D22" s="207"/>
      <c r="E22" s="301">
        <f>SUM(E16:E21)</f>
        <v>15055.44</v>
      </c>
      <c r="F22" s="207"/>
      <c r="G22" s="207">
        <v>-100</v>
      </c>
      <c r="H22" s="207"/>
      <c r="I22" s="207"/>
      <c r="J22" s="207"/>
    </row>
    <row r="23" spans="1:10">
      <c r="A23" s="207" t="s">
        <v>1318</v>
      </c>
      <c r="B23" s="207">
        <v>200</v>
      </c>
      <c r="D23" s="287"/>
      <c r="E23" s="207"/>
      <c r="F23" s="207"/>
      <c r="G23" s="207">
        <v>-1000</v>
      </c>
      <c r="H23" s="207"/>
      <c r="I23" s="207"/>
      <c r="J23" s="207"/>
    </row>
    <row r="24" spans="1:10">
      <c r="A24" s="207" t="s">
        <v>1319</v>
      </c>
      <c r="B24" s="207">
        <v>40</v>
      </c>
      <c r="D24" s="207" t="s">
        <v>1311</v>
      </c>
      <c r="E24" s="207">
        <v>3700</v>
      </c>
      <c r="F24" s="207"/>
      <c r="G24" s="207"/>
      <c r="H24" s="207"/>
      <c r="I24" s="207"/>
      <c r="J24" s="207"/>
    </row>
    <row r="25" spans="1:10">
      <c r="A25" s="207" t="s">
        <v>1320</v>
      </c>
      <c r="B25" s="207">
        <v>150</v>
      </c>
      <c r="D25" s="207" t="s">
        <v>1321</v>
      </c>
      <c r="E25" s="207">
        <f>B26</f>
        <v>3033</v>
      </c>
      <c r="F25" s="207"/>
      <c r="G25" s="207"/>
      <c r="H25" s="207"/>
    </row>
    <row r="26" spans="1:10">
      <c r="B26">
        <f>SUM(B18:B25)</f>
        <v>3033</v>
      </c>
      <c r="D26" s="301" t="s">
        <v>1313</v>
      </c>
      <c r="E26" s="301">
        <f>E24-E25</f>
        <v>667</v>
      </c>
      <c r="F26" s="207"/>
      <c r="G26" s="207"/>
      <c r="H26" s="207"/>
    </row>
    <row r="27" spans="1:10">
      <c r="D27" s="207" t="s">
        <v>1312</v>
      </c>
      <c r="E27" s="207">
        <v>2000</v>
      </c>
      <c r="F27" s="207"/>
      <c r="G27" s="207"/>
      <c r="H27" s="207"/>
    </row>
    <row r="28" spans="1:10">
      <c r="D28" s="207"/>
      <c r="E28" s="207"/>
      <c r="F28" s="207"/>
      <c r="G28" s="207"/>
      <c r="H28" s="207"/>
    </row>
  </sheetData>
  <pageMargins left="0.7" right="0.7" top="0.75" bottom="0.75" header="0.3" footer="0.3"/>
  <pageSetup paperSize="9" orientation="portrait" verticalDpi="0" r:id="rId1"/>
</worksheet>
</file>

<file path=xl/worksheets/sheet24.xml><?xml version="1.0" encoding="utf-8"?>
<worksheet xmlns="http://schemas.openxmlformats.org/spreadsheetml/2006/main" xmlns:r="http://schemas.openxmlformats.org/officeDocument/2006/relationships">
  <dimension ref="B2:Q28"/>
  <sheetViews>
    <sheetView workbookViewId="0">
      <selection activeCell="C12" sqref="C12"/>
    </sheetView>
  </sheetViews>
  <sheetFormatPr defaultRowHeight="15"/>
  <cols>
    <col min="2" max="2" width="38.5703125" customWidth="1"/>
    <col min="3" max="3" width="11.7109375" bestFit="1" customWidth="1"/>
    <col min="4" max="4" width="18.5703125" bestFit="1" customWidth="1"/>
    <col min="5" max="5" width="23.28515625" bestFit="1" customWidth="1"/>
    <col min="6" max="6" width="19.42578125" bestFit="1" customWidth="1"/>
    <col min="7" max="7" width="18.5703125" bestFit="1" customWidth="1"/>
    <col min="8" max="8" width="23.140625" bestFit="1" customWidth="1"/>
    <col min="9" max="9" width="28.28515625" bestFit="1" customWidth="1"/>
    <col min="10" max="10" width="26.85546875" bestFit="1" customWidth="1"/>
  </cols>
  <sheetData>
    <row r="2" spans="2:10">
      <c r="B2" t="s">
        <v>1083</v>
      </c>
    </row>
    <row r="3" spans="2:10">
      <c r="B3" s="230" t="s">
        <v>1050</v>
      </c>
      <c r="C3" s="230" t="s">
        <v>1051</v>
      </c>
      <c r="D3" s="230" t="s">
        <v>1052</v>
      </c>
      <c r="E3" s="230" t="s">
        <v>1081</v>
      </c>
      <c r="F3" s="230" t="s">
        <v>1054</v>
      </c>
      <c r="G3" s="230" t="s">
        <v>1053</v>
      </c>
      <c r="H3" s="230" t="s">
        <v>1061</v>
      </c>
      <c r="I3" s="230" t="s">
        <v>1055</v>
      </c>
      <c r="J3" s="230" t="s">
        <v>1056</v>
      </c>
    </row>
    <row r="4" spans="2:10">
      <c r="B4" t="s">
        <v>1048</v>
      </c>
      <c r="C4">
        <v>8740</v>
      </c>
      <c r="D4" s="229">
        <v>0.99</v>
      </c>
      <c r="E4" s="232">
        <f>G4*D4</f>
        <v>562.31903320312495</v>
      </c>
      <c r="F4">
        <v>581631</v>
      </c>
      <c r="G4" s="231">
        <f>(F4/1024)</f>
        <v>567.9990234375</v>
      </c>
      <c r="H4" s="231">
        <v>350</v>
      </c>
      <c r="I4" s="233">
        <f>G4+H4</f>
        <v>917.9990234375</v>
      </c>
      <c r="J4" s="233">
        <f>(E4/I4)*100</f>
        <v>61.254861807748881</v>
      </c>
    </row>
    <row r="5" spans="2:10">
      <c r="B5" t="s">
        <v>1047</v>
      </c>
      <c r="C5">
        <v>16979</v>
      </c>
      <c r="D5" s="229">
        <v>0.98</v>
      </c>
      <c r="E5" s="232">
        <f t="shared" ref="E5:E10" si="0">G5*D5</f>
        <v>579.17904296874997</v>
      </c>
      <c r="F5">
        <v>605183</v>
      </c>
      <c r="G5" s="231">
        <f t="shared" ref="G5:G10" si="1">(F5/1024)</f>
        <v>590.9990234375</v>
      </c>
      <c r="H5" s="231">
        <v>350</v>
      </c>
      <c r="I5" s="233">
        <f t="shared" ref="I5:I10" si="2">G5+H5</f>
        <v>940.9990234375</v>
      </c>
      <c r="J5" s="233">
        <f t="shared" ref="J5:J10" si="3">(E5/I5)*100</f>
        <v>61.549377687236074</v>
      </c>
    </row>
    <row r="6" spans="2:10">
      <c r="B6" t="s">
        <v>1046</v>
      </c>
      <c r="C6">
        <v>113726</v>
      </c>
      <c r="D6" s="229">
        <v>0.9</v>
      </c>
      <c r="E6" s="232">
        <f t="shared" si="0"/>
        <v>910.34912109375</v>
      </c>
      <c r="F6">
        <v>1035775</v>
      </c>
      <c r="G6" s="231">
        <f t="shared" si="1"/>
        <v>1011.4990234375</v>
      </c>
      <c r="H6" s="231">
        <v>400</v>
      </c>
      <c r="I6" s="233">
        <f t="shared" si="2"/>
        <v>1411.4990234375</v>
      </c>
      <c r="J6" s="233">
        <f t="shared" si="3"/>
        <v>64.495200207558582</v>
      </c>
    </row>
    <row r="7" spans="2:10">
      <c r="B7" t="s">
        <v>1049</v>
      </c>
      <c r="C7">
        <v>18376</v>
      </c>
      <c r="D7" s="229">
        <v>0.86</v>
      </c>
      <c r="E7" s="232">
        <f>G7*D7</f>
        <v>107.49916015625</v>
      </c>
      <c r="F7">
        <v>127999</v>
      </c>
      <c r="G7" s="231">
        <f t="shared" si="1"/>
        <v>124.9990234375</v>
      </c>
      <c r="H7" s="231">
        <v>50</v>
      </c>
      <c r="I7" s="233">
        <f t="shared" si="2"/>
        <v>174.9990234375</v>
      </c>
      <c r="J7" s="233">
        <f t="shared" si="3"/>
        <v>61.428434310459323</v>
      </c>
    </row>
    <row r="8" spans="2:10">
      <c r="B8" t="s">
        <v>1390</v>
      </c>
      <c r="C8">
        <v>1110</v>
      </c>
      <c r="D8" s="229">
        <v>0.84</v>
      </c>
      <c r="E8" s="232">
        <f t="shared" si="0"/>
        <v>5.6691796874999998</v>
      </c>
      <c r="F8">
        <v>6911</v>
      </c>
      <c r="G8" s="231">
        <f t="shared" si="1"/>
        <v>6.7490234375</v>
      </c>
      <c r="H8" s="231">
        <v>3</v>
      </c>
      <c r="I8" s="233">
        <f t="shared" si="2"/>
        <v>9.7490234375</v>
      </c>
      <c r="J8" s="233">
        <f t="shared" si="3"/>
        <v>58.151257137133129</v>
      </c>
    </row>
    <row r="9" spans="2:10">
      <c r="B9" t="s">
        <v>1391</v>
      </c>
      <c r="C9">
        <v>2045</v>
      </c>
      <c r="D9" s="229">
        <v>0.81</v>
      </c>
      <c r="E9" s="232">
        <f t="shared" si="0"/>
        <v>8.0992089843750001</v>
      </c>
      <c r="F9">
        <v>10239</v>
      </c>
      <c r="G9" s="231">
        <f t="shared" si="1"/>
        <v>9.9990234375</v>
      </c>
      <c r="H9" s="231">
        <v>4</v>
      </c>
      <c r="I9" s="233">
        <f t="shared" si="2"/>
        <v>13.9990234375</v>
      </c>
      <c r="J9" s="233">
        <f t="shared" si="3"/>
        <v>57.855528426927108</v>
      </c>
    </row>
    <row r="10" spans="2:10">
      <c r="B10" t="s">
        <v>1392</v>
      </c>
      <c r="C10">
        <v>1022</v>
      </c>
      <c r="D10" s="229">
        <v>0.81</v>
      </c>
      <c r="E10" s="232">
        <f t="shared" si="0"/>
        <v>4.0492089843750003</v>
      </c>
      <c r="F10">
        <v>5119</v>
      </c>
      <c r="G10" s="231">
        <f t="shared" si="1"/>
        <v>4.9990234375</v>
      </c>
      <c r="H10" s="231">
        <v>2</v>
      </c>
      <c r="I10" s="208">
        <f t="shared" si="2"/>
        <v>6.9990234375</v>
      </c>
      <c r="J10" s="208">
        <f t="shared" si="3"/>
        <v>57.85391377145249</v>
      </c>
    </row>
    <row r="11" spans="2:10">
      <c r="D11" s="229"/>
      <c r="E11" s="320"/>
      <c r="G11" s="234"/>
      <c r="H11" s="234"/>
      <c r="I11" s="3"/>
      <c r="J11" s="3"/>
    </row>
    <row r="12" spans="2:10">
      <c r="B12" t="s">
        <v>264</v>
      </c>
      <c r="D12" s="229"/>
      <c r="E12" s="320">
        <v>208</v>
      </c>
      <c r="G12" s="234">
        <v>265</v>
      </c>
      <c r="H12" s="234">
        <v>40</v>
      </c>
      <c r="I12" s="234">
        <f>G12+H12</f>
        <v>305</v>
      </c>
      <c r="J12" s="234">
        <f>(E12/I12)*100</f>
        <v>68.1967213114754</v>
      </c>
    </row>
    <row r="13" spans="2:10">
      <c r="D13" s="229"/>
      <c r="E13" s="320"/>
      <c r="G13" s="234"/>
      <c r="H13" s="234"/>
      <c r="I13" s="3"/>
      <c r="J13" s="3"/>
    </row>
    <row r="14" spans="2:10">
      <c r="H14" s="234">
        <f>SUM(H4:H10)</f>
        <v>1159</v>
      </c>
    </row>
    <row r="15" spans="2:10">
      <c r="B15" t="s">
        <v>1082</v>
      </c>
    </row>
    <row r="16" spans="2:10">
      <c r="B16" s="230" t="s">
        <v>1057</v>
      </c>
      <c r="C16" s="230" t="s">
        <v>1051</v>
      </c>
      <c r="D16" s="230" t="s">
        <v>1052</v>
      </c>
      <c r="E16" s="230" t="s">
        <v>1081</v>
      </c>
      <c r="F16" s="230" t="s">
        <v>1054</v>
      </c>
      <c r="G16" s="230" t="s">
        <v>1053</v>
      </c>
      <c r="H16" s="230" t="s">
        <v>1061</v>
      </c>
      <c r="I16" s="230" t="s">
        <v>1055</v>
      </c>
      <c r="J16" s="230" t="s">
        <v>1056</v>
      </c>
    </row>
    <row r="17" spans="2:17">
      <c r="B17" t="s">
        <v>1387</v>
      </c>
      <c r="C17">
        <v>395</v>
      </c>
      <c r="D17" s="229">
        <v>0.91</v>
      </c>
      <c r="E17" s="232">
        <f>G17*D17</f>
        <v>3.6391113281250003</v>
      </c>
      <c r="F17">
        <v>4095</v>
      </c>
      <c r="G17" s="231">
        <f>(F17/1024)</f>
        <v>3.9990234375</v>
      </c>
      <c r="H17" s="231">
        <v>2</v>
      </c>
      <c r="I17" s="233">
        <f>G17+H17</f>
        <v>5.9990234375</v>
      </c>
      <c r="J17" s="233">
        <f>(E17/I17)*100</f>
        <v>60.66172879700472</v>
      </c>
    </row>
    <row r="18" spans="2:17">
      <c r="B18" t="s">
        <v>1060</v>
      </c>
      <c r="C18">
        <v>20349</v>
      </c>
      <c r="D18" s="229">
        <v>0.89</v>
      </c>
      <c r="E18" s="232">
        <f t="shared" ref="E18:E22" si="4">G18*D18</f>
        <v>154.859130859375</v>
      </c>
      <c r="F18">
        <v>178175</v>
      </c>
      <c r="G18" s="231">
        <f t="shared" ref="G18:G22" si="5">(F18/1024)</f>
        <v>173.9990234375</v>
      </c>
      <c r="H18" s="231">
        <v>80</v>
      </c>
      <c r="I18" s="233">
        <f t="shared" ref="I18:I19" si="6">G18+H18</f>
        <v>253.9990234375</v>
      </c>
      <c r="J18" s="233">
        <f t="shared" ref="J18:J19" si="7">(E18/I18)*100</f>
        <v>60.968396162940465</v>
      </c>
    </row>
    <row r="19" spans="2:17">
      <c r="B19" t="s">
        <v>1059</v>
      </c>
      <c r="C19">
        <v>74707</v>
      </c>
      <c r="D19" s="229">
        <v>0.86</v>
      </c>
      <c r="E19" s="232">
        <f t="shared" si="4"/>
        <v>448.05916015625002</v>
      </c>
      <c r="F19">
        <v>533503</v>
      </c>
      <c r="G19" s="231">
        <f t="shared" si="5"/>
        <v>520.9990234375</v>
      </c>
      <c r="H19" s="231">
        <v>200</v>
      </c>
      <c r="I19" s="233">
        <f t="shared" si="6"/>
        <v>720.9990234375</v>
      </c>
      <c r="J19" s="233">
        <f t="shared" si="7"/>
        <v>62.144211793802818</v>
      </c>
    </row>
    <row r="20" spans="2:17">
      <c r="B20" t="s">
        <v>1058</v>
      </c>
      <c r="C20">
        <v>78002</v>
      </c>
      <c r="D20" s="229">
        <v>0.86</v>
      </c>
      <c r="E20" s="232">
        <f t="shared" si="4"/>
        <v>457.51916015625</v>
      </c>
      <c r="F20">
        <v>544767</v>
      </c>
      <c r="G20" s="231">
        <f>(F20/1024)</f>
        <v>531.9990234375</v>
      </c>
      <c r="H20" s="231">
        <v>200</v>
      </c>
      <c r="I20" s="233">
        <f>G20+H20</f>
        <v>731.9990234375</v>
      </c>
      <c r="J20" s="233">
        <f>(E20/I20)*100</f>
        <v>62.50270089264869</v>
      </c>
    </row>
    <row r="21" spans="2:17">
      <c r="B21" t="s">
        <v>1388</v>
      </c>
      <c r="C21">
        <v>6905</v>
      </c>
      <c r="D21" s="229">
        <v>0.82</v>
      </c>
      <c r="E21" s="232">
        <f t="shared" si="4"/>
        <v>30.134199218749998</v>
      </c>
      <c r="F21">
        <v>37631</v>
      </c>
      <c r="G21" s="231">
        <f t="shared" si="5"/>
        <v>36.7490234375</v>
      </c>
      <c r="H21" s="319">
        <v>10</v>
      </c>
      <c r="I21" s="319">
        <f>G21+H21</f>
        <v>46.7490234375</v>
      </c>
      <c r="J21" s="319">
        <f>(E21/I21)*100</f>
        <v>64.45952664452382</v>
      </c>
    </row>
    <row r="22" spans="2:17">
      <c r="B22" t="s">
        <v>1389</v>
      </c>
      <c r="C22">
        <v>571</v>
      </c>
      <c r="D22" s="229">
        <v>0.82</v>
      </c>
      <c r="E22" s="232">
        <f t="shared" si="4"/>
        <v>2.4591992187499998</v>
      </c>
      <c r="F22">
        <v>3071</v>
      </c>
      <c r="G22" s="231">
        <f t="shared" si="5"/>
        <v>2.9990234375</v>
      </c>
      <c r="H22" s="319">
        <v>1</v>
      </c>
      <c r="I22" s="319">
        <f>G22+H22</f>
        <v>3.9990234375</v>
      </c>
      <c r="J22" s="319">
        <f>(E22/I22)*100</f>
        <v>61.49499389499389</v>
      </c>
    </row>
    <row r="23" spans="2:17">
      <c r="H23">
        <f>SUM(H17:H22)</f>
        <v>493</v>
      </c>
    </row>
    <row r="24" spans="2:17" ht="15.75" thickBot="1"/>
    <row r="25" spans="2:17" ht="51.75" customHeight="1">
      <c r="B25" s="256" t="s">
        <v>1153</v>
      </c>
      <c r="C25" s="256" t="s">
        <v>1154</v>
      </c>
      <c r="D25" s="257" t="s">
        <v>1155</v>
      </c>
      <c r="E25" s="257" t="s">
        <v>1158</v>
      </c>
      <c r="F25" s="256" t="s">
        <v>1160</v>
      </c>
      <c r="G25" s="256" t="s">
        <v>1161</v>
      </c>
      <c r="H25" s="257" t="s">
        <v>1162</v>
      </c>
      <c r="I25" s="256" t="s">
        <v>941</v>
      </c>
      <c r="J25" s="261" t="s">
        <v>1164</v>
      </c>
      <c r="K25" s="270" t="s">
        <v>1166</v>
      </c>
      <c r="L25" s="270" t="s">
        <v>1167</v>
      </c>
      <c r="M25" s="257" t="s">
        <v>1168</v>
      </c>
      <c r="N25" s="271" t="s">
        <v>1170</v>
      </c>
      <c r="O25" s="271" t="s">
        <v>1171</v>
      </c>
      <c r="P25" s="271" t="s">
        <v>1172</v>
      </c>
      <c r="Q25" s="602" t="s">
        <v>1173</v>
      </c>
    </row>
    <row r="26" spans="2:17">
      <c r="B26" s="272"/>
      <c r="C26" s="272"/>
      <c r="D26" s="258" t="s">
        <v>1156</v>
      </c>
      <c r="E26" s="258" t="s">
        <v>1159</v>
      </c>
      <c r="F26" s="272"/>
      <c r="G26" s="272"/>
      <c r="H26" s="258" t="s">
        <v>1163</v>
      </c>
      <c r="I26" s="272"/>
      <c r="J26" s="262" t="s">
        <v>1165</v>
      </c>
      <c r="K26" s="273"/>
      <c r="L26" s="273"/>
      <c r="M26" s="258" t="s">
        <v>1169</v>
      </c>
      <c r="N26" s="274"/>
      <c r="O26" s="274"/>
      <c r="P26" s="274"/>
      <c r="Q26" s="603"/>
    </row>
    <row r="27" spans="2:17" ht="27" thickBot="1">
      <c r="B27" s="275"/>
      <c r="C27" s="275"/>
      <c r="D27" s="259" t="s">
        <v>1157</v>
      </c>
      <c r="E27" s="260"/>
      <c r="F27" s="275"/>
      <c r="G27" s="275"/>
      <c r="H27" s="260"/>
      <c r="I27" s="275"/>
      <c r="J27" s="263"/>
      <c r="K27" s="276"/>
      <c r="L27" s="276"/>
      <c r="M27" s="260"/>
      <c r="N27" s="277"/>
      <c r="O27" s="277"/>
      <c r="P27" s="277"/>
      <c r="Q27" s="604"/>
    </row>
    <row r="28" spans="2:17" ht="52.5" thickBot="1">
      <c r="B28" s="264" t="s">
        <v>1174</v>
      </c>
      <c r="C28" s="265" t="s">
        <v>1175</v>
      </c>
      <c r="D28" s="266" t="s">
        <v>1176</v>
      </c>
      <c r="E28" s="267" t="s">
        <v>1177</v>
      </c>
      <c r="F28" s="266" t="s">
        <v>260</v>
      </c>
      <c r="G28" s="266" t="s">
        <v>1178</v>
      </c>
      <c r="H28" s="266" t="s">
        <v>1152</v>
      </c>
      <c r="I28" s="266" t="s">
        <v>1179</v>
      </c>
      <c r="J28" s="268" t="s">
        <v>1180</v>
      </c>
      <c r="K28" s="268" t="s">
        <v>1181</v>
      </c>
      <c r="L28" s="268" t="s">
        <v>1182</v>
      </c>
      <c r="M28" s="269" t="s">
        <v>1183</v>
      </c>
      <c r="N28" s="268" t="s">
        <v>1184</v>
      </c>
      <c r="O28" s="268" t="s">
        <v>1185</v>
      </c>
      <c r="P28" s="268" t="s">
        <v>1186</v>
      </c>
      <c r="Q28" s="269"/>
    </row>
  </sheetData>
  <mergeCells count="1">
    <mergeCell ref="Q25:Q27"/>
  </mergeCells>
  <pageMargins left="0.7" right="0.7" top="0.75" bottom="0.75" header="0.3" footer="0.3"/>
  <pageSetup paperSize="9" orientation="portrait" verticalDpi="0" r:id="rId1"/>
</worksheet>
</file>

<file path=xl/worksheets/sheet25.xml><?xml version="1.0" encoding="utf-8"?>
<worksheet xmlns="http://schemas.openxmlformats.org/spreadsheetml/2006/main" xmlns:r="http://schemas.openxmlformats.org/officeDocument/2006/relationships">
  <dimension ref="B1:E56"/>
  <sheetViews>
    <sheetView topLeftCell="A40" workbookViewId="0">
      <selection activeCell="J16" sqref="J16"/>
    </sheetView>
  </sheetViews>
  <sheetFormatPr defaultRowHeight="15"/>
  <cols>
    <col min="3" max="3" width="30" customWidth="1"/>
    <col min="4" max="4" width="27.7109375" customWidth="1"/>
    <col min="5" max="5" width="17.42578125" bestFit="1" customWidth="1"/>
  </cols>
  <sheetData>
    <row r="1" spans="2:5" ht="15.75" thickBot="1"/>
    <row r="2" spans="2:5" ht="15.75" thickBot="1">
      <c r="B2" s="648" t="s">
        <v>1116</v>
      </c>
      <c r="C2" s="650" t="s">
        <v>1117</v>
      </c>
      <c r="D2" s="651"/>
      <c r="E2" s="251" t="s">
        <v>757</v>
      </c>
    </row>
    <row r="3" spans="2:5" ht="15.75" thickBot="1">
      <c r="B3" s="649"/>
      <c r="C3" s="652" t="s">
        <v>1118</v>
      </c>
      <c r="D3" s="653"/>
      <c r="E3" s="252" t="s">
        <v>1137</v>
      </c>
    </row>
    <row r="4" spans="2:5" ht="15.75" thickBot="1">
      <c r="B4" s="236">
        <v>1</v>
      </c>
      <c r="C4" s="654" t="s">
        <v>1119</v>
      </c>
      <c r="D4" s="655"/>
      <c r="E4" s="253" t="s">
        <v>1138</v>
      </c>
    </row>
    <row r="5" spans="2:5">
      <c r="B5" s="620">
        <v>2</v>
      </c>
      <c r="C5" s="605" t="s">
        <v>1120</v>
      </c>
      <c r="D5" s="606"/>
      <c r="E5" s="253" t="s">
        <v>1139</v>
      </c>
    </row>
    <row r="6" spans="2:5" ht="15.75" thickBot="1">
      <c r="B6" s="622"/>
      <c r="C6" s="607"/>
      <c r="D6" s="608"/>
      <c r="E6" s="254" t="s">
        <v>1140</v>
      </c>
    </row>
    <row r="7" spans="2:5">
      <c r="B7" s="620">
        <v>3</v>
      </c>
      <c r="C7" s="636" t="s">
        <v>1121</v>
      </c>
      <c r="D7" s="637"/>
      <c r="E7" s="609" t="s">
        <v>1141</v>
      </c>
    </row>
    <row r="8" spans="2:5" ht="15.75" thickBot="1">
      <c r="B8" s="622"/>
      <c r="C8" s="638"/>
      <c r="D8" s="639"/>
      <c r="E8" s="610"/>
    </row>
    <row r="9" spans="2:5" ht="39" thickBot="1">
      <c r="B9" s="640">
        <v>4</v>
      </c>
      <c r="C9" s="643" t="s">
        <v>1122</v>
      </c>
      <c r="D9" s="237" t="s">
        <v>1123</v>
      </c>
      <c r="E9" s="254" t="s">
        <v>1142</v>
      </c>
    </row>
    <row r="10" spans="2:5">
      <c r="B10" s="641"/>
      <c r="C10" s="644"/>
      <c r="D10" s="628" t="s">
        <v>1124</v>
      </c>
      <c r="E10" s="611" t="s">
        <v>1143</v>
      </c>
    </row>
    <row r="11" spans="2:5">
      <c r="B11" s="641"/>
      <c r="C11" s="644"/>
      <c r="D11" s="624"/>
      <c r="E11" s="612"/>
    </row>
    <row r="12" spans="2:5">
      <c r="B12" s="641"/>
      <c r="C12" s="644"/>
      <c r="D12" s="624"/>
      <c r="E12" s="612"/>
    </row>
    <row r="13" spans="2:5">
      <c r="B13" s="641"/>
      <c r="C13" s="644"/>
      <c r="D13" s="624"/>
      <c r="E13" s="613"/>
    </row>
    <row r="14" spans="2:5">
      <c r="B14" s="641"/>
      <c r="C14" s="644"/>
      <c r="D14" s="646" t="s">
        <v>1125</v>
      </c>
      <c r="E14" s="614" t="s">
        <v>1144</v>
      </c>
    </row>
    <row r="15" spans="2:5" ht="15.75" thickBot="1">
      <c r="B15" s="642"/>
      <c r="C15" s="645"/>
      <c r="D15" s="647"/>
      <c r="E15" s="614"/>
    </row>
    <row r="16" spans="2:5">
      <c r="B16" s="620">
        <v>5</v>
      </c>
      <c r="C16" s="605" t="s">
        <v>1126</v>
      </c>
      <c r="D16" s="606"/>
      <c r="E16" s="614" t="s">
        <v>1145</v>
      </c>
    </row>
    <row r="17" spans="2:5">
      <c r="B17" s="621"/>
      <c r="C17" s="623"/>
      <c r="D17" s="624"/>
      <c r="E17" s="614"/>
    </row>
    <row r="18" spans="2:5">
      <c r="B18" s="621"/>
      <c r="C18" s="623"/>
      <c r="D18" s="624"/>
      <c r="E18" s="614"/>
    </row>
    <row r="19" spans="2:5" ht="15.75" thickBot="1">
      <c r="B19" s="622"/>
      <c r="C19" s="607"/>
      <c r="D19" s="608"/>
      <c r="E19" s="614"/>
    </row>
    <row r="20" spans="2:5">
      <c r="B20" s="238">
        <v>6</v>
      </c>
      <c r="C20" s="625" t="s">
        <v>1127</v>
      </c>
      <c r="D20" s="606" t="s">
        <v>1128</v>
      </c>
      <c r="E20" s="615" t="s">
        <v>1146</v>
      </c>
    </row>
    <row r="21" spans="2:5">
      <c r="B21" s="239"/>
      <c r="C21" s="626"/>
      <c r="D21" s="628"/>
      <c r="E21" s="615"/>
    </row>
    <row r="22" spans="2:5">
      <c r="B22" s="239"/>
      <c r="C22" s="626"/>
      <c r="D22" s="624"/>
      <c r="E22" s="615"/>
    </row>
    <row r="23" spans="2:5">
      <c r="B23" s="239"/>
      <c r="C23" s="626"/>
      <c r="D23" s="240" t="s">
        <v>1129</v>
      </c>
      <c r="E23" s="614" t="s">
        <v>1147</v>
      </c>
    </row>
    <row r="24" spans="2:5">
      <c r="B24" s="239"/>
      <c r="C24" s="626"/>
      <c r="D24" s="241"/>
      <c r="E24" s="614"/>
    </row>
    <row r="25" spans="2:5">
      <c r="B25" s="239"/>
      <c r="C25" s="626"/>
      <c r="D25" s="241"/>
      <c r="E25" s="614"/>
    </row>
    <row r="26" spans="2:5">
      <c r="B26" s="239"/>
      <c r="C26" s="626"/>
      <c r="D26" s="241"/>
      <c r="E26" s="614"/>
    </row>
    <row r="27" spans="2:5">
      <c r="B27" s="239"/>
      <c r="C27" s="626"/>
      <c r="D27" s="241"/>
      <c r="E27" s="614"/>
    </row>
    <row r="28" spans="2:5">
      <c r="B28" s="239"/>
      <c r="C28" s="626"/>
      <c r="D28" s="242"/>
      <c r="E28" s="614"/>
    </row>
    <row r="29" spans="2:5">
      <c r="B29" s="239"/>
      <c r="C29" s="626"/>
      <c r="D29" s="241" t="s">
        <v>1130</v>
      </c>
      <c r="E29" s="616"/>
    </row>
    <row r="30" spans="2:5">
      <c r="B30" s="239"/>
      <c r="C30" s="626"/>
      <c r="D30" s="243"/>
      <c r="E30" s="616"/>
    </row>
    <row r="31" spans="2:5">
      <c r="B31" s="239"/>
      <c r="C31" s="626"/>
      <c r="D31" s="243"/>
      <c r="E31" s="616"/>
    </row>
    <row r="32" spans="2:5" ht="15.75" thickBot="1">
      <c r="B32" s="244"/>
      <c r="C32" s="627"/>
      <c r="D32" s="245"/>
      <c r="E32" s="616"/>
    </row>
    <row r="33" spans="2:5">
      <c r="B33" s="629">
        <v>7</v>
      </c>
      <c r="C33" s="630" t="s">
        <v>1131</v>
      </c>
      <c r="D33" s="632" t="s">
        <v>1128</v>
      </c>
      <c r="E33" s="614" t="s">
        <v>1148</v>
      </c>
    </row>
    <row r="34" spans="2:5">
      <c r="B34" s="621"/>
      <c r="C34" s="631"/>
      <c r="D34" s="633"/>
      <c r="E34" s="614"/>
    </row>
    <row r="35" spans="2:5">
      <c r="B35" s="621"/>
      <c r="C35" s="631"/>
      <c r="D35" s="633"/>
      <c r="E35" s="614"/>
    </row>
    <row r="36" spans="2:5">
      <c r="B36" s="621"/>
      <c r="C36" s="631"/>
      <c r="D36" s="633"/>
      <c r="E36" s="614" t="s">
        <v>1149</v>
      </c>
    </row>
    <row r="37" spans="2:5">
      <c r="B37" s="621"/>
      <c r="C37" s="631"/>
      <c r="D37" s="633"/>
      <c r="E37" s="614"/>
    </row>
    <row r="38" spans="2:5">
      <c r="B38" s="621"/>
      <c r="C38" s="631"/>
      <c r="D38" s="633"/>
      <c r="E38" s="614"/>
    </row>
    <row r="39" spans="2:5">
      <c r="B39" s="621"/>
      <c r="C39" s="631"/>
      <c r="D39" s="633"/>
      <c r="E39" s="614" t="s">
        <v>1150</v>
      </c>
    </row>
    <row r="40" spans="2:5">
      <c r="B40" s="621"/>
      <c r="C40" s="631"/>
      <c r="D40" s="633"/>
      <c r="E40" s="614"/>
    </row>
    <row r="41" spans="2:5">
      <c r="B41" s="621"/>
      <c r="C41" s="631"/>
      <c r="D41" s="633"/>
      <c r="E41" s="614"/>
    </row>
    <row r="42" spans="2:5">
      <c r="B42" s="621"/>
      <c r="C42" s="631"/>
      <c r="D42" s="633"/>
      <c r="E42" s="614" t="s">
        <v>1151</v>
      </c>
    </row>
    <row r="43" spans="2:5">
      <c r="B43" s="621"/>
      <c r="C43" s="631"/>
      <c r="D43" s="633"/>
      <c r="E43" s="614"/>
    </row>
    <row r="44" spans="2:5" ht="15.75" thickBot="1">
      <c r="B44" s="621"/>
      <c r="C44" s="631"/>
      <c r="D44" s="634"/>
      <c r="E44" s="614"/>
    </row>
    <row r="45" spans="2:5">
      <c r="B45" s="621"/>
      <c r="C45" s="631"/>
      <c r="D45" s="635" t="s">
        <v>1129</v>
      </c>
      <c r="E45" s="617" t="s">
        <v>1152</v>
      </c>
    </row>
    <row r="46" spans="2:5">
      <c r="B46" s="621"/>
      <c r="C46" s="631"/>
      <c r="D46" s="633"/>
      <c r="E46" s="618"/>
    </row>
    <row r="47" spans="2:5">
      <c r="B47" s="621"/>
      <c r="C47" s="631"/>
      <c r="D47" s="633"/>
      <c r="E47" s="618"/>
    </row>
    <row r="48" spans="2:5">
      <c r="B48" s="621"/>
      <c r="C48" s="631"/>
      <c r="D48" s="633"/>
      <c r="E48" s="618"/>
    </row>
    <row r="49" spans="2:5">
      <c r="B49" s="621"/>
      <c r="C49" s="631"/>
      <c r="D49" s="633"/>
      <c r="E49" s="618"/>
    </row>
    <row r="50" spans="2:5">
      <c r="B50" s="621"/>
      <c r="C50" s="631"/>
      <c r="D50" s="633"/>
      <c r="E50" s="618"/>
    </row>
    <row r="51" spans="2:5">
      <c r="B51" s="621"/>
      <c r="C51" s="631"/>
      <c r="D51" s="633"/>
      <c r="E51" s="618"/>
    </row>
    <row r="52" spans="2:5">
      <c r="B52" s="621"/>
      <c r="C52" s="631"/>
      <c r="D52" s="633"/>
      <c r="E52" s="619"/>
    </row>
    <row r="53" spans="2:5" ht="39" thickBot="1">
      <c r="B53" s="246">
        <v>8</v>
      </c>
      <c r="C53" s="247" t="s">
        <v>1132</v>
      </c>
      <c r="D53" s="241" t="s">
        <v>1133</v>
      </c>
    </row>
    <row r="54" spans="2:5" ht="15.75" thickBot="1">
      <c r="B54" s="248"/>
      <c r="C54" s="605" t="s">
        <v>1134</v>
      </c>
      <c r="D54" s="606"/>
    </row>
    <row r="55" spans="2:5">
      <c r="B55" s="249"/>
      <c r="C55" s="605" t="s">
        <v>1135</v>
      </c>
      <c r="D55" s="606"/>
    </row>
    <row r="56" spans="2:5" ht="15.75" thickBot="1">
      <c r="B56" s="250"/>
      <c r="C56" s="607" t="s">
        <v>1136</v>
      </c>
      <c r="D56" s="608"/>
    </row>
  </sheetData>
  <mergeCells count="35">
    <mergeCell ref="B2:B3"/>
    <mergeCell ref="C2:D2"/>
    <mergeCell ref="C3:D3"/>
    <mergeCell ref="C4:D4"/>
    <mergeCell ref="B5:B6"/>
    <mergeCell ref="C5:D6"/>
    <mergeCell ref="B7:B8"/>
    <mergeCell ref="C7:D8"/>
    <mergeCell ref="B9:B15"/>
    <mergeCell ref="C9:C15"/>
    <mergeCell ref="D10:D13"/>
    <mergeCell ref="D14:D15"/>
    <mergeCell ref="B16:B19"/>
    <mergeCell ref="C16:D19"/>
    <mergeCell ref="C20:C32"/>
    <mergeCell ref="D20:D22"/>
    <mergeCell ref="B33:B52"/>
    <mergeCell ref="C33:C52"/>
    <mergeCell ref="D33:D44"/>
    <mergeCell ref="D45:D52"/>
    <mergeCell ref="C54:D54"/>
    <mergeCell ref="C55:D55"/>
    <mergeCell ref="C56:D56"/>
    <mergeCell ref="E7:E8"/>
    <mergeCell ref="E10:E13"/>
    <mergeCell ref="E14:E15"/>
    <mergeCell ref="E16:E19"/>
    <mergeCell ref="E20:E22"/>
    <mergeCell ref="E23:E28"/>
    <mergeCell ref="E29:E32"/>
    <mergeCell ref="E33:E35"/>
    <mergeCell ref="E36:E38"/>
    <mergeCell ref="E39:E41"/>
    <mergeCell ref="E42:E44"/>
    <mergeCell ref="E45:E52"/>
  </mergeCell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2:G137"/>
  <sheetViews>
    <sheetView workbookViewId="0">
      <selection activeCell="I8" sqref="I8"/>
    </sheetView>
  </sheetViews>
  <sheetFormatPr defaultRowHeight="15"/>
  <cols>
    <col min="2" max="2" width="47.140625" style="303" bestFit="1" customWidth="1"/>
    <col min="3" max="3" width="9.140625" style="303"/>
    <col min="4" max="4" width="20.28515625" style="310" bestFit="1" customWidth="1"/>
    <col min="5" max="5" width="20.5703125" style="303" bestFit="1" customWidth="1"/>
    <col min="6" max="6" width="9.140625" style="303"/>
  </cols>
  <sheetData>
    <row r="2" spans="1:7">
      <c r="B2" s="305" t="s">
        <v>1379</v>
      </c>
      <c r="D2" s="307" t="s">
        <v>1378</v>
      </c>
      <c r="E2" s="306" t="s">
        <v>1377</v>
      </c>
      <c r="F2" s="306" t="s">
        <v>1384</v>
      </c>
      <c r="G2" s="318" t="s">
        <v>1385</v>
      </c>
    </row>
    <row r="3" spans="1:7">
      <c r="B3" s="316" t="s">
        <v>1323</v>
      </c>
      <c r="C3" s="304"/>
      <c r="D3" s="308"/>
    </row>
    <row r="4" spans="1:7">
      <c r="B4" s="302" t="s">
        <v>1324</v>
      </c>
      <c r="C4" s="302"/>
      <c r="D4" s="309">
        <v>214</v>
      </c>
      <c r="E4" s="303">
        <f>D4*5.5</f>
        <v>1177</v>
      </c>
    </row>
    <row r="5" spans="1:7">
      <c r="B5" s="302"/>
      <c r="C5" s="302"/>
      <c r="D5" s="309"/>
    </row>
    <row r="6" spans="1:7">
      <c r="A6" s="3"/>
      <c r="B6" s="317" t="s">
        <v>1367</v>
      </c>
      <c r="C6" s="312"/>
      <c r="D6" s="313"/>
      <c r="E6" s="314"/>
      <c r="F6" s="314"/>
    </row>
    <row r="7" spans="1:7">
      <c r="A7" s="3"/>
      <c r="B7" s="311" t="s">
        <v>1324</v>
      </c>
      <c r="C7" s="657"/>
      <c r="D7" s="315">
        <v>240</v>
      </c>
      <c r="E7" s="314">
        <f>D7*5.57</f>
        <v>1336.8000000000002</v>
      </c>
      <c r="F7" s="314"/>
    </row>
    <row r="8" spans="1:7">
      <c r="A8" s="3"/>
      <c r="B8" s="311" t="s">
        <v>1326</v>
      </c>
      <c r="C8" s="657"/>
      <c r="D8" s="315">
        <v>333</v>
      </c>
      <c r="E8" s="314">
        <f>D8*5.5</f>
        <v>1831.5</v>
      </c>
      <c r="F8" s="314"/>
    </row>
    <row r="9" spans="1:7">
      <c r="A9" s="3"/>
      <c r="B9" s="311" t="s">
        <v>1368</v>
      </c>
      <c r="C9" s="657"/>
      <c r="D9" s="315">
        <v>260</v>
      </c>
      <c r="E9" s="314">
        <f>D9*5.5</f>
        <v>1430</v>
      </c>
      <c r="F9" s="314"/>
    </row>
    <row r="10" spans="1:7">
      <c r="A10" s="3"/>
      <c r="B10" s="311"/>
      <c r="C10" s="312"/>
      <c r="D10" s="313"/>
      <c r="E10" s="314"/>
      <c r="F10" s="314"/>
    </row>
    <row r="11" spans="1:7">
      <c r="A11" s="3"/>
      <c r="B11" s="317" t="s">
        <v>1369</v>
      </c>
      <c r="C11" s="312"/>
      <c r="D11" s="313"/>
      <c r="E11" s="314"/>
      <c r="F11" s="314"/>
    </row>
    <row r="12" spans="1:7">
      <c r="A12" s="3"/>
      <c r="B12" s="311" t="s">
        <v>1326</v>
      </c>
      <c r="C12" s="311"/>
      <c r="D12" s="315">
        <v>367</v>
      </c>
      <c r="E12" s="314">
        <f>D12*5.5</f>
        <v>2018.5</v>
      </c>
      <c r="F12" s="314"/>
    </row>
    <row r="13" spans="1:7">
      <c r="A13" s="3"/>
      <c r="B13" s="311" t="s">
        <v>1383</v>
      </c>
      <c r="C13" s="311"/>
      <c r="D13" s="315"/>
      <c r="E13" s="314">
        <f>E7+E8+E12</f>
        <v>5186.8</v>
      </c>
      <c r="F13" s="314">
        <f>E13*15</f>
        <v>77802</v>
      </c>
      <c r="G13">
        <f>E13/4</f>
        <v>1296.7</v>
      </c>
    </row>
    <row r="14" spans="1:7">
      <c r="A14" s="3"/>
      <c r="B14" s="311"/>
      <c r="C14" s="312"/>
      <c r="D14" s="313"/>
      <c r="E14" s="314"/>
      <c r="F14" s="314"/>
    </row>
    <row r="15" spans="1:7">
      <c r="A15" s="3"/>
      <c r="B15" s="311"/>
      <c r="C15" s="312"/>
      <c r="D15" s="313"/>
      <c r="E15" s="314"/>
      <c r="F15" s="314"/>
    </row>
    <row r="16" spans="1:7">
      <c r="B16" s="316" t="s">
        <v>1325</v>
      </c>
      <c r="C16" s="304"/>
      <c r="D16" s="308"/>
    </row>
    <row r="17" spans="2:5">
      <c r="B17" s="302" t="s">
        <v>1324</v>
      </c>
      <c r="C17" s="656"/>
      <c r="D17" s="309">
        <v>214</v>
      </c>
      <c r="E17" s="303">
        <f>D17*5.5</f>
        <v>1177</v>
      </c>
    </row>
    <row r="18" spans="2:5">
      <c r="B18" s="302" t="s">
        <v>1326</v>
      </c>
      <c r="C18" s="656"/>
      <c r="D18" s="309">
        <v>324</v>
      </c>
      <c r="E18" s="303">
        <f t="shared" ref="E18:E75" si="0">D18*5.5</f>
        <v>1782</v>
      </c>
    </row>
    <row r="19" spans="2:5">
      <c r="B19" s="302"/>
      <c r="C19" s="302"/>
      <c r="D19" s="309"/>
    </row>
    <row r="20" spans="2:5">
      <c r="B20" s="316" t="s">
        <v>1343</v>
      </c>
      <c r="C20" s="304"/>
      <c r="D20" s="308"/>
    </row>
    <row r="21" spans="2:5">
      <c r="B21" s="302" t="s">
        <v>1324</v>
      </c>
      <c r="C21" s="302"/>
      <c r="D21" s="309">
        <v>240</v>
      </c>
      <c r="E21" s="303">
        <f>D21*5.5</f>
        <v>1320</v>
      </c>
    </row>
    <row r="22" spans="2:5">
      <c r="B22" s="302" t="s">
        <v>1344</v>
      </c>
      <c r="C22" s="302"/>
      <c r="D22" s="309">
        <v>320</v>
      </c>
      <c r="E22" s="303">
        <f>D22*5.5</f>
        <v>1760</v>
      </c>
    </row>
    <row r="23" spans="2:5">
      <c r="B23" s="302"/>
      <c r="C23" s="304"/>
      <c r="D23" s="308"/>
    </row>
    <row r="24" spans="2:5">
      <c r="B24" s="302" t="s">
        <v>1327</v>
      </c>
      <c r="C24" s="304"/>
      <c r="D24" s="308"/>
    </row>
    <row r="25" spans="2:5">
      <c r="B25" s="302" t="s">
        <v>1324</v>
      </c>
      <c r="C25" s="302"/>
      <c r="D25" s="309">
        <v>154</v>
      </c>
      <c r="E25" s="303">
        <f t="shared" si="0"/>
        <v>847</v>
      </c>
    </row>
    <row r="26" spans="2:5">
      <c r="B26" s="302"/>
      <c r="C26" s="304"/>
      <c r="D26" s="308"/>
    </row>
    <row r="27" spans="2:5">
      <c r="B27" s="302" t="s">
        <v>1328</v>
      </c>
      <c r="C27" s="304"/>
      <c r="D27" s="308"/>
    </row>
    <row r="28" spans="2:5">
      <c r="B28" s="302" t="s">
        <v>1324</v>
      </c>
      <c r="C28" s="302"/>
      <c r="D28" s="309">
        <v>214</v>
      </c>
      <c r="E28" s="303">
        <f t="shared" si="0"/>
        <v>1177</v>
      </c>
    </row>
    <row r="29" spans="2:5">
      <c r="B29" s="302"/>
      <c r="C29" s="304"/>
      <c r="D29" s="308"/>
    </row>
    <row r="30" spans="2:5">
      <c r="B30" s="302" t="s">
        <v>1329</v>
      </c>
      <c r="C30" s="304"/>
      <c r="D30" s="308"/>
    </row>
    <row r="31" spans="2:5">
      <c r="B31" s="302" t="s">
        <v>1324</v>
      </c>
      <c r="C31" s="656"/>
      <c r="D31" s="309">
        <v>214</v>
      </c>
      <c r="E31" s="303">
        <f>D31*5.5</f>
        <v>1177</v>
      </c>
    </row>
    <row r="32" spans="2:5">
      <c r="B32" s="302" t="s">
        <v>1326</v>
      </c>
      <c r="C32" s="656"/>
      <c r="D32" s="309">
        <v>324</v>
      </c>
      <c r="E32" s="303">
        <f t="shared" si="0"/>
        <v>1782</v>
      </c>
    </row>
    <row r="33" spans="2:5">
      <c r="B33" s="302"/>
      <c r="C33" s="304"/>
      <c r="D33" s="308"/>
    </row>
    <row r="34" spans="2:5">
      <c r="B34" s="302" t="s">
        <v>1330</v>
      </c>
      <c r="C34" s="304"/>
      <c r="D34" s="308"/>
    </row>
    <row r="35" spans="2:5">
      <c r="B35" s="302" t="s">
        <v>1324</v>
      </c>
      <c r="C35" s="302"/>
      <c r="D35" s="309">
        <v>154</v>
      </c>
      <c r="E35" s="303">
        <f t="shared" si="0"/>
        <v>847</v>
      </c>
    </row>
    <row r="36" spans="2:5">
      <c r="B36" s="302"/>
      <c r="C36" s="304"/>
      <c r="D36" s="308"/>
    </row>
    <row r="37" spans="2:5">
      <c r="B37" s="302" t="s">
        <v>1331</v>
      </c>
      <c r="C37" s="304"/>
      <c r="D37" s="308"/>
    </row>
    <row r="38" spans="2:5">
      <c r="B38" s="302" t="s">
        <v>1324</v>
      </c>
      <c r="C38" s="656"/>
      <c r="D38" s="309">
        <v>214</v>
      </c>
      <c r="E38" s="303">
        <f t="shared" si="0"/>
        <v>1177</v>
      </c>
    </row>
    <row r="39" spans="2:5">
      <c r="B39" s="302" t="s">
        <v>1326</v>
      </c>
      <c r="C39" s="656"/>
      <c r="D39" s="309">
        <v>324</v>
      </c>
      <c r="E39" s="303">
        <f t="shared" si="0"/>
        <v>1782</v>
      </c>
    </row>
    <row r="40" spans="2:5">
      <c r="B40" s="302"/>
      <c r="C40" s="304"/>
      <c r="D40" s="308"/>
    </row>
    <row r="41" spans="2:5">
      <c r="B41" s="302" t="s">
        <v>1332</v>
      </c>
      <c r="C41" s="304"/>
      <c r="D41" s="308"/>
    </row>
    <row r="42" spans="2:5">
      <c r="B42" s="302" t="s">
        <v>1324</v>
      </c>
      <c r="C42" s="656"/>
      <c r="D42" s="309">
        <v>214</v>
      </c>
      <c r="E42" s="303">
        <f t="shared" si="0"/>
        <v>1177</v>
      </c>
    </row>
    <row r="43" spans="2:5">
      <c r="B43" s="302" t="s">
        <v>1326</v>
      </c>
      <c r="C43" s="656"/>
      <c r="D43" s="309">
        <v>324</v>
      </c>
      <c r="E43" s="303">
        <f t="shared" si="0"/>
        <v>1782</v>
      </c>
    </row>
    <row r="44" spans="2:5">
      <c r="B44" s="302" t="s">
        <v>1333</v>
      </c>
      <c r="C44" s="656"/>
      <c r="D44" s="309">
        <v>247</v>
      </c>
      <c r="E44" s="303">
        <f t="shared" si="0"/>
        <v>1358.5</v>
      </c>
    </row>
    <row r="45" spans="2:5">
      <c r="B45" s="302"/>
      <c r="C45" s="304"/>
      <c r="D45" s="308"/>
    </row>
    <row r="46" spans="2:5">
      <c r="B46" s="302" t="s">
        <v>1334</v>
      </c>
      <c r="C46" s="304"/>
      <c r="D46" s="308"/>
    </row>
    <row r="47" spans="2:5">
      <c r="B47" s="302" t="s">
        <v>1324</v>
      </c>
      <c r="C47" s="302"/>
      <c r="D47" s="309">
        <v>226</v>
      </c>
      <c r="E47" s="303">
        <f t="shared" si="0"/>
        <v>1243</v>
      </c>
    </row>
    <row r="48" spans="2:5">
      <c r="B48" s="302"/>
      <c r="C48" s="304"/>
      <c r="D48" s="308"/>
    </row>
    <row r="49" spans="2:5">
      <c r="B49" s="302" t="s">
        <v>1335</v>
      </c>
      <c r="C49" s="304"/>
      <c r="D49" s="308"/>
    </row>
    <row r="50" spans="2:5">
      <c r="B50" s="302" t="s">
        <v>1324</v>
      </c>
      <c r="C50" s="302"/>
      <c r="D50" s="309">
        <v>219</v>
      </c>
      <c r="E50" s="303">
        <f t="shared" si="0"/>
        <v>1204.5</v>
      </c>
    </row>
    <row r="51" spans="2:5">
      <c r="B51" s="302"/>
      <c r="C51" s="304"/>
      <c r="D51" s="308"/>
    </row>
    <row r="52" spans="2:5">
      <c r="B52" s="302" t="s">
        <v>1336</v>
      </c>
      <c r="C52" s="304"/>
      <c r="D52" s="308"/>
    </row>
    <row r="53" spans="2:5">
      <c r="B53" s="302" t="s">
        <v>1324</v>
      </c>
      <c r="C53" s="302"/>
      <c r="D53" s="309">
        <v>260</v>
      </c>
      <c r="E53" s="303">
        <f t="shared" si="0"/>
        <v>1430</v>
      </c>
    </row>
    <row r="54" spans="2:5">
      <c r="B54" s="302"/>
      <c r="C54" s="304"/>
      <c r="D54" s="308"/>
    </row>
    <row r="55" spans="2:5">
      <c r="B55" s="302" t="s">
        <v>1337</v>
      </c>
      <c r="C55" s="304"/>
      <c r="D55" s="308"/>
    </row>
    <row r="56" spans="2:5">
      <c r="B56" s="302" t="s">
        <v>1338</v>
      </c>
      <c r="C56" s="302"/>
      <c r="D56" s="309">
        <v>214</v>
      </c>
      <c r="E56" s="303">
        <f t="shared" si="0"/>
        <v>1177</v>
      </c>
    </row>
    <row r="57" spans="2:5">
      <c r="B57" s="302" t="s">
        <v>1339</v>
      </c>
      <c r="C57" s="302"/>
      <c r="D57" s="309">
        <v>324</v>
      </c>
      <c r="E57" s="303">
        <f t="shared" si="0"/>
        <v>1782</v>
      </c>
    </row>
    <row r="58" spans="2:5">
      <c r="B58" s="302"/>
      <c r="C58" s="304"/>
      <c r="D58" s="308"/>
    </row>
    <row r="59" spans="2:5">
      <c r="B59" s="302" t="s">
        <v>1340</v>
      </c>
      <c r="C59" s="304"/>
      <c r="D59" s="308"/>
    </row>
    <row r="60" spans="2:5">
      <c r="B60" s="302" t="s">
        <v>1341</v>
      </c>
      <c r="C60" s="302"/>
      <c r="D60" s="309">
        <v>151</v>
      </c>
      <c r="E60" s="303">
        <f t="shared" si="0"/>
        <v>830.5</v>
      </c>
    </row>
    <row r="61" spans="2:5">
      <c r="B61" s="302"/>
      <c r="C61" s="304"/>
      <c r="D61" s="308"/>
    </row>
    <row r="62" spans="2:5">
      <c r="B62" s="302" t="s">
        <v>1380</v>
      </c>
      <c r="C62" s="304"/>
      <c r="D62" s="308"/>
    </row>
    <row r="63" spans="2:5">
      <c r="B63" s="302" t="s">
        <v>1324</v>
      </c>
      <c r="C63" s="656"/>
      <c r="D63" s="309">
        <v>214</v>
      </c>
      <c r="E63" s="303">
        <f t="shared" si="0"/>
        <v>1177</v>
      </c>
    </row>
    <row r="64" spans="2:5">
      <c r="B64" s="302" t="s">
        <v>1326</v>
      </c>
      <c r="C64" s="656"/>
      <c r="D64" s="309">
        <v>214</v>
      </c>
      <c r="E64" s="303">
        <f t="shared" si="0"/>
        <v>1177</v>
      </c>
    </row>
    <row r="65" spans="2:5">
      <c r="B65" s="302" t="s">
        <v>1342</v>
      </c>
      <c r="C65" s="656"/>
      <c r="D65" s="309">
        <v>214</v>
      </c>
      <c r="E65" s="303">
        <f t="shared" si="0"/>
        <v>1177</v>
      </c>
    </row>
    <row r="66" spans="2:5">
      <c r="B66" s="302"/>
      <c r="C66" s="304"/>
      <c r="D66" s="308"/>
    </row>
    <row r="67" spans="2:5">
      <c r="B67" s="302" t="s">
        <v>1381</v>
      </c>
      <c r="C67" s="304"/>
      <c r="D67" s="308"/>
    </row>
    <row r="68" spans="2:5">
      <c r="B68" s="302" t="s">
        <v>1324</v>
      </c>
      <c r="C68" s="656"/>
      <c r="D68" s="309">
        <v>214</v>
      </c>
      <c r="E68" s="303">
        <f t="shared" si="0"/>
        <v>1177</v>
      </c>
    </row>
    <row r="69" spans="2:5">
      <c r="B69" s="302" t="s">
        <v>1326</v>
      </c>
      <c r="C69" s="656"/>
      <c r="D69" s="309">
        <v>324</v>
      </c>
      <c r="E69" s="303">
        <f t="shared" si="0"/>
        <v>1782</v>
      </c>
    </row>
    <row r="70" spans="2:5">
      <c r="B70" s="302"/>
      <c r="C70" s="304"/>
      <c r="D70" s="308"/>
    </row>
    <row r="71" spans="2:5">
      <c r="B71" s="302" t="s">
        <v>1345</v>
      </c>
      <c r="C71" s="304"/>
      <c r="D71" s="308"/>
    </row>
    <row r="72" spans="2:5">
      <c r="B72" s="302" t="s">
        <v>1324</v>
      </c>
      <c r="C72" s="302"/>
      <c r="D72" s="309">
        <v>214</v>
      </c>
      <c r="E72" s="303">
        <f t="shared" si="0"/>
        <v>1177</v>
      </c>
    </row>
    <row r="73" spans="2:5">
      <c r="B73" s="302"/>
      <c r="C73" s="304"/>
      <c r="D73" s="308"/>
    </row>
    <row r="74" spans="2:5">
      <c r="B74" s="316" t="s">
        <v>1346</v>
      </c>
      <c r="C74" s="304"/>
      <c r="D74" s="308"/>
    </row>
    <row r="75" spans="2:5">
      <c r="B75" s="302" t="s">
        <v>1347</v>
      </c>
      <c r="C75" s="302"/>
      <c r="D75" s="309">
        <v>214</v>
      </c>
      <c r="E75" s="303">
        <f t="shared" si="0"/>
        <v>1177</v>
      </c>
    </row>
    <row r="76" spans="2:5">
      <c r="B76" s="302" t="s">
        <v>1382</v>
      </c>
      <c r="C76" s="302"/>
      <c r="D76" s="309">
        <v>216</v>
      </c>
      <c r="E76" s="303">
        <f t="shared" ref="E76:E122" si="1">D76*5.5</f>
        <v>1188</v>
      </c>
    </row>
    <row r="77" spans="2:5">
      <c r="B77" s="302" t="s">
        <v>1348</v>
      </c>
      <c r="C77" s="302"/>
      <c r="D77" s="309">
        <v>257</v>
      </c>
      <c r="E77" s="303">
        <f>D77*5.5</f>
        <v>1413.5</v>
      </c>
    </row>
    <row r="78" spans="2:5">
      <c r="B78" s="302" t="s">
        <v>1349</v>
      </c>
      <c r="C78" s="302"/>
      <c r="D78" s="309">
        <v>379</v>
      </c>
      <c r="E78" s="303">
        <f t="shared" si="1"/>
        <v>2084.5</v>
      </c>
    </row>
    <row r="79" spans="2:5">
      <c r="B79" s="302" t="s">
        <v>1350</v>
      </c>
      <c r="C79" s="302"/>
      <c r="D79" s="309">
        <v>379</v>
      </c>
      <c r="E79" s="303">
        <f t="shared" si="1"/>
        <v>2084.5</v>
      </c>
    </row>
    <row r="80" spans="2:5">
      <c r="B80" s="302" t="s">
        <v>1351</v>
      </c>
      <c r="C80" s="302"/>
      <c r="D80" s="309">
        <v>573</v>
      </c>
      <c r="E80" s="303">
        <f t="shared" si="1"/>
        <v>3151.5</v>
      </c>
    </row>
    <row r="81" spans="2:5">
      <c r="B81" s="302" t="s">
        <v>1352</v>
      </c>
      <c r="C81" s="302"/>
      <c r="D81" s="309">
        <v>420</v>
      </c>
      <c r="E81" s="303">
        <f t="shared" si="1"/>
        <v>2310</v>
      </c>
    </row>
    <row r="82" spans="2:5">
      <c r="B82" s="302" t="s">
        <v>1353</v>
      </c>
      <c r="C82" s="302"/>
      <c r="D82" s="309">
        <v>420</v>
      </c>
      <c r="E82" s="303">
        <f t="shared" si="1"/>
        <v>2310</v>
      </c>
    </row>
    <row r="83" spans="2:5">
      <c r="B83" s="302"/>
      <c r="C83" s="304"/>
      <c r="D83" s="308"/>
    </row>
    <row r="84" spans="2:5">
      <c r="B84" s="302" t="s">
        <v>1354</v>
      </c>
      <c r="C84" s="304"/>
      <c r="D84" s="308"/>
    </row>
    <row r="85" spans="2:5">
      <c r="B85" s="302" t="s">
        <v>1324</v>
      </c>
      <c r="C85" s="656"/>
      <c r="D85" s="309">
        <v>214</v>
      </c>
      <c r="E85" s="303">
        <f t="shared" si="1"/>
        <v>1177</v>
      </c>
    </row>
    <row r="86" spans="2:5">
      <c r="B86" s="302" t="s">
        <v>1326</v>
      </c>
      <c r="C86" s="656"/>
      <c r="D86" s="309">
        <v>324</v>
      </c>
      <c r="E86" s="303">
        <f t="shared" si="1"/>
        <v>1782</v>
      </c>
    </row>
    <row r="87" spans="2:5">
      <c r="B87" s="302"/>
      <c r="C87" s="304"/>
      <c r="D87" s="308"/>
    </row>
    <row r="88" spans="2:5">
      <c r="B88" s="302" t="s">
        <v>1355</v>
      </c>
      <c r="C88" s="304"/>
      <c r="D88" s="308"/>
    </row>
    <row r="89" spans="2:5">
      <c r="B89" s="302" t="s">
        <v>1324</v>
      </c>
      <c r="C89" s="656"/>
      <c r="D89" s="309">
        <v>228</v>
      </c>
      <c r="E89" s="303">
        <f t="shared" si="1"/>
        <v>1254</v>
      </c>
    </row>
    <row r="90" spans="2:5">
      <c r="B90" s="302" t="s">
        <v>1326</v>
      </c>
      <c r="C90" s="656"/>
      <c r="D90" s="309">
        <v>333</v>
      </c>
      <c r="E90" s="303">
        <f t="shared" si="1"/>
        <v>1831.5</v>
      </c>
    </row>
    <row r="91" spans="2:5">
      <c r="B91" s="302"/>
      <c r="C91" s="304"/>
      <c r="D91" s="308"/>
    </row>
    <row r="92" spans="2:5">
      <c r="B92" s="302" t="s">
        <v>1356</v>
      </c>
      <c r="C92" s="304"/>
      <c r="D92" s="308"/>
    </row>
    <row r="93" spans="2:5">
      <c r="B93" s="302" t="s">
        <v>1324</v>
      </c>
      <c r="C93" s="656"/>
      <c r="D93" s="309">
        <v>228</v>
      </c>
      <c r="E93" s="303">
        <f t="shared" si="1"/>
        <v>1254</v>
      </c>
    </row>
    <row r="94" spans="2:5">
      <c r="B94" s="302" t="s">
        <v>1326</v>
      </c>
      <c r="C94" s="656"/>
      <c r="D94" s="309">
        <v>333</v>
      </c>
      <c r="E94" s="303">
        <f t="shared" si="1"/>
        <v>1831.5</v>
      </c>
    </row>
    <row r="95" spans="2:5">
      <c r="B95" s="302" t="s">
        <v>1357</v>
      </c>
      <c r="C95" s="656"/>
      <c r="D95" s="309">
        <v>260</v>
      </c>
      <c r="E95" s="303">
        <f t="shared" si="1"/>
        <v>1430</v>
      </c>
    </row>
    <row r="96" spans="2:5">
      <c r="B96" s="302"/>
      <c r="C96" s="304"/>
      <c r="D96" s="308"/>
    </row>
    <row r="97" spans="2:5">
      <c r="B97" s="302" t="s">
        <v>1358</v>
      </c>
      <c r="C97" s="304"/>
      <c r="D97" s="308"/>
    </row>
    <row r="98" spans="2:5">
      <c r="B98" s="302" t="s">
        <v>1324</v>
      </c>
      <c r="C98" s="656"/>
      <c r="D98" s="309">
        <v>228</v>
      </c>
      <c r="E98" s="303">
        <f t="shared" si="1"/>
        <v>1254</v>
      </c>
    </row>
    <row r="99" spans="2:5">
      <c r="B99" s="302" t="s">
        <v>1326</v>
      </c>
      <c r="C99" s="656"/>
      <c r="D99" s="309">
        <v>333</v>
      </c>
      <c r="E99" s="303">
        <f t="shared" si="1"/>
        <v>1831.5</v>
      </c>
    </row>
    <row r="100" spans="2:5">
      <c r="B100" s="302"/>
      <c r="C100" s="304"/>
      <c r="D100" s="308"/>
    </row>
    <row r="101" spans="2:5">
      <c r="B101" s="302" t="s">
        <v>1359</v>
      </c>
      <c r="C101" s="304"/>
      <c r="D101" s="308"/>
    </row>
    <row r="102" spans="2:5">
      <c r="B102" s="302" t="s">
        <v>1324</v>
      </c>
      <c r="C102" s="656"/>
      <c r="D102" s="309">
        <v>228</v>
      </c>
      <c r="E102" s="303">
        <f t="shared" si="1"/>
        <v>1254</v>
      </c>
    </row>
    <row r="103" spans="2:5">
      <c r="B103" s="302" t="s">
        <v>1326</v>
      </c>
      <c r="C103" s="656"/>
      <c r="D103" s="309">
        <v>333</v>
      </c>
      <c r="E103" s="303">
        <f t="shared" si="1"/>
        <v>1831.5</v>
      </c>
    </row>
    <row r="104" spans="2:5">
      <c r="B104" s="302" t="s">
        <v>1360</v>
      </c>
      <c r="C104" s="656"/>
      <c r="D104" s="309">
        <v>460</v>
      </c>
      <c r="E104" s="303">
        <f t="shared" si="1"/>
        <v>2530</v>
      </c>
    </row>
    <row r="105" spans="2:5">
      <c r="B105" s="302" t="s">
        <v>1357</v>
      </c>
      <c r="C105" s="656"/>
      <c r="D105" s="309">
        <v>260</v>
      </c>
      <c r="E105" s="303">
        <f t="shared" si="1"/>
        <v>1430</v>
      </c>
    </row>
    <row r="106" spans="2:5">
      <c r="B106" s="302" t="s">
        <v>1361</v>
      </c>
      <c r="C106" s="656"/>
      <c r="D106" s="309">
        <v>260</v>
      </c>
      <c r="E106" s="303">
        <f t="shared" si="1"/>
        <v>1430</v>
      </c>
    </row>
    <row r="107" spans="2:5">
      <c r="B107" s="302"/>
      <c r="C107" s="304"/>
      <c r="D107" s="308"/>
    </row>
    <row r="108" spans="2:5">
      <c r="B108" s="302" t="s">
        <v>1362</v>
      </c>
      <c r="C108" s="304"/>
      <c r="D108" s="308"/>
      <c r="E108" s="303">
        <f>D18*5.5</f>
        <v>1782</v>
      </c>
    </row>
    <row r="109" spans="2:5">
      <c r="B109" s="302" t="s">
        <v>1324</v>
      </c>
      <c r="C109" s="302"/>
      <c r="D109" s="309">
        <v>214</v>
      </c>
    </row>
    <row r="110" spans="2:5">
      <c r="B110" s="302"/>
      <c r="C110" s="304"/>
      <c r="D110" s="308"/>
    </row>
    <row r="111" spans="2:5">
      <c r="B111" s="302" t="s">
        <v>1363</v>
      </c>
      <c r="C111" s="304"/>
      <c r="D111" s="308"/>
    </row>
    <row r="112" spans="2:5">
      <c r="B112" s="302" t="s">
        <v>1324</v>
      </c>
      <c r="C112" s="656"/>
      <c r="D112" s="309">
        <v>228</v>
      </c>
      <c r="E112" s="303">
        <f>D112*5.5</f>
        <v>1254</v>
      </c>
    </row>
    <row r="113" spans="2:5">
      <c r="B113" s="302" t="s">
        <v>1326</v>
      </c>
      <c r="C113" s="656"/>
      <c r="D113" s="309">
        <v>333</v>
      </c>
      <c r="E113" s="303">
        <f>D113*5.5</f>
        <v>1831.5</v>
      </c>
    </row>
    <row r="114" spans="2:5">
      <c r="B114" s="302" t="s">
        <v>1333</v>
      </c>
      <c r="C114" s="656"/>
      <c r="D114" s="309">
        <v>260</v>
      </c>
      <c r="E114" s="303">
        <f>D28*5.5</f>
        <v>1177</v>
      </c>
    </row>
    <row r="115" spans="2:5">
      <c r="B115" s="302"/>
      <c r="C115" s="304"/>
      <c r="D115" s="308"/>
    </row>
    <row r="116" spans="2:5">
      <c r="B116" s="302" t="s">
        <v>1364</v>
      </c>
      <c r="C116" s="304"/>
      <c r="D116" s="308"/>
    </row>
    <row r="117" spans="2:5">
      <c r="B117" s="302" t="s">
        <v>1324</v>
      </c>
      <c r="C117" s="656"/>
      <c r="D117" s="309">
        <v>214</v>
      </c>
      <c r="E117" s="303">
        <f>D18*5.5</f>
        <v>1782</v>
      </c>
    </row>
    <row r="118" spans="2:5">
      <c r="B118" s="302" t="s">
        <v>1326</v>
      </c>
      <c r="C118" s="656"/>
      <c r="D118" s="309">
        <v>324</v>
      </c>
      <c r="E118" s="303">
        <f t="shared" si="1"/>
        <v>1782</v>
      </c>
    </row>
    <row r="119" spans="2:5">
      <c r="B119" s="302"/>
      <c r="C119" s="304"/>
      <c r="D119" s="308"/>
    </row>
    <row r="120" spans="2:5">
      <c r="B120" s="302" t="s">
        <v>1365</v>
      </c>
      <c r="C120" s="304"/>
      <c r="D120" s="308"/>
    </row>
    <row r="121" spans="2:5">
      <c r="B121" s="302" t="s">
        <v>1324</v>
      </c>
      <c r="C121" s="656"/>
      <c r="D121" s="309">
        <v>214</v>
      </c>
      <c r="E121" s="303">
        <f t="shared" si="1"/>
        <v>1177</v>
      </c>
    </row>
    <row r="122" spans="2:5">
      <c r="B122" s="302" t="s">
        <v>1326</v>
      </c>
      <c r="C122" s="656"/>
      <c r="D122" s="309">
        <v>324</v>
      </c>
      <c r="E122" s="303">
        <f t="shared" si="1"/>
        <v>1782</v>
      </c>
    </row>
    <row r="123" spans="2:5">
      <c r="B123" s="304"/>
      <c r="C123" s="304"/>
      <c r="D123" s="308"/>
    </row>
    <row r="124" spans="2:5">
      <c r="B124" s="302" t="s">
        <v>1370</v>
      </c>
      <c r="C124" s="304"/>
      <c r="D124" s="308"/>
    </row>
    <row r="125" spans="2:5">
      <c r="B125" s="302" t="s">
        <v>1324</v>
      </c>
      <c r="C125" s="656"/>
      <c r="D125" s="309">
        <v>275</v>
      </c>
      <c r="E125" s="303">
        <f t="shared" ref="E125:E134" si="2">D125*5.5</f>
        <v>1512.5</v>
      </c>
    </row>
    <row r="126" spans="2:5">
      <c r="B126" s="302" t="s">
        <v>1326</v>
      </c>
      <c r="C126" s="656"/>
      <c r="D126" s="309">
        <v>449</v>
      </c>
      <c r="E126" s="303">
        <f t="shared" si="2"/>
        <v>2469.5</v>
      </c>
    </row>
    <row r="127" spans="2:5">
      <c r="B127" s="302"/>
      <c r="C127" s="304"/>
      <c r="D127" s="308"/>
    </row>
    <row r="128" spans="2:5">
      <c r="B128" s="302" t="s">
        <v>1371</v>
      </c>
      <c r="C128" s="304"/>
      <c r="D128" s="308"/>
    </row>
    <row r="129" spans="2:5">
      <c r="B129" s="302" t="s">
        <v>1372</v>
      </c>
      <c r="C129" s="656"/>
      <c r="D129" s="309">
        <v>173</v>
      </c>
      <c r="E129" s="303">
        <f t="shared" si="2"/>
        <v>951.5</v>
      </c>
    </row>
    <row r="130" spans="2:5">
      <c r="B130" s="302" t="s">
        <v>1373</v>
      </c>
      <c r="C130" s="656"/>
      <c r="D130" s="309">
        <v>232</v>
      </c>
      <c r="E130" s="303">
        <f t="shared" si="2"/>
        <v>1276</v>
      </c>
    </row>
    <row r="131" spans="2:5">
      <c r="B131" s="302" t="s">
        <v>1374</v>
      </c>
      <c r="C131" s="656"/>
      <c r="D131" s="309">
        <v>232</v>
      </c>
      <c r="E131" s="303">
        <f t="shared" si="2"/>
        <v>1276</v>
      </c>
    </row>
    <row r="132" spans="2:5">
      <c r="B132" s="302"/>
      <c r="C132" s="304"/>
      <c r="D132" s="308"/>
    </row>
    <row r="133" spans="2:5">
      <c r="B133" s="302" t="s">
        <v>1375</v>
      </c>
      <c r="C133" s="304"/>
      <c r="D133" s="308"/>
    </row>
    <row r="134" spans="2:5">
      <c r="B134" s="302" t="s">
        <v>1366</v>
      </c>
      <c r="C134" s="302"/>
      <c r="D134" s="309">
        <v>267</v>
      </c>
      <c r="E134" s="303">
        <f t="shared" si="2"/>
        <v>1468.5</v>
      </c>
    </row>
    <row r="135" spans="2:5">
      <c r="B135" s="302"/>
      <c r="C135" s="304"/>
      <c r="D135" s="308"/>
    </row>
    <row r="136" spans="2:5">
      <c r="B136" s="302" t="s">
        <v>1376</v>
      </c>
      <c r="C136" s="304"/>
      <c r="D136" s="308"/>
    </row>
    <row r="137" spans="2:5">
      <c r="B137" s="302" t="s">
        <v>1324</v>
      </c>
      <c r="C137" s="302"/>
      <c r="D137" s="309">
        <v>214</v>
      </c>
      <c r="E137" s="303">
        <f>D137*5.5</f>
        <v>1177</v>
      </c>
    </row>
  </sheetData>
  <mergeCells count="17">
    <mergeCell ref="C129:C131"/>
    <mergeCell ref="C85:C86"/>
    <mergeCell ref="C89:C90"/>
    <mergeCell ref="C93:C95"/>
    <mergeCell ref="C98:C99"/>
    <mergeCell ref="C102:C106"/>
    <mergeCell ref="C112:C114"/>
    <mergeCell ref="C68:C69"/>
    <mergeCell ref="C117:C118"/>
    <mergeCell ref="C121:C122"/>
    <mergeCell ref="C7:C9"/>
    <mergeCell ref="C125:C126"/>
    <mergeCell ref="C17:C18"/>
    <mergeCell ref="C31:C32"/>
    <mergeCell ref="C38:C39"/>
    <mergeCell ref="C42:C44"/>
    <mergeCell ref="C63:C65"/>
  </mergeCells>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dimension ref="C2:F6"/>
  <sheetViews>
    <sheetView workbookViewId="0">
      <selection activeCell="G12" sqref="G12"/>
    </sheetView>
  </sheetViews>
  <sheetFormatPr defaultRowHeight="15"/>
  <sheetData>
    <row r="2" spans="3:6">
      <c r="C2" t="s">
        <v>1711</v>
      </c>
      <c r="D2">
        <v>5895</v>
      </c>
    </row>
    <row r="3" spans="3:6">
      <c r="D3">
        <v>12723</v>
      </c>
    </row>
    <row r="4" spans="3:6">
      <c r="D4">
        <v>1155</v>
      </c>
      <c r="F4">
        <v>12000</v>
      </c>
    </row>
    <row r="5" spans="3:6">
      <c r="D5">
        <v>-2208</v>
      </c>
    </row>
    <row r="6" spans="3:6">
      <c r="D6" s="318">
        <f>SUM(D2:D5)</f>
        <v>17565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I91"/>
  <sheetViews>
    <sheetView topLeftCell="A61" workbookViewId="0">
      <selection activeCell="E56" sqref="E56"/>
    </sheetView>
  </sheetViews>
  <sheetFormatPr defaultRowHeight="15"/>
  <cols>
    <col min="2" max="2" width="31.85546875" customWidth="1"/>
    <col min="3" max="3" width="20.28515625" customWidth="1"/>
    <col min="4" max="4" width="44.85546875" bestFit="1" customWidth="1"/>
    <col min="5" max="5" width="33.28515625" customWidth="1"/>
    <col min="6" max="6" width="32.140625" bestFit="1" customWidth="1"/>
  </cols>
  <sheetData>
    <row r="1" spans="1:9" ht="15.75" thickBot="1"/>
    <row r="2" spans="1:9" ht="15.75" thickBot="1">
      <c r="B2" s="222" t="s">
        <v>226</v>
      </c>
      <c r="C2" s="223" t="s">
        <v>1044</v>
      </c>
      <c r="D2" s="223"/>
      <c r="E2" s="223" t="s">
        <v>939</v>
      </c>
      <c r="F2" s="224" t="s">
        <v>940</v>
      </c>
    </row>
    <row r="3" spans="1:9">
      <c r="A3" s="39"/>
      <c r="B3" s="216" t="s">
        <v>374</v>
      </c>
      <c r="C3" s="217" t="s">
        <v>16</v>
      </c>
      <c r="D3" s="218">
        <v>0</v>
      </c>
      <c r="E3" s="219" t="s">
        <v>383</v>
      </c>
      <c r="F3" s="220"/>
    </row>
    <row r="4" spans="1:9">
      <c r="A4" s="39"/>
      <c r="B4" s="195" t="s">
        <v>938</v>
      </c>
      <c r="C4" s="32" t="s">
        <v>16</v>
      </c>
      <c r="D4" s="201">
        <v>0.14583333333333334</v>
      </c>
      <c r="E4" s="40"/>
      <c r="F4" s="221" t="s">
        <v>166</v>
      </c>
    </row>
    <row r="5" spans="1:9">
      <c r="A5" s="39"/>
      <c r="B5" s="195" t="s">
        <v>512</v>
      </c>
      <c r="C5" s="32" t="s">
        <v>16</v>
      </c>
      <c r="D5" s="32" t="s">
        <v>513</v>
      </c>
      <c r="E5" s="40" t="s">
        <v>182</v>
      </c>
      <c r="F5" s="196"/>
    </row>
    <row r="6" spans="1:9">
      <c r="A6" s="39"/>
      <c r="B6" s="195" t="s">
        <v>514</v>
      </c>
      <c r="C6" s="32" t="s">
        <v>16</v>
      </c>
      <c r="D6" s="32" t="s">
        <v>515</v>
      </c>
      <c r="E6" s="32" t="s">
        <v>568</v>
      </c>
      <c r="F6" s="196"/>
    </row>
    <row r="7" spans="1:9">
      <c r="A7" s="39"/>
      <c r="B7" s="195" t="s">
        <v>516</v>
      </c>
      <c r="C7" s="32" t="s">
        <v>16</v>
      </c>
      <c r="D7" s="32" t="s">
        <v>517</v>
      </c>
      <c r="E7" s="40"/>
      <c r="F7" s="196"/>
    </row>
    <row r="8" spans="1:9">
      <c r="A8" s="39"/>
      <c r="B8" s="195" t="s">
        <v>518</v>
      </c>
      <c r="C8" s="32" t="s">
        <v>16</v>
      </c>
      <c r="D8" s="32" t="s">
        <v>519</v>
      </c>
      <c r="E8" s="40"/>
      <c r="F8" s="196"/>
    </row>
    <row r="9" spans="1:9" ht="15.75" thickBot="1">
      <c r="A9" s="39"/>
      <c r="B9" s="197" t="s">
        <v>375</v>
      </c>
      <c r="C9" s="198" t="s">
        <v>16</v>
      </c>
      <c r="D9" s="198" t="s">
        <v>520</v>
      </c>
      <c r="E9" s="199"/>
      <c r="F9" s="200"/>
    </row>
    <row r="10" spans="1:9">
      <c r="A10" s="39"/>
      <c r="B10" s="39"/>
      <c r="C10" s="39"/>
      <c r="D10" s="39"/>
      <c r="E10" s="39"/>
    </row>
    <row r="11" spans="1:9">
      <c r="A11" s="39"/>
      <c r="B11" s="41" t="s">
        <v>226</v>
      </c>
      <c r="C11" s="41" t="s">
        <v>227</v>
      </c>
      <c r="D11" s="41" t="s">
        <v>16</v>
      </c>
      <c r="E11" s="42" t="s">
        <v>233</v>
      </c>
      <c r="G11" s="399" t="s">
        <v>1646</v>
      </c>
      <c r="H11" s="400" t="s">
        <v>1647</v>
      </c>
      <c r="I11" s="399" t="s">
        <v>1648</v>
      </c>
    </row>
    <row r="12" spans="1:9">
      <c r="A12" s="39"/>
      <c r="B12" s="43" t="s">
        <v>156</v>
      </c>
      <c r="C12" s="44" t="s">
        <v>157</v>
      </c>
      <c r="D12" s="45" t="s">
        <v>228</v>
      </c>
      <c r="E12" s="452" t="s">
        <v>234</v>
      </c>
      <c r="G12" s="208" t="s">
        <v>200</v>
      </c>
      <c r="H12" s="401">
        <v>0.29166666666666669</v>
      </c>
      <c r="I12" s="208"/>
    </row>
    <row r="13" spans="1:9">
      <c r="A13" s="39"/>
      <c r="B13" s="43" t="s">
        <v>158</v>
      </c>
      <c r="C13" s="44" t="s">
        <v>159</v>
      </c>
      <c r="D13" s="45" t="s">
        <v>228</v>
      </c>
      <c r="E13" s="453"/>
      <c r="G13" s="208" t="s">
        <v>198</v>
      </c>
      <c r="H13" s="401">
        <v>0.33333333333333331</v>
      </c>
      <c r="I13" s="208"/>
    </row>
    <row r="14" spans="1:9">
      <c r="A14" s="39"/>
      <c r="B14" s="43" t="s">
        <v>160</v>
      </c>
      <c r="C14" s="44" t="s">
        <v>161</v>
      </c>
      <c r="D14" s="45" t="s">
        <v>228</v>
      </c>
      <c r="E14" s="453"/>
      <c r="G14" s="208"/>
      <c r="H14" s="398"/>
      <c r="I14" s="208"/>
    </row>
    <row r="15" spans="1:9">
      <c r="A15" s="39"/>
      <c r="B15" s="43" t="s">
        <v>162</v>
      </c>
      <c r="C15" s="44" t="s">
        <v>163</v>
      </c>
      <c r="D15" s="45" t="s">
        <v>228</v>
      </c>
      <c r="E15" s="453"/>
      <c r="G15" s="208" t="s">
        <v>1649</v>
      </c>
      <c r="H15" s="398"/>
      <c r="I15" s="208"/>
    </row>
    <row r="16" spans="1:9">
      <c r="A16" s="39"/>
      <c r="B16" s="43" t="s">
        <v>179</v>
      </c>
      <c r="C16" s="44" t="s">
        <v>180</v>
      </c>
      <c r="D16" s="45" t="s">
        <v>228</v>
      </c>
      <c r="E16" s="453"/>
      <c r="G16" s="208" t="s">
        <v>180</v>
      </c>
      <c r="H16" s="401">
        <v>0.33333333333333331</v>
      </c>
      <c r="I16" s="402" t="s">
        <v>1650</v>
      </c>
    </row>
    <row r="17" spans="1:9">
      <c r="A17" s="39"/>
      <c r="B17" s="43" t="s">
        <v>193</v>
      </c>
      <c r="C17" s="44" t="s">
        <v>194</v>
      </c>
      <c r="D17" s="45" t="s">
        <v>228</v>
      </c>
      <c r="E17" s="453"/>
      <c r="G17" s="208" t="s">
        <v>194</v>
      </c>
      <c r="H17" s="401">
        <v>0.33333333333333331</v>
      </c>
      <c r="I17" s="402" t="s">
        <v>1650</v>
      </c>
    </row>
    <row r="18" spans="1:9">
      <c r="A18" s="39"/>
      <c r="B18" s="43" t="s">
        <v>197</v>
      </c>
      <c r="C18" s="44" t="s">
        <v>198</v>
      </c>
      <c r="D18" s="45" t="s">
        <v>228</v>
      </c>
      <c r="E18" s="453"/>
      <c r="G18" s="208"/>
      <c r="H18" s="398"/>
      <c r="I18" s="208"/>
    </row>
    <row r="19" spans="1:9">
      <c r="A19" s="39"/>
      <c r="B19" s="43" t="s">
        <v>199</v>
      </c>
      <c r="C19" s="44" t="s">
        <v>200</v>
      </c>
      <c r="D19" s="45" t="s">
        <v>228</v>
      </c>
      <c r="E19" s="454"/>
      <c r="G19" s="208" t="s">
        <v>1651</v>
      </c>
      <c r="H19" s="398"/>
      <c r="I19" s="208"/>
    </row>
    <row r="20" spans="1:9">
      <c r="A20" s="39"/>
      <c r="B20" s="46" t="s">
        <v>164</v>
      </c>
      <c r="C20" s="47" t="s">
        <v>165</v>
      </c>
      <c r="D20" s="48" t="s">
        <v>229</v>
      </c>
      <c r="E20" s="455" t="s">
        <v>235</v>
      </c>
      <c r="G20" s="208" t="s">
        <v>163</v>
      </c>
      <c r="H20" s="401">
        <v>0.33333333333333331</v>
      </c>
      <c r="I20" s="402" t="s">
        <v>1650</v>
      </c>
    </row>
    <row r="21" spans="1:9">
      <c r="A21" s="39"/>
      <c r="B21" s="46" t="s">
        <v>521</v>
      </c>
      <c r="C21" s="47" t="s">
        <v>166</v>
      </c>
      <c r="D21" s="48" t="s">
        <v>229</v>
      </c>
      <c r="E21" s="453"/>
      <c r="G21" s="208" t="s">
        <v>159</v>
      </c>
      <c r="H21" s="401">
        <v>0.33333333333333331</v>
      </c>
      <c r="I21" s="402" t="s">
        <v>1650</v>
      </c>
    </row>
    <row r="22" spans="1:9">
      <c r="A22" s="39"/>
      <c r="B22" s="46" t="s">
        <v>167</v>
      </c>
      <c r="C22" s="47" t="s">
        <v>168</v>
      </c>
      <c r="D22" s="48" t="s">
        <v>229</v>
      </c>
      <c r="E22" s="453"/>
      <c r="G22" s="208" t="s">
        <v>157</v>
      </c>
      <c r="H22" s="401">
        <v>0.33333333333333331</v>
      </c>
      <c r="I22" s="402" t="s">
        <v>1650</v>
      </c>
    </row>
    <row r="23" spans="1:9">
      <c r="A23" s="39"/>
      <c r="B23" s="46" t="s">
        <v>171</v>
      </c>
      <c r="C23" s="47" t="s">
        <v>172</v>
      </c>
      <c r="D23" s="48" t="s">
        <v>229</v>
      </c>
      <c r="E23" s="453"/>
      <c r="G23" s="208"/>
      <c r="H23" s="398"/>
      <c r="I23" s="208"/>
    </row>
    <row r="24" spans="1:9">
      <c r="A24" s="39"/>
      <c r="B24" s="46" t="s">
        <v>191</v>
      </c>
      <c r="C24" s="47" t="s">
        <v>192</v>
      </c>
      <c r="D24" s="48" t="s">
        <v>229</v>
      </c>
      <c r="E24" s="453"/>
      <c r="G24" s="208" t="s">
        <v>1652</v>
      </c>
      <c r="H24" s="398"/>
      <c r="I24" s="208"/>
    </row>
    <row r="25" spans="1:9">
      <c r="A25" s="39"/>
      <c r="B25" s="46" t="s">
        <v>195</v>
      </c>
      <c r="C25" s="47" t="s">
        <v>196</v>
      </c>
      <c r="D25" s="48" t="s">
        <v>229</v>
      </c>
      <c r="E25" s="454"/>
      <c r="G25" s="208" t="s">
        <v>1653</v>
      </c>
      <c r="H25" s="401">
        <v>0.33333333333333331</v>
      </c>
      <c r="I25" s="402" t="s">
        <v>1650</v>
      </c>
    </row>
    <row r="26" spans="1:9">
      <c r="A26" s="39"/>
      <c r="B26" s="49" t="s">
        <v>169</v>
      </c>
      <c r="C26" s="50" t="s">
        <v>170</v>
      </c>
      <c r="D26" s="51" t="s">
        <v>230</v>
      </c>
      <c r="E26" s="456" t="s">
        <v>236</v>
      </c>
      <c r="G26" s="208" t="s">
        <v>161</v>
      </c>
      <c r="H26" s="401">
        <v>0.375</v>
      </c>
      <c r="I26" s="402" t="s">
        <v>1650</v>
      </c>
    </row>
    <row r="27" spans="1:9">
      <c r="A27" s="39"/>
      <c r="B27" s="49" t="s">
        <v>173</v>
      </c>
      <c r="C27" s="50" t="s">
        <v>174</v>
      </c>
      <c r="D27" s="51" t="s">
        <v>230</v>
      </c>
      <c r="E27" s="457"/>
      <c r="G27" s="208" t="s">
        <v>196</v>
      </c>
      <c r="H27" s="401">
        <v>0.33333333333333331</v>
      </c>
      <c r="I27" s="402" t="s">
        <v>1650</v>
      </c>
    </row>
    <row r="28" spans="1:9">
      <c r="A28" s="39"/>
      <c r="B28" s="49" t="s">
        <v>175</v>
      </c>
      <c r="C28" s="50" t="s">
        <v>176</v>
      </c>
      <c r="D28" s="51" t="s">
        <v>230</v>
      </c>
      <c r="E28" s="457"/>
      <c r="G28" s="208"/>
      <c r="H28" s="398"/>
      <c r="I28" s="208"/>
    </row>
    <row r="29" spans="1:9">
      <c r="A29" s="39"/>
      <c r="B29" s="49" t="s">
        <v>177</v>
      </c>
      <c r="C29" s="50" t="s">
        <v>178</v>
      </c>
      <c r="D29" s="51" t="s">
        <v>230</v>
      </c>
      <c r="E29" s="457"/>
      <c r="G29" s="208" t="s">
        <v>1654</v>
      </c>
      <c r="H29" s="398"/>
      <c r="I29" s="208"/>
    </row>
    <row r="30" spans="1:9">
      <c r="A30" s="39"/>
      <c r="B30" s="49" t="s">
        <v>181</v>
      </c>
      <c r="C30" s="50" t="s">
        <v>182</v>
      </c>
      <c r="D30" s="51" t="s">
        <v>230</v>
      </c>
      <c r="E30" s="457"/>
      <c r="G30" s="208" t="s">
        <v>190</v>
      </c>
      <c r="H30" s="401">
        <v>0.41666666666666669</v>
      </c>
      <c r="I30" s="208"/>
    </row>
    <row r="31" spans="1:9">
      <c r="A31" s="39"/>
      <c r="B31" s="49" t="s">
        <v>185</v>
      </c>
      <c r="C31" s="50" t="s">
        <v>186</v>
      </c>
      <c r="D31" s="51" t="s">
        <v>230</v>
      </c>
      <c r="E31" s="457"/>
      <c r="G31" s="208" t="s">
        <v>165</v>
      </c>
      <c r="H31" s="401">
        <v>0.375</v>
      </c>
      <c r="I31" s="208"/>
    </row>
    <row r="32" spans="1:9">
      <c r="A32" s="39"/>
      <c r="B32" s="49" t="s">
        <v>187</v>
      </c>
      <c r="C32" s="50" t="s">
        <v>188</v>
      </c>
      <c r="D32" s="51" t="s">
        <v>230</v>
      </c>
      <c r="E32" s="457"/>
      <c r="G32" s="208" t="s">
        <v>166</v>
      </c>
      <c r="H32" s="401">
        <v>0.54166666666666663</v>
      </c>
      <c r="I32" s="402" t="s">
        <v>1650</v>
      </c>
    </row>
    <row r="33" spans="1:9">
      <c r="A33" s="39"/>
      <c r="B33" s="49" t="s">
        <v>189</v>
      </c>
      <c r="C33" s="50" t="s">
        <v>190</v>
      </c>
      <c r="D33" s="51" t="s">
        <v>230</v>
      </c>
      <c r="E33" s="458"/>
      <c r="G33" s="208"/>
      <c r="H33" s="398"/>
      <c r="I33" s="208"/>
    </row>
    <row r="34" spans="1:9">
      <c r="A34" s="39"/>
      <c r="B34" s="52" t="s">
        <v>222</v>
      </c>
      <c r="C34" s="53" t="s">
        <v>223</v>
      </c>
      <c r="D34" s="54" t="s">
        <v>232</v>
      </c>
      <c r="E34" s="459" t="s">
        <v>237</v>
      </c>
      <c r="G34" s="208" t="s">
        <v>1655</v>
      </c>
      <c r="H34" s="398"/>
      <c r="I34" s="208"/>
    </row>
    <row r="35" spans="1:9">
      <c r="A35" s="39"/>
      <c r="B35" s="52" t="s">
        <v>206</v>
      </c>
      <c r="C35" s="53" t="s">
        <v>207</v>
      </c>
      <c r="D35" s="54" t="s">
        <v>232</v>
      </c>
      <c r="E35" s="460"/>
      <c r="G35" s="208" t="s">
        <v>1656</v>
      </c>
      <c r="H35" s="401">
        <v>0.54166666666666663</v>
      </c>
      <c r="I35" s="402" t="s">
        <v>1650</v>
      </c>
    </row>
    <row r="36" spans="1:9">
      <c r="A36" s="39"/>
      <c r="B36" s="52" t="s">
        <v>208</v>
      </c>
      <c r="C36" s="53" t="s">
        <v>209</v>
      </c>
      <c r="D36" s="54" t="s">
        <v>232</v>
      </c>
      <c r="E36" s="460"/>
      <c r="G36" s="208" t="s">
        <v>182</v>
      </c>
      <c r="H36" s="401">
        <v>0.4375</v>
      </c>
      <c r="I36" s="402" t="s">
        <v>1650</v>
      </c>
    </row>
    <row r="37" spans="1:9">
      <c r="A37" s="39"/>
      <c r="B37" s="52" t="s">
        <v>210</v>
      </c>
      <c r="C37" s="53" t="s">
        <v>211</v>
      </c>
      <c r="D37" s="54" t="s">
        <v>232</v>
      </c>
      <c r="E37" s="461"/>
      <c r="G37" s="208" t="s">
        <v>188</v>
      </c>
      <c r="H37" s="401">
        <v>0.41666666666666669</v>
      </c>
      <c r="I37" s="208"/>
    </row>
    <row r="38" spans="1:9">
      <c r="A38" s="39"/>
      <c r="B38" s="52" t="s">
        <v>183</v>
      </c>
      <c r="C38" s="53" t="s">
        <v>184</v>
      </c>
      <c r="D38" s="54" t="s">
        <v>231</v>
      </c>
      <c r="E38" s="55">
        <v>0.54166666666666663</v>
      </c>
      <c r="G38" s="208"/>
      <c r="H38" s="398"/>
      <c r="I38" s="208"/>
    </row>
    <row r="39" spans="1:9" ht="39">
      <c r="A39" s="39"/>
      <c r="B39" s="52" t="s">
        <v>201</v>
      </c>
      <c r="C39" s="53" t="s">
        <v>377</v>
      </c>
      <c r="D39" s="54" t="s">
        <v>231</v>
      </c>
      <c r="E39" s="56" t="s">
        <v>238</v>
      </c>
      <c r="G39" s="208" t="s">
        <v>1657</v>
      </c>
      <c r="H39" s="398"/>
      <c r="I39" s="208"/>
    </row>
    <row r="40" spans="1:9">
      <c r="A40" s="39"/>
      <c r="B40" s="57" t="s">
        <v>202</v>
      </c>
      <c r="C40" s="58" t="s">
        <v>203</v>
      </c>
      <c r="D40" s="59" t="s">
        <v>231</v>
      </c>
      <c r="E40" s="462">
        <v>0.29166666666666669</v>
      </c>
      <c r="G40" s="208" t="s">
        <v>192</v>
      </c>
      <c r="H40" s="401">
        <v>0.41666666666666669</v>
      </c>
      <c r="I40" s="208"/>
    </row>
    <row r="41" spans="1:9">
      <c r="A41" s="39"/>
      <c r="B41" s="57" t="s">
        <v>204</v>
      </c>
      <c r="C41" s="58" t="s">
        <v>205</v>
      </c>
      <c r="D41" s="59" t="s">
        <v>231</v>
      </c>
      <c r="E41" s="463"/>
      <c r="G41" s="208" t="s">
        <v>178</v>
      </c>
      <c r="H41" s="401">
        <v>0.375</v>
      </c>
      <c r="I41" s="208"/>
    </row>
    <row r="42" spans="1:9">
      <c r="A42" s="39"/>
      <c r="B42" s="57" t="s">
        <v>212</v>
      </c>
      <c r="C42" s="58" t="s">
        <v>213</v>
      </c>
      <c r="D42" s="59" t="s">
        <v>231</v>
      </c>
      <c r="E42" s="463"/>
      <c r="G42" s="208" t="s">
        <v>172</v>
      </c>
      <c r="H42" s="401">
        <v>0.45833333333333331</v>
      </c>
      <c r="I42" s="402" t="s">
        <v>1650</v>
      </c>
    </row>
    <row r="43" spans="1:9">
      <c r="A43" s="39"/>
      <c r="B43" s="57" t="s">
        <v>214</v>
      </c>
      <c r="C43" s="58" t="s">
        <v>215</v>
      </c>
      <c r="D43" s="59" t="s">
        <v>231</v>
      </c>
      <c r="E43" s="463"/>
      <c r="G43" s="208"/>
      <c r="H43" s="398"/>
      <c r="I43" s="208"/>
    </row>
    <row r="44" spans="1:9">
      <c r="A44" s="39"/>
      <c r="B44" s="57" t="s">
        <v>216</v>
      </c>
      <c r="C44" s="58" t="s">
        <v>217</v>
      </c>
      <c r="D44" s="59" t="s">
        <v>231</v>
      </c>
      <c r="E44" s="463"/>
      <c r="G44" s="208" t="s">
        <v>1658</v>
      </c>
      <c r="H44" s="398"/>
      <c r="I44" s="208"/>
    </row>
    <row r="45" spans="1:9">
      <c r="A45" s="39"/>
      <c r="B45" s="57" t="s">
        <v>218</v>
      </c>
      <c r="C45" s="58" t="s">
        <v>219</v>
      </c>
      <c r="D45" s="59" t="s">
        <v>231</v>
      </c>
      <c r="E45" s="463"/>
      <c r="G45" s="208" t="s">
        <v>168</v>
      </c>
      <c r="H45" s="401">
        <v>0.5625</v>
      </c>
      <c r="I45" s="208"/>
    </row>
    <row r="46" spans="1:9">
      <c r="A46" s="39"/>
      <c r="B46" s="57" t="s">
        <v>220</v>
      </c>
      <c r="C46" s="58" t="s">
        <v>221</v>
      </c>
      <c r="D46" s="59" t="s">
        <v>231</v>
      </c>
      <c r="E46" s="463"/>
      <c r="G46" s="208" t="s">
        <v>176</v>
      </c>
      <c r="H46" s="401">
        <v>0.5625</v>
      </c>
      <c r="I46" s="208"/>
    </row>
    <row r="47" spans="1:9">
      <c r="A47" s="39"/>
      <c r="B47" s="57" t="s">
        <v>224</v>
      </c>
      <c r="C47" s="58" t="s">
        <v>225</v>
      </c>
      <c r="D47" s="59" t="s">
        <v>231</v>
      </c>
      <c r="E47" s="464"/>
      <c r="G47" s="208" t="s">
        <v>174</v>
      </c>
      <c r="H47" s="401">
        <v>0.5625</v>
      </c>
      <c r="I47" s="208"/>
    </row>
    <row r="48" spans="1:9">
      <c r="G48" s="208"/>
      <c r="H48" s="398"/>
      <c r="I48" s="208"/>
    </row>
    <row r="49" spans="2:9">
      <c r="B49" t="s">
        <v>117</v>
      </c>
      <c r="G49" s="208" t="s">
        <v>1659</v>
      </c>
      <c r="H49" s="398"/>
      <c r="I49" s="208"/>
    </row>
    <row r="50" spans="2:9">
      <c r="B50" t="s">
        <v>118</v>
      </c>
      <c r="G50" s="208" t="s">
        <v>186</v>
      </c>
      <c r="H50" s="401">
        <v>0.5</v>
      </c>
      <c r="I50" s="208"/>
    </row>
    <row r="51" spans="2:9">
      <c r="B51" t="s">
        <v>119</v>
      </c>
      <c r="G51" s="208" t="s">
        <v>170</v>
      </c>
      <c r="H51" s="401">
        <v>0.5</v>
      </c>
      <c r="I51" s="208"/>
    </row>
    <row r="52" spans="2:9">
      <c r="B52" t="s">
        <v>120</v>
      </c>
      <c r="G52" s="208" t="s">
        <v>211</v>
      </c>
      <c r="H52" s="401">
        <v>0.54166666666666663</v>
      </c>
      <c r="I52" s="402" t="s">
        <v>1650</v>
      </c>
    </row>
    <row r="53" spans="2:9">
      <c r="B53" t="s">
        <v>121</v>
      </c>
      <c r="G53" s="208"/>
      <c r="H53" s="398"/>
      <c r="I53" s="208"/>
    </row>
    <row r="54" spans="2:9">
      <c r="B54" t="s">
        <v>122</v>
      </c>
      <c r="G54" s="208" t="s">
        <v>1660</v>
      </c>
      <c r="H54" s="398"/>
      <c r="I54" s="208"/>
    </row>
    <row r="55" spans="2:9">
      <c r="B55" t="s">
        <v>123</v>
      </c>
      <c r="G55" s="208" t="s">
        <v>209</v>
      </c>
      <c r="H55" s="401">
        <v>0.54166666666666663</v>
      </c>
      <c r="I55" s="402" t="s">
        <v>1650</v>
      </c>
    </row>
    <row r="56" spans="2:9">
      <c r="B56" t="s">
        <v>124</v>
      </c>
      <c r="G56" s="208" t="s">
        <v>207</v>
      </c>
      <c r="H56" s="401">
        <v>0.54166666666666663</v>
      </c>
      <c r="I56" s="402" t="s">
        <v>1650</v>
      </c>
    </row>
    <row r="57" spans="2:9">
      <c r="B57" t="s">
        <v>125</v>
      </c>
      <c r="G57" s="208" t="s">
        <v>203</v>
      </c>
      <c r="H57" s="401">
        <v>0.58333333333333337</v>
      </c>
      <c r="I57" s="402" t="s">
        <v>1650</v>
      </c>
    </row>
    <row r="58" spans="2:9">
      <c r="B58" t="s">
        <v>126</v>
      </c>
      <c r="G58" s="208"/>
      <c r="H58" s="398"/>
      <c r="I58" s="208"/>
    </row>
    <row r="59" spans="2:9">
      <c r="B59" t="s">
        <v>127</v>
      </c>
      <c r="G59" s="403" t="s">
        <v>1661</v>
      </c>
      <c r="H59" s="404"/>
      <c r="I59" s="403"/>
    </row>
    <row r="60" spans="2:9">
      <c r="B60" t="s">
        <v>128</v>
      </c>
      <c r="G60" s="403" t="s">
        <v>443</v>
      </c>
      <c r="H60" s="405">
        <v>0.5625</v>
      </c>
      <c r="I60" s="403"/>
    </row>
    <row r="61" spans="2:9">
      <c r="B61" t="s">
        <v>129</v>
      </c>
      <c r="G61" s="403" t="s">
        <v>223</v>
      </c>
      <c r="H61" s="405">
        <v>0.58333333333333337</v>
      </c>
      <c r="I61" s="403"/>
    </row>
    <row r="62" spans="2:9">
      <c r="B62" t="s">
        <v>130</v>
      </c>
      <c r="G62" s="403" t="s">
        <v>376</v>
      </c>
      <c r="H62" s="405">
        <v>0.66666666666666663</v>
      </c>
      <c r="I62" s="406" t="s">
        <v>1650</v>
      </c>
    </row>
    <row r="63" spans="2:9">
      <c r="B63" t="s">
        <v>131</v>
      </c>
      <c r="G63" s="403" t="s">
        <v>205</v>
      </c>
      <c r="H63" s="405">
        <v>0.58333333333333337</v>
      </c>
      <c r="I63" s="406" t="s">
        <v>1650</v>
      </c>
    </row>
    <row r="64" spans="2:9">
      <c r="B64" t="s">
        <v>132</v>
      </c>
      <c r="G64" s="403"/>
      <c r="H64" s="404"/>
      <c r="I64" s="403"/>
    </row>
    <row r="65" spans="2:9">
      <c r="B65" t="s">
        <v>133</v>
      </c>
      <c r="G65" s="403" t="s">
        <v>1662</v>
      </c>
      <c r="H65" s="404"/>
      <c r="I65" s="403"/>
    </row>
    <row r="66" spans="2:9">
      <c r="B66" t="s">
        <v>128</v>
      </c>
      <c r="G66" s="403" t="s">
        <v>221</v>
      </c>
      <c r="H66" s="405">
        <v>0.66666666666666663</v>
      </c>
      <c r="I66" s="406" t="s">
        <v>1650</v>
      </c>
    </row>
    <row r="67" spans="2:9">
      <c r="B67" t="s">
        <v>134</v>
      </c>
      <c r="G67" s="403" t="s">
        <v>444</v>
      </c>
      <c r="H67" s="405">
        <v>0.58333333333333337</v>
      </c>
      <c r="I67" s="406" t="s">
        <v>1650</v>
      </c>
    </row>
    <row r="68" spans="2:9">
      <c r="B68" t="s">
        <v>135</v>
      </c>
      <c r="G68" s="403" t="s">
        <v>440</v>
      </c>
      <c r="H68" s="405">
        <v>0.625</v>
      </c>
      <c r="I68" s="403"/>
    </row>
    <row r="69" spans="2:9">
      <c r="B69" t="s">
        <v>136</v>
      </c>
      <c r="G69" s="403" t="s">
        <v>219</v>
      </c>
      <c r="H69" s="405">
        <v>0.625</v>
      </c>
      <c r="I69" s="406" t="s">
        <v>1650</v>
      </c>
    </row>
    <row r="70" spans="2:9">
      <c r="B70" t="s">
        <v>137</v>
      </c>
      <c r="G70" s="403"/>
      <c r="H70" s="404"/>
      <c r="I70" s="403"/>
    </row>
    <row r="71" spans="2:9">
      <c r="B71" t="s">
        <v>118</v>
      </c>
      <c r="G71" s="403" t="s">
        <v>1663</v>
      </c>
      <c r="H71" s="404"/>
      <c r="I71" s="403"/>
    </row>
    <row r="72" spans="2:9">
      <c r="B72" t="s">
        <v>138</v>
      </c>
      <c r="G72" s="403" t="s">
        <v>217</v>
      </c>
      <c r="H72" s="405">
        <v>0.66666666666666663</v>
      </c>
      <c r="I72" s="403"/>
    </row>
    <row r="73" spans="2:9">
      <c r="B73" t="s">
        <v>139</v>
      </c>
      <c r="G73" s="403" t="s">
        <v>215</v>
      </c>
      <c r="H73" s="405">
        <v>0.625</v>
      </c>
      <c r="I73" s="403"/>
    </row>
    <row r="74" spans="2:9">
      <c r="B74" t="s">
        <v>140</v>
      </c>
      <c r="G74" s="403" t="s">
        <v>213</v>
      </c>
      <c r="H74" s="405">
        <v>0.66666666666666663</v>
      </c>
      <c r="I74" s="406" t="s">
        <v>1650</v>
      </c>
    </row>
    <row r="75" spans="2:9">
      <c r="B75" t="s">
        <v>132</v>
      </c>
      <c r="G75" s="403" t="s">
        <v>225</v>
      </c>
      <c r="H75" s="405">
        <v>0.66666666666666663</v>
      </c>
      <c r="I75" s="403"/>
    </row>
    <row r="76" spans="2:9">
      <c r="B76" t="s">
        <v>133</v>
      </c>
      <c r="G76" s="403"/>
      <c r="H76" s="404"/>
      <c r="I76" s="403"/>
    </row>
    <row r="77" spans="2:9">
      <c r="B77" t="s">
        <v>128</v>
      </c>
      <c r="G77" s="403" t="s">
        <v>1664</v>
      </c>
      <c r="H77" s="404"/>
      <c r="I77" s="403"/>
    </row>
    <row r="78" spans="2:9">
      <c r="B78" t="s">
        <v>141</v>
      </c>
      <c r="G78" s="208" t="s">
        <v>439</v>
      </c>
      <c r="H78" s="401">
        <v>0.875</v>
      </c>
      <c r="I78" s="208"/>
    </row>
    <row r="79" spans="2:9">
      <c r="B79" t="s">
        <v>142</v>
      </c>
    </row>
    <row r="80" spans="2:9">
      <c r="B80" t="s">
        <v>143</v>
      </c>
    </row>
    <row r="81" spans="2:2">
      <c r="B81" t="s">
        <v>144</v>
      </c>
    </row>
    <row r="82" spans="2:2">
      <c r="B82" t="s">
        <v>145</v>
      </c>
    </row>
    <row r="83" spans="2:2">
      <c r="B83" t="s">
        <v>146</v>
      </c>
    </row>
    <row r="84" spans="2:2">
      <c r="B84" t="s">
        <v>136</v>
      </c>
    </row>
    <row r="85" spans="2:2">
      <c r="B85" t="s">
        <v>147</v>
      </c>
    </row>
    <row r="86" spans="2:2">
      <c r="B86" t="s">
        <v>148</v>
      </c>
    </row>
    <row r="87" spans="2:2">
      <c r="B87" t="s">
        <v>149</v>
      </c>
    </row>
    <row r="88" spans="2:2">
      <c r="B88" t="s">
        <v>150</v>
      </c>
    </row>
    <row r="89" spans="2:2">
      <c r="B89" t="s">
        <v>151</v>
      </c>
    </row>
    <row r="90" spans="2:2">
      <c r="B90" t="s">
        <v>152</v>
      </c>
    </row>
    <row r="91" spans="2:2">
      <c r="B91" t="s">
        <v>153</v>
      </c>
    </row>
  </sheetData>
  <mergeCells count="5">
    <mergeCell ref="E12:E19"/>
    <mergeCell ref="E20:E25"/>
    <mergeCell ref="E26:E33"/>
    <mergeCell ref="E34:E37"/>
    <mergeCell ref="E40:E47"/>
  </mergeCells>
  <hyperlinks>
    <hyperlink ref="C12" location="'COCOA Batch Jobs for SG'!A1" display="SG"/>
    <hyperlink ref="C13" location="'COCOA Batch Job for MY'!A1" display="MY"/>
    <hyperlink ref="C14" location="'COCOA Batch Job for TH'!A1" display="TH"/>
    <hyperlink ref="C15" location="'COCOA Batch Job for PH'!A1" display="PH"/>
    <hyperlink ref="C20" location="'COCOA Batch Job for VN'!A1" display="VN"/>
    <hyperlink ref="C21" location="'COCOA Batch Jobs for AE'!A1" display="AE"/>
    <hyperlink ref="C22" location="'COCOA Batch Jobs for BH'!A1" display="BH"/>
    <hyperlink ref="C26" location="'COCOA Batch Jobs for OM'!A1" display="OM"/>
    <hyperlink ref="C23" location="'COCOA Batch Jobs for PK'!A1" display="PK"/>
    <hyperlink ref="C27" location="'COCOA Batch Jobs for QA'!A1" display="QA"/>
    <hyperlink ref="C28" location="'COCOA Batch Jobs for JO'!A1" display="JO"/>
    <hyperlink ref="C29" location="'COCOA Batch Jobs for ID'!A1" display="ID"/>
    <hyperlink ref="C16" location="' COCOA Batch Jobs for CN'!A1" display="CN"/>
    <hyperlink ref="C30" location="'COCOA Batch Jobs for IN'!A1" display="IN"/>
    <hyperlink ref="C38" location="'COCOA Batch Jobs for UK'!A1" display="GB"/>
    <hyperlink ref="C31" location="'COCOA Batch Jobs for MU'!A1" display="MU"/>
    <hyperlink ref="C32" location="'COCOA Batch Jobs for NP'!A1" display="NP"/>
    <hyperlink ref="C33" location="'COCOA Batch Jobs for BD'!A1" display="BD"/>
    <hyperlink ref="C24" location="'COCOA Batch Jobs for LK'!A1" display="LK"/>
    <hyperlink ref="C17" location="'COCOA Batch Jobs for HK'!A1" display="HK"/>
    <hyperlink ref="C25" location="'COCOA Batch Jobs for MO'!A1" display="MO"/>
    <hyperlink ref="C18" location="'COCOA Batch Jobs for TW'!A1" display="TW"/>
    <hyperlink ref="C19" location="'COCOA Batch Jobs for JP'!A1" display="JP"/>
    <hyperlink ref="C39" location="'COCOA Batch Jobs for US'!A1" display="US"/>
    <hyperlink ref="C40" location="'COCOA Batch Jobs for ZA'!A1" display="ZA"/>
    <hyperlink ref="C41" location="'COCOA Batch Jobs for ZM'!A1" display="ZM"/>
    <hyperlink ref="C35" location="'COCOA Batch Jobs for TZ'!A1" display="TZ"/>
    <hyperlink ref="C36" location="'COCOA Batch Jobs for KE'!A1" display="KE"/>
    <hyperlink ref="C37" location="'COCOA Batch Jobs for UG'!A1" display="UG"/>
    <hyperlink ref="C42" location="'COCOA Batch Jobs for SL'!A1" display="SL"/>
    <hyperlink ref="C43" location="'COCOA Batch Jobs for CM'!A1" display="CM"/>
    <hyperlink ref="C44" location="'COCOA Batch Jobs for CI'!A1" display="CI"/>
    <hyperlink ref="C45" location="'COCOA Batch Jobs for NG'!A1" display="NG"/>
    <hyperlink ref="C46" location="'COCOA Batch Jobs for GH'!A1" display="GH"/>
    <hyperlink ref="C34" location="'COCOA Batch Jobs for BW'!A1" display="BW"/>
    <hyperlink ref="C47" location="'COCOA Batch Jobs for GM'!A1" display="GM"/>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2:K56"/>
  <sheetViews>
    <sheetView topLeftCell="A16" workbookViewId="0">
      <selection activeCell="F11" sqref="F11"/>
    </sheetView>
  </sheetViews>
  <sheetFormatPr defaultRowHeight="15"/>
  <cols>
    <col min="2" max="2" width="14.140625" bestFit="1" customWidth="1"/>
    <col min="3" max="3" width="21" customWidth="1"/>
    <col min="4" max="4" width="24.5703125" bestFit="1" customWidth="1"/>
    <col min="5" max="5" width="17" bestFit="1" customWidth="1"/>
    <col min="6" max="6" width="6.85546875" bestFit="1" customWidth="1"/>
    <col min="7" max="7" width="12.7109375" customWidth="1"/>
    <col min="8" max="8" width="26.140625" bestFit="1" customWidth="1"/>
    <col min="9" max="9" width="13.42578125" customWidth="1"/>
    <col min="10" max="10" width="19" bestFit="1" customWidth="1"/>
  </cols>
  <sheetData>
    <row r="2" spans="2:11" ht="39.75" thickBot="1">
      <c r="B2" s="364" t="s">
        <v>241</v>
      </c>
      <c r="C2" s="364" t="s">
        <v>353</v>
      </c>
      <c r="D2" s="364" t="s">
        <v>242</v>
      </c>
      <c r="E2" s="364" t="s">
        <v>243</v>
      </c>
      <c r="F2" s="364" t="s">
        <v>244</v>
      </c>
      <c r="G2" s="364" t="s">
        <v>245</v>
      </c>
      <c r="H2" s="364" t="s">
        <v>1592</v>
      </c>
      <c r="I2" s="364" t="s">
        <v>246</v>
      </c>
    </row>
    <row r="3" spans="2:11" ht="16.5" thickTop="1" thickBot="1">
      <c r="B3" s="493" t="s">
        <v>368</v>
      </c>
      <c r="C3" s="494"/>
      <c r="D3" s="494"/>
      <c r="E3" s="494"/>
      <c r="F3" s="494"/>
      <c r="G3" s="494"/>
      <c r="H3" s="494"/>
      <c r="I3" s="495"/>
    </row>
    <row r="4" spans="2:11" ht="15.75" thickTop="1">
      <c r="B4" s="391" t="s">
        <v>1575</v>
      </c>
      <c r="C4" s="391" t="s">
        <v>1576</v>
      </c>
      <c r="D4" s="391" t="s">
        <v>1577</v>
      </c>
      <c r="E4" s="194" t="s">
        <v>1668</v>
      </c>
      <c r="F4" s="100"/>
      <c r="G4" s="100" t="s">
        <v>250</v>
      </c>
      <c r="H4" s="100" t="s">
        <v>1585</v>
      </c>
      <c r="I4" s="100"/>
    </row>
    <row r="5" spans="2:11" ht="15.75" thickBot="1">
      <c r="B5" s="359" t="s">
        <v>1578</v>
      </c>
      <c r="C5" s="93" t="s">
        <v>1579</v>
      </c>
      <c r="D5" s="391" t="s">
        <v>1577</v>
      </c>
      <c r="E5" s="194" t="s">
        <v>1668</v>
      </c>
      <c r="F5" s="93"/>
      <c r="G5" s="94" t="s">
        <v>260</v>
      </c>
      <c r="H5" s="100" t="s">
        <v>1585</v>
      </c>
      <c r="I5" s="93"/>
      <c r="J5" s="364" t="s">
        <v>1626</v>
      </c>
      <c r="K5" s="114" t="s">
        <v>1625</v>
      </c>
    </row>
    <row r="6" spans="2:11" ht="15.75" thickTop="1">
      <c r="B6" s="93" t="s">
        <v>1580</v>
      </c>
      <c r="C6" s="93" t="s">
        <v>1582</v>
      </c>
      <c r="D6" s="391" t="s">
        <v>1577</v>
      </c>
      <c r="E6" s="194" t="s">
        <v>1667</v>
      </c>
      <c r="F6" s="93"/>
      <c r="G6" s="94" t="s">
        <v>260</v>
      </c>
      <c r="H6" s="100" t="s">
        <v>1585</v>
      </c>
      <c r="I6" s="93"/>
    </row>
    <row r="7" spans="2:11">
      <c r="B7" s="101" t="s">
        <v>1581</v>
      </c>
      <c r="C7" s="93" t="s">
        <v>1583</v>
      </c>
      <c r="D7" s="391" t="s">
        <v>1577</v>
      </c>
      <c r="E7" s="194" t="s">
        <v>1584</v>
      </c>
      <c r="F7" s="93"/>
      <c r="G7" s="93" t="s">
        <v>250</v>
      </c>
      <c r="H7" s="100" t="s">
        <v>1585</v>
      </c>
      <c r="I7" s="93"/>
    </row>
    <row r="8" spans="2:11">
      <c r="B8" s="93" t="s">
        <v>1587</v>
      </c>
      <c r="C8" s="93" t="s">
        <v>1589</v>
      </c>
      <c r="D8" s="93" t="s">
        <v>1591</v>
      </c>
      <c r="E8" s="194" t="s">
        <v>1708</v>
      </c>
      <c r="F8" s="94"/>
      <c r="G8" s="93"/>
      <c r="H8" s="93" t="s">
        <v>1586</v>
      </c>
      <c r="I8" s="93"/>
    </row>
    <row r="9" spans="2:11">
      <c r="B9" s="93" t="s">
        <v>1588</v>
      </c>
      <c r="C9" s="93" t="s">
        <v>1590</v>
      </c>
      <c r="D9" s="93" t="s">
        <v>1591</v>
      </c>
      <c r="E9" s="194" t="s">
        <v>1668</v>
      </c>
      <c r="F9" s="93"/>
      <c r="G9" s="93"/>
      <c r="H9" s="93" t="s">
        <v>1586</v>
      </c>
      <c r="I9" s="93"/>
    </row>
    <row r="10" spans="2:11">
      <c r="B10" s="389" t="s">
        <v>1593</v>
      </c>
      <c r="C10" s="395" t="s">
        <v>1595</v>
      </c>
      <c r="D10" s="390" t="s">
        <v>1591</v>
      </c>
      <c r="E10" s="194" t="s">
        <v>1627</v>
      </c>
      <c r="F10" s="358"/>
      <c r="G10" s="358"/>
      <c r="H10" s="358" t="s">
        <v>1594</v>
      </c>
      <c r="I10" s="358"/>
    </row>
    <row r="11" spans="2:11">
      <c r="B11" s="389" t="s">
        <v>1596</v>
      </c>
      <c r="C11" s="395" t="s">
        <v>1598</v>
      </c>
      <c r="D11" s="390" t="s">
        <v>1577</v>
      </c>
      <c r="E11" s="194" t="s">
        <v>1760</v>
      </c>
      <c r="F11" s="390"/>
      <c r="G11" s="358"/>
      <c r="H11" s="358" t="s">
        <v>1601</v>
      </c>
      <c r="I11" s="358"/>
    </row>
    <row r="12" spans="2:11">
      <c r="B12" s="101" t="s">
        <v>1597</v>
      </c>
      <c r="C12" s="93" t="s">
        <v>1599</v>
      </c>
      <c r="D12" s="93" t="s">
        <v>1600</v>
      </c>
      <c r="E12" s="194" t="s">
        <v>1628</v>
      </c>
      <c r="F12" s="93"/>
      <c r="G12" s="93"/>
      <c r="H12" s="93" t="s">
        <v>1602</v>
      </c>
      <c r="I12" s="93"/>
    </row>
    <row r="13" spans="2:11">
      <c r="B13" s="368"/>
      <c r="C13" s="374"/>
      <c r="D13" s="374"/>
      <c r="E13" s="332"/>
      <c r="F13" s="374"/>
      <c r="G13" s="374"/>
      <c r="H13" s="374"/>
      <c r="I13" s="374"/>
    </row>
    <row r="14" spans="2:11">
      <c r="B14" s="477" t="s">
        <v>1618</v>
      </c>
      <c r="C14" s="478"/>
      <c r="D14" s="478"/>
      <c r="E14" s="478"/>
      <c r="F14" s="478"/>
      <c r="G14" s="478"/>
      <c r="H14" s="478"/>
      <c r="I14" s="478"/>
    </row>
    <row r="15" spans="2:11" ht="15" customHeight="1">
      <c r="B15" s="375" t="s">
        <v>1575</v>
      </c>
      <c r="C15" s="485" t="s">
        <v>1613</v>
      </c>
      <c r="D15" s="486"/>
      <c r="E15" s="479" t="s">
        <v>1617</v>
      </c>
      <c r="F15" s="480"/>
      <c r="G15" s="481"/>
      <c r="H15" s="377"/>
      <c r="I15" s="378"/>
    </row>
    <row r="16" spans="2:11">
      <c r="B16" s="375" t="s">
        <v>1580</v>
      </c>
      <c r="C16" s="487" t="s">
        <v>1614</v>
      </c>
      <c r="D16" s="488"/>
      <c r="E16" s="482" t="s">
        <v>1617</v>
      </c>
      <c r="F16" s="483"/>
      <c r="G16" s="484"/>
      <c r="H16" s="376"/>
      <c r="I16" s="379"/>
    </row>
    <row r="17" spans="2:9">
      <c r="B17" s="375" t="s">
        <v>1578</v>
      </c>
      <c r="C17" s="487" t="s">
        <v>1615</v>
      </c>
      <c r="D17" s="488"/>
      <c r="E17" s="482" t="s">
        <v>1617</v>
      </c>
      <c r="F17" s="483"/>
      <c r="G17" s="484"/>
      <c r="H17" s="376"/>
      <c r="I17" s="379"/>
    </row>
    <row r="18" spans="2:9">
      <c r="B18" s="380" t="s">
        <v>1581</v>
      </c>
      <c r="C18" s="489" t="s">
        <v>1616</v>
      </c>
      <c r="D18" s="490"/>
      <c r="E18" s="499" t="s">
        <v>1617</v>
      </c>
      <c r="F18" s="500"/>
      <c r="G18" s="501"/>
      <c r="H18" s="381"/>
      <c r="I18" s="382"/>
    </row>
    <row r="19" spans="2:9">
      <c r="B19" s="380" t="s">
        <v>1712</v>
      </c>
      <c r="C19" s="491" t="s">
        <v>1713</v>
      </c>
      <c r="D19" s="492"/>
      <c r="E19" s="431"/>
      <c r="F19" s="431"/>
      <c r="G19" s="431"/>
      <c r="H19" s="376"/>
      <c r="I19" s="376"/>
    </row>
    <row r="20" spans="2:9">
      <c r="B20" s="380" t="s">
        <v>1714</v>
      </c>
      <c r="C20" s="491" t="s">
        <v>1715</v>
      </c>
      <c r="D20" s="492"/>
      <c r="E20" s="431"/>
      <c r="F20" s="431"/>
      <c r="G20" s="431"/>
      <c r="H20" s="376"/>
      <c r="I20" s="376"/>
    </row>
    <row r="21" spans="2:9">
      <c r="B21" s="380" t="s">
        <v>1716</v>
      </c>
      <c r="C21" s="491" t="s">
        <v>1717</v>
      </c>
      <c r="D21" s="492"/>
      <c r="E21" s="431"/>
      <c r="F21" s="431"/>
      <c r="G21" s="431"/>
      <c r="H21" s="376"/>
      <c r="I21" s="376"/>
    </row>
    <row r="22" spans="2:9">
      <c r="B22" s="380" t="s">
        <v>1718</v>
      </c>
      <c r="C22" s="491" t="s">
        <v>1719</v>
      </c>
      <c r="D22" s="492"/>
      <c r="E22" s="431"/>
      <c r="F22" s="431"/>
      <c r="G22" s="431"/>
      <c r="H22" s="376"/>
      <c r="I22" s="376"/>
    </row>
    <row r="23" spans="2:9">
      <c r="B23" s="368"/>
      <c r="C23" s="374"/>
      <c r="D23" s="374"/>
      <c r="E23" s="332"/>
      <c r="F23" s="374"/>
      <c r="G23" s="374"/>
      <c r="H23" s="374"/>
      <c r="I23" s="374"/>
    </row>
    <row r="24" spans="2:9">
      <c r="B24" s="475" t="s">
        <v>1619</v>
      </c>
      <c r="C24" s="476"/>
      <c r="D24" s="476"/>
      <c r="E24" s="476"/>
      <c r="F24" s="476"/>
      <c r="G24" s="476"/>
      <c r="H24" s="476"/>
      <c r="I24" s="476"/>
    </row>
    <row r="25" spans="2:9">
      <c r="B25" s="383" t="s">
        <v>1622</v>
      </c>
      <c r="C25" s="384" t="s">
        <v>1620</v>
      </c>
      <c r="D25" s="385"/>
      <c r="E25" s="496" t="s">
        <v>1621</v>
      </c>
      <c r="F25" s="497"/>
      <c r="G25" s="498"/>
      <c r="H25" s="429" t="s">
        <v>1722</v>
      </c>
      <c r="I25" s="386"/>
    </row>
    <row r="26" spans="2:9">
      <c r="B26" s="368"/>
      <c r="C26" s="363"/>
      <c r="D26" s="374"/>
      <c r="E26" s="387"/>
      <c r="F26" s="387"/>
      <c r="G26" s="387"/>
      <c r="H26" s="374"/>
      <c r="I26" s="374"/>
    </row>
    <row r="27" spans="2:9" ht="15" customHeight="1">
      <c r="B27" s="475" t="s">
        <v>1623</v>
      </c>
      <c r="C27" s="476"/>
      <c r="D27" s="476"/>
      <c r="E27" s="476"/>
      <c r="F27" s="476"/>
      <c r="G27" s="476"/>
      <c r="H27" s="476"/>
      <c r="I27" s="476"/>
    </row>
    <row r="28" spans="2:9">
      <c r="B28" s="362" t="s">
        <v>1624</v>
      </c>
      <c r="C28" s="362"/>
      <c r="D28" s="93"/>
      <c r="E28" s="388"/>
      <c r="F28" s="388"/>
      <c r="G28" s="388"/>
      <c r="H28" s="93"/>
      <c r="I28" s="93"/>
    </row>
    <row r="30" spans="2:9" ht="15" customHeight="1">
      <c r="B30" s="475" t="s">
        <v>1603</v>
      </c>
      <c r="C30" s="476"/>
      <c r="D30" s="476"/>
      <c r="E30" s="476"/>
      <c r="F30" s="476"/>
      <c r="G30" s="476"/>
      <c r="H30" s="476"/>
      <c r="I30" s="476"/>
    </row>
    <row r="31" spans="2:9" ht="15" customHeight="1">
      <c r="B31" s="472" t="s">
        <v>1604</v>
      </c>
      <c r="C31" s="473"/>
      <c r="D31" s="473"/>
      <c r="E31" s="473"/>
      <c r="F31" s="473"/>
      <c r="G31" s="473"/>
      <c r="H31" s="473"/>
      <c r="I31" s="474"/>
    </row>
    <row r="32" spans="2:9">
      <c r="B32" s="369" t="s">
        <v>1605</v>
      </c>
      <c r="C32" s="365"/>
      <c r="D32" s="365"/>
      <c r="E32" s="365"/>
      <c r="F32" s="365"/>
      <c r="G32" s="365"/>
      <c r="H32" s="365"/>
      <c r="I32" s="366"/>
    </row>
    <row r="33" spans="1:9" ht="15.75" customHeight="1">
      <c r="B33" s="472" t="s">
        <v>1606</v>
      </c>
      <c r="C33" s="473"/>
      <c r="D33" s="473"/>
      <c r="E33" s="473"/>
      <c r="F33" s="473"/>
      <c r="G33" s="473"/>
      <c r="H33" s="473"/>
      <c r="I33" s="474"/>
    </row>
    <row r="34" spans="1:9">
      <c r="B34" s="370" t="s">
        <v>1607</v>
      </c>
      <c r="C34" s="3"/>
      <c r="D34" s="3"/>
      <c r="E34" s="3"/>
      <c r="F34" s="3"/>
      <c r="G34" s="3"/>
      <c r="H34" s="3"/>
      <c r="I34" s="367"/>
    </row>
    <row r="35" spans="1:9">
      <c r="B35" s="370" t="s">
        <v>1608</v>
      </c>
      <c r="C35" s="3"/>
      <c r="D35" s="3"/>
      <c r="E35" s="3"/>
      <c r="F35" s="3"/>
      <c r="G35" s="3"/>
      <c r="H35" s="3"/>
      <c r="I35" s="367"/>
    </row>
    <row r="36" spans="1:9">
      <c r="B36" s="370" t="s">
        <v>1609</v>
      </c>
      <c r="C36" s="3"/>
      <c r="D36" s="3"/>
      <c r="E36" s="3"/>
      <c r="F36" s="3"/>
      <c r="G36" s="3"/>
      <c r="H36" s="3"/>
      <c r="I36" s="367"/>
    </row>
    <row r="37" spans="1:9">
      <c r="B37" s="472" t="s">
        <v>1610</v>
      </c>
      <c r="C37" s="473"/>
      <c r="D37" s="473"/>
      <c r="E37" s="473"/>
      <c r="F37" s="473"/>
      <c r="G37" s="473"/>
      <c r="H37" s="473"/>
      <c r="I37" s="474"/>
    </row>
    <row r="38" spans="1:9">
      <c r="B38" s="373" t="s">
        <v>1611</v>
      </c>
      <c r="C38" s="3"/>
      <c r="D38" s="3"/>
      <c r="E38" s="3"/>
      <c r="F38" s="3"/>
      <c r="G38" s="3"/>
      <c r="H38" s="3"/>
      <c r="I38" s="367"/>
    </row>
    <row r="39" spans="1:9">
      <c r="B39" s="370" t="s">
        <v>1612</v>
      </c>
      <c r="C39" s="3"/>
      <c r="D39" s="3"/>
      <c r="E39" s="3"/>
      <c r="F39" s="3"/>
      <c r="G39" s="3"/>
      <c r="H39" s="3"/>
      <c r="I39" s="367"/>
    </row>
    <row r="40" spans="1:9" ht="15.75" thickBot="1">
      <c r="B40" s="371"/>
      <c r="C40" s="281"/>
      <c r="D40" s="281"/>
      <c r="E40" s="281"/>
      <c r="F40" s="281"/>
      <c r="G40" s="281"/>
      <c r="H40" s="281"/>
      <c r="I40" s="372"/>
    </row>
    <row r="41" spans="1:9" ht="15.75" thickTop="1">
      <c r="B41" s="465" t="s">
        <v>1629</v>
      </c>
      <c r="C41" s="466"/>
      <c r="D41" s="466"/>
      <c r="E41" s="466"/>
      <c r="F41" s="466"/>
      <c r="G41" s="466"/>
      <c r="H41" s="466"/>
      <c r="I41" s="467"/>
    </row>
    <row r="42" spans="1:9">
      <c r="B42" s="369" t="s">
        <v>1587</v>
      </c>
      <c r="C42" s="468" t="s">
        <v>1630</v>
      </c>
      <c r="D42" s="469"/>
      <c r="E42" s="468" t="s">
        <v>1632</v>
      </c>
      <c r="F42" s="470"/>
      <c r="G42" s="470"/>
      <c r="H42" s="470"/>
      <c r="I42" s="471"/>
    </row>
    <row r="43" spans="1:9">
      <c r="B43" s="383" t="s">
        <v>1588</v>
      </c>
      <c r="C43" s="468" t="s">
        <v>1631</v>
      </c>
      <c r="D43" s="469"/>
      <c r="E43" s="468" t="s">
        <v>1633</v>
      </c>
      <c r="F43" s="470"/>
      <c r="G43" s="470"/>
      <c r="H43" s="470"/>
      <c r="I43" s="471"/>
    </row>
    <row r="45" spans="1:9">
      <c r="A45" s="433" t="s">
        <v>1724</v>
      </c>
    </row>
    <row r="46" spans="1:9">
      <c r="A46" s="434" t="s">
        <v>1725</v>
      </c>
    </row>
    <row r="47" spans="1:9">
      <c r="A47" s="434" t="s">
        <v>1726</v>
      </c>
    </row>
    <row r="48" spans="1:9">
      <c r="A48" s="436" t="s">
        <v>1727</v>
      </c>
    </row>
    <row r="49" spans="1:1">
      <c r="A49" s="436" t="s">
        <v>1728</v>
      </c>
    </row>
    <row r="50" spans="1:1">
      <c r="A50" s="436" t="s">
        <v>1729</v>
      </c>
    </row>
    <row r="51" spans="1:1">
      <c r="A51" s="436" t="s">
        <v>1730</v>
      </c>
    </row>
    <row r="52" spans="1:1">
      <c r="A52" s="436" t="s">
        <v>1731</v>
      </c>
    </row>
    <row r="53" spans="1:1">
      <c r="A53" s="436" t="s">
        <v>1732</v>
      </c>
    </row>
    <row r="54" spans="1:1">
      <c r="A54" s="436" t="s">
        <v>1733</v>
      </c>
    </row>
    <row r="55" spans="1:1">
      <c r="A55" s="436" t="s">
        <v>1734</v>
      </c>
    </row>
    <row r="56" spans="1:1">
      <c r="A56" s="435" t="s">
        <v>1735</v>
      </c>
    </row>
  </sheetData>
  <mergeCells count="26">
    <mergeCell ref="B3:I3"/>
    <mergeCell ref="B24:I24"/>
    <mergeCell ref="E25:G25"/>
    <mergeCell ref="E17:G17"/>
    <mergeCell ref="E18:G18"/>
    <mergeCell ref="B31:I31"/>
    <mergeCell ref="B30:I30"/>
    <mergeCell ref="B33:I33"/>
    <mergeCell ref="B37:I37"/>
    <mergeCell ref="B14:I14"/>
    <mergeCell ref="E15:G15"/>
    <mergeCell ref="E16:G16"/>
    <mergeCell ref="C15:D15"/>
    <mergeCell ref="C16:D16"/>
    <mergeCell ref="C17:D17"/>
    <mergeCell ref="C18:D18"/>
    <mergeCell ref="B27:I27"/>
    <mergeCell ref="C19:D19"/>
    <mergeCell ref="C20:D20"/>
    <mergeCell ref="C21:D21"/>
    <mergeCell ref="C22:D22"/>
    <mergeCell ref="B41:I41"/>
    <mergeCell ref="C42:D42"/>
    <mergeCell ref="C43:D43"/>
    <mergeCell ref="E42:I42"/>
    <mergeCell ref="E43:I43"/>
  </mergeCells>
  <hyperlinks>
    <hyperlink ref="E6" r:id="rId1"/>
    <hyperlink ref="B15" r:id="rId2" display="http://10.20.195.247:631/printers/"/>
    <hyperlink ref="B16" r:id="rId3" display="http://10.21.147.216:631/printers/"/>
    <hyperlink ref="B17" r:id="rId4" display="http://10.20.195.248:631/printers/"/>
    <hyperlink ref="B18" r:id="rId5" display="http://10.21.147.217:631/printers/"/>
    <hyperlink ref="C15" r:id="rId6"/>
    <hyperlink ref="C16" r:id="rId7"/>
    <hyperlink ref="C17" r:id="rId8"/>
    <hyperlink ref="C18" r:id="rId9"/>
    <hyperlink ref="C25" r:id="rId10"/>
    <hyperlink ref="B28" r:id="rId11"/>
    <hyperlink ref="E4" r:id="rId12"/>
    <hyperlink ref="E5" r:id="rId13"/>
    <hyperlink ref="H25" r:id="rId14"/>
    <hyperlink ref="C19" r:id="rId15"/>
    <hyperlink ref="C20" r:id="rId16"/>
    <hyperlink ref="C21" r:id="rId17"/>
    <hyperlink ref="C22" r:id="rId18"/>
  </hyperlinks>
  <pageMargins left="0.7" right="0.7" top="0.75" bottom="0.75" header="0.3" footer="0.3"/>
  <pageSetup paperSize="9" orientation="portrait" verticalDpi="0" r:id="rId19"/>
</worksheet>
</file>

<file path=xl/worksheets/sheet5.xml><?xml version="1.0" encoding="utf-8"?>
<worksheet xmlns="http://schemas.openxmlformats.org/spreadsheetml/2006/main" xmlns:r="http://schemas.openxmlformats.org/officeDocument/2006/relationships">
  <dimension ref="A1:Z96"/>
  <sheetViews>
    <sheetView topLeftCell="A31" zoomScaleNormal="100" workbookViewId="0">
      <selection activeCell="J52" sqref="J52"/>
    </sheetView>
  </sheetViews>
  <sheetFormatPr defaultRowHeight="15"/>
  <cols>
    <col min="1" max="1" width="2.5703125" style="10" customWidth="1"/>
    <col min="2" max="2" width="19.7109375" style="10" customWidth="1"/>
    <col min="3" max="3" width="16.28515625" style="10" customWidth="1"/>
    <col min="4" max="4" width="24.5703125" style="10" bestFit="1" customWidth="1"/>
    <col min="5" max="5" width="22.28515625" style="10" bestFit="1" customWidth="1"/>
    <col min="6" max="6" width="22" style="10" customWidth="1"/>
    <col min="7" max="7" width="13.140625" style="10" bestFit="1" customWidth="1"/>
    <col min="8" max="8" width="12.140625" style="10" customWidth="1"/>
    <col min="9" max="9" width="10.28515625" style="10" customWidth="1"/>
    <col min="10" max="10" width="28" style="10" customWidth="1"/>
    <col min="11" max="11" width="28.7109375" style="10" customWidth="1"/>
    <col min="12" max="14" width="9.140625" style="10"/>
    <col min="15" max="15" width="5.7109375" style="10" customWidth="1"/>
    <col min="16" max="16" width="16.42578125" style="10" customWidth="1"/>
    <col min="17" max="17" width="23.5703125" style="10" customWidth="1"/>
    <col min="18" max="18" width="24" style="10" customWidth="1"/>
    <col min="19" max="16384" width="9.140625" style="10"/>
  </cols>
  <sheetData>
    <row r="1" spans="1:26">
      <c r="A1" s="9"/>
      <c r="B1" s="9"/>
      <c r="C1" s="9"/>
      <c r="D1" s="9"/>
      <c r="E1" s="9"/>
      <c r="F1" s="9"/>
      <c r="G1" s="9"/>
      <c r="H1" s="9"/>
      <c r="I1" s="9"/>
      <c r="J1" s="9"/>
      <c r="K1" s="9"/>
      <c r="L1" s="9"/>
      <c r="M1" s="9"/>
      <c r="N1" s="9"/>
      <c r="O1" s="9"/>
      <c r="P1" s="9"/>
      <c r="Q1" s="9"/>
      <c r="R1" s="9"/>
      <c r="S1" s="9"/>
      <c r="T1" s="9"/>
    </row>
    <row r="2" spans="1:26" ht="30.75" thickBot="1">
      <c r="A2" s="9"/>
      <c r="B2" s="116" t="s">
        <v>241</v>
      </c>
      <c r="C2" s="116" t="s">
        <v>353</v>
      </c>
      <c r="D2" s="116" t="s">
        <v>242</v>
      </c>
      <c r="E2" s="116" t="s">
        <v>243</v>
      </c>
      <c r="F2" s="116" t="s">
        <v>244</v>
      </c>
      <c r="G2" s="116" t="s">
        <v>245</v>
      </c>
      <c r="H2" s="116"/>
      <c r="I2" s="116" t="s">
        <v>246</v>
      </c>
      <c r="J2" s="5" t="s">
        <v>635</v>
      </c>
      <c r="K2" s="147" t="s">
        <v>647</v>
      </c>
      <c r="L2" s="9"/>
      <c r="M2" s="9"/>
      <c r="N2" s="9"/>
      <c r="O2" s="9"/>
      <c r="P2" s="9"/>
      <c r="Q2" s="9"/>
      <c r="R2" s="9"/>
      <c r="S2" s="9"/>
      <c r="T2" s="9"/>
    </row>
    <row r="3" spans="1:26" ht="18" customHeight="1" thickTop="1" thickBot="1">
      <c r="A3" s="9"/>
      <c r="B3" s="507" t="s">
        <v>368</v>
      </c>
      <c r="C3" s="508"/>
      <c r="D3" s="508"/>
      <c r="E3" s="508"/>
      <c r="F3" s="508"/>
      <c r="G3" s="508"/>
      <c r="H3" s="508"/>
      <c r="I3" s="509"/>
      <c r="J3" s="227" t="s">
        <v>290</v>
      </c>
      <c r="K3" s="38"/>
      <c r="L3" s="9"/>
      <c r="M3" s="9"/>
      <c r="N3" s="9"/>
      <c r="O3" s="9"/>
      <c r="P3" s="9"/>
      <c r="Q3" s="9"/>
      <c r="R3" s="9"/>
      <c r="S3" s="9"/>
      <c r="T3" s="9"/>
    </row>
    <row r="4" spans="1:26" ht="15.75" thickTop="1">
      <c r="A4" s="9"/>
      <c r="B4" s="92" t="s">
        <v>247</v>
      </c>
      <c r="C4" s="323" t="s">
        <v>248</v>
      </c>
      <c r="D4" s="323" t="s">
        <v>249</v>
      </c>
      <c r="E4" s="194" t="s">
        <v>1566</v>
      </c>
      <c r="F4" s="100"/>
      <c r="G4" s="100" t="s">
        <v>250</v>
      </c>
      <c r="H4" s="100" t="s">
        <v>251</v>
      </c>
      <c r="I4" s="100"/>
      <c r="J4" s="228" t="s">
        <v>291</v>
      </c>
      <c r="K4" s="115" t="s">
        <v>292</v>
      </c>
      <c r="P4" s="9"/>
      <c r="Q4" s="9"/>
      <c r="R4" s="9"/>
      <c r="S4" s="9"/>
      <c r="T4" s="9"/>
    </row>
    <row r="5" spans="1:26">
      <c r="A5" s="9"/>
      <c r="B5" s="515" t="s">
        <v>252</v>
      </c>
      <c r="C5" s="515" t="s">
        <v>253</v>
      </c>
      <c r="D5" s="93" t="s">
        <v>249</v>
      </c>
      <c r="E5" s="194" t="s">
        <v>1566</v>
      </c>
      <c r="F5" s="93"/>
      <c r="G5" s="93" t="s">
        <v>250</v>
      </c>
      <c r="H5" s="100" t="s">
        <v>251</v>
      </c>
      <c r="I5" s="93"/>
      <c r="J5" s="228" t="s">
        <v>294</v>
      </c>
      <c r="K5" s="115" t="s">
        <v>295</v>
      </c>
    </row>
    <row r="6" spans="1:26">
      <c r="A6" s="9"/>
      <c r="B6" s="516"/>
      <c r="C6" s="516"/>
      <c r="D6" s="93" t="s">
        <v>372</v>
      </c>
      <c r="E6" s="194" t="s">
        <v>254</v>
      </c>
      <c r="F6" s="93"/>
      <c r="G6" s="93"/>
      <c r="H6" s="100"/>
      <c r="I6" s="93"/>
      <c r="J6" s="228" t="s">
        <v>296</v>
      </c>
      <c r="K6" s="118" t="s">
        <v>567</v>
      </c>
    </row>
    <row r="7" spans="1:26">
      <c r="A7" s="9"/>
      <c r="B7" s="516"/>
      <c r="C7" s="516"/>
      <c r="D7" s="93" t="s">
        <v>373</v>
      </c>
      <c r="E7" s="194" t="s">
        <v>254</v>
      </c>
      <c r="F7" s="93"/>
      <c r="G7" s="93"/>
      <c r="H7" s="100"/>
      <c r="I7" s="93"/>
      <c r="J7" s="228" t="s">
        <v>324</v>
      </c>
      <c r="K7" s="39" t="s">
        <v>323</v>
      </c>
    </row>
    <row r="8" spans="1:26">
      <c r="A8" s="9"/>
      <c r="B8" s="516"/>
      <c r="C8" s="516"/>
      <c r="D8" s="93" t="s">
        <v>255</v>
      </c>
      <c r="E8" s="194" t="s">
        <v>300</v>
      </c>
      <c r="F8" s="93"/>
      <c r="G8" s="93"/>
      <c r="H8" s="100"/>
      <c r="I8" s="93"/>
      <c r="J8" s="228" t="s">
        <v>347</v>
      </c>
      <c r="K8" s="99" t="s">
        <v>346</v>
      </c>
    </row>
    <row r="9" spans="1:26" ht="30" customHeight="1">
      <c r="A9" s="9"/>
      <c r="B9" s="517"/>
      <c r="C9" s="517"/>
      <c r="D9" s="95" t="s">
        <v>256</v>
      </c>
      <c r="E9" s="194" t="s">
        <v>257</v>
      </c>
      <c r="F9" s="93"/>
      <c r="G9" s="93"/>
      <c r="H9" s="100"/>
      <c r="I9" s="93"/>
      <c r="J9" s="228" t="s">
        <v>327</v>
      </c>
      <c r="K9" s="160" t="s">
        <v>1088</v>
      </c>
      <c r="L9" s="9"/>
      <c r="M9" s="9"/>
      <c r="N9" s="9"/>
      <c r="O9" s="9"/>
    </row>
    <row r="10" spans="1:26">
      <c r="A10" s="9"/>
      <c r="B10" s="93" t="s">
        <v>258</v>
      </c>
      <c r="C10" s="93" t="s">
        <v>259</v>
      </c>
      <c r="D10" s="93" t="s">
        <v>249</v>
      </c>
      <c r="E10" s="194" t="s">
        <v>1557</v>
      </c>
      <c r="F10" s="93" t="s">
        <v>260</v>
      </c>
      <c r="G10" s="94" t="s">
        <v>260</v>
      </c>
      <c r="H10" s="94" t="s">
        <v>261</v>
      </c>
      <c r="I10" s="93"/>
      <c r="J10" s="228" t="s">
        <v>385</v>
      </c>
      <c r="K10" s="39" t="s">
        <v>386</v>
      </c>
      <c r="L10" s="9"/>
      <c r="M10" s="9"/>
      <c r="N10" s="9"/>
      <c r="O10" s="9"/>
    </row>
    <row r="11" spans="1:26">
      <c r="A11" s="9"/>
      <c r="B11" s="93" t="s">
        <v>262</v>
      </c>
      <c r="C11" s="93" t="s">
        <v>263</v>
      </c>
      <c r="D11" s="93" t="s">
        <v>249</v>
      </c>
      <c r="E11" s="194" t="s">
        <v>1567</v>
      </c>
      <c r="F11" s="93" t="s">
        <v>260</v>
      </c>
      <c r="G11" s="94" t="s">
        <v>260</v>
      </c>
      <c r="H11" s="94" t="s">
        <v>261</v>
      </c>
      <c r="I11" s="93"/>
      <c r="J11" s="228" t="s">
        <v>1045</v>
      </c>
      <c r="K11" s="5" t="s">
        <v>803</v>
      </c>
      <c r="L11" s="9"/>
      <c r="M11" s="9"/>
      <c r="N11" s="9"/>
      <c r="O11" s="9"/>
      <c r="X11" t="s">
        <v>903</v>
      </c>
    </row>
    <row r="12" spans="1:26">
      <c r="A12" s="9"/>
      <c r="B12" s="101" t="s">
        <v>264</v>
      </c>
      <c r="C12" s="93" t="s">
        <v>265</v>
      </c>
      <c r="D12" s="93" t="s">
        <v>266</v>
      </c>
      <c r="E12" s="194" t="s">
        <v>1567</v>
      </c>
      <c r="F12" s="93" t="s">
        <v>260</v>
      </c>
      <c r="G12" s="93" t="s">
        <v>250</v>
      </c>
      <c r="H12" s="93" t="s">
        <v>267</v>
      </c>
      <c r="I12" s="93"/>
      <c r="J12" s="228" t="s">
        <v>746</v>
      </c>
      <c r="K12" s="5" t="s">
        <v>747</v>
      </c>
      <c r="L12" s="352" t="s">
        <v>1397</v>
      </c>
      <c r="M12" s="9"/>
      <c r="N12" s="9"/>
      <c r="O12" s="9"/>
      <c r="X12" t="s">
        <v>904</v>
      </c>
      <c r="Y12" s="10">
        <v>5000</v>
      </c>
    </row>
    <row r="13" spans="1:26">
      <c r="A13" s="9"/>
      <c r="B13" s="93" t="s">
        <v>239</v>
      </c>
      <c r="C13" s="93" t="s">
        <v>268</v>
      </c>
      <c r="D13" s="93" t="s">
        <v>249</v>
      </c>
      <c r="E13" s="194" t="s">
        <v>269</v>
      </c>
      <c r="F13" s="94" t="s">
        <v>260</v>
      </c>
      <c r="G13" s="93" t="s">
        <v>260</v>
      </c>
      <c r="H13" s="93"/>
      <c r="I13" s="93"/>
      <c r="J13" s="228" t="s">
        <v>1189</v>
      </c>
      <c r="K13" s="5" t="s">
        <v>1188</v>
      </c>
      <c r="L13" s="9"/>
      <c r="M13" s="9"/>
      <c r="N13" s="9"/>
      <c r="O13" s="9"/>
      <c r="X13" t="s">
        <v>904</v>
      </c>
      <c r="Y13" s="10">
        <v>5400</v>
      </c>
    </row>
    <row r="14" spans="1:26">
      <c r="A14" s="9"/>
      <c r="B14" s="93" t="s">
        <v>755</v>
      </c>
      <c r="C14" s="93" t="s">
        <v>756</v>
      </c>
      <c r="D14" s="93" t="s">
        <v>249</v>
      </c>
      <c r="E14" s="194" t="s">
        <v>269</v>
      </c>
      <c r="F14" s="93"/>
      <c r="G14" s="93"/>
      <c r="H14" s="93"/>
      <c r="I14" s="93"/>
      <c r="J14" s="110" t="s">
        <v>381</v>
      </c>
      <c r="L14" s="9"/>
      <c r="M14" s="9"/>
      <c r="N14" s="9"/>
      <c r="O14" s="9"/>
      <c r="X14" t="s">
        <v>905</v>
      </c>
      <c r="Y14" s="10">
        <v>4000</v>
      </c>
    </row>
    <row r="15" spans="1:26">
      <c r="A15" s="9"/>
      <c r="B15" s="101" t="s">
        <v>240</v>
      </c>
      <c r="C15" s="93" t="s">
        <v>270</v>
      </c>
      <c r="D15" s="93" t="s">
        <v>249</v>
      </c>
      <c r="E15" s="194" t="s">
        <v>1427</v>
      </c>
      <c r="F15" s="93"/>
      <c r="G15" s="93" t="s">
        <v>250</v>
      </c>
      <c r="H15" s="93"/>
      <c r="I15" s="93"/>
      <c r="J15" s="111" t="s">
        <v>344</v>
      </c>
      <c r="L15" s="9"/>
      <c r="M15" s="9"/>
      <c r="N15" s="9"/>
      <c r="O15" s="9"/>
      <c r="Y15" s="149">
        <v>14668</v>
      </c>
      <c r="Z15" s="10">
        <f>Y15-3350</f>
        <v>11318</v>
      </c>
    </row>
    <row r="16" spans="1:26">
      <c r="A16" s="9"/>
      <c r="B16" s="102"/>
      <c r="C16" s="96"/>
      <c r="D16" s="96" t="s">
        <v>271</v>
      </c>
      <c r="E16" s="194" t="s">
        <v>692</v>
      </c>
      <c r="F16" s="96"/>
      <c r="G16" s="96"/>
      <c r="H16" s="96"/>
      <c r="I16" s="96"/>
      <c r="J16" s="111" t="s">
        <v>806</v>
      </c>
      <c r="L16" s="9"/>
      <c r="M16" s="9"/>
      <c r="N16" s="9"/>
      <c r="O16" s="9"/>
    </row>
    <row r="17" spans="1:15" ht="15.75" thickBot="1">
      <c r="A17" s="9"/>
      <c r="B17" s="103"/>
      <c r="C17" s="97"/>
      <c r="D17" s="97" t="s">
        <v>457</v>
      </c>
      <c r="E17" s="194" t="s">
        <v>272</v>
      </c>
      <c r="F17" s="97" t="s">
        <v>260</v>
      </c>
      <c r="G17" s="97"/>
      <c r="H17" s="97"/>
      <c r="I17" s="97"/>
      <c r="J17" s="111" t="s">
        <v>345</v>
      </c>
      <c r="L17" s="9"/>
      <c r="M17" s="9"/>
      <c r="N17" s="9"/>
      <c r="O17" s="9"/>
    </row>
    <row r="18" spans="1:15" ht="16.5" thickTop="1" thickBot="1">
      <c r="A18" s="9"/>
      <c r="B18" s="98" t="s">
        <v>438</v>
      </c>
      <c r="C18" s="104"/>
      <c r="D18" s="98">
        <v>1476998</v>
      </c>
      <c r="E18" s="194">
        <v>1476998</v>
      </c>
      <c r="F18" s="98"/>
      <c r="G18" s="98"/>
      <c r="H18" s="98"/>
      <c r="I18" s="98"/>
      <c r="J18" s="111" t="s">
        <v>1229</v>
      </c>
      <c r="L18" s="9"/>
      <c r="M18" s="9"/>
      <c r="N18" s="9"/>
      <c r="O18" s="9"/>
    </row>
    <row r="19" spans="1:15" ht="16.5" thickTop="1" thickBot="1">
      <c r="A19" s="5"/>
      <c r="J19" s="38"/>
      <c r="L19" s="9"/>
      <c r="M19" s="9"/>
      <c r="N19" s="9"/>
      <c r="O19" s="9"/>
    </row>
    <row r="20" spans="1:15" ht="16.5" thickTop="1" thickBot="1">
      <c r="A20" s="9"/>
      <c r="B20" s="507" t="s">
        <v>1430</v>
      </c>
      <c r="C20" s="518"/>
      <c r="D20" s="518"/>
      <c r="E20" s="518"/>
      <c r="F20" s="518"/>
      <c r="G20" s="518"/>
      <c r="H20" s="518"/>
      <c r="I20" s="519"/>
      <c r="J20" s="112" t="s">
        <v>380</v>
      </c>
      <c r="K20" s="9"/>
      <c r="L20" s="9"/>
      <c r="M20" s="9"/>
      <c r="N20" s="9"/>
      <c r="O20" s="9"/>
    </row>
    <row r="21" spans="1:15" ht="16.5" thickTop="1" thickBot="1">
      <c r="A21" s="9"/>
      <c r="B21" s="116" t="s">
        <v>241</v>
      </c>
      <c r="C21" s="116" t="s">
        <v>353</v>
      </c>
      <c r="D21" s="116" t="s">
        <v>242</v>
      </c>
      <c r="E21" s="116" t="s">
        <v>243</v>
      </c>
      <c r="F21" s="116" t="s">
        <v>1445</v>
      </c>
      <c r="G21" s="93"/>
      <c r="H21" s="93"/>
      <c r="I21" s="93"/>
      <c r="J21" s="113" t="s">
        <v>378</v>
      </c>
      <c r="K21" s="9"/>
      <c r="L21" s="9"/>
      <c r="M21" s="9"/>
      <c r="N21" s="9"/>
      <c r="O21" s="9"/>
    </row>
    <row r="22" spans="1:15" ht="15.75" thickTop="1">
      <c r="A22" s="9"/>
      <c r="B22" s="93" t="s">
        <v>1431</v>
      </c>
      <c r="C22" s="93" t="s">
        <v>1669</v>
      </c>
      <c r="D22" s="93" t="s">
        <v>1446</v>
      </c>
      <c r="E22" s="93" t="s">
        <v>1446</v>
      </c>
      <c r="F22" s="93" t="s">
        <v>1439</v>
      </c>
      <c r="G22" s="420" t="s">
        <v>1670</v>
      </c>
      <c r="H22" s="93"/>
      <c r="I22" s="93"/>
      <c r="J22" s="113" t="s">
        <v>379</v>
      </c>
      <c r="L22" s="9"/>
      <c r="M22" s="9"/>
      <c r="N22" s="9"/>
      <c r="O22" s="9"/>
    </row>
    <row r="23" spans="1:15">
      <c r="A23" s="9"/>
      <c r="B23" s="93" t="s">
        <v>1433</v>
      </c>
      <c r="C23" s="93" t="s">
        <v>1434</v>
      </c>
      <c r="D23" s="93" t="s">
        <v>1446</v>
      </c>
      <c r="E23" s="93" t="s">
        <v>1447</v>
      </c>
      <c r="F23" s="93" t="s">
        <v>1440</v>
      </c>
      <c r="G23" s="420" t="s">
        <v>1671</v>
      </c>
      <c r="H23" s="93"/>
      <c r="I23" s="93"/>
      <c r="J23" s="113"/>
      <c r="L23" s="9"/>
      <c r="M23" s="9"/>
      <c r="N23" s="9"/>
      <c r="O23" s="9"/>
    </row>
    <row r="24" spans="1:15">
      <c r="A24" s="9"/>
      <c r="B24" s="93" t="s">
        <v>1435</v>
      </c>
      <c r="C24" s="93" t="s">
        <v>1436</v>
      </c>
      <c r="D24" s="93" t="s">
        <v>1446</v>
      </c>
      <c r="E24" s="93" t="s">
        <v>1446</v>
      </c>
      <c r="F24" s="93" t="s">
        <v>1441</v>
      </c>
      <c r="G24" s="420" t="s">
        <v>1672</v>
      </c>
      <c r="H24" s="93"/>
      <c r="I24" s="93"/>
      <c r="J24" s="113"/>
      <c r="L24" s="9"/>
      <c r="M24" s="9"/>
      <c r="N24" s="9"/>
      <c r="O24" s="9"/>
    </row>
    <row r="25" spans="1:15">
      <c r="A25" s="9"/>
      <c r="B25" s="93" t="s">
        <v>1437</v>
      </c>
      <c r="C25" s="93" t="s">
        <v>1438</v>
      </c>
      <c r="D25" s="93" t="s">
        <v>1446</v>
      </c>
      <c r="E25" s="93" t="s">
        <v>1447</v>
      </c>
      <c r="F25" s="93" t="s">
        <v>1442</v>
      </c>
      <c r="G25" s="420" t="s">
        <v>1673</v>
      </c>
      <c r="H25" s="93"/>
      <c r="I25" s="93"/>
      <c r="J25" s="113"/>
      <c r="L25" s="9"/>
      <c r="M25" s="9"/>
      <c r="N25" s="9"/>
      <c r="O25" s="9"/>
    </row>
    <row r="26" spans="1:15" ht="15.75" thickBot="1">
      <c r="A26" s="9"/>
      <c r="B26" s="101"/>
      <c r="C26" s="93"/>
      <c r="D26" s="93"/>
      <c r="E26" s="194"/>
      <c r="F26" s="93"/>
      <c r="G26" s="93"/>
      <c r="H26" s="93"/>
      <c r="I26" s="93"/>
      <c r="J26" s="113"/>
      <c r="L26" s="9"/>
      <c r="M26" s="9"/>
      <c r="N26" s="9"/>
      <c r="O26" s="9"/>
    </row>
    <row r="27" spans="1:15" ht="16.5" thickTop="1" thickBot="1">
      <c r="A27" s="9"/>
      <c r="B27" s="507" t="s">
        <v>367</v>
      </c>
      <c r="C27" s="508"/>
      <c r="D27" s="508"/>
      <c r="E27" s="508"/>
      <c r="F27" s="508"/>
      <c r="G27" s="508"/>
      <c r="H27" s="508"/>
      <c r="I27" s="509"/>
      <c r="J27" s="113"/>
      <c r="L27" s="9"/>
      <c r="M27" s="9"/>
      <c r="N27" s="9"/>
      <c r="O27" s="9"/>
    </row>
    <row r="28" spans="1:15" ht="15.75" thickTop="1">
      <c r="A28" s="9"/>
      <c r="B28" s="105" t="s">
        <v>273</v>
      </c>
      <c r="C28" s="92" t="s">
        <v>274</v>
      </c>
      <c r="D28" s="92" t="s">
        <v>249</v>
      </c>
      <c r="E28" s="194" t="s">
        <v>917</v>
      </c>
      <c r="F28" s="92"/>
      <c r="G28" s="92" t="s">
        <v>250</v>
      </c>
      <c r="H28" s="100" t="s">
        <v>251</v>
      </c>
      <c r="I28" s="106"/>
      <c r="J28" s="113"/>
      <c r="L28" s="9"/>
      <c r="M28" s="9"/>
      <c r="N28" s="9"/>
      <c r="O28" s="9"/>
    </row>
    <row r="29" spans="1:15">
      <c r="A29" s="9"/>
      <c r="B29" s="101" t="s">
        <v>275</v>
      </c>
      <c r="C29" s="93" t="s">
        <v>276</v>
      </c>
      <c r="D29" s="93" t="s">
        <v>249</v>
      </c>
      <c r="E29" s="194" t="s">
        <v>917</v>
      </c>
      <c r="F29" s="93"/>
      <c r="G29" s="93" t="s">
        <v>250</v>
      </c>
      <c r="H29" s="100" t="s">
        <v>251</v>
      </c>
      <c r="I29" s="93"/>
      <c r="J29" s="113"/>
      <c r="L29" s="9"/>
      <c r="M29" s="9"/>
      <c r="N29" s="9"/>
      <c r="O29" s="9"/>
    </row>
    <row r="30" spans="1:15">
      <c r="A30" s="9"/>
      <c r="B30" s="93" t="s">
        <v>277</v>
      </c>
      <c r="C30" s="93" t="s">
        <v>278</v>
      </c>
      <c r="D30" s="93" t="s">
        <v>249</v>
      </c>
      <c r="E30" s="194" t="s">
        <v>1557</v>
      </c>
      <c r="F30" s="93" t="s">
        <v>260</v>
      </c>
      <c r="G30" s="93" t="s">
        <v>260</v>
      </c>
      <c r="H30" s="93" t="s">
        <v>261</v>
      </c>
      <c r="I30" s="93"/>
      <c r="J30" s="112" t="s">
        <v>437</v>
      </c>
      <c r="K30" s="9"/>
      <c r="L30" s="9"/>
      <c r="M30" s="9"/>
      <c r="N30" s="9"/>
      <c r="O30" s="9"/>
    </row>
    <row r="31" spans="1:15" ht="18.75" customHeight="1">
      <c r="A31" s="9"/>
      <c r="B31" s="93" t="s">
        <v>101</v>
      </c>
      <c r="C31" s="93" t="s">
        <v>279</v>
      </c>
      <c r="D31" s="93" t="s">
        <v>249</v>
      </c>
      <c r="E31" s="194" t="s">
        <v>1561</v>
      </c>
      <c r="F31" s="93" t="s">
        <v>260</v>
      </c>
      <c r="G31" s="94" t="s">
        <v>260</v>
      </c>
      <c r="H31" s="94" t="s">
        <v>261</v>
      </c>
      <c r="I31" s="93"/>
      <c r="J31" s="113" t="s">
        <v>433</v>
      </c>
      <c r="K31" s="5"/>
      <c r="L31" s="9"/>
      <c r="M31" s="9"/>
      <c r="N31" s="9"/>
      <c r="O31" s="9"/>
    </row>
    <row r="32" spans="1:15">
      <c r="A32" s="9"/>
      <c r="B32" s="93" t="s">
        <v>280</v>
      </c>
      <c r="C32" s="93" t="s">
        <v>281</v>
      </c>
      <c r="D32" s="93" t="s">
        <v>249</v>
      </c>
      <c r="E32" s="255" t="s">
        <v>1393</v>
      </c>
      <c r="F32" s="93" t="s">
        <v>260</v>
      </c>
      <c r="G32" s="93" t="s">
        <v>260</v>
      </c>
      <c r="H32" s="93" t="s">
        <v>267</v>
      </c>
      <c r="I32" s="93"/>
      <c r="J32" s="38"/>
      <c r="K32" s="23"/>
      <c r="L32" s="24"/>
      <c r="M32" s="9"/>
      <c r="N32" s="9"/>
      <c r="O32" s="9"/>
    </row>
    <row r="33" spans="1:20">
      <c r="A33" s="9"/>
      <c r="B33" s="93"/>
      <c r="C33" s="93"/>
      <c r="D33" s="93" t="s">
        <v>266</v>
      </c>
      <c r="E33" s="194" t="s">
        <v>282</v>
      </c>
      <c r="F33" s="94" t="s">
        <v>260</v>
      </c>
      <c r="G33" s="93"/>
      <c r="H33" s="93"/>
      <c r="I33" s="93"/>
      <c r="J33" s="112" t="s">
        <v>503</v>
      </c>
      <c r="K33" s="25"/>
      <c r="L33" s="26"/>
      <c r="M33" s="9"/>
      <c r="N33" s="9"/>
      <c r="O33" s="9"/>
    </row>
    <row r="34" spans="1:20" ht="14.25" customHeight="1">
      <c r="A34" s="9"/>
      <c r="B34" s="93" t="s">
        <v>283</v>
      </c>
      <c r="C34" s="93" t="s">
        <v>284</v>
      </c>
      <c r="D34" s="93" t="s">
        <v>249</v>
      </c>
      <c r="E34" s="194" t="s">
        <v>728</v>
      </c>
      <c r="F34" s="94" t="s">
        <v>260</v>
      </c>
      <c r="G34" s="94" t="s">
        <v>260</v>
      </c>
      <c r="H34" s="94"/>
      <c r="I34" s="93"/>
      <c r="J34" s="114" t="s">
        <v>504</v>
      </c>
      <c r="K34" s="9"/>
      <c r="L34" s="9"/>
      <c r="M34" s="9"/>
      <c r="N34" s="9"/>
      <c r="O34" s="9"/>
    </row>
    <row r="35" spans="1:20" ht="14.25" customHeight="1">
      <c r="A35" s="9"/>
      <c r="B35" s="93" t="s">
        <v>1634</v>
      </c>
      <c r="C35" s="93" t="s">
        <v>1635</v>
      </c>
      <c r="D35" s="93" t="s">
        <v>1636</v>
      </c>
      <c r="E35" s="194" t="s">
        <v>1637</v>
      </c>
      <c r="F35" s="94"/>
      <c r="G35" s="94"/>
      <c r="H35" s="94"/>
      <c r="I35" s="93"/>
      <c r="J35" s="392"/>
      <c r="K35" s="9"/>
      <c r="L35" s="9"/>
      <c r="M35" s="9"/>
      <c r="N35" s="9"/>
      <c r="O35" s="9"/>
    </row>
    <row r="36" spans="1:20">
      <c r="A36" s="9"/>
      <c r="B36" s="101" t="s">
        <v>285</v>
      </c>
      <c r="C36" s="93" t="s">
        <v>286</v>
      </c>
      <c r="D36" s="93" t="s">
        <v>249</v>
      </c>
      <c r="E36" s="194" t="s">
        <v>1567</v>
      </c>
      <c r="F36" s="93"/>
      <c r="G36" s="93"/>
      <c r="H36" s="93"/>
      <c r="I36" s="93"/>
      <c r="J36" s="38"/>
      <c r="K36" s="9"/>
      <c r="L36" s="9"/>
      <c r="M36" s="9"/>
      <c r="N36" s="9"/>
      <c r="O36" s="9"/>
    </row>
    <row r="37" spans="1:20" ht="15.75" thickBot="1">
      <c r="A37" s="9"/>
      <c r="J37" s="113" t="s">
        <v>918</v>
      </c>
      <c r="K37" s="9"/>
      <c r="L37" s="9"/>
      <c r="M37" s="9"/>
      <c r="N37" s="9"/>
      <c r="O37" s="9"/>
    </row>
    <row r="38" spans="1:20" ht="16.5" thickTop="1" thickBot="1">
      <c r="A38" s="9"/>
      <c r="B38" s="507" t="s">
        <v>366</v>
      </c>
      <c r="C38" s="518"/>
      <c r="D38" s="518"/>
      <c r="E38" s="518"/>
      <c r="F38" s="518"/>
      <c r="G38" s="518"/>
      <c r="H38" s="518"/>
      <c r="I38" s="519"/>
      <c r="J38" s="113" t="s">
        <v>648</v>
      </c>
      <c r="K38" s="9"/>
      <c r="L38" s="9"/>
      <c r="M38" s="9"/>
      <c r="N38" s="9"/>
      <c r="O38" s="9"/>
    </row>
    <row r="39" spans="1:20" ht="15.75" thickTop="1">
      <c r="A39" s="9"/>
      <c r="B39" s="101" t="s">
        <v>460</v>
      </c>
      <c r="C39" s="101"/>
      <c r="D39" s="101" t="s">
        <v>461</v>
      </c>
      <c r="E39" s="101" t="s">
        <v>462</v>
      </c>
      <c r="F39" s="101"/>
      <c r="G39" s="101"/>
      <c r="H39" s="101"/>
      <c r="I39" s="101"/>
      <c r="J39" s="113" t="s">
        <v>649</v>
      </c>
      <c r="K39" s="9"/>
      <c r="L39" s="9"/>
      <c r="M39" s="9"/>
      <c r="N39" s="9"/>
      <c r="O39" s="9"/>
    </row>
    <row r="40" spans="1:20">
      <c r="A40" s="9"/>
      <c r="B40" s="101" t="s">
        <v>360</v>
      </c>
      <c r="C40" s="101" t="s">
        <v>362</v>
      </c>
      <c r="D40" s="101" t="s">
        <v>359</v>
      </c>
      <c r="E40" s="101" t="s">
        <v>456</v>
      </c>
      <c r="F40" s="101"/>
      <c r="G40" s="101"/>
      <c r="H40" s="101"/>
      <c r="I40" s="101"/>
      <c r="J40" s="38"/>
      <c r="K40" s="9"/>
      <c r="L40" s="9"/>
      <c r="M40" s="9"/>
      <c r="N40" s="9"/>
      <c r="O40" s="9"/>
      <c r="T40" s="9"/>
    </row>
    <row r="41" spans="1:20">
      <c r="A41" s="9"/>
      <c r="B41" s="101" t="s">
        <v>665</v>
      </c>
      <c r="C41" s="101" t="s">
        <v>575</v>
      </c>
      <c r="D41" s="101" t="s">
        <v>396</v>
      </c>
      <c r="E41" s="101" t="s">
        <v>615</v>
      </c>
      <c r="F41" s="150" t="s">
        <v>666</v>
      </c>
      <c r="G41" s="101"/>
      <c r="H41" s="101"/>
      <c r="I41" s="101"/>
      <c r="J41" s="112" t="s">
        <v>570</v>
      </c>
      <c r="K41" s="9"/>
      <c r="L41" s="9"/>
      <c r="M41" s="9"/>
      <c r="N41" s="9"/>
      <c r="O41" s="9"/>
      <c r="T41" s="9"/>
    </row>
    <row r="42" spans="1:20">
      <c r="A42" s="9"/>
      <c r="B42" s="101" t="s">
        <v>361</v>
      </c>
      <c r="C42" s="101" t="s">
        <v>363</v>
      </c>
      <c r="D42" s="101" t="s">
        <v>325</v>
      </c>
      <c r="E42" s="101" t="s">
        <v>326</v>
      </c>
      <c r="F42" s="101"/>
      <c r="G42" s="101"/>
      <c r="H42" s="101"/>
      <c r="I42" s="101"/>
      <c r="J42" s="113" t="s">
        <v>569</v>
      </c>
      <c r="K42" s="9"/>
      <c r="L42" s="9"/>
      <c r="M42" s="9"/>
      <c r="N42" s="9"/>
      <c r="O42" s="9"/>
      <c r="T42" s="9"/>
    </row>
    <row r="43" spans="1:20">
      <c r="A43" s="9"/>
      <c r="B43" s="101" t="s">
        <v>394</v>
      </c>
      <c r="C43" s="101" t="s">
        <v>393</v>
      </c>
      <c r="D43" s="101" t="s">
        <v>396</v>
      </c>
      <c r="E43" s="101" t="s">
        <v>395</v>
      </c>
      <c r="F43" s="101"/>
      <c r="G43" s="101"/>
      <c r="H43" s="101"/>
      <c r="I43" s="101"/>
      <c r="J43" s="113" t="s">
        <v>571</v>
      </c>
      <c r="K43" s="9"/>
      <c r="L43" s="9"/>
      <c r="M43" s="9"/>
      <c r="N43" s="9"/>
      <c r="O43" s="9"/>
      <c r="T43" s="9"/>
    </row>
    <row r="44" spans="1:20">
      <c r="A44" s="9"/>
      <c r="B44" s="101" t="s">
        <v>289</v>
      </c>
      <c r="C44" s="101" t="s">
        <v>365</v>
      </c>
      <c r="D44" s="101" t="s">
        <v>325</v>
      </c>
      <c r="E44" s="101" t="s">
        <v>326</v>
      </c>
      <c r="F44" s="101"/>
      <c r="G44" s="101"/>
      <c r="H44" s="101"/>
      <c r="I44" s="101"/>
      <c r="J44" s="9"/>
      <c r="K44" s="9"/>
      <c r="L44" s="9"/>
      <c r="M44" s="9"/>
      <c r="N44" s="9"/>
      <c r="O44" s="9"/>
      <c r="T44" s="9"/>
    </row>
    <row r="45" spans="1:20">
      <c r="A45" s="9"/>
      <c r="B45" s="101" t="s">
        <v>387</v>
      </c>
      <c r="C45" s="101" t="s">
        <v>388</v>
      </c>
      <c r="D45" s="101" t="s">
        <v>266</v>
      </c>
      <c r="E45" s="101" t="s">
        <v>389</v>
      </c>
      <c r="F45" s="117" t="s">
        <v>390</v>
      </c>
      <c r="G45" s="101" t="s">
        <v>287</v>
      </c>
      <c r="H45" s="101" t="s">
        <v>391</v>
      </c>
      <c r="I45" s="101"/>
      <c r="J45" s="112" t="s">
        <v>573</v>
      </c>
      <c r="K45" s="9"/>
      <c r="L45" s="9"/>
      <c r="M45" s="9"/>
      <c r="N45" s="9"/>
      <c r="O45" s="9"/>
      <c r="T45" s="9"/>
    </row>
    <row r="46" spans="1:20" ht="60">
      <c r="A46" s="9"/>
      <c r="B46" s="505" t="s">
        <v>454</v>
      </c>
      <c r="C46" s="505" t="s">
        <v>616</v>
      </c>
      <c r="D46" s="101" t="s">
        <v>396</v>
      </c>
      <c r="E46" s="101" t="s">
        <v>615</v>
      </c>
      <c r="F46" s="133" t="s">
        <v>618</v>
      </c>
      <c r="G46" s="101" t="s">
        <v>617</v>
      </c>
      <c r="H46" s="101"/>
      <c r="I46" s="101"/>
      <c r="J46" s="113" t="s">
        <v>574</v>
      </c>
      <c r="K46" s="9"/>
      <c r="L46" s="9"/>
      <c r="M46" s="9"/>
      <c r="N46" s="9"/>
      <c r="O46" s="9"/>
      <c r="T46" s="9"/>
    </row>
    <row r="47" spans="1:20" ht="20.25" customHeight="1">
      <c r="A47" s="9"/>
      <c r="B47" s="506"/>
      <c r="C47" s="506"/>
      <c r="D47" s="101" t="s">
        <v>1075</v>
      </c>
      <c r="E47" s="150" t="s">
        <v>1076</v>
      </c>
      <c r="F47" s="133"/>
      <c r="G47" s="101"/>
      <c r="H47" s="101"/>
      <c r="I47" s="101"/>
      <c r="J47" s="9"/>
      <c r="K47" s="9"/>
      <c r="L47" s="9"/>
      <c r="M47" s="9"/>
      <c r="N47" s="9"/>
      <c r="O47" s="9"/>
      <c r="T47" s="9"/>
    </row>
    <row r="48" spans="1:20">
      <c r="A48" s="9"/>
      <c r="B48" s="101" t="s">
        <v>392</v>
      </c>
      <c r="C48" s="101" t="s">
        <v>575</v>
      </c>
      <c r="D48" s="101" t="s">
        <v>266</v>
      </c>
      <c r="E48" s="173" t="s">
        <v>738</v>
      </c>
      <c r="F48" s="107"/>
      <c r="G48" s="101"/>
      <c r="H48" s="101"/>
      <c r="I48" s="101"/>
      <c r="J48" s="112" t="s">
        <v>807</v>
      </c>
      <c r="K48" s="9"/>
      <c r="L48" s="9"/>
      <c r="M48" s="9"/>
      <c r="N48" s="9"/>
      <c r="O48" s="9"/>
      <c r="T48" s="9"/>
    </row>
    <row r="49" spans="1:20">
      <c r="A49" s="9"/>
      <c r="B49" s="101" t="s">
        <v>364</v>
      </c>
      <c r="C49" s="108"/>
      <c r="D49" s="36" t="s">
        <v>287</v>
      </c>
      <c r="E49" s="109" t="s">
        <v>288</v>
      </c>
      <c r="F49" s="108"/>
      <c r="G49" s="108"/>
      <c r="H49" s="108"/>
      <c r="I49" s="108"/>
      <c r="J49" s="113" t="s">
        <v>808</v>
      </c>
      <c r="K49" s="9"/>
      <c r="L49" s="9"/>
      <c r="M49" s="9"/>
      <c r="N49" s="9"/>
      <c r="O49" s="9"/>
      <c r="T49" s="9"/>
    </row>
    <row r="50" spans="1:20">
      <c r="A50" s="9"/>
      <c r="B50" s="101" t="s">
        <v>322</v>
      </c>
      <c r="C50" s="101"/>
      <c r="D50" s="101">
        <v>1456863</v>
      </c>
      <c r="E50" s="101" t="s">
        <v>458</v>
      </c>
      <c r="F50" s="101"/>
      <c r="G50" s="101"/>
      <c r="H50" s="101"/>
      <c r="I50" s="101"/>
      <c r="J50" s="9"/>
      <c r="K50" s="9"/>
      <c r="L50" s="9"/>
      <c r="M50" s="9"/>
      <c r="N50" s="9"/>
      <c r="O50" s="9"/>
      <c r="T50" s="9"/>
    </row>
    <row r="51" spans="1:20">
      <c r="A51" s="9"/>
      <c r="B51" s="101" t="s">
        <v>472</v>
      </c>
      <c r="C51" s="101" t="s">
        <v>473</v>
      </c>
      <c r="D51" s="36" t="s">
        <v>475</v>
      </c>
      <c r="E51" s="109" t="s">
        <v>474</v>
      </c>
      <c r="F51" s="101" t="s">
        <v>476</v>
      </c>
      <c r="G51" s="101"/>
      <c r="H51" s="101"/>
      <c r="I51" s="101"/>
      <c r="J51" s="9"/>
      <c r="K51" s="9"/>
      <c r="L51" s="9"/>
      <c r="M51" s="9"/>
      <c r="N51" s="9"/>
      <c r="O51" s="9"/>
      <c r="T51" s="9"/>
    </row>
    <row r="52" spans="1:20">
      <c r="A52" s="9"/>
      <c r="B52" s="101" t="s">
        <v>1424</v>
      </c>
      <c r="C52" s="108"/>
      <c r="D52" s="36" t="s">
        <v>1426</v>
      </c>
      <c r="E52" s="356" t="s">
        <v>1761</v>
      </c>
      <c r="F52" s="101" t="s">
        <v>1425</v>
      </c>
      <c r="G52" s="101"/>
      <c r="H52" s="101"/>
      <c r="I52" s="101"/>
      <c r="J52" s="9"/>
      <c r="K52" s="9"/>
      <c r="L52" s="9"/>
      <c r="M52" s="9"/>
      <c r="N52" s="9"/>
      <c r="O52" s="9"/>
      <c r="T52" s="9"/>
    </row>
    <row r="53" spans="1:20" ht="15.75" thickBot="1">
      <c r="A53" s="9"/>
      <c r="J53" s="9"/>
      <c r="K53" s="9"/>
      <c r="L53" s="9"/>
      <c r="M53" s="9"/>
      <c r="N53" s="9"/>
      <c r="O53" s="9"/>
      <c r="P53" s="9"/>
      <c r="Q53" s="9"/>
      <c r="R53" s="9"/>
      <c r="S53" s="9"/>
      <c r="T53" s="9"/>
    </row>
    <row r="54" spans="1:20" ht="15.75" thickTop="1">
      <c r="A54" s="9"/>
      <c r="B54" s="512" t="s">
        <v>436</v>
      </c>
      <c r="C54" s="513"/>
      <c r="D54" s="513"/>
      <c r="E54" s="513"/>
      <c r="F54" s="513"/>
      <c r="G54" s="513"/>
      <c r="H54" s="513"/>
      <c r="I54" s="514"/>
      <c r="J54" s="9"/>
      <c r="K54" s="9"/>
      <c r="L54" s="9"/>
      <c r="M54" s="9"/>
      <c r="N54" s="9"/>
      <c r="O54" s="9"/>
      <c r="P54" s="9"/>
      <c r="Q54" s="9"/>
      <c r="R54" s="9"/>
      <c r="S54" s="9"/>
      <c r="T54" s="9"/>
    </row>
    <row r="55" spans="1:20">
      <c r="A55" s="9"/>
      <c r="B55" s="510" t="s">
        <v>435</v>
      </c>
      <c r="C55" s="511"/>
      <c r="D55" s="511"/>
      <c r="E55" s="511"/>
      <c r="F55" s="511"/>
      <c r="G55" s="511"/>
      <c r="H55" s="511"/>
      <c r="I55" s="511"/>
      <c r="J55" s="9"/>
      <c r="K55" s="9"/>
      <c r="L55" s="9"/>
      <c r="M55" s="9"/>
      <c r="N55" s="9"/>
      <c r="O55" s="9"/>
      <c r="P55" s="9"/>
      <c r="Q55" s="9"/>
      <c r="R55" s="9"/>
      <c r="S55" s="9"/>
      <c r="T55" s="9"/>
    </row>
    <row r="56" spans="1:20">
      <c r="A56" s="9"/>
      <c r="B56" s="510" t="s">
        <v>434</v>
      </c>
      <c r="C56" s="511"/>
      <c r="D56" s="511"/>
      <c r="E56" s="511"/>
      <c r="F56" s="511"/>
      <c r="G56" s="511"/>
      <c r="H56" s="511"/>
      <c r="I56" s="511"/>
      <c r="J56" s="9"/>
      <c r="K56" s="9"/>
      <c r="L56" s="9"/>
      <c r="M56" s="9"/>
      <c r="N56" s="9"/>
      <c r="O56" s="9"/>
      <c r="P56" s="9"/>
      <c r="Q56" s="9"/>
      <c r="R56" s="9"/>
      <c r="S56" s="9"/>
      <c r="T56" s="9"/>
    </row>
    <row r="57" spans="1:20" ht="17.25" customHeight="1">
      <c r="A57" s="9"/>
      <c r="B57" s="7"/>
      <c r="C57" s="9"/>
      <c r="D57" s="9"/>
      <c r="E57" s="13"/>
      <c r="F57" s="9"/>
      <c r="G57" s="9"/>
      <c r="H57" s="9"/>
      <c r="I57" s="9"/>
      <c r="J57" s="9"/>
      <c r="K57" s="9"/>
      <c r="L57" s="9"/>
      <c r="M57" s="9"/>
      <c r="N57" s="9"/>
      <c r="O57" s="9"/>
      <c r="P57" s="9"/>
      <c r="Q57" s="9"/>
      <c r="R57" s="9"/>
      <c r="S57" s="9"/>
      <c r="T57" s="9"/>
    </row>
    <row r="58" spans="1:20">
      <c r="A58" s="9"/>
      <c r="B58" s="13" t="s">
        <v>1207</v>
      </c>
      <c r="C58" s="17"/>
      <c r="D58" s="9"/>
      <c r="E58" s="13"/>
      <c r="F58" s="5"/>
      <c r="G58" s="9"/>
      <c r="H58" s="9"/>
      <c r="I58" s="9"/>
      <c r="J58" s="9"/>
      <c r="K58" s="9"/>
      <c r="L58" s="9"/>
      <c r="M58" s="9"/>
      <c r="N58" s="9"/>
      <c r="O58" s="9"/>
      <c r="P58" s="9"/>
      <c r="Q58" s="9"/>
      <c r="R58" s="9"/>
      <c r="S58" s="9"/>
      <c r="T58" s="9"/>
    </row>
    <row r="59" spans="1:20">
      <c r="A59" s="9"/>
      <c r="B59" s="355" t="s">
        <v>748</v>
      </c>
      <c r="C59" s="9"/>
      <c r="D59" s="9"/>
      <c r="E59" s="13"/>
      <c r="F59" s="6"/>
      <c r="G59" s="9"/>
      <c r="H59" s="9"/>
      <c r="I59" s="9"/>
      <c r="J59" s="9"/>
      <c r="K59" s="9"/>
      <c r="L59" s="9"/>
      <c r="M59" s="9"/>
      <c r="N59" s="9"/>
      <c r="O59" s="9"/>
      <c r="P59" s="9"/>
      <c r="Q59" s="9"/>
      <c r="R59" s="9"/>
      <c r="S59" s="9"/>
      <c r="T59" s="9"/>
    </row>
    <row r="60" spans="1:20">
      <c r="A60" s="9"/>
      <c r="B60" s="356" t="s">
        <v>1562</v>
      </c>
      <c r="C60" s="9"/>
      <c r="D60" s="9"/>
      <c r="E60" s="13"/>
      <c r="F60" s="6"/>
      <c r="G60" s="9"/>
      <c r="H60" s="9"/>
      <c r="I60" s="9"/>
      <c r="J60" s="9"/>
      <c r="K60" s="9"/>
      <c r="L60" s="9"/>
      <c r="M60" s="9"/>
      <c r="N60" s="9"/>
      <c r="O60" s="9"/>
      <c r="P60" s="9"/>
      <c r="Q60" s="9"/>
      <c r="R60" s="9"/>
      <c r="S60" s="9"/>
      <c r="T60" s="9"/>
    </row>
    <row r="61" spans="1:20">
      <c r="A61" s="9"/>
      <c r="B61" t="s">
        <v>636</v>
      </c>
      <c r="C61" s="16"/>
      <c r="D61" s="9"/>
      <c r="E61" s="9"/>
      <c r="F61" s="6"/>
      <c r="G61" s="9"/>
      <c r="H61" s="9"/>
      <c r="I61" s="9"/>
      <c r="J61" s="9"/>
      <c r="K61" s="9"/>
      <c r="L61" s="9"/>
      <c r="M61" s="9"/>
      <c r="N61" s="9"/>
      <c r="O61" s="9"/>
      <c r="P61" s="9"/>
      <c r="Q61" s="9"/>
      <c r="R61" s="9"/>
      <c r="S61" s="9"/>
      <c r="T61" s="9"/>
    </row>
    <row r="62" spans="1:20">
      <c r="A62" s="9"/>
      <c r="B62" t="s">
        <v>637</v>
      </c>
      <c r="C62" s="9"/>
      <c r="D62" s="9"/>
      <c r="E62" s="9"/>
      <c r="F62" s="8"/>
      <c r="G62" s="9"/>
      <c r="H62" s="9"/>
      <c r="I62" s="9"/>
      <c r="J62" s="9"/>
      <c r="K62" s="9"/>
      <c r="L62" s="9"/>
      <c r="M62" s="9"/>
      <c r="N62" s="9"/>
      <c r="O62" s="9"/>
      <c r="P62" s="9"/>
      <c r="Q62" s="9"/>
      <c r="R62" s="9"/>
      <c r="S62" s="9"/>
      <c r="T62" s="9"/>
    </row>
    <row r="63" spans="1:20">
      <c r="B63" s="7"/>
      <c r="C63" s="9"/>
      <c r="D63" s="9"/>
      <c r="E63" s="14"/>
      <c r="F63" s="9"/>
      <c r="G63" s="9"/>
      <c r="H63" s="9"/>
      <c r="I63" s="9"/>
    </row>
    <row r="64" spans="1:20">
      <c r="B64" s="15"/>
      <c r="C64" s="11"/>
      <c r="E64" s="12"/>
    </row>
    <row r="65" spans="2:7">
      <c r="B65" s="10" t="s">
        <v>694</v>
      </c>
    </row>
    <row r="78" spans="2:7">
      <c r="B78" t="s">
        <v>247</v>
      </c>
      <c r="C78" t="s">
        <v>686</v>
      </c>
      <c r="D78" s="164" t="s">
        <v>687</v>
      </c>
      <c r="E78" s="160" t="s">
        <v>688</v>
      </c>
      <c r="F78">
        <v>1521</v>
      </c>
      <c r="G78" s="165" t="s">
        <v>689</v>
      </c>
    </row>
    <row r="79" spans="2:7">
      <c r="B79" s="165" t="s">
        <v>252</v>
      </c>
      <c r="C79" s="165" t="s">
        <v>686</v>
      </c>
      <c r="D79" s="164" t="s">
        <v>687</v>
      </c>
      <c r="E79" s="166" t="s">
        <v>690</v>
      </c>
      <c r="F79">
        <v>1521</v>
      </c>
      <c r="G79" s="165" t="s">
        <v>691</v>
      </c>
    </row>
    <row r="80" spans="2:7" ht="15.75" thickBot="1"/>
    <row r="81" spans="2:5" ht="15.75" thickBot="1">
      <c r="B81" s="167" t="s">
        <v>411</v>
      </c>
      <c r="C81" s="168" t="s">
        <v>695</v>
      </c>
      <c r="D81" s="168" t="s">
        <v>696</v>
      </c>
      <c r="E81" s="168" t="s">
        <v>697</v>
      </c>
    </row>
    <row r="82" spans="2:5" ht="15.75" thickBot="1">
      <c r="B82" s="169" t="s">
        <v>180</v>
      </c>
      <c r="C82" s="170" t="s">
        <v>698</v>
      </c>
      <c r="D82" s="171" t="s">
        <v>699</v>
      </c>
      <c r="E82" s="171" t="s">
        <v>699</v>
      </c>
    </row>
    <row r="83" spans="2:5" ht="15.75" thickBot="1">
      <c r="B83" s="502" t="s">
        <v>194</v>
      </c>
      <c r="C83" s="170" t="s">
        <v>698</v>
      </c>
      <c r="D83" s="171" t="s">
        <v>700</v>
      </c>
      <c r="E83" s="171" t="s">
        <v>700</v>
      </c>
    </row>
    <row r="84" spans="2:5" ht="15.75" thickBot="1">
      <c r="B84" s="504"/>
      <c r="C84" s="170" t="s">
        <v>701</v>
      </c>
      <c r="D84" s="171" t="s">
        <v>700</v>
      </c>
      <c r="E84" s="171" t="s">
        <v>702</v>
      </c>
    </row>
    <row r="85" spans="2:5" ht="15.75" thickBot="1">
      <c r="B85" s="169" t="s">
        <v>182</v>
      </c>
      <c r="C85" s="170" t="s">
        <v>698</v>
      </c>
      <c r="D85" s="171" t="s">
        <v>703</v>
      </c>
      <c r="E85" s="171" t="s">
        <v>704</v>
      </c>
    </row>
    <row r="86" spans="2:5" ht="30.75" thickBot="1">
      <c r="B86" s="169" t="s">
        <v>166</v>
      </c>
      <c r="C86" s="170" t="s">
        <v>698</v>
      </c>
      <c r="D86" s="171" t="s">
        <v>705</v>
      </c>
      <c r="E86" s="171" t="s">
        <v>706</v>
      </c>
    </row>
    <row r="87" spans="2:5" ht="15.75" thickBot="1">
      <c r="B87" s="502" t="s">
        <v>157</v>
      </c>
      <c r="C87" s="172" t="s">
        <v>698</v>
      </c>
      <c r="D87" s="171" t="s">
        <v>707</v>
      </c>
      <c r="E87" s="171" t="s">
        <v>708</v>
      </c>
    </row>
    <row r="88" spans="2:5" ht="30.75" thickBot="1">
      <c r="B88" s="503"/>
      <c r="C88" s="170" t="s">
        <v>709</v>
      </c>
      <c r="D88" s="171" t="s">
        <v>710</v>
      </c>
      <c r="E88" s="171" t="s">
        <v>711</v>
      </c>
    </row>
    <row r="89" spans="2:5" ht="15.75" thickBot="1">
      <c r="B89" s="504"/>
      <c r="C89" s="170" t="s">
        <v>701</v>
      </c>
      <c r="D89" s="171" t="s">
        <v>712</v>
      </c>
      <c r="E89" s="171" t="s">
        <v>702</v>
      </c>
    </row>
    <row r="90" spans="2:5" ht="30.75" thickBot="1">
      <c r="B90" s="169" t="s">
        <v>221</v>
      </c>
      <c r="C90" s="170" t="s">
        <v>698</v>
      </c>
      <c r="D90" s="171" t="s">
        <v>713</v>
      </c>
      <c r="E90" s="171" t="s">
        <v>714</v>
      </c>
    </row>
    <row r="91" spans="2:5" ht="30.75" thickBot="1">
      <c r="B91" s="169" t="s">
        <v>203</v>
      </c>
      <c r="C91" s="170" t="s">
        <v>698</v>
      </c>
      <c r="D91" s="171" t="s">
        <v>715</v>
      </c>
      <c r="E91" s="171" t="s">
        <v>716</v>
      </c>
    </row>
    <row r="92" spans="2:5" ht="15.75" thickBot="1">
      <c r="B92" s="502" t="s">
        <v>376</v>
      </c>
      <c r="C92" s="170" t="s">
        <v>698</v>
      </c>
      <c r="D92" s="171" t="s">
        <v>717</v>
      </c>
      <c r="E92" s="171" t="s">
        <v>718</v>
      </c>
    </row>
    <row r="93" spans="2:5" ht="15.75" thickBot="1">
      <c r="B93" s="503"/>
      <c r="C93" s="170" t="s">
        <v>719</v>
      </c>
      <c r="D93" s="171" t="s">
        <v>720</v>
      </c>
      <c r="E93" s="171" t="s">
        <v>721</v>
      </c>
    </row>
    <row r="94" spans="2:5" ht="30.75" thickBot="1">
      <c r="B94" s="504"/>
      <c r="C94" s="170" t="s">
        <v>722</v>
      </c>
      <c r="D94" s="171" t="s">
        <v>723</v>
      </c>
      <c r="E94" s="171" t="s">
        <v>711</v>
      </c>
    </row>
    <row r="95" spans="2:5" ht="30.75" thickBot="1">
      <c r="B95" s="502" t="s">
        <v>439</v>
      </c>
      <c r="C95" s="170" t="s">
        <v>698</v>
      </c>
      <c r="D95" s="171" t="s">
        <v>724</v>
      </c>
      <c r="E95" s="171" t="s">
        <v>725</v>
      </c>
    </row>
    <row r="96" spans="2:5" ht="15.75" thickBot="1">
      <c r="B96" s="504"/>
      <c r="C96" s="170" t="s">
        <v>719</v>
      </c>
      <c r="D96" s="171" t="s">
        <v>726</v>
      </c>
      <c r="E96" s="171" t="s">
        <v>726</v>
      </c>
    </row>
  </sheetData>
  <mergeCells count="15">
    <mergeCell ref="C46:C47"/>
    <mergeCell ref="B27:I27"/>
    <mergeCell ref="B3:I3"/>
    <mergeCell ref="B55:I55"/>
    <mergeCell ref="B56:I56"/>
    <mergeCell ref="B54:I54"/>
    <mergeCell ref="B5:B9"/>
    <mergeCell ref="C5:C9"/>
    <mergeCell ref="B20:I20"/>
    <mergeCell ref="B38:I38"/>
    <mergeCell ref="B87:B89"/>
    <mergeCell ref="B92:B94"/>
    <mergeCell ref="B95:B96"/>
    <mergeCell ref="B83:B84"/>
    <mergeCell ref="B46:B47"/>
  </mergeCells>
  <hyperlinks>
    <hyperlink ref="K4" r:id="rId1"/>
    <hyperlink ref="K5" r:id="rId2" display="mailto:GMIN-TCC2-NSM@ATOS.NET"/>
    <hyperlink ref="K8" r:id="rId3"/>
    <hyperlink ref="F45" r:id="rId4"/>
    <hyperlink ref="D43" r:id="rId5" display="was@1234"/>
    <hyperlink ref="K6" r:id="rId6" display="mailto:gmmy-eockl-scb-mr@atos.net"/>
    <hyperlink ref="F46" r:id="rId7"/>
    <hyperlink ref="F41" r:id="rId8"/>
    <hyperlink ref="D82" r:id="rId9" display="mailto:TMU.CN@sc.com"/>
    <hyperlink ref="E82" r:id="rId10" display="mailto:TMU.CN@sc.com"/>
    <hyperlink ref="D83" r:id="rId11" display="mailto:TMU.HK@sc.com"/>
    <hyperlink ref="E83" r:id="rId12" display="mailto:TMU.HK@sc.com"/>
    <hyperlink ref="D84" r:id="rId13" display="mailto:TMU.HK@sc.com"/>
    <hyperlink ref="E84" r:id="rId14" display="mailto:TMU.ITT@sc.com"/>
    <hyperlink ref="D85" r:id="rId15" display="mailto:India.PCO@sc.com"/>
    <hyperlink ref="E85" r:id="rId16" display="mailto:TMU.India@sc.com"/>
    <hyperlink ref="D86" r:id="rId17" display="mailto:Collateralmanagement.dubai@sc.com"/>
    <hyperlink ref="E86" r:id="rId18" display="mailto:TMU.MENAP@sc.com"/>
    <hyperlink ref="D87" r:id="rId19" display="mailto:PCO.singapore@sc.com"/>
    <hyperlink ref="E87" r:id="rId20" display="mailto:TMU.SEA@sc.com"/>
    <hyperlink ref="D88" r:id="rId21" display="mailto:Sg.physicals@sc.com"/>
    <hyperlink ref="E88" r:id="rId22" display="mailto:TMU.PreciousMetals@sc.com"/>
    <hyperlink ref="D89" r:id="rId23" display="mailto:Sg.physicals@sc.com"/>
    <hyperlink ref="E89" r:id="rId24" display="mailto:TMU.ITT@sc.com"/>
    <hyperlink ref="D90" r:id="rId25" display="mailto:PCO.westafrica@sc.com"/>
    <hyperlink ref="E90" r:id="rId26" display="mailto:TMU.WestAfrica@sc.com"/>
    <hyperlink ref="D91" r:id="rId27" display="mailto:CMT.sahub@sc.com"/>
    <hyperlink ref="E91" r:id="rId28" display="mailto:TMU.SouthAfrica@sc.com"/>
    <hyperlink ref="D92" r:id="rId29" display="mailto:CTA-TMU.Europe@sc.com"/>
    <hyperlink ref="E92" r:id="rId30" display="mailto:TMU.Europe@sc.com"/>
    <hyperlink ref="D93" r:id="rId31" display="mailto:SIP.TMU@sc.com"/>
    <hyperlink ref="E93" r:id="rId32" display="mailto:TMU.SIP-UK@sc.com"/>
    <hyperlink ref="D94" r:id="rId33" display="mailto:Physcomops@sc.com"/>
    <hyperlink ref="E94" r:id="rId34" display="mailto:TMU.PreciousMetals@sc.com"/>
    <hyperlink ref="D95" r:id="rId35" display="mailto:PhysicalCommodityOps.NY@sc.com"/>
    <hyperlink ref="E95" r:id="rId36" display="mailto:TMU.USA@sc.com"/>
    <hyperlink ref="D96" r:id="rId37" display="mailto:TMU.SIP-NY@sc.com"/>
    <hyperlink ref="E96" r:id="rId38" display="mailto:TMU.SIP-NY@sc.com"/>
    <hyperlink ref="E47" r:id="rId39"/>
    <hyperlink ref="E32" r:id="rId40"/>
    <hyperlink ref="F52" r:id="rId41"/>
  </hyperlinks>
  <pageMargins left="0.7" right="0.7" top="0.75" bottom="0.75" header="0.3" footer="0.3"/>
  <pageSetup scale="56" orientation="landscape" r:id="rId42"/>
  <colBreaks count="1" manualBreakCount="1">
    <brk id="13" max="1048575" man="1"/>
  </colBreaks>
</worksheet>
</file>

<file path=xl/worksheets/sheet6.xml><?xml version="1.0" encoding="utf-8"?>
<worksheet xmlns="http://schemas.openxmlformats.org/spreadsheetml/2006/main" xmlns:r="http://schemas.openxmlformats.org/officeDocument/2006/relationships">
  <dimension ref="A2:G65"/>
  <sheetViews>
    <sheetView topLeftCell="A43" workbookViewId="0">
      <selection activeCell="B66" sqref="B66"/>
    </sheetView>
  </sheetViews>
  <sheetFormatPr defaultRowHeight="11.25"/>
  <cols>
    <col min="1" max="1" width="6.42578125" style="119" customWidth="1"/>
    <col min="2" max="2" width="55.140625" style="119" bestFit="1" customWidth="1"/>
    <col min="3" max="3" width="92" style="119" customWidth="1"/>
    <col min="4" max="4" width="9.140625" style="119"/>
    <col min="5" max="5" width="29.85546875" style="119" bestFit="1" customWidth="1"/>
    <col min="6" max="16384" width="9.140625" style="119"/>
  </cols>
  <sheetData>
    <row r="2" spans="1:3">
      <c r="B2" s="522" t="s">
        <v>605</v>
      </c>
      <c r="C2" s="522"/>
    </row>
    <row r="3" spans="1:3">
      <c r="B3" s="123"/>
      <c r="C3" s="123"/>
    </row>
    <row r="4" spans="1:3">
      <c r="A4" s="120" t="s">
        <v>580</v>
      </c>
      <c r="B4" s="120" t="s">
        <v>578</v>
      </c>
      <c r="C4" s="120" t="s">
        <v>579</v>
      </c>
    </row>
    <row r="5" spans="1:3">
      <c r="A5" s="120" t="s">
        <v>1403</v>
      </c>
      <c r="B5" s="322" t="s">
        <v>1401</v>
      </c>
      <c r="C5" s="322" t="s">
        <v>1402</v>
      </c>
    </row>
    <row r="6" spans="1:3" ht="12.75">
      <c r="A6" s="36">
        <v>1</v>
      </c>
      <c r="B6" s="36" t="s">
        <v>576</v>
      </c>
      <c r="C6" s="36" t="s">
        <v>577</v>
      </c>
    </row>
    <row r="7" spans="1:3" ht="12.75">
      <c r="A7" s="36">
        <v>2</v>
      </c>
      <c r="B7" s="36" t="s">
        <v>581</v>
      </c>
      <c r="C7" s="36" t="s">
        <v>582</v>
      </c>
    </row>
    <row r="8" spans="1:3" ht="12.75">
      <c r="A8" s="36">
        <v>3</v>
      </c>
      <c r="B8" s="36" t="s">
        <v>583</v>
      </c>
      <c r="C8" s="36" t="s">
        <v>585</v>
      </c>
    </row>
    <row r="9" spans="1:3" ht="12.75">
      <c r="A9" s="36">
        <v>4</v>
      </c>
      <c r="B9" s="36" t="s">
        <v>584</v>
      </c>
      <c r="C9" s="36" t="s">
        <v>600</v>
      </c>
    </row>
    <row r="10" spans="1:3" ht="12.75">
      <c r="A10" s="36">
        <v>5</v>
      </c>
      <c r="B10" s="36" t="s">
        <v>586</v>
      </c>
      <c r="C10" s="36" t="s">
        <v>727</v>
      </c>
    </row>
    <row r="11" spans="1:3" ht="12.75">
      <c r="A11" s="36">
        <v>6</v>
      </c>
      <c r="B11" s="36" t="s">
        <v>587</v>
      </c>
      <c r="C11" s="36" t="s">
        <v>588</v>
      </c>
    </row>
    <row r="12" spans="1:3" ht="12.75">
      <c r="A12" s="36">
        <v>7</v>
      </c>
      <c r="B12" s="36" t="s">
        <v>597</v>
      </c>
      <c r="C12" s="36" t="s">
        <v>589</v>
      </c>
    </row>
    <row r="13" spans="1:3" ht="12.75">
      <c r="A13" s="36"/>
      <c r="B13" s="36" t="s">
        <v>752</v>
      </c>
      <c r="C13" s="36" t="s">
        <v>751</v>
      </c>
    </row>
    <row r="14" spans="1:3" ht="12.75">
      <c r="A14" s="36"/>
      <c r="B14" s="36" t="s">
        <v>753</v>
      </c>
      <c r="C14" s="36" t="s">
        <v>754</v>
      </c>
    </row>
    <row r="15" spans="1:3" ht="12.75">
      <c r="A15" s="36"/>
      <c r="B15" s="36" t="s">
        <v>596</v>
      </c>
      <c r="C15" s="36" t="s">
        <v>595</v>
      </c>
    </row>
    <row r="16" spans="1:3" ht="12.75">
      <c r="A16" s="36">
        <v>8</v>
      </c>
      <c r="B16" s="122" t="s">
        <v>590</v>
      </c>
      <c r="C16" s="122" t="s">
        <v>591</v>
      </c>
    </row>
    <row r="17" spans="1:4" ht="12.75">
      <c r="A17" s="36">
        <v>9</v>
      </c>
      <c r="B17" s="122" t="s">
        <v>592</v>
      </c>
      <c r="C17" s="122" t="s">
        <v>593</v>
      </c>
    </row>
    <row r="18" spans="1:4" ht="12.75">
      <c r="A18" s="36">
        <v>10</v>
      </c>
      <c r="B18" s="122" t="s">
        <v>594</v>
      </c>
      <c r="C18" s="122" t="s">
        <v>921</v>
      </c>
      <c r="D18" s="134" t="s">
        <v>902</v>
      </c>
    </row>
    <row r="19" spans="1:4" ht="12.75">
      <c r="A19" s="36"/>
      <c r="B19" s="122" t="s">
        <v>933</v>
      </c>
      <c r="C19" s="122" t="s">
        <v>932</v>
      </c>
      <c r="D19" s="134" t="s">
        <v>902</v>
      </c>
    </row>
    <row r="20" spans="1:4" ht="12.75">
      <c r="A20" s="36"/>
      <c r="B20" s="122" t="s">
        <v>936</v>
      </c>
      <c r="C20" s="122" t="s">
        <v>934</v>
      </c>
      <c r="D20" s="134"/>
    </row>
    <row r="21" spans="1:4" ht="12.75">
      <c r="A21" s="36"/>
      <c r="B21" s="122" t="s">
        <v>937</v>
      </c>
      <c r="C21" s="122" t="s">
        <v>935</v>
      </c>
      <c r="D21" s="134"/>
    </row>
    <row r="22" spans="1:4" ht="12.75">
      <c r="A22" s="36"/>
      <c r="B22" s="122" t="s">
        <v>1079</v>
      </c>
      <c r="C22" s="122" t="s">
        <v>1080</v>
      </c>
      <c r="D22" s="134"/>
    </row>
    <row r="23" spans="1:4" ht="12.75">
      <c r="A23" s="36"/>
      <c r="B23" s="122" t="s">
        <v>1701</v>
      </c>
      <c r="C23" s="122" t="s">
        <v>1700</v>
      </c>
      <c r="D23" s="134"/>
    </row>
    <row r="24" spans="1:4" ht="12.75">
      <c r="A24" s="36">
        <v>11</v>
      </c>
      <c r="B24" s="36" t="s">
        <v>598</v>
      </c>
      <c r="C24" s="36" t="s">
        <v>599</v>
      </c>
    </row>
    <row r="25" spans="1:4" ht="12.75">
      <c r="A25" s="36">
        <v>12</v>
      </c>
      <c r="B25" s="36" t="s">
        <v>601</v>
      </c>
      <c r="C25" s="36" t="s">
        <v>603</v>
      </c>
    </row>
    <row r="26" spans="1:4" ht="12.75">
      <c r="A26" s="36">
        <v>13</v>
      </c>
      <c r="B26" s="36" t="s">
        <v>602</v>
      </c>
      <c r="C26" s="36" t="s">
        <v>604</v>
      </c>
    </row>
    <row r="27" spans="1:4" ht="12.75">
      <c r="A27" s="525">
        <v>14</v>
      </c>
      <c r="B27" s="523" t="s">
        <v>614</v>
      </c>
      <c r="C27" s="122" t="s">
        <v>919</v>
      </c>
      <c r="D27" s="134" t="s">
        <v>902</v>
      </c>
    </row>
    <row r="28" spans="1:4" ht="12.75">
      <c r="A28" s="526"/>
      <c r="B28" s="524"/>
      <c r="C28" s="122" t="s">
        <v>920</v>
      </c>
      <c r="D28" s="134"/>
    </row>
    <row r="29" spans="1:4" ht="25.5">
      <c r="A29" s="36">
        <v>15</v>
      </c>
      <c r="B29" s="36" t="s">
        <v>639</v>
      </c>
      <c r="C29" s="145" t="s">
        <v>638</v>
      </c>
    </row>
    <row r="30" spans="1:4" ht="12.75">
      <c r="A30" s="36">
        <v>16</v>
      </c>
      <c r="B30" s="36" t="s">
        <v>640</v>
      </c>
      <c r="C30" s="36" t="s">
        <v>641</v>
      </c>
    </row>
    <row r="31" spans="1:4" ht="12.75">
      <c r="A31" s="36">
        <v>17</v>
      </c>
      <c r="B31" s="36" t="s">
        <v>744</v>
      </c>
      <c r="C31" s="36" t="s">
        <v>745</v>
      </c>
    </row>
    <row r="32" spans="1:4" ht="25.5">
      <c r="A32" s="36">
        <v>18</v>
      </c>
      <c r="B32" s="36" t="s">
        <v>749</v>
      </c>
      <c r="C32" s="145" t="s">
        <v>750</v>
      </c>
    </row>
    <row r="33" spans="1:7" ht="51">
      <c r="A33" s="36">
        <v>19</v>
      </c>
      <c r="B33" s="145" t="s">
        <v>901</v>
      </c>
      <c r="C33" s="36" t="s">
        <v>900</v>
      </c>
    </row>
    <row r="34" spans="1:7" ht="12.75">
      <c r="A34" s="36">
        <v>20</v>
      </c>
      <c r="B34" s="36" t="s">
        <v>907</v>
      </c>
      <c r="C34" s="36" t="s">
        <v>906</v>
      </c>
    </row>
    <row r="35" spans="1:7" ht="12.75">
      <c r="A35" s="36">
        <v>21</v>
      </c>
      <c r="B35" s="36" t="s">
        <v>924</v>
      </c>
      <c r="C35" s="36" t="s">
        <v>925</v>
      </c>
    </row>
    <row r="36" spans="1:7" ht="12.75">
      <c r="A36" s="36">
        <v>22</v>
      </c>
      <c r="B36" s="36" t="s">
        <v>927</v>
      </c>
      <c r="C36" s="36" t="s">
        <v>926</v>
      </c>
    </row>
    <row r="37" spans="1:7" ht="12.75">
      <c r="A37" s="36">
        <v>23</v>
      </c>
      <c r="B37" s="36" t="s">
        <v>928</v>
      </c>
      <c r="C37" s="36" t="s">
        <v>929</v>
      </c>
    </row>
    <row r="38" spans="1:7" ht="12.75">
      <c r="A38" s="321">
        <v>24</v>
      </c>
      <c r="B38" s="321" t="s">
        <v>941</v>
      </c>
      <c r="C38" s="289" t="s">
        <v>1399</v>
      </c>
    </row>
    <row r="39" spans="1:7" ht="12.75">
      <c r="A39" s="122">
        <v>25</v>
      </c>
      <c r="B39" s="122" t="s">
        <v>1084</v>
      </c>
      <c r="C39" s="122" t="s">
        <v>1085</v>
      </c>
    </row>
    <row r="40" spans="1:7" ht="26.25" customHeight="1">
      <c r="A40" s="36">
        <v>26</v>
      </c>
      <c r="B40" s="145" t="s">
        <v>1087</v>
      </c>
      <c r="C40" s="36" t="s">
        <v>1086</v>
      </c>
      <c r="E40" s="124"/>
      <c r="F40" s="124"/>
      <c r="G40" s="124"/>
    </row>
    <row r="41" spans="1:7" ht="12.75">
      <c r="A41" s="36">
        <v>27</v>
      </c>
      <c r="B41" s="36"/>
      <c r="C41" s="36" t="s">
        <v>1230</v>
      </c>
      <c r="D41" s="119" t="s">
        <v>1231</v>
      </c>
    </row>
    <row r="42" spans="1:7" ht="25.5">
      <c r="A42" s="36">
        <v>28</v>
      </c>
      <c r="B42" s="36"/>
      <c r="C42" s="145" t="s">
        <v>1232</v>
      </c>
    </row>
    <row r="43" spans="1:7" ht="11.25" customHeight="1">
      <c r="A43" s="525">
        <v>29</v>
      </c>
      <c r="B43" s="529" t="s">
        <v>1398</v>
      </c>
      <c r="C43" s="527" t="s">
        <v>1400</v>
      </c>
    </row>
    <row r="44" spans="1:7" ht="24.75" customHeight="1">
      <c r="A44" s="526"/>
      <c r="B44" s="530"/>
      <c r="C44" s="528"/>
    </row>
    <row r="45" spans="1:7" ht="12.75">
      <c r="A45" s="36"/>
      <c r="B45" s="36" t="s">
        <v>1406</v>
      </c>
      <c r="C45" s="36" t="s">
        <v>1407</v>
      </c>
    </row>
    <row r="46" spans="1:7" ht="12.75">
      <c r="A46" s="36"/>
      <c r="B46" s="36" t="s">
        <v>1409</v>
      </c>
      <c r="C46" s="36" t="s">
        <v>1410</v>
      </c>
    </row>
    <row r="47" spans="1:7" ht="12.75">
      <c r="A47" s="36"/>
      <c r="B47" s="36" t="s">
        <v>1555</v>
      </c>
      <c r="C47" s="36" t="s">
        <v>1556</v>
      </c>
    </row>
    <row r="48" spans="1:7" ht="12.75">
      <c r="A48" s="121"/>
      <c r="B48" s="36" t="s">
        <v>1709</v>
      </c>
      <c r="C48" s="36" t="s">
        <v>1710</v>
      </c>
    </row>
    <row r="49" spans="1:3" ht="12.75">
      <c r="A49" s="121"/>
      <c r="B49" s="36"/>
      <c r="C49" s="36"/>
    </row>
    <row r="50" spans="1:3" ht="33.75">
      <c r="A50" s="330"/>
      <c r="B50" s="330" t="s">
        <v>1428</v>
      </c>
      <c r="C50" s="331" t="s">
        <v>1429</v>
      </c>
    </row>
    <row r="51" spans="1:3">
      <c r="B51" s="520" t="s">
        <v>1558</v>
      </c>
      <c r="C51" s="119" t="s">
        <v>1559</v>
      </c>
    </row>
    <row r="52" spans="1:3">
      <c r="B52" s="521"/>
      <c r="C52" s="119" t="s">
        <v>1560</v>
      </c>
    </row>
    <row r="55" spans="1:3">
      <c r="C55" s="119" t="s">
        <v>1703</v>
      </c>
    </row>
    <row r="56" spans="1:3">
      <c r="C56" s="119" t="s">
        <v>1704</v>
      </c>
    </row>
    <row r="59" spans="1:3">
      <c r="C59" s="119" t="s">
        <v>1706</v>
      </c>
    </row>
    <row r="60" spans="1:3">
      <c r="C60" s="119" t="s">
        <v>1705</v>
      </c>
    </row>
    <row r="63" spans="1:3">
      <c r="C63" s="430" t="s">
        <v>1707</v>
      </c>
    </row>
    <row r="65" spans="2:3" ht="22.5">
      <c r="B65" s="119" t="s">
        <v>1721</v>
      </c>
      <c r="C65" s="432" t="s">
        <v>1720</v>
      </c>
    </row>
  </sheetData>
  <mergeCells count="7">
    <mergeCell ref="B51:B52"/>
    <mergeCell ref="B2:C2"/>
    <mergeCell ref="B27:B28"/>
    <mergeCell ref="A27:A28"/>
    <mergeCell ref="C43:C44"/>
    <mergeCell ref="B43:B44"/>
    <mergeCell ref="A43:A44"/>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3:C19"/>
  <sheetViews>
    <sheetView workbookViewId="0">
      <selection activeCell="G14" sqref="G14"/>
    </sheetView>
  </sheetViews>
  <sheetFormatPr defaultRowHeight="15"/>
  <cols>
    <col min="1" max="1" width="6.5703125" bestFit="1" customWidth="1"/>
    <col min="2" max="2" width="56.42578125" bestFit="1" customWidth="1"/>
    <col min="3" max="3" width="42.7109375" customWidth="1"/>
  </cols>
  <sheetData>
    <row r="3" spans="1:3">
      <c r="A3" s="119"/>
      <c r="B3" s="522" t="s">
        <v>605</v>
      </c>
      <c r="C3" s="522"/>
    </row>
    <row r="4" spans="1:3">
      <c r="A4" s="119"/>
      <c r="B4" s="123"/>
      <c r="C4" s="123"/>
    </row>
    <row r="5" spans="1:3">
      <c r="A5" s="120" t="s">
        <v>580</v>
      </c>
      <c r="B5" s="120" t="s">
        <v>578</v>
      </c>
      <c r="C5" s="120" t="s">
        <v>579</v>
      </c>
    </row>
    <row r="6" spans="1:3">
      <c r="A6" s="36">
        <v>1</v>
      </c>
      <c r="B6" s="36" t="s">
        <v>911</v>
      </c>
      <c r="C6" s="36" t="s">
        <v>908</v>
      </c>
    </row>
    <row r="7" spans="1:3">
      <c r="A7" s="36">
        <v>2</v>
      </c>
      <c r="B7" s="36" t="s">
        <v>910</v>
      </c>
      <c r="C7" s="36" t="s">
        <v>909</v>
      </c>
    </row>
    <row r="8" spans="1:3">
      <c r="A8" s="36">
        <v>3</v>
      </c>
      <c r="B8" s="36" t="s">
        <v>913</v>
      </c>
      <c r="C8" s="36" t="s">
        <v>912</v>
      </c>
    </row>
    <row r="9" spans="1:3">
      <c r="A9" s="36">
        <v>4</v>
      </c>
      <c r="B9" s="36" t="s">
        <v>914</v>
      </c>
      <c r="C9" s="36" t="s">
        <v>915</v>
      </c>
    </row>
    <row r="10" spans="1:3">
      <c r="A10" s="36">
        <v>5</v>
      </c>
      <c r="B10" s="36" t="s">
        <v>916</v>
      </c>
      <c r="C10" s="36" t="s">
        <v>1554</v>
      </c>
    </row>
    <row r="11" spans="1:3">
      <c r="A11" s="36">
        <v>6</v>
      </c>
      <c r="B11" s="36" t="s">
        <v>922</v>
      </c>
      <c r="C11" s="36" t="s">
        <v>923</v>
      </c>
    </row>
    <row r="12" spans="1:3">
      <c r="A12" s="36">
        <v>7</v>
      </c>
      <c r="B12" s="36" t="s">
        <v>930</v>
      </c>
      <c r="C12" s="36" t="s">
        <v>931</v>
      </c>
    </row>
    <row r="13" spans="1:3">
      <c r="A13" s="36"/>
      <c r="B13" s="36" t="s">
        <v>1004</v>
      </c>
      <c r="C13" s="36" t="s">
        <v>1005</v>
      </c>
    </row>
    <row r="14" spans="1:3">
      <c r="A14" s="36"/>
      <c r="B14" s="36" t="s">
        <v>1006</v>
      </c>
      <c r="C14" s="36" t="s">
        <v>1007</v>
      </c>
    </row>
    <row r="15" spans="1:3">
      <c r="A15" s="36"/>
      <c r="B15" s="36" t="s">
        <v>1089</v>
      </c>
      <c r="C15" s="36" t="s">
        <v>1090</v>
      </c>
    </row>
    <row r="16" spans="1:3">
      <c r="A16" s="36">
        <v>8</v>
      </c>
      <c r="B16" s="36" t="s">
        <v>1548</v>
      </c>
      <c r="C16" s="36" t="s">
        <v>1549</v>
      </c>
    </row>
    <row r="17" spans="1:3">
      <c r="A17" s="36">
        <v>9</v>
      </c>
      <c r="B17" s="36" t="s">
        <v>1550</v>
      </c>
      <c r="C17" s="36" t="s">
        <v>1551</v>
      </c>
    </row>
    <row r="18" spans="1:3">
      <c r="A18" s="36">
        <v>10</v>
      </c>
      <c r="B18" s="36" t="s">
        <v>1552</v>
      </c>
      <c r="C18" s="36" t="s">
        <v>1553</v>
      </c>
    </row>
    <row r="19" spans="1:3">
      <c r="A19" s="36">
        <v>11</v>
      </c>
      <c r="B19" s="36" t="s">
        <v>1564</v>
      </c>
      <c r="C19" s="36" t="s">
        <v>1563</v>
      </c>
    </row>
  </sheetData>
  <mergeCells count="1">
    <mergeCell ref="B3:C3"/>
  </mergeCell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B1:K26"/>
  <sheetViews>
    <sheetView workbookViewId="0">
      <selection activeCell="J29" sqref="J29"/>
    </sheetView>
  </sheetViews>
  <sheetFormatPr defaultRowHeight="12.75"/>
  <cols>
    <col min="1" max="4" width="9.140625" style="38"/>
    <col min="5" max="5" width="36.42578125" style="38" customWidth="1"/>
    <col min="6" max="16384" width="9.140625" style="38"/>
  </cols>
  <sheetData>
    <row r="1" spans="2:11">
      <c r="B1" s="38" t="s">
        <v>1688</v>
      </c>
    </row>
    <row r="2" spans="2:11">
      <c r="B2" s="38" t="s">
        <v>1674</v>
      </c>
      <c r="F2" s="38" t="s">
        <v>1675</v>
      </c>
    </row>
    <row r="3" spans="2:11">
      <c r="B3" s="38" t="s">
        <v>1676</v>
      </c>
      <c r="F3" s="38" t="s">
        <v>1677</v>
      </c>
    </row>
    <row r="4" spans="2:11">
      <c r="B4" s="38" t="s">
        <v>1678</v>
      </c>
      <c r="F4" s="38" t="s">
        <v>1679</v>
      </c>
    </row>
    <row r="5" spans="2:11">
      <c r="B5" s="38" t="s">
        <v>1686</v>
      </c>
      <c r="F5" s="38" t="s">
        <v>1687</v>
      </c>
      <c r="K5" s="38" t="s">
        <v>1695</v>
      </c>
    </row>
    <row r="7" spans="2:11">
      <c r="B7" s="421" t="s">
        <v>1681</v>
      </c>
      <c r="C7" s="421"/>
    </row>
    <row r="8" spans="2:11">
      <c r="B8" s="38" t="s">
        <v>1680</v>
      </c>
    </row>
    <row r="9" spans="2:11">
      <c r="B9" s="38" t="s">
        <v>1682</v>
      </c>
    </row>
    <row r="10" spans="2:11">
      <c r="B10" s="38" t="s">
        <v>1683</v>
      </c>
    </row>
    <row r="12" spans="2:11">
      <c r="B12" s="38" t="s">
        <v>1684</v>
      </c>
      <c r="F12" s="38" t="s">
        <v>1685</v>
      </c>
    </row>
    <row r="15" spans="2:11">
      <c r="B15" s="38" t="s">
        <v>1689</v>
      </c>
      <c r="D15" s="38" t="s">
        <v>1691</v>
      </c>
    </row>
    <row r="17" spans="2:6">
      <c r="B17" s="422" t="s">
        <v>1690</v>
      </c>
    </row>
    <row r="20" spans="2:6">
      <c r="B20" s="38" t="s">
        <v>1692</v>
      </c>
    </row>
    <row r="21" spans="2:6">
      <c r="B21" s="38" t="s">
        <v>1693</v>
      </c>
    </row>
    <row r="22" spans="2:6">
      <c r="B22" s="38" t="s">
        <v>1694</v>
      </c>
    </row>
    <row r="24" spans="2:6" ht="23.25">
      <c r="B24" s="38" t="s">
        <v>1696</v>
      </c>
      <c r="F24" s="423" t="s">
        <v>1699</v>
      </c>
    </row>
    <row r="25" spans="2:6">
      <c r="B25" s="38" t="s">
        <v>1697</v>
      </c>
    </row>
    <row r="26" spans="2:6">
      <c r="B26" s="38" t="s">
        <v>1698</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M78"/>
  <sheetViews>
    <sheetView topLeftCell="A4" workbookViewId="0">
      <selection activeCell="A54" sqref="A54:D54"/>
    </sheetView>
  </sheetViews>
  <sheetFormatPr defaultRowHeight="15"/>
  <cols>
    <col min="3" max="3" width="10.42578125" bestFit="1" customWidth="1"/>
    <col min="4" max="4" width="18" customWidth="1"/>
  </cols>
  <sheetData>
    <row r="1" spans="1:11">
      <c r="A1" s="531" t="s">
        <v>1448</v>
      </c>
      <c r="B1" s="532"/>
      <c r="C1" s="532"/>
      <c r="D1" s="532"/>
    </row>
    <row r="2" spans="1:11">
      <c r="A2" s="533" t="s">
        <v>1449</v>
      </c>
      <c r="B2" s="533"/>
      <c r="C2" s="533"/>
      <c r="D2" s="533"/>
      <c r="E2" s="533"/>
      <c r="F2" s="533"/>
      <c r="G2" s="533"/>
      <c r="H2" s="279"/>
      <c r="I2" s="279"/>
    </row>
    <row r="3" spans="1:11">
      <c r="A3" s="534" t="s">
        <v>1450</v>
      </c>
      <c r="B3" s="534"/>
      <c r="C3" s="534"/>
      <c r="D3" s="534"/>
      <c r="E3" s="534"/>
      <c r="F3" s="534"/>
      <c r="G3" s="534"/>
      <c r="H3" s="279"/>
      <c r="I3" s="279"/>
    </row>
    <row r="4" spans="1:11">
      <c r="A4" s="534" t="s">
        <v>1451</v>
      </c>
      <c r="B4" s="534"/>
      <c r="C4" s="534"/>
      <c r="D4" s="534"/>
      <c r="E4" s="534"/>
      <c r="F4" s="534"/>
      <c r="G4" s="534"/>
      <c r="H4" s="279"/>
      <c r="I4" s="279"/>
    </row>
    <row r="6" spans="1:11">
      <c r="A6" s="333" t="s">
        <v>1452</v>
      </c>
      <c r="B6" s="334"/>
      <c r="C6" s="335"/>
    </row>
    <row r="7" spans="1:11">
      <c r="A7" s="535" t="s">
        <v>1453</v>
      </c>
      <c r="B7" s="536" t="s">
        <v>1454</v>
      </c>
      <c r="C7" s="536"/>
      <c r="D7" s="537" t="s">
        <v>1455</v>
      </c>
      <c r="E7" s="537"/>
      <c r="F7" s="336" t="s">
        <v>1456</v>
      </c>
      <c r="G7" s="336" t="s">
        <v>243</v>
      </c>
    </row>
    <row r="8" spans="1:11">
      <c r="A8" s="535"/>
      <c r="B8" s="337" t="s">
        <v>1443</v>
      </c>
      <c r="C8" s="337" t="s">
        <v>1444</v>
      </c>
      <c r="D8" s="338" t="s">
        <v>1443</v>
      </c>
      <c r="E8" s="336" t="s">
        <v>1444</v>
      </c>
      <c r="F8" s="336"/>
      <c r="G8" s="336"/>
    </row>
    <row r="9" spans="1:11">
      <c r="A9" s="540" t="s">
        <v>1457</v>
      </c>
      <c r="B9" s="339" t="s">
        <v>1431</v>
      </c>
      <c r="C9" s="354" t="s">
        <v>1432</v>
      </c>
      <c r="D9" s="340" t="s">
        <v>1439</v>
      </c>
      <c r="E9" s="341" t="s">
        <v>1458</v>
      </c>
      <c r="F9" s="341" t="s">
        <v>1446</v>
      </c>
      <c r="G9" s="336" t="s">
        <v>1446</v>
      </c>
      <c r="K9" s="353" t="s">
        <v>1439</v>
      </c>
    </row>
    <row r="10" spans="1:11">
      <c r="A10" s="540"/>
      <c r="B10" s="339" t="s">
        <v>1433</v>
      </c>
      <c r="C10" s="354" t="s">
        <v>1434</v>
      </c>
      <c r="D10" s="340" t="s">
        <v>1440</v>
      </c>
      <c r="E10" s="341" t="s">
        <v>1459</v>
      </c>
      <c r="F10" s="341" t="s">
        <v>1446</v>
      </c>
      <c r="G10" s="336" t="s">
        <v>1447</v>
      </c>
      <c r="K10" s="353" t="s">
        <v>1440</v>
      </c>
    </row>
    <row r="11" spans="1:11">
      <c r="A11" s="541" t="s">
        <v>1460</v>
      </c>
      <c r="B11" s="339" t="s">
        <v>1435</v>
      </c>
      <c r="C11" s="354" t="s">
        <v>1436</v>
      </c>
      <c r="D11" s="340" t="s">
        <v>1441</v>
      </c>
      <c r="E11" s="341" t="s">
        <v>1461</v>
      </c>
      <c r="F11" s="341" t="s">
        <v>1446</v>
      </c>
      <c r="G11" s="336" t="s">
        <v>1446</v>
      </c>
      <c r="K11" s="353" t="s">
        <v>1441</v>
      </c>
    </row>
    <row r="12" spans="1:11">
      <c r="A12" s="541"/>
      <c r="B12" s="339" t="s">
        <v>1437</v>
      </c>
      <c r="C12" s="354" t="s">
        <v>1438</v>
      </c>
      <c r="D12" s="340" t="s">
        <v>1442</v>
      </c>
      <c r="E12" s="341" t="s">
        <v>1462</v>
      </c>
      <c r="F12" s="341" t="s">
        <v>1446</v>
      </c>
      <c r="G12" s="336" t="s">
        <v>1447</v>
      </c>
      <c r="K12" s="353" t="s">
        <v>1442</v>
      </c>
    </row>
    <row r="14" spans="1:11">
      <c r="A14" s="531" t="s">
        <v>1463</v>
      </c>
      <c r="B14" s="532"/>
      <c r="C14" s="542"/>
      <c r="D14" s="342"/>
    </row>
    <row r="15" spans="1:11">
      <c r="A15" s="543" t="s">
        <v>1464</v>
      </c>
      <c r="B15" s="543"/>
      <c r="C15" s="543"/>
      <c r="D15" s="544" t="s">
        <v>1465</v>
      </c>
      <c r="E15" s="544"/>
      <c r="F15" s="544"/>
      <c r="G15" s="544"/>
      <c r="H15" s="544"/>
    </row>
    <row r="16" spans="1:11">
      <c r="A16" s="538" t="s">
        <v>1466</v>
      </c>
      <c r="B16" s="538"/>
      <c r="C16" s="538"/>
      <c r="D16" s="539" t="s">
        <v>1467</v>
      </c>
      <c r="E16" s="539"/>
      <c r="F16" s="539"/>
      <c r="G16" s="539"/>
      <c r="H16" s="539"/>
    </row>
    <row r="17" spans="1:13">
      <c r="A17" s="538"/>
      <c r="B17" s="538"/>
      <c r="C17" s="538"/>
      <c r="D17" s="539" t="s">
        <v>1468</v>
      </c>
      <c r="E17" s="539"/>
      <c r="F17" s="539"/>
      <c r="G17" s="539"/>
      <c r="H17" s="539"/>
    </row>
    <row r="18" spans="1:13">
      <c r="A18" s="538"/>
      <c r="B18" s="538"/>
      <c r="C18" s="538"/>
      <c r="D18" s="539" t="s">
        <v>1469</v>
      </c>
      <c r="E18" s="539"/>
      <c r="F18" s="539"/>
      <c r="G18" s="539"/>
      <c r="H18" s="539"/>
    </row>
    <row r="19" spans="1:13">
      <c r="A19" s="538"/>
      <c r="B19" s="538"/>
      <c r="C19" s="538"/>
      <c r="D19" s="539" t="s">
        <v>1470</v>
      </c>
      <c r="E19" s="539"/>
      <c r="F19" s="539"/>
      <c r="G19" s="539"/>
      <c r="H19" s="539"/>
    </row>
    <row r="20" spans="1:13">
      <c r="A20" s="548" t="s">
        <v>1471</v>
      </c>
      <c r="B20" s="548"/>
      <c r="C20" s="548"/>
      <c r="D20" s="549" t="s">
        <v>1472</v>
      </c>
      <c r="E20" s="549"/>
      <c r="F20" s="549"/>
      <c r="G20" s="549"/>
      <c r="H20" s="549"/>
    </row>
    <row r="21" spans="1:13">
      <c r="A21" s="548"/>
      <c r="B21" s="548"/>
      <c r="C21" s="548"/>
      <c r="D21" s="549" t="s">
        <v>1473</v>
      </c>
      <c r="E21" s="549"/>
      <c r="F21" s="549"/>
      <c r="G21" s="549"/>
      <c r="H21" s="549"/>
    </row>
    <row r="22" spans="1:13">
      <c r="A22" s="548"/>
      <c r="B22" s="548"/>
      <c r="C22" s="548"/>
      <c r="D22" s="549" t="s">
        <v>1474</v>
      </c>
      <c r="E22" s="549"/>
      <c r="F22" s="549"/>
      <c r="G22" s="549"/>
      <c r="H22" s="549"/>
    </row>
    <row r="23" spans="1:13">
      <c r="A23" s="548"/>
      <c r="B23" s="548"/>
      <c r="C23" s="548"/>
      <c r="D23" s="549" t="s">
        <v>1475</v>
      </c>
      <c r="E23" s="549"/>
      <c r="F23" s="549"/>
      <c r="G23" s="549"/>
      <c r="H23" s="549"/>
    </row>
    <row r="25" spans="1:13">
      <c r="A25" s="531" t="s">
        <v>1476</v>
      </c>
      <c r="B25" s="532"/>
      <c r="C25" s="542"/>
      <c r="E25" s="343"/>
    </row>
    <row r="26" spans="1:13">
      <c r="A26" s="550" t="s">
        <v>1477</v>
      </c>
      <c r="B26" s="550"/>
      <c r="C26" s="550"/>
      <c r="D26" s="550"/>
    </row>
    <row r="27" spans="1:13">
      <c r="A27" s="551" t="s">
        <v>1478</v>
      </c>
      <c r="B27" s="551"/>
      <c r="C27" s="551"/>
      <c r="D27" s="551"/>
    </row>
    <row r="29" spans="1:13">
      <c r="A29" s="552" t="s">
        <v>1479</v>
      </c>
      <c r="B29" s="552"/>
    </row>
    <row r="30" spans="1:13">
      <c r="A30" s="344" t="s">
        <v>1480</v>
      </c>
      <c r="B30" s="344" t="s">
        <v>1481</v>
      </c>
      <c r="C30" s="344"/>
      <c r="D30" s="553" t="s">
        <v>1482</v>
      </c>
      <c r="E30" s="554"/>
      <c r="F30" s="554"/>
      <c r="G30" s="554"/>
      <c r="H30" s="554"/>
      <c r="I30" s="554"/>
      <c r="J30" s="554"/>
      <c r="K30" s="554"/>
      <c r="L30" s="554"/>
      <c r="M30" s="555"/>
    </row>
    <row r="31" spans="1:13">
      <c r="A31" s="345" t="s">
        <v>1439</v>
      </c>
      <c r="B31" s="345" t="s">
        <v>1483</v>
      </c>
      <c r="C31" s="345" t="s">
        <v>1484</v>
      </c>
      <c r="D31" s="556" t="s">
        <v>1485</v>
      </c>
      <c r="E31" s="557"/>
      <c r="F31" s="557"/>
      <c r="G31" s="557"/>
      <c r="H31" s="557"/>
      <c r="I31" s="557"/>
      <c r="J31" s="557"/>
      <c r="K31" s="557"/>
      <c r="L31" s="557"/>
      <c r="M31" s="558"/>
    </row>
    <row r="32" spans="1:13">
      <c r="A32" s="346" t="s">
        <v>1439</v>
      </c>
      <c r="B32" s="346" t="s">
        <v>1483</v>
      </c>
      <c r="C32" s="346" t="s">
        <v>540</v>
      </c>
      <c r="D32" s="545" t="s">
        <v>1486</v>
      </c>
      <c r="E32" s="546"/>
      <c r="F32" s="546"/>
      <c r="G32" s="546"/>
      <c r="H32" s="546"/>
      <c r="I32" s="546"/>
      <c r="J32" s="546"/>
      <c r="K32" s="546"/>
      <c r="L32" s="546"/>
      <c r="M32" s="547"/>
    </row>
    <row r="33" spans="1:13">
      <c r="A33" s="345" t="s">
        <v>1440</v>
      </c>
      <c r="B33" s="345" t="s">
        <v>1487</v>
      </c>
      <c r="C33" s="345" t="s">
        <v>1484</v>
      </c>
      <c r="D33" s="556" t="s">
        <v>1488</v>
      </c>
      <c r="E33" s="557"/>
      <c r="F33" s="557"/>
      <c r="G33" s="557"/>
      <c r="H33" s="557"/>
      <c r="I33" s="557"/>
      <c r="J33" s="557"/>
      <c r="K33" s="557"/>
      <c r="L33" s="557"/>
      <c r="M33" s="558"/>
    </row>
    <row r="34" spans="1:13">
      <c r="A34" s="346" t="s">
        <v>1440</v>
      </c>
      <c r="B34" s="346" t="s">
        <v>1487</v>
      </c>
      <c r="C34" s="346" t="s">
        <v>540</v>
      </c>
      <c r="D34" s="545" t="s">
        <v>1489</v>
      </c>
      <c r="E34" s="546"/>
      <c r="F34" s="546"/>
      <c r="G34" s="546"/>
      <c r="H34" s="546"/>
      <c r="I34" s="546"/>
      <c r="J34" s="546"/>
      <c r="K34" s="546"/>
      <c r="L34" s="546"/>
      <c r="M34" s="547"/>
    </row>
    <row r="35" spans="1:13">
      <c r="A35" s="345" t="s">
        <v>1441</v>
      </c>
      <c r="B35" s="345" t="s">
        <v>1490</v>
      </c>
      <c r="C35" s="345" t="s">
        <v>1484</v>
      </c>
      <c r="D35" s="556" t="s">
        <v>1491</v>
      </c>
      <c r="E35" s="557"/>
      <c r="F35" s="557"/>
      <c r="G35" s="557"/>
      <c r="H35" s="557"/>
      <c r="I35" s="557"/>
      <c r="J35" s="557"/>
      <c r="K35" s="557"/>
      <c r="L35" s="557"/>
      <c r="M35" s="558"/>
    </row>
    <row r="36" spans="1:13">
      <c r="A36" s="346" t="s">
        <v>1441</v>
      </c>
      <c r="B36" s="346" t="s">
        <v>1490</v>
      </c>
      <c r="C36" s="346" t="s">
        <v>540</v>
      </c>
      <c r="D36" s="545" t="s">
        <v>1492</v>
      </c>
      <c r="E36" s="546"/>
      <c r="F36" s="546"/>
      <c r="G36" s="546"/>
      <c r="H36" s="546"/>
      <c r="I36" s="546"/>
      <c r="J36" s="546"/>
      <c r="K36" s="546"/>
      <c r="L36" s="546"/>
      <c r="M36" s="547"/>
    </row>
    <row r="37" spans="1:13">
      <c r="A37" s="345" t="s">
        <v>1442</v>
      </c>
      <c r="B37" s="345" t="s">
        <v>1493</v>
      </c>
      <c r="C37" s="345" t="s">
        <v>1484</v>
      </c>
      <c r="D37" s="556" t="s">
        <v>1494</v>
      </c>
      <c r="E37" s="557"/>
      <c r="F37" s="557"/>
      <c r="G37" s="557"/>
      <c r="H37" s="557"/>
      <c r="I37" s="557"/>
      <c r="J37" s="557"/>
      <c r="K37" s="557"/>
      <c r="L37" s="557"/>
      <c r="M37" s="558"/>
    </row>
    <row r="38" spans="1:13">
      <c r="A38" s="346" t="s">
        <v>1442</v>
      </c>
      <c r="B38" s="346" t="s">
        <v>1493</v>
      </c>
      <c r="C38" s="346" t="s">
        <v>540</v>
      </c>
      <c r="D38" s="545" t="s">
        <v>1495</v>
      </c>
      <c r="E38" s="546"/>
      <c r="F38" s="546"/>
      <c r="G38" s="546"/>
      <c r="H38" s="546"/>
      <c r="I38" s="546"/>
      <c r="J38" s="546"/>
      <c r="K38" s="546"/>
      <c r="L38" s="546"/>
      <c r="M38" s="547"/>
    </row>
    <row r="40" spans="1:13">
      <c r="A40" s="559" t="s">
        <v>1496</v>
      </c>
      <c r="B40" s="559"/>
    </row>
    <row r="41" spans="1:13">
      <c r="A41" s="347"/>
      <c r="B41" s="560" t="s">
        <v>1497</v>
      </c>
      <c r="C41" s="560"/>
      <c r="D41" s="560"/>
      <c r="E41" s="561" t="s">
        <v>1498</v>
      </c>
      <c r="F41" s="561"/>
      <c r="G41" s="561"/>
    </row>
    <row r="42" spans="1:13">
      <c r="A42" s="348" t="s">
        <v>1499</v>
      </c>
      <c r="B42" s="550" t="s">
        <v>1500</v>
      </c>
      <c r="C42" s="550"/>
      <c r="D42" s="550"/>
      <c r="E42" s="551" t="s">
        <v>1501</v>
      </c>
      <c r="F42" s="551"/>
      <c r="G42" s="551"/>
    </row>
    <row r="43" spans="1:13">
      <c r="A43" s="348"/>
      <c r="B43" s="550" t="s">
        <v>1502</v>
      </c>
      <c r="C43" s="550"/>
      <c r="D43" s="550"/>
      <c r="E43" s="551" t="s">
        <v>1503</v>
      </c>
      <c r="F43" s="551"/>
      <c r="G43" s="551"/>
    </row>
    <row r="44" spans="1:13">
      <c r="A44" s="348" t="s">
        <v>1504</v>
      </c>
      <c r="B44" s="550" t="s">
        <v>1505</v>
      </c>
      <c r="C44" s="550"/>
      <c r="D44" s="550"/>
      <c r="E44" s="551" t="s">
        <v>1506</v>
      </c>
      <c r="F44" s="551"/>
      <c r="G44" s="551"/>
    </row>
    <row r="45" spans="1:13">
      <c r="A45" s="348" t="s">
        <v>1507</v>
      </c>
      <c r="B45" s="565" t="s">
        <v>1508</v>
      </c>
      <c r="C45" s="565"/>
      <c r="D45" s="565"/>
      <c r="E45" s="566" t="s">
        <v>1509</v>
      </c>
      <c r="F45" s="566"/>
      <c r="G45" s="566"/>
    </row>
    <row r="46" spans="1:13">
      <c r="A46" s="348" t="s">
        <v>1510</v>
      </c>
      <c r="B46" s="567" t="s">
        <v>1477</v>
      </c>
      <c r="C46" s="567"/>
      <c r="D46" s="567"/>
      <c r="E46" s="568" t="s">
        <v>1478</v>
      </c>
      <c r="F46" s="568"/>
      <c r="G46" s="568"/>
    </row>
    <row r="47" spans="1:13">
      <c r="A47" s="348" t="s">
        <v>1511</v>
      </c>
      <c r="B47" s="569" t="s">
        <v>1512</v>
      </c>
      <c r="C47" s="569"/>
      <c r="D47" s="569"/>
      <c r="E47" s="569"/>
      <c r="F47" s="569"/>
      <c r="G47" s="569"/>
    </row>
    <row r="48" spans="1:13">
      <c r="A48" s="348" t="s">
        <v>1513</v>
      </c>
      <c r="B48" s="569" t="s">
        <v>1514</v>
      </c>
      <c r="C48" s="569"/>
      <c r="D48" s="569"/>
      <c r="E48" s="569"/>
      <c r="F48" s="569"/>
      <c r="G48" s="569"/>
    </row>
    <row r="49" spans="1:7">
      <c r="A49" s="348" t="s">
        <v>1515</v>
      </c>
      <c r="B49" s="569" t="s">
        <v>1516</v>
      </c>
      <c r="C49" s="569"/>
      <c r="D49" s="569"/>
      <c r="E49" s="569"/>
      <c r="F49" s="569"/>
      <c r="G49" s="569"/>
    </row>
    <row r="50" spans="1:7">
      <c r="A50" s="348" t="s">
        <v>1517</v>
      </c>
      <c r="B50" s="569" t="s">
        <v>1518</v>
      </c>
      <c r="C50" s="569"/>
      <c r="D50" s="569"/>
      <c r="E50" s="569"/>
      <c r="F50" s="569"/>
      <c r="G50" s="569"/>
    </row>
    <row r="51" spans="1:7">
      <c r="A51" s="348" t="s">
        <v>1519</v>
      </c>
      <c r="B51" s="570" t="s">
        <v>1520</v>
      </c>
      <c r="C51" s="570"/>
      <c r="D51" s="570"/>
      <c r="E51" s="570"/>
      <c r="F51" s="570"/>
      <c r="G51" s="570"/>
    </row>
    <row r="53" spans="1:7">
      <c r="A53" s="562" t="s">
        <v>1521</v>
      </c>
      <c r="B53" s="563"/>
      <c r="C53" s="564"/>
    </row>
    <row r="54" spans="1:7">
      <c r="A54" s="556" t="s">
        <v>1522</v>
      </c>
      <c r="B54" s="557"/>
      <c r="C54" s="557"/>
      <c r="D54" s="558"/>
    </row>
    <row r="55" spans="1:7">
      <c r="A55" s="556" t="s">
        <v>1523</v>
      </c>
      <c r="B55" s="557"/>
      <c r="C55" s="557"/>
      <c r="D55" s="558"/>
    </row>
    <row r="56" spans="1:7">
      <c r="A56" s="556" t="s">
        <v>1524</v>
      </c>
      <c r="B56" s="557"/>
      <c r="C56" s="557"/>
      <c r="D56" s="558"/>
    </row>
    <row r="57" spans="1:7">
      <c r="A57" s="556" t="s">
        <v>1525</v>
      </c>
      <c r="B57" s="557"/>
      <c r="C57" s="557"/>
      <c r="D57" s="558"/>
    </row>
    <row r="58" spans="1:7">
      <c r="A58" s="545" t="s">
        <v>1526</v>
      </c>
      <c r="B58" s="546"/>
      <c r="C58" s="546"/>
      <c r="D58" s="547"/>
    </row>
    <row r="59" spans="1:7">
      <c r="A59" s="545" t="s">
        <v>1527</v>
      </c>
      <c r="B59" s="546"/>
      <c r="C59" s="546"/>
      <c r="D59" s="547"/>
    </row>
    <row r="60" spans="1:7">
      <c r="A60" s="545" t="s">
        <v>1528</v>
      </c>
      <c r="B60" s="546"/>
      <c r="C60" s="546"/>
      <c r="D60" s="547"/>
    </row>
    <row r="61" spans="1:7">
      <c r="A61" s="545" t="s">
        <v>1529</v>
      </c>
      <c r="B61" s="546"/>
      <c r="C61" s="546"/>
      <c r="D61" s="547"/>
    </row>
    <row r="63" spans="1:7">
      <c r="A63" s="562" t="s">
        <v>1530</v>
      </c>
      <c r="B63" s="563"/>
    </row>
    <row r="64" spans="1:7">
      <c r="A64" s="349" t="s">
        <v>1531</v>
      </c>
      <c r="B64" s="349">
        <v>64600</v>
      </c>
      <c r="C64" s="349" t="s">
        <v>1532</v>
      </c>
    </row>
    <row r="65" spans="1:8">
      <c r="A65" s="349" t="s">
        <v>1533</v>
      </c>
      <c r="B65" s="349">
        <v>64625</v>
      </c>
      <c r="C65" s="349"/>
    </row>
    <row r="66" spans="1:8">
      <c r="A66" s="349" t="s">
        <v>1534</v>
      </c>
      <c r="B66" s="349">
        <v>64650</v>
      </c>
      <c r="C66" s="349"/>
    </row>
    <row r="67" spans="1:8">
      <c r="A67" s="349" t="s">
        <v>1535</v>
      </c>
      <c r="B67" s="349">
        <v>64605</v>
      </c>
      <c r="C67" s="349" t="s">
        <v>1532</v>
      </c>
    </row>
    <row r="68" spans="1:8">
      <c r="A68" s="349" t="s">
        <v>1536</v>
      </c>
      <c r="B68" s="349">
        <v>64606</v>
      </c>
      <c r="C68" s="349" t="s">
        <v>1532</v>
      </c>
    </row>
    <row r="69" spans="1:8">
      <c r="A69" s="349" t="s">
        <v>1537</v>
      </c>
      <c r="B69" s="349">
        <v>64607</v>
      </c>
      <c r="C69" s="349" t="s">
        <v>1532</v>
      </c>
    </row>
    <row r="71" spans="1:8">
      <c r="A71" s="559" t="s">
        <v>1538</v>
      </c>
      <c r="B71" s="559"/>
      <c r="C71" s="559"/>
    </row>
    <row r="72" spans="1:8">
      <c r="A72" s="350" t="s">
        <v>1539</v>
      </c>
      <c r="B72" s="572" t="s">
        <v>1540</v>
      </c>
      <c r="C72" s="572"/>
      <c r="D72" s="572"/>
      <c r="E72" s="350" t="s">
        <v>1444</v>
      </c>
      <c r="F72" s="350" t="s">
        <v>1541</v>
      </c>
      <c r="G72" s="350" t="s">
        <v>1542</v>
      </c>
      <c r="H72" s="350" t="s">
        <v>1443</v>
      </c>
    </row>
    <row r="73" spans="1:8">
      <c r="A73" s="351">
        <v>1</v>
      </c>
      <c r="B73" s="571" t="s">
        <v>1543</v>
      </c>
      <c r="C73" s="571"/>
      <c r="D73" s="571"/>
      <c r="E73" s="349" t="s">
        <v>260</v>
      </c>
      <c r="F73" s="349" t="s">
        <v>260</v>
      </c>
      <c r="G73" s="349"/>
      <c r="H73" s="349"/>
    </row>
    <row r="74" spans="1:8">
      <c r="A74" s="351">
        <v>2</v>
      </c>
      <c r="B74" s="571" t="s">
        <v>1417</v>
      </c>
      <c r="C74" s="571"/>
      <c r="D74" s="571"/>
      <c r="E74" s="349"/>
      <c r="F74" s="349" t="s">
        <v>260</v>
      </c>
      <c r="G74" s="349"/>
      <c r="H74" s="349" t="s">
        <v>260</v>
      </c>
    </row>
    <row r="75" spans="1:8">
      <c r="A75" s="351">
        <v>3</v>
      </c>
      <c r="B75" s="571" t="s">
        <v>1544</v>
      </c>
      <c r="C75" s="571"/>
      <c r="D75" s="571"/>
      <c r="E75" s="349" t="s">
        <v>260</v>
      </c>
      <c r="F75" s="349" t="s">
        <v>260</v>
      </c>
      <c r="G75" s="349" t="s">
        <v>260</v>
      </c>
      <c r="H75" s="349"/>
    </row>
    <row r="76" spans="1:8">
      <c r="A76" s="351">
        <v>4</v>
      </c>
      <c r="B76" s="571" t="s">
        <v>1545</v>
      </c>
      <c r="C76" s="571"/>
      <c r="D76" s="571"/>
      <c r="E76" s="349" t="s">
        <v>260</v>
      </c>
      <c r="F76" s="349" t="s">
        <v>260</v>
      </c>
      <c r="G76" s="349" t="s">
        <v>260</v>
      </c>
      <c r="H76" s="349" t="s">
        <v>260</v>
      </c>
    </row>
    <row r="77" spans="1:8">
      <c r="A77" s="351">
        <v>5</v>
      </c>
      <c r="B77" s="571" t="s">
        <v>1546</v>
      </c>
      <c r="C77" s="571"/>
      <c r="D77" s="571"/>
      <c r="E77" s="349" t="s">
        <v>260</v>
      </c>
      <c r="F77" s="349" t="s">
        <v>260</v>
      </c>
      <c r="G77" s="349"/>
      <c r="H77" s="349"/>
    </row>
    <row r="78" spans="1:8">
      <c r="B78" s="573"/>
      <c r="C78" s="573"/>
    </row>
  </sheetData>
  <mergeCells count="71">
    <mergeCell ref="B74:D74"/>
    <mergeCell ref="B75:D75"/>
    <mergeCell ref="B76:D76"/>
    <mergeCell ref="B77:D77"/>
    <mergeCell ref="B78:C78"/>
    <mergeCell ref="B73:D73"/>
    <mergeCell ref="A54:D54"/>
    <mergeCell ref="A55:D55"/>
    <mergeCell ref="A56:D56"/>
    <mergeCell ref="A57:D57"/>
    <mergeCell ref="A58:D58"/>
    <mergeCell ref="A59:D59"/>
    <mergeCell ref="A60:D60"/>
    <mergeCell ref="A61:D61"/>
    <mergeCell ref="A63:B63"/>
    <mergeCell ref="A71:C71"/>
    <mergeCell ref="B72:D72"/>
    <mergeCell ref="A53:C53"/>
    <mergeCell ref="B44:D44"/>
    <mergeCell ref="E44:G44"/>
    <mergeCell ref="B45:D45"/>
    <mergeCell ref="E45:G45"/>
    <mergeCell ref="B46:D46"/>
    <mergeCell ref="E46:G46"/>
    <mergeCell ref="B47:G47"/>
    <mergeCell ref="B48:G48"/>
    <mergeCell ref="B49:G49"/>
    <mergeCell ref="B50:G50"/>
    <mergeCell ref="B51:G51"/>
    <mergeCell ref="B43:D43"/>
    <mergeCell ref="E43:G43"/>
    <mergeCell ref="D33:M33"/>
    <mergeCell ref="D34:M34"/>
    <mergeCell ref="D35:M35"/>
    <mergeCell ref="D36:M36"/>
    <mergeCell ref="D37:M37"/>
    <mergeCell ref="D38:M38"/>
    <mergeCell ref="A40:B40"/>
    <mergeCell ref="B41:D41"/>
    <mergeCell ref="E41:G41"/>
    <mergeCell ref="B42:D42"/>
    <mergeCell ref="E42:G42"/>
    <mergeCell ref="D32:M32"/>
    <mergeCell ref="A20:C23"/>
    <mergeCell ref="D20:H20"/>
    <mergeCell ref="D21:H21"/>
    <mergeCell ref="D22:H22"/>
    <mergeCell ref="D23:H23"/>
    <mergeCell ref="A25:C25"/>
    <mergeCell ref="A26:D26"/>
    <mergeCell ref="A27:D27"/>
    <mergeCell ref="A29:B29"/>
    <mergeCell ref="D30:M30"/>
    <mergeCell ref="D31:M31"/>
    <mergeCell ref="A9:A10"/>
    <mergeCell ref="A11:A12"/>
    <mergeCell ref="A14:C14"/>
    <mergeCell ref="A15:C15"/>
    <mergeCell ref="D15:H15"/>
    <mergeCell ref="A16:C19"/>
    <mergeCell ref="D16:H16"/>
    <mergeCell ref="D17:H17"/>
    <mergeCell ref="D18:H18"/>
    <mergeCell ref="D19:H19"/>
    <mergeCell ref="A1:D1"/>
    <mergeCell ref="A2:G2"/>
    <mergeCell ref="A3:G3"/>
    <mergeCell ref="A4:G4"/>
    <mergeCell ref="A7:A8"/>
    <mergeCell ref="B7:C7"/>
    <mergeCell ref="D7:E7"/>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Menu of the Excel</vt:lpstr>
      <vt:lpstr>Control M Jobs</vt:lpstr>
      <vt:lpstr>Batch Status chk all countries</vt:lpstr>
      <vt:lpstr>Server Details_TD</vt:lpstr>
      <vt:lpstr>Server Details_COCOA</vt:lpstr>
      <vt:lpstr>Unix</vt:lpstr>
      <vt:lpstr>AIX</vt:lpstr>
      <vt:lpstr>Docker commands</vt:lpstr>
      <vt:lpstr>WAAS Log verification</vt:lpstr>
      <vt:lpstr>WAS_WAAS_Config checks</vt:lpstr>
      <vt:lpstr>Softphone</vt:lpstr>
      <vt:lpstr>Telephone_Directory</vt:lpstr>
      <vt:lpstr>Atos_EDMI_TSS Contacts</vt:lpstr>
      <vt:lpstr>Interface contact details</vt:lpstr>
      <vt:lpstr>KM Portal update</vt:lpstr>
      <vt:lpstr>Thomson Reuters</vt:lpstr>
      <vt:lpstr>Health Check</vt:lpstr>
      <vt:lpstr>CAGG_Month_End check</vt:lpstr>
      <vt:lpstr>Month End Ibots</vt:lpstr>
      <vt:lpstr>Sheet1</vt:lpstr>
      <vt:lpstr>SIT_ENV_Details</vt:lpstr>
      <vt:lpstr>Sheet2</vt:lpstr>
      <vt:lpstr>Salary_Calculation</vt:lpstr>
      <vt:lpstr>Capacity_Planning</vt:lpstr>
      <vt:lpstr>Sheet3</vt:lpstr>
      <vt:lpstr>APMG_Exam</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2017-11-22T04:02:30Z</dcterms:modified>
</cp:coreProperties>
</file>