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ticsTrainingProjects\05.DecisionTree\Documentation\Kindle Publishing\WIP\"/>
    </mc:Choice>
  </mc:AlternateContent>
  <xr:revisionPtr revIDLastSave="0" documentId="13_ncr:1_{6DE66462-B2DE-4D53-8CF6-BAF8D337ECCF}" xr6:coauthVersionLast="45" xr6:coauthVersionMax="45" xr10:uidLastSave="{00000000-0000-0000-0000-000000000000}"/>
  <bookViews>
    <workbookView xWindow="-108" yWindow="-108" windowWidth="23256" windowHeight="12576" xr2:uid="{C3374DA8-35FB-4326-8679-485B8966CCC1}"/>
  </bookViews>
  <sheets>
    <sheet name="chaid_data" sheetId="1" r:id="rId1"/>
    <sheet name="1st Level Chaid_Splitting" sheetId="2" r:id="rId2"/>
    <sheet name="2nd Level Chaid_Splitting" sheetId="5" r:id="rId3"/>
    <sheet name="2nd A Level Chaid_Splitting" sheetId="7" r:id="rId4"/>
    <sheet name="Possible splits" sheetId="6" r:id="rId5"/>
  </sheets>
  <definedNames>
    <definedName name="_xlnm._FilterDatabase" localSheetId="0" hidden="1">chaid_data!$A$1:$F$45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7" l="1"/>
  <c r="P43" i="7"/>
  <c r="C49" i="7"/>
  <c r="O12" i="7"/>
  <c r="P12" i="7"/>
  <c r="P15" i="7"/>
  <c r="D76" i="7"/>
  <c r="K64" i="7" s="1"/>
  <c r="C76" i="7"/>
  <c r="K62" i="7" s="1"/>
  <c r="D75" i="7"/>
  <c r="K63" i="7" s="1"/>
  <c r="C75" i="7"/>
  <c r="K61" i="7" s="1"/>
  <c r="L61" i="7" s="1"/>
  <c r="M61" i="7" s="1"/>
  <c r="J64" i="7"/>
  <c r="J63" i="7"/>
  <c r="J62" i="7"/>
  <c r="J61" i="7"/>
  <c r="J38" i="7"/>
  <c r="J37" i="7"/>
  <c r="J36" i="7"/>
  <c r="J35" i="7"/>
  <c r="D50" i="7"/>
  <c r="K38" i="7" s="1"/>
  <c r="C50" i="7"/>
  <c r="K36" i="7" s="1"/>
  <c r="D49" i="7"/>
  <c r="K37" i="7" s="1"/>
  <c r="K35" i="7"/>
  <c r="K9" i="7"/>
  <c r="J10" i="7"/>
  <c r="J9" i="7"/>
  <c r="J8" i="7"/>
  <c r="J7" i="7"/>
  <c r="D21" i="7"/>
  <c r="D22" i="7"/>
  <c r="K10" i="7" s="1"/>
  <c r="C22" i="7"/>
  <c r="K8" i="7" s="1"/>
  <c r="C21" i="7"/>
  <c r="K7" i="7" s="1"/>
  <c r="L63" i="7" l="1"/>
  <c r="M63" i="7" s="1"/>
  <c r="L64" i="7"/>
  <c r="M64" i="7" s="1"/>
  <c r="P64" i="7" s="1"/>
  <c r="L62" i="7"/>
  <c r="M62" i="7" s="1"/>
  <c r="P62" i="7" s="1"/>
  <c r="N61" i="7"/>
  <c r="O61" i="7" s="1"/>
  <c r="P61" i="7"/>
  <c r="N64" i="7"/>
  <c r="O64" i="7" s="1"/>
  <c r="N63" i="7"/>
  <c r="O63" i="7" s="1"/>
  <c r="P63" i="7"/>
  <c r="L35" i="7"/>
  <c r="M35" i="7" s="1"/>
  <c r="N35" i="7" s="1"/>
  <c r="O35" i="7" s="1"/>
  <c r="L9" i="7"/>
  <c r="M9" i="7" s="1"/>
  <c r="N9" i="7" s="1"/>
  <c r="O9" i="7" s="1"/>
  <c r="L36" i="7"/>
  <c r="M36" i="7" s="1"/>
  <c r="N36" i="7" s="1"/>
  <c r="O36" i="7" s="1"/>
  <c r="L37" i="7"/>
  <c r="M37" i="7" s="1"/>
  <c r="N37" i="7" s="1"/>
  <c r="O37" i="7" s="1"/>
  <c r="L38" i="7"/>
  <c r="M38" i="7" s="1"/>
  <c r="P38" i="7" s="1"/>
  <c r="L10" i="7"/>
  <c r="M10" i="7" s="1"/>
  <c r="P10" i="7" s="1"/>
  <c r="L8" i="7"/>
  <c r="M8" i="7" s="1"/>
  <c r="P8" i="7" s="1"/>
  <c r="L7" i="7"/>
  <c r="M7" i="7" s="1"/>
  <c r="P7" i="7" s="1"/>
  <c r="P9" i="7"/>
  <c r="P46" i="5"/>
  <c r="O46" i="5"/>
  <c r="P71" i="2"/>
  <c r="O71" i="2"/>
  <c r="P48" i="2"/>
  <c r="O48" i="2"/>
  <c r="P23" i="2"/>
  <c r="O23" i="2"/>
  <c r="P23" i="5"/>
  <c r="O23" i="5"/>
  <c r="P43" i="5"/>
  <c r="O43" i="5"/>
  <c r="D79" i="5"/>
  <c r="K64" i="5" s="1"/>
  <c r="C79" i="5"/>
  <c r="K62" i="5" s="1"/>
  <c r="D78" i="5"/>
  <c r="C78" i="5"/>
  <c r="K61" i="5" s="1"/>
  <c r="J64" i="5"/>
  <c r="K63" i="5"/>
  <c r="J63" i="5"/>
  <c r="J62" i="5"/>
  <c r="J61" i="5"/>
  <c r="D54" i="5"/>
  <c r="K41" i="5" s="1"/>
  <c r="C54" i="5"/>
  <c r="K39" i="5" s="1"/>
  <c r="D53" i="5"/>
  <c r="K40" i="5" s="1"/>
  <c r="C53" i="5"/>
  <c r="K38" i="5" s="1"/>
  <c r="J41" i="5"/>
  <c r="J40" i="5"/>
  <c r="J39" i="5"/>
  <c r="J38" i="5"/>
  <c r="E28" i="5"/>
  <c r="D28" i="5"/>
  <c r="C28" i="5"/>
  <c r="E27" i="5"/>
  <c r="D27" i="5"/>
  <c r="C27" i="5"/>
  <c r="L18" i="5"/>
  <c r="M18" i="5" s="1"/>
  <c r="P18" i="5" s="1"/>
  <c r="L17" i="5"/>
  <c r="M17" i="5" s="1"/>
  <c r="L16" i="5"/>
  <c r="M16" i="5" s="1"/>
  <c r="N16" i="5" s="1"/>
  <c r="O16" i="5" s="1"/>
  <c r="L15" i="5"/>
  <c r="M15" i="5" s="1"/>
  <c r="L14" i="5"/>
  <c r="M14" i="5" s="1"/>
  <c r="P14" i="5" s="1"/>
  <c r="L13" i="5"/>
  <c r="M13" i="5" s="1"/>
  <c r="N62" i="7" l="1"/>
  <c r="O62" i="7" s="1"/>
  <c r="O65" i="7"/>
  <c r="O66" i="7" s="1"/>
  <c r="P65" i="7"/>
  <c r="P66" i="7" s="1"/>
  <c r="P35" i="7"/>
  <c r="P36" i="7"/>
  <c r="N38" i="7"/>
  <c r="O38" i="7" s="1"/>
  <c r="O39" i="7" s="1"/>
  <c r="O40" i="7" s="1"/>
  <c r="N7" i="7"/>
  <c r="O7" i="7" s="1"/>
  <c r="P37" i="7"/>
  <c r="N8" i="7"/>
  <c r="O8" i="7" s="1"/>
  <c r="N10" i="7"/>
  <c r="O10" i="7" s="1"/>
  <c r="P11" i="7"/>
  <c r="L64" i="5"/>
  <c r="M64" i="5" s="1"/>
  <c r="L38" i="5"/>
  <c r="M38" i="5" s="1"/>
  <c r="N38" i="5" s="1"/>
  <c r="O38" i="5" s="1"/>
  <c r="L61" i="5"/>
  <c r="M61" i="5" s="1"/>
  <c r="P61" i="5" s="1"/>
  <c r="L63" i="5"/>
  <c r="M63" i="5" s="1"/>
  <c r="N63" i="5" s="1"/>
  <c r="O63" i="5" s="1"/>
  <c r="L62" i="5"/>
  <c r="M62" i="5" s="1"/>
  <c r="N62" i="5" s="1"/>
  <c r="O62" i="5" s="1"/>
  <c r="F27" i="5"/>
  <c r="L41" i="5"/>
  <c r="M41" i="5" s="1"/>
  <c r="N41" i="5" s="1"/>
  <c r="O41" i="5" s="1"/>
  <c r="L40" i="5"/>
  <c r="M40" i="5" s="1"/>
  <c r="P40" i="5" s="1"/>
  <c r="E53" i="5"/>
  <c r="L39" i="5"/>
  <c r="M39" i="5" s="1"/>
  <c r="N39" i="5" s="1"/>
  <c r="O39" i="5" s="1"/>
  <c r="F28" i="5"/>
  <c r="P38" i="5"/>
  <c r="P13" i="5"/>
  <c r="N13" i="5"/>
  <c r="O13" i="5" s="1"/>
  <c r="N17" i="5"/>
  <c r="O17" i="5" s="1"/>
  <c r="P17" i="5"/>
  <c r="P64" i="5"/>
  <c r="N64" i="5"/>
  <c r="O64" i="5" s="1"/>
  <c r="N15" i="5"/>
  <c r="O15" i="5" s="1"/>
  <c r="P15" i="5"/>
  <c r="N14" i="5"/>
  <c r="O14" i="5" s="1"/>
  <c r="P16" i="5"/>
  <c r="N18" i="5"/>
  <c r="O18" i="5" s="1"/>
  <c r="E54" i="5"/>
  <c r="J66" i="2"/>
  <c r="J65" i="2"/>
  <c r="J64" i="2"/>
  <c r="J63" i="2"/>
  <c r="D79" i="2"/>
  <c r="K66" i="2" s="1"/>
  <c r="D78" i="2"/>
  <c r="K65" i="2" s="1"/>
  <c r="C79" i="2"/>
  <c r="K64" i="2" s="1"/>
  <c r="C78" i="2"/>
  <c r="K63" i="2" s="1"/>
  <c r="J43" i="2"/>
  <c r="J42" i="2"/>
  <c r="J41" i="2"/>
  <c r="J40" i="2"/>
  <c r="J39" i="2"/>
  <c r="J38" i="2"/>
  <c r="E54" i="2"/>
  <c r="K43" i="2" s="1"/>
  <c r="D54" i="2"/>
  <c r="K41" i="2" s="1"/>
  <c r="L41" i="2" s="1"/>
  <c r="M41" i="2" s="1"/>
  <c r="P41" i="2" s="1"/>
  <c r="C54" i="2"/>
  <c r="K39" i="2" s="1"/>
  <c r="E53" i="2"/>
  <c r="K42" i="2" s="1"/>
  <c r="D53" i="2"/>
  <c r="K40" i="2" s="1"/>
  <c r="C53" i="2"/>
  <c r="K38" i="2" s="1"/>
  <c r="P39" i="7" l="1"/>
  <c r="P69" i="7"/>
  <c r="O69" i="7"/>
  <c r="O43" i="7"/>
  <c r="O11" i="7"/>
  <c r="P63" i="5"/>
  <c r="N61" i="5"/>
  <c r="O61" i="5" s="1"/>
  <c r="P39" i="5"/>
  <c r="P62" i="5"/>
  <c r="P65" i="5" s="1"/>
  <c r="P41" i="5"/>
  <c r="N40" i="5"/>
  <c r="O40" i="5" s="1"/>
  <c r="O42" i="5" s="1"/>
  <c r="F29" i="5"/>
  <c r="E55" i="5"/>
  <c r="P42" i="5"/>
  <c r="O19" i="5"/>
  <c r="O20" i="5" s="1"/>
  <c r="P19" i="5"/>
  <c r="P20" i="5" s="1"/>
  <c r="O65" i="5"/>
  <c r="L38" i="2"/>
  <c r="M38" i="2" s="1"/>
  <c r="N38" i="2" s="1"/>
  <c r="O38" i="2" s="1"/>
  <c r="L66" i="2"/>
  <c r="M66" i="2" s="1"/>
  <c r="N66" i="2" s="1"/>
  <c r="O66" i="2" s="1"/>
  <c r="L65" i="2"/>
  <c r="M65" i="2" s="1"/>
  <c r="N65" i="2" s="1"/>
  <c r="O65" i="2" s="1"/>
  <c r="L43" i="2"/>
  <c r="M43" i="2" s="1"/>
  <c r="P43" i="2" s="1"/>
  <c r="L40" i="2"/>
  <c r="M40" i="2" s="1"/>
  <c r="P40" i="2" s="1"/>
  <c r="L64" i="2"/>
  <c r="M64" i="2" s="1"/>
  <c r="P64" i="2" s="1"/>
  <c r="L63" i="2"/>
  <c r="M63" i="2" s="1"/>
  <c r="N63" i="2" s="1"/>
  <c r="O63" i="2" s="1"/>
  <c r="P63" i="2"/>
  <c r="L39" i="2"/>
  <c r="M39" i="2" s="1"/>
  <c r="N39" i="2" s="1"/>
  <c r="O39" i="2" s="1"/>
  <c r="L42" i="2"/>
  <c r="M42" i="2" s="1"/>
  <c r="N42" i="2" s="1"/>
  <c r="O42" i="2" s="1"/>
  <c r="F54" i="2"/>
  <c r="F53" i="2"/>
  <c r="N41" i="2"/>
  <c r="O41" i="2" s="1"/>
  <c r="L14" i="2"/>
  <c r="M14" i="2" s="1"/>
  <c r="L15" i="2"/>
  <c r="M15" i="2" s="1"/>
  <c r="L16" i="2"/>
  <c r="M16" i="2" s="1"/>
  <c r="L17" i="2"/>
  <c r="M17" i="2" s="1"/>
  <c r="L18" i="2"/>
  <c r="M18" i="2" s="1"/>
  <c r="L13" i="2"/>
  <c r="M13" i="2" s="1"/>
  <c r="P40" i="7" l="1"/>
  <c r="O15" i="7"/>
  <c r="P66" i="5"/>
  <c r="P69" i="5"/>
  <c r="O66" i="5"/>
  <c r="O69" i="5"/>
  <c r="N43" i="2"/>
  <c r="O43" i="2" s="1"/>
  <c r="P38" i="2"/>
  <c r="N40" i="2"/>
  <c r="O40" i="2" s="1"/>
  <c r="O44" i="2" s="1"/>
  <c r="O45" i="2" s="1"/>
  <c r="F55" i="2"/>
  <c r="P66" i="2"/>
  <c r="N64" i="2"/>
  <c r="O64" i="2" s="1"/>
  <c r="O67" i="2" s="1"/>
  <c r="O68" i="2" s="1"/>
  <c r="P65" i="2"/>
  <c r="P39" i="2"/>
  <c r="P42" i="2"/>
  <c r="N17" i="2"/>
  <c r="O17" i="2" s="1"/>
  <c r="P17" i="2"/>
  <c r="P16" i="2"/>
  <c r="N16" i="2"/>
  <c r="O16" i="2" s="1"/>
  <c r="P15" i="2"/>
  <c r="N15" i="2"/>
  <c r="O15" i="2" s="1"/>
  <c r="P14" i="2"/>
  <c r="N14" i="2"/>
  <c r="O14" i="2" s="1"/>
  <c r="P13" i="2"/>
  <c r="N13" i="2"/>
  <c r="O13" i="2" s="1"/>
  <c r="N18" i="2"/>
  <c r="O18" i="2" s="1"/>
  <c r="P18" i="2"/>
  <c r="P44" i="2" l="1"/>
  <c r="P45" i="2" s="1"/>
  <c r="P67" i="2"/>
  <c r="P68" i="2" s="1"/>
  <c r="O19" i="2"/>
  <c r="O20" i="2" s="1"/>
  <c r="P19" i="2"/>
  <c r="P20" i="2" s="1"/>
  <c r="E28" i="2"/>
  <c r="D28" i="2"/>
  <c r="C28" i="2"/>
  <c r="E27" i="2"/>
  <c r="D27" i="2"/>
  <c r="C27" i="2"/>
  <c r="F27" i="2" l="1"/>
  <c r="F28" i="2"/>
  <c r="F29" i="2" l="1"/>
</calcChain>
</file>

<file path=xl/sharedStrings.xml><?xml version="1.0" encoding="utf-8"?>
<sst xmlns="http://schemas.openxmlformats.org/spreadsheetml/2006/main" count="702" uniqueCount="57">
  <si>
    <t>ID</t>
  </si>
  <si>
    <t>Outlook</t>
  </si>
  <si>
    <t>Temprature</t>
  </si>
  <si>
    <t>Humidity</t>
  </si>
  <si>
    <t>Windy</t>
  </si>
  <si>
    <t>Play</t>
  </si>
  <si>
    <t>sunny</t>
  </si>
  <si>
    <t>hot</t>
  </si>
  <si>
    <t>high</t>
  </si>
  <si>
    <t>false</t>
  </si>
  <si>
    <t>No</t>
  </si>
  <si>
    <t>true</t>
  </si>
  <si>
    <t>overcast</t>
  </si>
  <si>
    <t>Yes</t>
  </si>
  <si>
    <t>rain</t>
  </si>
  <si>
    <t>mild</t>
  </si>
  <si>
    <t>cool</t>
  </si>
  <si>
    <t>normal</t>
  </si>
  <si>
    <t>Column Labels</t>
  </si>
  <si>
    <t>Grand Total</t>
  </si>
  <si>
    <t>Row Labels</t>
  </si>
  <si>
    <t>Count of ID</t>
  </si>
  <si>
    <t>Observed Frequency</t>
  </si>
  <si>
    <t>Expected Frequency</t>
  </si>
  <si>
    <t>With Yate's correction</t>
  </si>
  <si>
    <t>Chi-Square Statistics</t>
  </si>
  <si>
    <t>Without Yate's correction</t>
  </si>
  <si>
    <t>Probability Value (p-value)</t>
  </si>
  <si>
    <t xml:space="preserve">Target Variable </t>
  </si>
  <si>
    <t>(A) Observed Frequency</t>
  </si>
  <si>
    <t>(B) Expected Frequency</t>
  </si>
  <si>
    <t>C = A - B
Obs. Freq - Exp. Freq</t>
  </si>
  <si>
    <t>D = |C|</t>
  </si>
  <si>
    <t>E = D - 0.5</t>
  </si>
  <si>
    <t>F = Chi-Square Statistics</t>
  </si>
  <si>
    <t>G = Chi-Square Statistics</t>
  </si>
  <si>
    <t>If any exp freq is less than 5, simple formula is used without Yate's correction</t>
  </si>
  <si>
    <t>Temperature</t>
  </si>
  <si>
    <t>Indpt. Variable</t>
  </si>
  <si>
    <t>Not Of Use</t>
  </si>
  <si>
    <t>a,b</t>
  </si>
  <si>
    <t>a,b,c</t>
  </si>
  <si>
    <t>ab,c</t>
  </si>
  <si>
    <t>ac,b</t>
  </si>
  <si>
    <t>a,b,c,d</t>
  </si>
  <si>
    <t>a,bc</t>
  </si>
  <si>
    <t>a,bcd</t>
  </si>
  <si>
    <t>b,acd</t>
  </si>
  <si>
    <t>c,abd</t>
  </si>
  <si>
    <t>d,abc</t>
  </si>
  <si>
    <t>ab, cd</t>
  </si>
  <si>
    <t>ac,bd</t>
  </si>
  <si>
    <t>ad,bc</t>
  </si>
  <si>
    <t>sunny, overcast</t>
  </si>
  <si>
    <t>overcast, rain</t>
  </si>
  <si>
    <t>Overcast</t>
  </si>
  <si>
    <t>sunny,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</si>
</sst>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"/>
    <numFmt numFmtId="166" formatCode="0.0"/>
    <numFmt numFmtId="168" formatCode="0.0000"/>
    <numFmt numFmtId="169" formatCode="0.000%"/>
    <numFmt numFmtId="170" formatCode="0.00000"/>
    <numFmt numFmtId="171" formatCode="0.0000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26"/>
      <color rgb="FFFF0000"/>
      <name val="Calibri"/>
      <family val="2"/>
      <scheme val="minor"/>
    </font>
    <font>
      <b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/>
      <diagonal/>
    </border>
    <border>
      <left style="medium">
        <color theme="2" tint="-0.24994659260841701"/>
      </left>
      <right style="medium">
        <color theme="2" tint="-0.24994659260841701"/>
      </right>
      <top/>
      <bottom style="medium">
        <color theme="2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3" borderId="2" xfId="0" applyFont="1" applyFill="1" applyBorder="1"/>
    <xf numFmtId="0" fontId="0" fillId="0" borderId="2" xfId="0" applyBorder="1" applyAlignment="1">
      <alignment horizontal="left"/>
    </xf>
    <xf numFmtId="166" fontId="0" fillId="0" borderId="2" xfId="0" applyNumberFormat="1" applyBorder="1"/>
    <xf numFmtId="0" fontId="3" fillId="3" borderId="2" xfId="0" applyFont="1" applyFill="1" applyBorder="1" applyAlignment="1">
      <alignment horizontal="left"/>
    </xf>
    <xf numFmtId="0" fontId="3" fillId="3" borderId="2" xfId="0" applyNumberFormat="1" applyFont="1" applyFill="1" applyBorder="1"/>
    <xf numFmtId="166" fontId="3" fillId="3" borderId="2" xfId="0" applyNumberFormat="1" applyFont="1" applyFill="1" applyBorder="1"/>
    <xf numFmtId="0" fontId="0" fillId="0" borderId="2" xfId="0" applyNumberFormat="1" applyBorder="1"/>
    <xf numFmtId="0" fontId="3" fillId="3" borderId="2" xfId="0" applyFont="1" applyFill="1" applyBorder="1" applyAlignment="1"/>
    <xf numFmtId="0" fontId="5" fillId="4" borderId="2" xfId="0" applyFont="1" applyFill="1" applyBorder="1" applyAlignment="1">
      <alignment horizontal="center" wrapText="1"/>
    </xf>
    <xf numFmtId="0" fontId="5" fillId="4" borderId="0" xfId="0" applyNumberFormat="1" applyFont="1" applyFill="1"/>
    <xf numFmtId="0" fontId="5" fillId="4" borderId="2" xfId="0" applyFont="1" applyFill="1" applyBorder="1"/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/>
    <xf numFmtId="166" fontId="6" fillId="0" borderId="2" xfId="0" applyNumberFormat="1" applyFont="1" applyBorder="1"/>
    <xf numFmtId="0" fontId="5" fillId="4" borderId="0" xfId="0" applyNumberFormat="1" applyFont="1" applyFill="1" applyAlignment="1">
      <alignment horizontal="center" vertical="center" wrapText="1"/>
    </xf>
    <xf numFmtId="0" fontId="7" fillId="0" borderId="0" xfId="0" applyFont="1"/>
    <xf numFmtId="169" fontId="4" fillId="5" borderId="2" xfId="1" applyNumberFormat="1" applyFont="1" applyFill="1" applyBorder="1"/>
    <xf numFmtId="168" fontId="4" fillId="5" borderId="2" xfId="0" applyNumberFormat="1" applyFont="1" applyFill="1" applyBorder="1"/>
    <xf numFmtId="0" fontId="5" fillId="4" borderId="2" xfId="0" applyFont="1" applyFill="1" applyBorder="1" applyAlignment="1">
      <alignment horizontal="center" vertical="center"/>
    </xf>
    <xf numFmtId="170" fontId="4" fillId="5" borderId="2" xfId="0" applyNumberFormat="1" applyFont="1" applyFill="1" applyBorder="1"/>
    <xf numFmtId="171" fontId="4" fillId="5" borderId="2" xfId="1" applyNumberFormat="1" applyFont="1" applyFill="1" applyBorder="1"/>
    <xf numFmtId="0" fontId="8" fillId="0" borderId="0" xfId="0" applyFont="1"/>
    <xf numFmtId="0" fontId="4" fillId="5" borderId="3" xfId="0" applyFont="1" applyFill="1" applyBorder="1" applyAlignment="1">
      <alignment horizontal="left" indent="23"/>
    </xf>
    <xf numFmtId="0" fontId="4" fillId="5" borderId="4" xfId="0" applyFont="1" applyFill="1" applyBorder="1" applyAlignment="1">
      <alignment horizontal="left" indent="23"/>
    </xf>
    <xf numFmtId="0" fontId="4" fillId="5" borderId="5" xfId="0" applyFont="1" applyFill="1" applyBorder="1" applyAlignment="1">
      <alignment horizontal="left" indent="23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pivotButton="1" applyAlignment="1"/>
    <xf numFmtId="0" fontId="5" fillId="4" borderId="2" xfId="0" pivotButton="1" applyFont="1" applyFill="1" applyBorder="1" applyAlignment="1">
      <alignment horizontal="center" vertical="center"/>
    </xf>
    <xf numFmtId="0" fontId="0" fillId="0" borderId="0" xfId="0" applyAlignment="1"/>
    <xf numFmtId="0" fontId="9" fillId="5" borderId="3" xfId="0" applyFont="1" applyFill="1" applyBorder="1" applyAlignment="1">
      <alignment horizontal="left" indent="23"/>
    </xf>
    <xf numFmtId="0" fontId="9" fillId="5" borderId="4" xfId="0" applyFont="1" applyFill="1" applyBorder="1" applyAlignment="1">
      <alignment horizontal="left" indent="23"/>
    </xf>
    <xf numFmtId="0" fontId="9" fillId="5" borderId="5" xfId="0" applyFont="1" applyFill="1" applyBorder="1" applyAlignment="1">
      <alignment horizontal="left" indent="23"/>
    </xf>
    <xf numFmtId="168" fontId="9" fillId="5" borderId="2" xfId="0" applyNumberFormat="1" applyFont="1" applyFill="1" applyBorder="1"/>
    <xf numFmtId="169" fontId="9" fillId="5" borderId="2" xfId="1" applyNumberFormat="1" applyFont="1" applyFill="1" applyBorder="1"/>
    <xf numFmtId="0" fontId="0" fillId="0" borderId="0" xfId="0" applyFont="1"/>
  </cellXfs>
  <cellStyles count="2">
    <cellStyle name="Normal" xfId="0" builtinId="0"/>
    <cellStyle name="Percent" xfId="1" builtinId="5"/>
  </cellStyles>
  <dxfs count="3"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152400</xdr:rowOff>
    </xdr:from>
    <xdr:to>
      <xdr:col>5</xdr:col>
      <xdr:colOff>137160</xdr:colOff>
      <xdr:row>62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84F12F-1A80-4454-8FD9-CC461948C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6650"/>
          <a:ext cx="426148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759.017188194448" createdVersion="6" refreshedVersion="6" minRefreshableVersion="3" recordCount="44" xr:uid="{36E2AB58-0F81-4C91-B9D1-A765906F8853}">
  <cacheSource type="worksheet">
    <worksheetSource ref="A1:F45" sheet="chaid_data"/>
  </cacheSource>
  <cacheFields count="6">
    <cacheField name="ID" numFmtId="0">
      <sharedItems containsSemiMixedTypes="0" containsString="0" containsNumber="1" containsInteger="1" minValue="1" maxValue="38"/>
    </cacheField>
    <cacheField name="Outlook" numFmtId="0">
      <sharedItems count="3">
        <s v="sunny"/>
        <s v="overcast"/>
        <s v="rain"/>
      </sharedItems>
    </cacheField>
    <cacheField name="Temprature" numFmtId="0">
      <sharedItems count="4">
        <s v="hot"/>
        <s v="mild"/>
        <s v="cool"/>
        <s v="hot " u="1"/>
      </sharedItems>
    </cacheField>
    <cacheField name="Humidity" numFmtId="0">
      <sharedItems count="2">
        <s v="high"/>
        <s v="normal"/>
      </sharedItems>
    </cacheField>
    <cacheField name="Windy" numFmtId="0">
      <sharedItems/>
    </cacheField>
    <cacheField name="Pla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x v="0"/>
    <x v="0"/>
    <x v="0"/>
    <s v="false"/>
    <x v="0"/>
  </r>
  <r>
    <n v="2"/>
    <x v="0"/>
    <x v="0"/>
    <x v="0"/>
    <s v="true"/>
    <x v="0"/>
  </r>
  <r>
    <n v="3"/>
    <x v="1"/>
    <x v="0"/>
    <x v="0"/>
    <s v="false"/>
    <x v="1"/>
  </r>
  <r>
    <n v="4"/>
    <x v="2"/>
    <x v="1"/>
    <x v="0"/>
    <s v="false"/>
    <x v="1"/>
  </r>
  <r>
    <n v="5"/>
    <x v="2"/>
    <x v="2"/>
    <x v="1"/>
    <s v="false"/>
    <x v="1"/>
  </r>
  <r>
    <n v="6"/>
    <x v="2"/>
    <x v="2"/>
    <x v="1"/>
    <s v="true"/>
    <x v="0"/>
  </r>
  <r>
    <n v="7"/>
    <x v="1"/>
    <x v="2"/>
    <x v="1"/>
    <s v="true"/>
    <x v="1"/>
  </r>
  <r>
    <n v="8"/>
    <x v="0"/>
    <x v="1"/>
    <x v="0"/>
    <s v="false"/>
    <x v="0"/>
  </r>
  <r>
    <n v="9"/>
    <x v="0"/>
    <x v="2"/>
    <x v="1"/>
    <s v="false"/>
    <x v="1"/>
  </r>
  <r>
    <n v="10"/>
    <x v="2"/>
    <x v="1"/>
    <x v="1"/>
    <s v="false"/>
    <x v="1"/>
  </r>
  <r>
    <n v="11"/>
    <x v="0"/>
    <x v="1"/>
    <x v="1"/>
    <s v="true"/>
    <x v="1"/>
  </r>
  <r>
    <n v="12"/>
    <x v="1"/>
    <x v="1"/>
    <x v="0"/>
    <s v="true"/>
    <x v="1"/>
  </r>
  <r>
    <n v="13"/>
    <x v="1"/>
    <x v="0"/>
    <x v="1"/>
    <s v="false"/>
    <x v="1"/>
  </r>
  <r>
    <n v="14"/>
    <x v="2"/>
    <x v="1"/>
    <x v="0"/>
    <s v="true"/>
    <x v="0"/>
  </r>
  <r>
    <n v="15"/>
    <x v="0"/>
    <x v="0"/>
    <x v="0"/>
    <s v="false"/>
    <x v="0"/>
  </r>
  <r>
    <n v="16"/>
    <x v="0"/>
    <x v="0"/>
    <x v="0"/>
    <s v="true"/>
    <x v="0"/>
  </r>
  <r>
    <n v="17"/>
    <x v="1"/>
    <x v="0"/>
    <x v="0"/>
    <s v="false"/>
    <x v="1"/>
  </r>
  <r>
    <n v="18"/>
    <x v="2"/>
    <x v="1"/>
    <x v="0"/>
    <s v="false"/>
    <x v="1"/>
  </r>
  <r>
    <n v="19"/>
    <x v="2"/>
    <x v="2"/>
    <x v="1"/>
    <s v="false"/>
    <x v="1"/>
  </r>
  <r>
    <n v="20"/>
    <x v="1"/>
    <x v="2"/>
    <x v="1"/>
    <s v="true"/>
    <x v="1"/>
  </r>
  <r>
    <n v="21"/>
    <x v="0"/>
    <x v="1"/>
    <x v="0"/>
    <s v="false"/>
    <x v="0"/>
  </r>
  <r>
    <n v="22"/>
    <x v="0"/>
    <x v="2"/>
    <x v="1"/>
    <s v="false"/>
    <x v="1"/>
  </r>
  <r>
    <n v="23"/>
    <x v="2"/>
    <x v="1"/>
    <x v="1"/>
    <s v="false"/>
    <x v="1"/>
  </r>
  <r>
    <n v="24"/>
    <x v="0"/>
    <x v="1"/>
    <x v="1"/>
    <s v="true"/>
    <x v="1"/>
  </r>
  <r>
    <n v="25"/>
    <x v="1"/>
    <x v="1"/>
    <x v="0"/>
    <s v="true"/>
    <x v="1"/>
  </r>
  <r>
    <n v="26"/>
    <x v="1"/>
    <x v="0"/>
    <x v="1"/>
    <s v="false"/>
    <x v="1"/>
  </r>
  <r>
    <n v="27"/>
    <x v="2"/>
    <x v="1"/>
    <x v="0"/>
    <s v="true"/>
    <x v="1"/>
  </r>
  <r>
    <n v="28"/>
    <x v="0"/>
    <x v="0"/>
    <x v="0"/>
    <s v="false"/>
    <x v="0"/>
  </r>
  <r>
    <n v="29"/>
    <x v="0"/>
    <x v="0"/>
    <x v="0"/>
    <s v="true"/>
    <x v="0"/>
  </r>
  <r>
    <n v="30"/>
    <x v="1"/>
    <x v="0"/>
    <x v="0"/>
    <s v="false"/>
    <x v="1"/>
  </r>
  <r>
    <n v="31"/>
    <x v="2"/>
    <x v="1"/>
    <x v="0"/>
    <s v="false"/>
    <x v="1"/>
  </r>
  <r>
    <n v="32"/>
    <x v="2"/>
    <x v="2"/>
    <x v="1"/>
    <s v="false"/>
    <x v="1"/>
  </r>
  <r>
    <n v="33"/>
    <x v="1"/>
    <x v="2"/>
    <x v="1"/>
    <s v="true"/>
    <x v="1"/>
  </r>
  <r>
    <n v="34"/>
    <x v="0"/>
    <x v="1"/>
    <x v="0"/>
    <s v="false"/>
    <x v="0"/>
  </r>
  <r>
    <n v="35"/>
    <x v="0"/>
    <x v="2"/>
    <x v="1"/>
    <s v="false"/>
    <x v="1"/>
  </r>
  <r>
    <n v="36"/>
    <x v="2"/>
    <x v="1"/>
    <x v="1"/>
    <s v="false"/>
    <x v="1"/>
  </r>
  <r>
    <n v="37"/>
    <x v="0"/>
    <x v="1"/>
    <x v="1"/>
    <s v="true"/>
    <x v="1"/>
  </r>
  <r>
    <n v="38"/>
    <x v="1"/>
    <x v="1"/>
    <x v="0"/>
    <s v="true"/>
    <x v="1"/>
  </r>
  <r>
    <n v="34"/>
    <x v="0"/>
    <x v="1"/>
    <x v="0"/>
    <s v="false"/>
    <x v="0"/>
  </r>
  <r>
    <n v="35"/>
    <x v="0"/>
    <x v="2"/>
    <x v="1"/>
    <s v="false"/>
    <x v="1"/>
  </r>
  <r>
    <n v="34"/>
    <x v="0"/>
    <x v="1"/>
    <x v="0"/>
    <s v="false"/>
    <x v="0"/>
  </r>
  <r>
    <n v="35"/>
    <x v="0"/>
    <x v="2"/>
    <x v="1"/>
    <s v="false"/>
    <x v="1"/>
  </r>
  <r>
    <n v="34"/>
    <x v="0"/>
    <x v="1"/>
    <x v="0"/>
    <s v="false"/>
    <x v="0"/>
  </r>
  <r>
    <n v="35"/>
    <x v="0"/>
    <x v="2"/>
    <x v="1"/>
    <s v="fals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35082-9BE7-49A2-91FC-23475B8A0EC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1:E65" firstHeaderRow="1" firstDataRow="2" firstDataCol="1"/>
  <pivotFields count="6">
    <pivotField dataField="1" showAll="0"/>
    <pivotField showAll="0"/>
    <pivotField showAll="0">
      <items count="5">
        <item x="2"/>
        <item x="0"/>
        <item m="1"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FC731-EB1E-46BF-8494-D024B74A483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6:F40" firstHeaderRow="1" firstDataRow="2" firstDataCol="1"/>
  <pivotFields count="6">
    <pivotField dataField="1" showAll="0"/>
    <pivotField showAll="0"/>
    <pivotField axis="axisCol" showAll="0">
      <items count="5">
        <item x="2"/>
        <item x="0"/>
        <item m="1" x="3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4265F-6D16-45F5-9840-CC570A82ED3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1:F15" firstHeaderRow="1" firstDataRow="2" firstDataCol="1"/>
  <pivotFields count="6"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486A4-6C9A-456F-96BC-8AD6667EB6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1:F15" firstHeaderRow="1" firstDataRow="2" firstDataCol="1" rowPageCount="1" colPageCount="1"/>
  <pivotFields count="6"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item="0" hier="-1"/>
  </pageField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DB700-FE0F-4B6B-9EEF-39CBFCA9F2A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6:E40" firstHeaderRow="1" firstDataRow="2" firstDataCol="1" rowPageCount="1" colPageCount="1"/>
  <pivotFields count="6">
    <pivotField dataField="1" showAll="0"/>
    <pivotField showAll="0"/>
    <pivotField axis="axisCol" showAll="0">
      <items count="5">
        <item x="2"/>
        <item x="0"/>
        <item m="1" x="3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3">
    <i>
      <x v="1"/>
    </i>
    <i>
      <x v="3"/>
    </i>
    <i t="grand">
      <x/>
    </i>
  </colItems>
  <pageFields count="1">
    <pageField fld="3" item="0" hier="-1"/>
  </pageField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D4530-3E0D-41F2-A2D4-1D9778FA176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1:E65" firstHeaderRow="1" firstDataRow="2" firstDataCol="1"/>
  <pivotFields count="6">
    <pivotField dataField="1" showAll="0"/>
    <pivotField showAll="0"/>
    <pivotField showAll="0">
      <items count="5">
        <item x="2"/>
        <item x="0"/>
        <item m="1"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EB2D3-D702-440B-93D2-455726A070E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F9" firstHeaderRow="1" firstDataRow="2" firstDataCol="1" rowPageCount="1" colPageCount="1"/>
  <pivotFields count="6"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item="0" hier="-1"/>
  </pageFields>
  <dataFields count="1">
    <dataField name="Count of ID" fld="0" subtotal="count" baseField="5" baseItem="0"/>
  </dataFields>
  <formats count="3"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3F00-9DF1-4D3C-A641-17D29751B559}">
  <dimension ref="A1:F45"/>
  <sheetViews>
    <sheetView tabSelected="1" topLeftCell="A19" workbookViewId="0">
      <selection activeCell="A2" sqref="A2:A45"/>
    </sheetView>
  </sheetViews>
  <sheetFormatPr defaultRowHeight="14.4" x14ac:dyDescent="0.3"/>
  <cols>
    <col min="1" max="1" width="3" bestFit="1" customWidth="1"/>
    <col min="2" max="2" width="8" bestFit="1" customWidth="1"/>
    <col min="3" max="3" width="10.88671875" bestFit="1" customWidth="1"/>
    <col min="4" max="4" width="8.6640625" bestFit="1" customWidth="1"/>
    <col min="5" max="5" width="6.44140625" bestFit="1" customWidth="1"/>
    <col min="6" max="6" width="4.5546875" bestFit="1" customWidth="1"/>
    <col min="8" max="8" width="12.5546875" bestFit="1" customWidth="1"/>
    <col min="9" max="9" width="15.5546875" bestFit="1" customWidth="1"/>
    <col min="10" max="10" width="4.21875" bestFit="1" customWidth="1"/>
    <col min="11" max="11" width="6.109375" bestFit="1" customWidth="1"/>
    <col min="12" max="12" width="10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</row>
    <row r="3" spans="1:6" x14ac:dyDescent="0.3">
      <c r="A3" s="2">
        <v>2</v>
      </c>
      <c r="B3" s="2" t="s">
        <v>6</v>
      </c>
      <c r="C3" s="2" t="s">
        <v>7</v>
      </c>
      <c r="D3" s="2" t="s">
        <v>8</v>
      </c>
      <c r="E3" s="3" t="s">
        <v>11</v>
      </c>
      <c r="F3" s="2" t="s">
        <v>10</v>
      </c>
    </row>
    <row r="4" spans="1:6" x14ac:dyDescent="0.3">
      <c r="A4" s="2">
        <v>3</v>
      </c>
      <c r="B4" s="2" t="s">
        <v>12</v>
      </c>
      <c r="C4" s="2" t="s">
        <v>7</v>
      </c>
      <c r="D4" s="2" t="s">
        <v>8</v>
      </c>
      <c r="E4" s="3" t="s">
        <v>9</v>
      </c>
      <c r="F4" s="2" t="s">
        <v>13</v>
      </c>
    </row>
    <row r="5" spans="1:6" x14ac:dyDescent="0.3">
      <c r="A5" s="2">
        <v>4</v>
      </c>
      <c r="B5" s="2" t="s">
        <v>14</v>
      </c>
      <c r="C5" s="2" t="s">
        <v>15</v>
      </c>
      <c r="D5" s="2" t="s">
        <v>8</v>
      </c>
      <c r="E5" s="3" t="s">
        <v>9</v>
      </c>
      <c r="F5" s="2" t="s">
        <v>13</v>
      </c>
    </row>
    <row r="6" spans="1:6" x14ac:dyDescent="0.3">
      <c r="A6" s="2">
        <v>5</v>
      </c>
      <c r="B6" s="2" t="s">
        <v>14</v>
      </c>
      <c r="C6" s="2" t="s">
        <v>16</v>
      </c>
      <c r="D6" s="2" t="s">
        <v>17</v>
      </c>
      <c r="E6" s="3" t="s">
        <v>9</v>
      </c>
      <c r="F6" s="2" t="s">
        <v>13</v>
      </c>
    </row>
    <row r="7" spans="1:6" x14ac:dyDescent="0.3">
      <c r="A7" s="2">
        <v>6</v>
      </c>
      <c r="B7" s="2" t="s">
        <v>14</v>
      </c>
      <c r="C7" s="2" t="s">
        <v>16</v>
      </c>
      <c r="D7" s="2" t="s">
        <v>17</v>
      </c>
      <c r="E7" s="3" t="s">
        <v>11</v>
      </c>
      <c r="F7" s="2" t="s">
        <v>10</v>
      </c>
    </row>
    <row r="8" spans="1:6" x14ac:dyDescent="0.3">
      <c r="A8" s="2">
        <v>7</v>
      </c>
      <c r="B8" s="2" t="s">
        <v>12</v>
      </c>
      <c r="C8" s="2" t="s">
        <v>16</v>
      </c>
      <c r="D8" s="2" t="s">
        <v>17</v>
      </c>
      <c r="E8" s="3" t="s">
        <v>11</v>
      </c>
      <c r="F8" s="2" t="s">
        <v>13</v>
      </c>
    </row>
    <row r="9" spans="1:6" x14ac:dyDescent="0.3">
      <c r="A9" s="2">
        <v>8</v>
      </c>
      <c r="B9" s="2" t="s">
        <v>6</v>
      </c>
      <c r="C9" s="2" t="s">
        <v>15</v>
      </c>
      <c r="D9" s="2" t="s">
        <v>8</v>
      </c>
      <c r="E9" s="3" t="s">
        <v>9</v>
      </c>
      <c r="F9" s="2" t="s">
        <v>10</v>
      </c>
    </row>
    <row r="10" spans="1:6" x14ac:dyDescent="0.3">
      <c r="A10" s="2">
        <v>9</v>
      </c>
      <c r="B10" s="2" t="s">
        <v>6</v>
      </c>
      <c r="C10" s="2" t="s">
        <v>16</v>
      </c>
      <c r="D10" s="2" t="s">
        <v>17</v>
      </c>
      <c r="E10" s="3" t="s">
        <v>9</v>
      </c>
      <c r="F10" s="2" t="s">
        <v>13</v>
      </c>
    </row>
    <row r="11" spans="1:6" x14ac:dyDescent="0.3">
      <c r="A11" s="2">
        <v>10</v>
      </c>
      <c r="B11" s="2" t="s">
        <v>14</v>
      </c>
      <c r="C11" s="2" t="s">
        <v>15</v>
      </c>
      <c r="D11" s="2" t="s">
        <v>17</v>
      </c>
      <c r="E11" s="3" t="s">
        <v>9</v>
      </c>
      <c r="F11" s="2" t="s">
        <v>13</v>
      </c>
    </row>
    <row r="12" spans="1:6" x14ac:dyDescent="0.3">
      <c r="A12" s="2">
        <v>11</v>
      </c>
      <c r="B12" s="2" t="s">
        <v>6</v>
      </c>
      <c r="C12" s="2" t="s">
        <v>15</v>
      </c>
      <c r="D12" s="2" t="s">
        <v>17</v>
      </c>
      <c r="E12" s="3" t="s">
        <v>11</v>
      </c>
      <c r="F12" s="2" t="s">
        <v>13</v>
      </c>
    </row>
    <row r="13" spans="1:6" x14ac:dyDescent="0.3">
      <c r="A13" s="2">
        <v>12</v>
      </c>
      <c r="B13" s="2" t="s">
        <v>12</v>
      </c>
      <c r="C13" s="2" t="s">
        <v>15</v>
      </c>
      <c r="D13" s="2" t="s">
        <v>8</v>
      </c>
      <c r="E13" s="3" t="s">
        <v>11</v>
      </c>
      <c r="F13" s="2" t="s">
        <v>13</v>
      </c>
    </row>
    <row r="14" spans="1:6" x14ac:dyDescent="0.3">
      <c r="A14" s="2">
        <v>13</v>
      </c>
      <c r="B14" s="2" t="s">
        <v>12</v>
      </c>
      <c r="C14" s="2" t="s">
        <v>7</v>
      </c>
      <c r="D14" s="2" t="s">
        <v>17</v>
      </c>
      <c r="E14" s="3" t="s">
        <v>9</v>
      </c>
      <c r="F14" s="2" t="s">
        <v>13</v>
      </c>
    </row>
    <row r="15" spans="1:6" x14ac:dyDescent="0.3">
      <c r="A15" s="2">
        <v>14</v>
      </c>
      <c r="B15" s="2" t="s">
        <v>14</v>
      </c>
      <c r="C15" s="2" t="s">
        <v>15</v>
      </c>
      <c r="D15" s="2" t="s">
        <v>8</v>
      </c>
      <c r="E15" s="3" t="s">
        <v>11</v>
      </c>
      <c r="F15" s="2" t="s">
        <v>10</v>
      </c>
    </row>
    <row r="16" spans="1:6" x14ac:dyDescent="0.3">
      <c r="A16" s="2">
        <v>15</v>
      </c>
      <c r="B16" s="2" t="s">
        <v>6</v>
      </c>
      <c r="C16" s="2" t="s">
        <v>7</v>
      </c>
      <c r="D16" s="2" t="s">
        <v>8</v>
      </c>
      <c r="E16" s="3" t="s">
        <v>9</v>
      </c>
      <c r="F16" s="2" t="s">
        <v>10</v>
      </c>
    </row>
    <row r="17" spans="1:6" x14ac:dyDescent="0.3">
      <c r="A17" s="2">
        <v>16</v>
      </c>
      <c r="B17" s="2" t="s">
        <v>6</v>
      </c>
      <c r="C17" s="2" t="s">
        <v>7</v>
      </c>
      <c r="D17" s="2" t="s">
        <v>8</v>
      </c>
      <c r="E17" s="3" t="s">
        <v>11</v>
      </c>
      <c r="F17" s="2" t="s">
        <v>10</v>
      </c>
    </row>
    <row r="18" spans="1:6" x14ac:dyDescent="0.3">
      <c r="A18" s="2">
        <v>17</v>
      </c>
      <c r="B18" s="2" t="s">
        <v>12</v>
      </c>
      <c r="C18" s="2" t="s">
        <v>7</v>
      </c>
      <c r="D18" s="2" t="s">
        <v>8</v>
      </c>
      <c r="E18" s="3" t="s">
        <v>9</v>
      </c>
      <c r="F18" s="2" t="s">
        <v>13</v>
      </c>
    </row>
    <row r="19" spans="1:6" x14ac:dyDescent="0.3">
      <c r="A19" s="2">
        <v>18</v>
      </c>
      <c r="B19" s="2" t="s">
        <v>14</v>
      </c>
      <c r="C19" s="2" t="s">
        <v>15</v>
      </c>
      <c r="D19" s="2" t="s">
        <v>8</v>
      </c>
      <c r="E19" s="3" t="s">
        <v>9</v>
      </c>
      <c r="F19" s="2" t="s">
        <v>13</v>
      </c>
    </row>
    <row r="20" spans="1:6" x14ac:dyDescent="0.3">
      <c r="A20" s="2">
        <v>19</v>
      </c>
      <c r="B20" s="2" t="s">
        <v>14</v>
      </c>
      <c r="C20" s="2" t="s">
        <v>16</v>
      </c>
      <c r="D20" s="2" t="s">
        <v>17</v>
      </c>
      <c r="E20" s="3" t="s">
        <v>9</v>
      </c>
      <c r="F20" s="2" t="s">
        <v>13</v>
      </c>
    </row>
    <row r="21" spans="1:6" x14ac:dyDescent="0.3">
      <c r="A21" s="2">
        <v>20</v>
      </c>
      <c r="B21" s="2" t="s">
        <v>12</v>
      </c>
      <c r="C21" s="2" t="s">
        <v>16</v>
      </c>
      <c r="D21" s="2" t="s">
        <v>17</v>
      </c>
      <c r="E21" s="3" t="s">
        <v>11</v>
      </c>
      <c r="F21" s="2" t="s">
        <v>13</v>
      </c>
    </row>
    <row r="22" spans="1:6" x14ac:dyDescent="0.3">
      <c r="A22" s="2">
        <v>21</v>
      </c>
      <c r="B22" s="2" t="s">
        <v>6</v>
      </c>
      <c r="C22" s="2" t="s">
        <v>15</v>
      </c>
      <c r="D22" s="2" t="s">
        <v>8</v>
      </c>
      <c r="E22" s="3" t="s">
        <v>9</v>
      </c>
      <c r="F22" s="2" t="s">
        <v>10</v>
      </c>
    </row>
    <row r="23" spans="1:6" x14ac:dyDescent="0.3">
      <c r="A23" s="2">
        <v>22</v>
      </c>
      <c r="B23" s="2" t="s">
        <v>6</v>
      </c>
      <c r="C23" s="2" t="s">
        <v>16</v>
      </c>
      <c r="D23" s="2" t="s">
        <v>17</v>
      </c>
      <c r="E23" s="3" t="s">
        <v>9</v>
      </c>
      <c r="F23" s="2" t="s">
        <v>13</v>
      </c>
    </row>
    <row r="24" spans="1:6" x14ac:dyDescent="0.3">
      <c r="A24" s="2">
        <v>23</v>
      </c>
      <c r="B24" s="2" t="s">
        <v>14</v>
      </c>
      <c r="C24" s="2" t="s">
        <v>15</v>
      </c>
      <c r="D24" s="2" t="s">
        <v>17</v>
      </c>
      <c r="E24" s="3" t="s">
        <v>9</v>
      </c>
      <c r="F24" s="2" t="s">
        <v>13</v>
      </c>
    </row>
    <row r="25" spans="1:6" x14ac:dyDescent="0.3">
      <c r="A25" s="2">
        <v>24</v>
      </c>
      <c r="B25" s="2" t="s">
        <v>6</v>
      </c>
      <c r="C25" s="2" t="s">
        <v>15</v>
      </c>
      <c r="D25" s="2" t="s">
        <v>17</v>
      </c>
      <c r="E25" s="3" t="s">
        <v>11</v>
      </c>
      <c r="F25" s="2" t="s">
        <v>13</v>
      </c>
    </row>
    <row r="26" spans="1:6" x14ac:dyDescent="0.3">
      <c r="A26" s="2">
        <v>25</v>
      </c>
      <c r="B26" s="2" t="s">
        <v>12</v>
      </c>
      <c r="C26" s="2" t="s">
        <v>15</v>
      </c>
      <c r="D26" s="2" t="s">
        <v>8</v>
      </c>
      <c r="E26" s="3" t="s">
        <v>11</v>
      </c>
      <c r="F26" s="2" t="s">
        <v>13</v>
      </c>
    </row>
    <row r="27" spans="1:6" x14ac:dyDescent="0.3">
      <c r="A27" s="2">
        <v>26</v>
      </c>
      <c r="B27" s="2" t="s">
        <v>12</v>
      </c>
      <c r="C27" s="2" t="s">
        <v>7</v>
      </c>
      <c r="D27" s="2" t="s">
        <v>17</v>
      </c>
      <c r="E27" s="3" t="s">
        <v>9</v>
      </c>
      <c r="F27" s="2" t="s">
        <v>13</v>
      </c>
    </row>
    <row r="28" spans="1:6" x14ac:dyDescent="0.3">
      <c r="A28" s="2">
        <v>27</v>
      </c>
      <c r="B28" s="2" t="s">
        <v>14</v>
      </c>
      <c r="C28" s="2" t="s">
        <v>15</v>
      </c>
      <c r="D28" s="2" t="s">
        <v>8</v>
      </c>
      <c r="E28" s="3" t="s">
        <v>11</v>
      </c>
      <c r="F28" s="2" t="s">
        <v>13</v>
      </c>
    </row>
    <row r="29" spans="1:6" x14ac:dyDescent="0.3">
      <c r="A29" s="2">
        <v>28</v>
      </c>
      <c r="B29" s="2" t="s">
        <v>6</v>
      </c>
      <c r="C29" s="2" t="s">
        <v>7</v>
      </c>
      <c r="D29" s="2" t="s">
        <v>8</v>
      </c>
      <c r="E29" s="3" t="s">
        <v>9</v>
      </c>
      <c r="F29" s="2" t="s">
        <v>10</v>
      </c>
    </row>
    <row r="30" spans="1:6" x14ac:dyDescent="0.3">
      <c r="A30" s="2">
        <v>29</v>
      </c>
      <c r="B30" s="2" t="s">
        <v>6</v>
      </c>
      <c r="C30" s="2" t="s">
        <v>7</v>
      </c>
      <c r="D30" s="2" t="s">
        <v>8</v>
      </c>
      <c r="E30" s="3" t="s">
        <v>11</v>
      </c>
      <c r="F30" s="2" t="s">
        <v>10</v>
      </c>
    </row>
    <row r="31" spans="1:6" x14ac:dyDescent="0.3">
      <c r="A31" s="2">
        <v>30</v>
      </c>
      <c r="B31" s="2" t="s">
        <v>12</v>
      </c>
      <c r="C31" s="2" t="s">
        <v>7</v>
      </c>
      <c r="D31" s="2" t="s">
        <v>8</v>
      </c>
      <c r="E31" s="3" t="s">
        <v>9</v>
      </c>
      <c r="F31" s="2" t="s">
        <v>13</v>
      </c>
    </row>
    <row r="32" spans="1:6" x14ac:dyDescent="0.3">
      <c r="A32" s="2">
        <v>31</v>
      </c>
      <c r="B32" s="2" t="s">
        <v>14</v>
      </c>
      <c r="C32" s="2" t="s">
        <v>15</v>
      </c>
      <c r="D32" s="2" t="s">
        <v>8</v>
      </c>
      <c r="E32" s="3" t="s">
        <v>9</v>
      </c>
      <c r="F32" s="2" t="s">
        <v>13</v>
      </c>
    </row>
    <row r="33" spans="1:6" x14ac:dyDescent="0.3">
      <c r="A33" s="2">
        <v>32</v>
      </c>
      <c r="B33" s="2" t="s">
        <v>14</v>
      </c>
      <c r="C33" s="2" t="s">
        <v>16</v>
      </c>
      <c r="D33" s="2" t="s">
        <v>17</v>
      </c>
      <c r="E33" s="3" t="s">
        <v>9</v>
      </c>
      <c r="F33" s="2" t="s">
        <v>13</v>
      </c>
    </row>
    <row r="34" spans="1:6" x14ac:dyDescent="0.3">
      <c r="A34" s="2">
        <v>33</v>
      </c>
      <c r="B34" s="2" t="s">
        <v>12</v>
      </c>
      <c r="C34" s="2" t="s">
        <v>16</v>
      </c>
      <c r="D34" s="2" t="s">
        <v>17</v>
      </c>
      <c r="E34" s="3" t="s">
        <v>11</v>
      </c>
      <c r="F34" s="2" t="s">
        <v>13</v>
      </c>
    </row>
    <row r="35" spans="1:6" x14ac:dyDescent="0.3">
      <c r="A35" s="2">
        <v>34</v>
      </c>
      <c r="B35" s="2" t="s">
        <v>6</v>
      </c>
      <c r="C35" s="2" t="s">
        <v>15</v>
      </c>
      <c r="D35" s="2" t="s">
        <v>8</v>
      </c>
      <c r="E35" s="3" t="s">
        <v>9</v>
      </c>
      <c r="F35" s="2" t="s">
        <v>10</v>
      </c>
    </row>
    <row r="36" spans="1:6" x14ac:dyDescent="0.3">
      <c r="A36" s="2">
        <v>35</v>
      </c>
      <c r="B36" s="2" t="s">
        <v>6</v>
      </c>
      <c r="C36" s="2" t="s">
        <v>16</v>
      </c>
      <c r="D36" s="2" t="s">
        <v>17</v>
      </c>
      <c r="E36" s="3" t="s">
        <v>9</v>
      </c>
      <c r="F36" s="2" t="s">
        <v>13</v>
      </c>
    </row>
    <row r="37" spans="1:6" x14ac:dyDescent="0.3">
      <c r="A37" s="2">
        <v>36</v>
      </c>
      <c r="B37" s="2" t="s">
        <v>14</v>
      </c>
      <c r="C37" s="2" t="s">
        <v>15</v>
      </c>
      <c r="D37" s="2" t="s">
        <v>17</v>
      </c>
      <c r="E37" s="3" t="s">
        <v>9</v>
      </c>
      <c r="F37" s="2" t="s">
        <v>13</v>
      </c>
    </row>
    <row r="38" spans="1:6" x14ac:dyDescent="0.3">
      <c r="A38" s="2">
        <v>37</v>
      </c>
      <c r="B38" s="2" t="s">
        <v>6</v>
      </c>
      <c r="C38" s="2" t="s">
        <v>15</v>
      </c>
      <c r="D38" s="2" t="s">
        <v>17</v>
      </c>
      <c r="E38" s="3" t="s">
        <v>11</v>
      </c>
      <c r="F38" s="2" t="s">
        <v>13</v>
      </c>
    </row>
    <row r="39" spans="1:6" x14ac:dyDescent="0.3">
      <c r="A39" s="2">
        <v>38</v>
      </c>
      <c r="B39" s="2" t="s">
        <v>12</v>
      </c>
      <c r="C39" s="2" t="s">
        <v>15</v>
      </c>
      <c r="D39" s="2" t="s">
        <v>8</v>
      </c>
      <c r="E39" s="3" t="s">
        <v>11</v>
      </c>
      <c r="F39" s="2" t="s">
        <v>13</v>
      </c>
    </row>
    <row r="40" spans="1:6" x14ac:dyDescent="0.3">
      <c r="A40" s="2">
        <v>39</v>
      </c>
      <c r="B40" s="2" t="s">
        <v>6</v>
      </c>
      <c r="C40" s="2" t="s">
        <v>15</v>
      </c>
      <c r="D40" s="2" t="s">
        <v>8</v>
      </c>
      <c r="E40" s="3" t="s">
        <v>9</v>
      </c>
      <c r="F40" s="2" t="s">
        <v>10</v>
      </c>
    </row>
    <row r="41" spans="1:6" x14ac:dyDescent="0.3">
      <c r="A41" s="2">
        <v>40</v>
      </c>
      <c r="B41" s="2" t="s">
        <v>6</v>
      </c>
      <c r="C41" s="2" t="s">
        <v>16</v>
      </c>
      <c r="D41" s="2" t="s">
        <v>17</v>
      </c>
      <c r="E41" s="3" t="s">
        <v>9</v>
      </c>
      <c r="F41" s="2" t="s">
        <v>13</v>
      </c>
    </row>
    <row r="42" spans="1:6" x14ac:dyDescent="0.3">
      <c r="A42" s="2">
        <v>41</v>
      </c>
      <c r="B42" s="2" t="s">
        <v>6</v>
      </c>
      <c r="C42" s="2" t="s">
        <v>15</v>
      </c>
      <c r="D42" s="2" t="s">
        <v>8</v>
      </c>
      <c r="E42" s="3" t="s">
        <v>9</v>
      </c>
      <c r="F42" s="2" t="s">
        <v>10</v>
      </c>
    </row>
    <row r="43" spans="1:6" x14ac:dyDescent="0.3">
      <c r="A43" s="2">
        <v>42</v>
      </c>
      <c r="B43" s="2" t="s">
        <v>6</v>
      </c>
      <c r="C43" s="2" t="s">
        <v>16</v>
      </c>
      <c r="D43" s="2" t="s">
        <v>17</v>
      </c>
      <c r="E43" s="3" t="s">
        <v>9</v>
      </c>
      <c r="F43" s="2" t="s">
        <v>13</v>
      </c>
    </row>
    <row r="44" spans="1:6" x14ac:dyDescent="0.3">
      <c r="A44" s="2">
        <v>43</v>
      </c>
      <c r="B44" s="2" t="s">
        <v>6</v>
      </c>
      <c r="C44" s="2" t="s">
        <v>15</v>
      </c>
      <c r="D44" s="2" t="s">
        <v>8</v>
      </c>
      <c r="E44" s="3" t="s">
        <v>9</v>
      </c>
      <c r="F44" s="2" t="s">
        <v>10</v>
      </c>
    </row>
    <row r="45" spans="1:6" x14ac:dyDescent="0.3">
      <c r="A45" s="2">
        <v>44</v>
      </c>
      <c r="B45" s="2" t="s">
        <v>6</v>
      </c>
      <c r="C45" s="2" t="s">
        <v>16</v>
      </c>
      <c r="D45" s="2" t="s">
        <v>17</v>
      </c>
      <c r="E45" s="3" t="s">
        <v>9</v>
      </c>
      <c r="F45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1D17-1B52-4594-8560-25A61EEB72D3}">
  <dimension ref="B2:S80"/>
  <sheetViews>
    <sheetView showGridLines="0" topLeftCell="A49" zoomScale="80" zoomScaleNormal="80" workbookViewId="0">
      <selection activeCell="P71" sqref="P71"/>
    </sheetView>
  </sheetViews>
  <sheetFormatPr defaultRowHeight="14.4" x14ac:dyDescent="0.3"/>
  <cols>
    <col min="2" max="2" width="13.33203125" bestFit="1" customWidth="1"/>
    <col min="3" max="3" width="16.33203125" customWidth="1"/>
    <col min="4" max="4" width="7.44140625" bestFit="1" customWidth="1"/>
    <col min="5" max="6" width="11" bestFit="1" customWidth="1"/>
    <col min="7" max="7" width="8.5546875" bestFit="1" customWidth="1"/>
    <col min="8" max="8" width="16.5546875" bestFit="1" customWidth="1"/>
    <col min="9" max="9" width="15.6640625" bestFit="1" customWidth="1"/>
    <col min="10" max="11" width="14.6640625" customWidth="1"/>
    <col min="12" max="12" width="19.33203125" customWidth="1"/>
    <col min="13" max="14" width="14.6640625" customWidth="1"/>
    <col min="15" max="15" width="22.88671875" bestFit="1" customWidth="1"/>
    <col min="16" max="16" width="26.21875" bestFit="1" customWidth="1"/>
    <col min="17" max="19" width="10.77734375" customWidth="1"/>
  </cols>
  <sheetData>
    <row r="2" spans="2:19" x14ac:dyDescent="0.3">
      <c r="B2" s="6" t="s">
        <v>36</v>
      </c>
    </row>
    <row r="8" spans="2:19" x14ac:dyDescent="0.3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x14ac:dyDescent="0.3">
      <c r="G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ht="15" thickBot="1" x14ac:dyDescent="0.35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ht="15" thickBot="1" x14ac:dyDescent="0.35">
      <c r="B11" s="4" t="s">
        <v>21</v>
      </c>
      <c r="C11" s="4" t="s">
        <v>18</v>
      </c>
      <c r="H11" s="18" t="s">
        <v>28</v>
      </c>
      <c r="I11" s="18" t="s">
        <v>38</v>
      </c>
      <c r="J11" s="19"/>
      <c r="K11" s="19"/>
      <c r="L11" s="19"/>
      <c r="M11" s="19"/>
      <c r="N11" s="19"/>
      <c r="O11" s="20" t="s">
        <v>24</v>
      </c>
      <c r="P11" s="20" t="s">
        <v>26</v>
      </c>
    </row>
    <row r="12" spans="2:19" ht="42" thickBot="1" x14ac:dyDescent="0.35">
      <c r="B12" s="4" t="s">
        <v>20</v>
      </c>
      <c r="C12" t="s">
        <v>12</v>
      </c>
      <c r="D12" t="s">
        <v>14</v>
      </c>
      <c r="E12" t="s">
        <v>6</v>
      </c>
      <c r="F12" t="s">
        <v>19</v>
      </c>
      <c r="H12" s="21" t="s">
        <v>5</v>
      </c>
      <c r="I12" s="21" t="s">
        <v>1</v>
      </c>
      <c r="J12" s="21" t="s">
        <v>29</v>
      </c>
      <c r="K12" s="21" t="s">
        <v>30</v>
      </c>
      <c r="L12" s="21" t="s">
        <v>31</v>
      </c>
      <c r="M12" s="21" t="s">
        <v>32</v>
      </c>
      <c r="N12" s="21" t="s">
        <v>33</v>
      </c>
      <c r="O12" s="21" t="s">
        <v>34</v>
      </c>
      <c r="P12" s="21" t="s">
        <v>35</v>
      </c>
    </row>
    <row r="13" spans="2:19" ht="15" thickBot="1" x14ac:dyDescent="0.35">
      <c r="B13" s="5" t="s">
        <v>10</v>
      </c>
      <c r="C13" s="6"/>
      <c r="D13" s="6">
        <v>2</v>
      </c>
      <c r="E13" s="6">
        <v>12</v>
      </c>
      <c r="F13" s="6">
        <v>14</v>
      </c>
      <c r="H13" s="22" t="s">
        <v>10</v>
      </c>
      <c r="I13" s="22" t="s">
        <v>12</v>
      </c>
      <c r="J13" s="23">
        <v>0</v>
      </c>
      <c r="K13" s="23">
        <v>3.5</v>
      </c>
      <c r="L13" s="23">
        <f>J13-K13</f>
        <v>-3.5</v>
      </c>
      <c r="M13" s="23">
        <f>ABS(L13)</f>
        <v>3.5</v>
      </c>
      <c r="N13" s="23">
        <f>M13-0.5</f>
        <v>3</v>
      </c>
      <c r="O13" s="23">
        <f>N13^2/K13</f>
        <v>2.5714285714285716</v>
      </c>
      <c r="P13" s="23">
        <f>M13^2/K13</f>
        <v>3.5</v>
      </c>
      <c r="Q13" s="9"/>
      <c r="R13" s="9"/>
      <c r="S13" s="9"/>
    </row>
    <row r="14" spans="2:19" ht="15" thickBot="1" x14ac:dyDescent="0.35">
      <c r="B14" s="5" t="s">
        <v>13</v>
      </c>
      <c r="C14" s="6">
        <v>11</v>
      </c>
      <c r="D14" s="6">
        <v>10</v>
      </c>
      <c r="E14" s="6">
        <v>9</v>
      </c>
      <c r="F14" s="6">
        <v>30</v>
      </c>
      <c r="H14" s="22" t="s">
        <v>13</v>
      </c>
      <c r="I14" s="22" t="s">
        <v>12</v>
      </c>
      <c r="J14" s="23">
        <v>11</v>
      </c>
      <c r="K14" s="23">
        <v>7.5</v>
      </c>
      <c r="L14" s="23">
        <f t="shared" ref="L14:L18" si="0">J14-K14</f>
        <v>3.5</v>
      </c>
      <c r="M14" s="23">
        <f t="shared" ref="M14:M18" si="1">ABS(L14)</f>
        <v>3.5</v>
      </c>
      <c r="N14" s="23">
        <f t="shared" ref="N14:N18" si="2">M14-0.5</f>
        <v>3</v>
      </c>
      <c r="O14" s="23">
        <f t="shared" ref="O14:O18" si="3">N14^2/K14</f>
        <v>1.2</v>
      </c>
      <c r="P14" s="23">
        <f t="shared" ref="P14:P18" si="4">M14^2/K14</f>
        <v>1.6333333333333333</v>
      </c>
      <c r="Q14" s="9"/>
      <c r="R14" s="9"/>
      <c r="S14" s="9"/>
    </row>
    <row r="15" spans="2:19" ht="15" thickBot="1" x14ac:dyDescent="0.35">
      <c r="B15" s="5" t="s">
        <v>19</v>
      </c>
      <c r="C15" s="6">
        <v>11</v>
      </c>
      <c r="D15" s="6">
        <v>12</v>
      </c>
      <c r="E15" s="6">
        <v>21</v>
      </c>
      <c r="F15" s="6">
        <v>44</v>
      </c>
      <c r="H15" s="22" t="s">
        <v>10</v>
      </c>
      <c r="I15" s="22" t="s">
        <v>14</v>
      </c>
      <c r="J15" s="23">
        <v>2</v>
      </c>
      <c r="K15" s="23">
        <v>3.8181818181818183</v>
      </c>
      <c r="L15" s="23">
        <f t="shared" si="0"/>
        <v>-1.8181818181818183</v>
      </c>
      <c r="M15" s="23">
        <f t="shared" si="1"/>
        <v>1.8181818181818183</v>
      </c>
      <c r="N15" s="23">
        <f t="shared" si="2"/>
        <v>1.3181818181818183</v>
      </c>
      <c r="O15" s="23">
        <f t="shared" si="3"/>
        <v>0.45508658008658015</v>
      </c>
      <c r="P15" s="23">
        <f t="shared" si="4"/>
        <v>0.8658008658008659</v>
      </c>
      <c r="Q15" s="9"/>
      <c r="R15" s="9"/>
      <c r="S15" s="9"/>
    </row>
    <row r="16" spans="2:19" ht="15" thickBot="1" x14ac:dyDescent="0.35">
      <c r="H16" s="22" t="s">
        <v>13</v>
      </c>
      <c r="I16" s="22" t="s">
        <v>14</v>
      </c>
      <c r="J16" s="23">
        <v>10</v>
      </c>
      <c r="K16" s="23">
        <v>8.1818181818181817</v>
      </c>
      <c r="L16" s="23">
        <f t="shared" si="0"/>
        <v>1.8181818181818183</v>
      </c>
      <c r="M16" s="23">
        <f t="shared" si="1"/>
        <v>1.8181818181818183</v>
      </c>
      <c r="N16" s="23">
        <f t="shared" si="2"/>
        <v>1.3181818181818183</v>
      </c>
      <c r="O16" s="23">
        <f t="shared" si="3"/>
        <v>0.21237373737373744</v>
      </c>
      <c r="P16" s="23">
        <f t="shared" si="4"/>
        <v>0.40404040404040409</v>
      </c>
      <c r="Q16" s="9"/>
      <c r="R16" s="9"/>
      <c r="S16" s="9"/>
    </row>
    <row r="17" spans="2:19" ht="15" thickBot="1" x14ac:dyDescent="0.35">
      <c r="B17" s="39" t="s">
        <v>22</v>
      </c>
      <c r="C17" s="39"/>
      <c r="D17" s="39"/>
      <c r="E17" s="39"/>
      <c r="F17" s="39"/>
      <c r="H17" s="22" t="s">
        <v>10</v>
      </c>
      <c r="I17" s="22" t="s">
        <v>6</v>
      </c>
      <c r="J17" s="23">
        <v>12</v>
      </c>
      <c r="K17" s="23">
        <v>6.6818181818181817</v>
      </c>
      <c r="L17" s="23">
        <f t="shared" si="0"/>
        <v>5.3181818181818183</v>
      </c>
      <c r="M17" s="23">
        <f t="shared" si="1"/>
        <v>5.3181818181818183</v>
      </c>
      <c r="N17" s="23">
        <f t="shared" si="2"/>
        <v>4.8181818181818183</v>
      </c>
      <c r="O17" s="23">
        <f t="shared" si="3"/>
        <v>3.4743351886209033</v>
      </c>
      <c r="P17" s="23">
        <f t="shared" si="4"/>
        <v>4.2328385899814478</v>
      </c>
      <c r="Q17" s="9"/>
      <c r="R17" s="9"/>
      <c r="S17" s="9"/>
    </row>
    <row r="18" spans="2:19" ht="15" thickBot="1" x14ac:dyDescent="0.35">
      <c r="B18" s="35" t="s">
        <v>5</v>
      </c>
      <c r="C18" s="35" t="s">
        <v>1</v>
      </c>
      <c r="D18" s="35"/>
      <c r="E18" s="35"/>
      <c r="F18" s="35"/>
      <c r="H18" s="22" t="s">
        <v>13</v>
      </c>
      <c r="I18" s="22" t="s">
        <v>6</v>
      </c>
      <c r="J18" s="23">
        <v>9</v>
      </c>
      <c r="K18" s="23">
        <v>14.318181818181818</v>
      </c>
      <c r="L18" s="23">
        <f t="shared" si="0"/>
        <v>-5.3181818181818183</v>
      </c>
      <c r="M18" s="23">
        <f t="shared" si="1"/>
        <v>5.3181818181818183</v>
      </c>
      <c r="N18" s="23">
        <f t="shared" si="2"/>
        <v>4.8181818181818183</v>
      </c>
      <c r="O18" s="23">
        <f t="shared" si="3"/>
        <v>1.6213564213564213</v>
      </c>
      <c r="P18" s="23">
        <f t="shared" si="4"/>
        <v>1.9753246753246754</v>
      </c>
      <c r="Q18" s="9"/>
      <c r="R18" s="9"/>
      <c r="S18" s="9"/>
    </row>
    <row r="19" spans="2:19" ht="18" thickBot="1" x14ac:dyDescent="0.35">
      <c r="B19" s="35"/>
      <c r="C19" s="10" t="s">
        <v>12</v>
      </c>
      <c r="D19" s="10" t="s">
        <v>14</v>
      </c>
      <c r="E19" s="10" t="s">
        <v>6</v>
      </c>
      <c r="F19" s="10" t="s">
        <v>19</v>
      </c>
      <c r="H19" s="32" t="s">
        <v>25</v>
      </c>
      <c r="I19" s="33"/>
      <c r="J19" s="33"/>
      <c r="K19" s="33"/>
      <c r="L19" s="33"/>
      <c r="M19" s="33"/>
      <c r="N19" s="34"/>
      <c r="O19" s="27">
        <f>SUM(O13:O18)</f>
        <v>9.5345804988662124</v>
      </c>
      <c r="P19" s="27">
        <f>SUM(P13:P18)</f>
        <v>12.611337868480724</v>
      </c>
    </row>
    <row r="20" spans="2:19" ht="18" thickBot="1" x14ac:dyDescent="0.35">
      <c r="B20" s="11" t="s">
        <v>10</v>
      </c>
      <c r="C20" s="16"/>
      <c r="D20" s="16">
        <v>2</v>
      </c>
      <c r="E20" s="16">
        <v>12</v>
      </c>
      <c r="F20" s="16">
        <v>14</v>
      </c>
      <c r="H20" s="32" t="s">
        <v>27</v>
      </c>
      <c r="I20" s="33"/>
      <c r="J20" s="33"/>
      <c r="K20" s="33"/>
      <c r="L20" s="33"/>
      <c r="M20" s="33"/>
      <c r="N20" s="34"/>
      <c r="O20" s="26">
        <f>2*_xlfn.CHISQ.DIST(O19, 2,FALSE )</f>
        <v>8.5033910376884122E-3</v>
      </c>
      <c r="P20" s="26">
        <f>2*_xlfn.CHISQ.DIST(P19, 2,FALSE )</f>
        <v>1.8259243368186451E-3</v>
      </c>
    </row>
    <row r="21" spans="2:19" ht="15" thickBot="1" x14ac:dyDescent="0.35">
      <c r="B21" s="11" t="s">
        <v>13</v>
      </c>
      <c r="C21" s="16">
        <v>11</v>
      </c>
      <c r="D21" s="16">
        <v>10</v>
      </c>
      <c r="E21" s="16">
        <v>9</v>
      </c>
      <c r="F21" s="16">
        <v>30</v>
      </c>
    </row>
    <row r="22" spans="2:19" ht="15" thickBot="1" x14ac:dyDescent="0.35">
      <c r="B22" s="13" t="s">
        <v>19</v>
      </c>
      <c r="C22" s="14">
        <v>11</v>
      </c>
      <c r="D22" s="14">
        <v>12</v>
      </c>
      <c r="E22" s="14">
        <v>21</v>
      </c>
      <c r="F22" s="14">
        <v>44</v>
      </c>
    </row>
    <row r="23" spans="2:19" ht="18" thickBot="1" x14ac:dyDescent="0.35">
      <c r="O23" s="26">
        <f>_xlfn.CHISQ.DIST.RT(O19, 2)</f>
        <v>8.5033910376884122E-3</v>
      </c>
      <c r="P23" s="26">
        <f>_xlfn.CHISQ.DIST.RT(P19, 2)</f>
        <v>1.8259243368186453E-3</v>
      </c>
    </row>
    <row r="24" spans="2:19" ht="15" thickBot="1" x14ac:dyDescent="0.35">
      <c r="B24" s="39" t="s">
        <v>23</v>
      </c>
      <c r="C24" s="39"/>
      <c r="D24" s="39"/>
      <c r="E24" s="39"/>
      <c r="F24" s="39"/>
    </row>
    <row r="25" spans="2:19" ht="15" thickBot="1" x14ac:dyDescent="0.35">
      <c r="B25" s="35" t="s">
        <v>5</v>
      </c>
      <c r="C25" s="35" t="s">
        <v>1</v>
      </c>
      <c r="D25" s="35"/>
      <c r="E25" s="35"/>
      <c r="F25" s="35"/>
    </row>
    <row r="26" spans="2:19" ht="15" thickBot="1" x14ac:dyDescent="0.35">
      <c r="B26" s="35"/>
      <c r="C26" s="10" t="s">
        <v>12</v>
      </c>
      <c r="D26" s="10" t="s">
        <v>14</v>
      </c>
      <c r="E26" s="10" t="s">
        <v>6</v>
      </c>
      <c r="F26" s="10" t="s">
        <v>19</v>
      </c>
    </row>
    <row r="27" spans="2:19" ht="15" thickBot="1" x14ac:dyDescent="0.35">
      <c r="B27" s="11" t="s">
        <v>10</v>
      </c>
      <c r="C27" s="12">
        <f>C22*F20/F22</f>
        <v>3.5</v>
      </c>
      <c r="D27" s="12">
        <f>D22*F20/F22</f>
        <v>3.8181818181818183</v>
      </c>
      <c r="E27" s="12">
        <f>E22*F20/F22</f>
        <v>6.6818181818181817</v>
      </c>
      <c r="F27" s="12">
        <f>SUM(C27:E27)</f>
        <v>14</v>
      </c>
    </row>
    <row r="28" spans="2:19" ht="15" thickBot="1" x14ac:dyDescent="0.35">
      <c r="B28" s="11" t="s">
        <v>13</v>
      </c>
      <c r="C28" s="12">
        <f>C22*F21/F22</f>
        <v>7.5</v>
      </c>
      <c r="D28" s="12">
        <f>D22*F21/F22</f>
        <v>8.1818181818181817</v>
      </c>
      <c r="E28" s="12">
        <f>E22*F21/F22</f>
        <v>14.318181818181818</v>
      </c>
      <c r="F28" s="12">
        <f>SUM(C28:E28)</f>
        <v>30</v>
      </c>
    </row>
    <row r="29" spans="2:19" ht="15" thickBot="1" x14ac:dyDescent="0.35">
      <c r="B29" s="13" t="s">
        <v>19</v>
      </c>
      <c r="C29" s="14">
        <v>11</v>
      </c>
      <c r="D29" s="14">
        <v>12</v>
      </c>
      <c r="E29" s="14">
        <v>15</v>
      </c>
      <c r="F29" s="15">
        <f>SUM(F27:F28)</f>
        <v>44</v>
      </c>
    </row>
    <row r="35" spans="2:19" ht="15" thickBot="1" x14ac:dyDescent="0.35"/>
    <row r="36" spans="2:19" ht="15" thickBot="1" x14ac:dyDescent="0.35">
      <c r="B36" s="4" t="s">
        <v>21</v>
      </c>
      <c r="C36" s="4" t="s">
        <v>18</v>
      </c>
      <c r="H36" s="21" t="s">
        <v>28</v>
      </c>
      <c r="I36" s="21" t="s">
        <v>38</v>
      </c>
      <c r="J36" s="24"/>
      <c r="K36" s="24"/>
      <c r="L36" s="24"/>
      <c r="M36" s="24"/>
      <c r="N36" s="24"/>
      <c r="O36" s="21" t="s">
        <v>24</v>
      </c>
      <c r="P36" s="21" t="s">
        <v>26</v>
      </c>
    </row>
    <row r="37" spans="2:19" ht="42" thickBot="1" x14ac:dyDescent="0.35">
      <c r="B37" s="4" t="s">
        <v>20</v>
      </c>
      <c r="C37" t="s">
        <v>16</v>
      </c>
      <c r="D37" t="s">
        <v>7</v>
      </c>
      <c r="E37" t="s">
        <v>15</v>
      </c>
      <c r="F37" t="s">
        <v>19</v>
      </c>
      <c r="G37" s="8"/>
      <c r="H37" s="21" t="s">
        <v>5</v>
      </c>
      <c r="I37" s="21" t="s">
        <v>37</v>
      </c>
      <c r="J37" s="21" t="s">
        <v>29</v>
      </c>
      <c r="K37" s="21" t="s">
        <v>30</v>
      </c>
      <c r="L37" s="21" t="s">
        <v>31</v>
      </c>
      <c r="M37" s="21" t="s">
        <v>32</v>
      </c>
      <c r="N37" s="21" t="s">
        <v>33</v>
      </c>
      <c r="O37" s="21" t="s">
        <v>34</v>
      </c>
      <c r="P37" s="21" t="s">
        <v>35</v>
      </c>
      <c r="Q37" s="8"/>
      <c r="R37" s="8"/>
      <c r="S37" s="8"/>
    </row>
    <row r="38" spans="2:19" ht="15" thickBot="1" x14ac:dyDescent="0.35">
      <c r="B38" s="5" t="s">
        <v>10</v>
      </c>
      <c r="C38" s="6">
        <v>1</v>
      </c>
      <c r="D38" s="6">
        <v>6</v>
      </c>
      <c r="E38" s="6">
        <v>7</v>
      </c>
      <c r="F38" s="6">
        <v>14</v>
      </c>
      <c r="G38" s="7"/>
      <c r="H38" s="22" t="s">
        <v>10</v>
      </c>
      <c r="I38" s="22" t="s">
        <v>16</v>
      </c>
      <c r="J38" s="23">
        <f>C46</f>
        <v>1</v>
      </c>
      <c r="K38" s="23">
        <f>C53</f>
        <v>4.1363636363636367</v>
      </c>
      <c r="L38" s="23">
        <f>J38-K38</f>
        <v>-3.1363636363636367</v>
      </c>
      <c r="M38" s="23">
        <f>ABS(L38)</f>
        <v>3.1363636363636367</v>
      </c>
      <c r="N38" s="23">
        <f>M38-0.5</f>
        <v>2.6363636363636367</v>
      </c>
      <c r="O38" s="23">
        <f>N38^2/K38</f>
        <v>1.6803196803196805</v>
      </c>
      <c r="P38" s="23">
        <f>M38^2/K38</f>
        <v>2.3781218781218785</v>
      </c>
      <c r="Q38" s="7"/>
      <c r="R38" s="7"/>
      <c r="S38" s="7"/>
    </row>
    <row r="39" spans="2:19" ht="15" thickBot="1" x14ac:dyDescent="0.35">
      <c r="B39" s="5" t="s">
        <v>13</v>
      </c>
      <c r="C39" s="6">
        <v>12</v>
      </c>
      <c r="D39" s="6">
        <v>5</v>
      </c>
      <c r="E39" s="6">
        <v>13</v>
      </c>
      <c r="F39" s="6">
        <v>30</v>
      </c>
      <c r="H39" s="22" t="s">
        <v>13</v>
      </c>
      <c r="I39" s="22" t="s">
        <v>16</v>
      </c>
      <c r="J39" s="23">
        <f>C47</f>
        <v>12</v>
      </c>
      <c r="K39" s="23">
        <f>C54</f>
        <v>8.8636363636363633</v>
      </c>
      <c r="L39" s="23">
        <f t="shared" ref="L39:L43" si="5">J39-K39</f>
        <v>3.1363636363636367</v>
      </c>
      <c r="M39" s="23">
        <f t="shared" ref="M39:M43" si="6">ABS(L39)</f>
        <v>3.1363636363636367</v>
      </c>
      <c r="N39" s="23">
        <f t="shared" ref="N39:N43" si="7">M39-0.5</f>
        <v>2.6363636363636367</v>
      </c>
      <c r="O39" s="23">
        <f t="shared" ref="O39:O43" si="8">N39^2/K39</f>
        <v>0.78414918414918433</v>
      </c>
      <c r="P39" s="23">
        <f t="shared" ref="P39:P43" si="9">M39^2/K39</f>
        <v>1.1097902097902101</v>
      </c>
    </row>
    <row r="40" spans="2:19" ht="15" thickBot="1" x14ac:dyDescent="0.35">
      <c r="B40" s="5" t="s">
        <v>19</v>
      </c>
      <c r="C40" s="6">
        <v>13</v>
      </c>
      <c r="D40" s="6">
        <v>11</v>
      </c>
      <c r="E40" s="6">
        <v>20</v>
      </c>
      <c r="F40" s="6">
        <v>44</v>
      </c>
      <c r="H40" s="22" t="s">
        <v>10</v>
      </c>
      <c r="I40" s="22" t="s">
        <v>7</v>
      </c>
      <c r="J40" s="23">
        <f>D46</f>
        <v>6</v>
      </c>
      <c r="K40" s="23">
        <f>D53</f>
        <v>3.5</v>
      </c>
      <c r="L40" s="23">
        <f t="shared" si="5"/>
        <v>2.5</v>
      </c>
      <c r="M40" s="23">
        <f t="shared" si="6"/>
        <v>2.5</v>
      </c>
      <c r="N40" s="23">
        <f t="shared" si="7"/>
        <v>2</v>
      </c>
      <c r="O40" s="23">
        <f t="shared" si="8"/>
        <v>1.1428571428571428</v>
      </c>
      <c r="P40" s="23">
        <f t="shared" si="9"/>
        <v>1.7857142857142858</v>
      </c>
      <c r="Q40" s="4"/>
      <c r="R40" s="4"/>
      <c r="S40" s="4"/>
    </row>
    <row r="41" spans="2:19" ht="15" thickBot="1" x14ac:dyDescent="0.35">
      <c r="H41" s="22" t="s">
        <v>13</v>
      </c>
      <c r="I41" s="22" t="s">
        <v>7</v>
      </c>
      <c r="J41" s="23">
        <f>D47</f>
        <v>5</v>
      </c>
      <c r="K41" s="23">
        <f>D54</f>
        <v>7.5</v>
      </c>
      <c r="L41" s="23">
        <f t="shared" si="5"/>
        <v>-2.5</v>
      </c>
      <c r="M41" s="23">
        <f t="shared" si="6"/>
        <v>2.5</v>
      </c>
      <c r="N41" s="23">
        <f t="shared" si="7"/>
        <v>2</v>
      </c>
      <c r="O41" s="23">
        <f t="shared" si="8"/>
        <v>0.53333333333333333</v>
      </c>
      <c r="P41" s="23">
        <f t="shared" si="9"/>
        <v>0.83333333333333337</v>
      </c>
    </row>
    <row r="42" spans="2:19" ht="15" thickBot="1" x14ac:dyDescent="0.35">
      <c r="H42" s="22" t="s">
        <v>10</v>
      </c>
      <c r="I42" s="22" t="s">
        <v>15</v>
      </c>
      <c r="J42" s="23">
        <f>E46</f>
        <v>7</v>
      </c>
      <c r="K42" s="23">
        <f>E53</f>
        <v>6.3636363636363633</v>
      </c>
      <c r="L42" s="23">
        <f t="shared" si="5"/>
        <v>0.63636363636363669</v>
      </c>
      <c r="M42" s="23">
        <f t="shared" si="6"/>
        <v>0.63636363636363669</v>
      </c>
      <c r="N42" s="23">
        <f t="shared" si="7"/>
        <v>0.13636363636363669</v>
      </c>
      <c r="O42" s="23">
        <f t="shared" si="8"/>
        <v>2.9220779220779361E-3</v>
      </c>
      <c r="P42" s="23">
        <f t="shared" si="9"/>
        <v>6.3636363636363713E-2</v>
      </c>
    </row>
    <row r="43" spans="2:19" ht="15" thickBot="1" x14ac:dyDescent="0.35">
      <c r="B43" s="39" t="s">
        <v>22</v>
      </c>
      <c r="C43" s="39"/>
      <c r="D43" s="39"/>
      <c r="E43" s="39"/>
      <c r="F43" s="39"/>
      <c r="H43" s="22" t="s">
        <v>13</v>
      </c>
      <c r="I43" s="22" t="s">
        <v>15</v>
      </c>
      <c r="J43" s="23">
        <f>E47</f>
        <v>13</v>
      </c>
      <c r="K43" s="23">
        <f>E54</f>
        <v>13.636363636363637</v>
      </c>
      <c r="L43" s="23">
        <f t="shared" si="5"/>
        <v>-0.63636363636363669</v>
      </c>
      <c r="M43" s="23">
        <f t="shared" si="6"/>
        <v>0.63636363636363669</v>
      </c>
      <c r="N43" s="23">
        <f t="shared" si="7"/>
        <v>0.13636363636363669</v>
      </c>
      <c r="O43" s="23">
        <f t="shared" si="8"/>
        <v>1.36363636363637E-3</v>
      </c>
      <c r="P43" s="23">
        <f t="shared" si="9"/>
        <v>2.9696969696969729E-2</v>
      </c>
    </row>
    <row r="44" spans="2:19" ht="18" thickBot="1" x14ac:dyDescent="0.35">
      <c r="B44" s="35" t="s">
        <v>5</v>
      </c>
      <c r="C44" s="35" t="s">
        <v>37</v>
      </c>
      <c r="D44" s="35"/>
      <c r="E44" s="35"/>
      <c r="F44" s="35"/>
      <c r="H44" s="32" t="s">
        <v>25</v>
      </c>
      <c r="I44" s="33"/>
      <c r="J44" s="33"/>
      <c r="K44" s="33"/>
      <c r="L44" s="33"/>
      <c r="M44" s="33"/>
      <c r="N44" s="34"/>
      <c r="O44" s="27">
        <f>SUM(O38:O43)</f>
        <v>4.1449450549450546</v>
      </c>
      <c r="P44" s="27">
        <f>SUM(P38:P43)</f>
        <v>6.2002930402930403</v>
      </c>
    </row>
    <row r="45" spans="2:19" ht="18" thickBot="1" x14ac:dyDescent="0.35">
      <c r="B45" s="35"/>
      <c r="C45" s="10" t="s">
        <v>16</v>
      </c>
      <c r="D45" s="10" t="s">
        <v>7</v>
      </c>
      <c r="E45" s="10" t="s">
        <v>15</v>
      </c>
      <c r="F45" s="10" t="s">
        <v>19</v>
      </c>
      <c r="H45" s="32" t="s">
        <v>27</v>
      </c>
      <c r="I45" s="33"/>
      <c r="J45" s="33"/>
      <c r="K45" s="33"/>
      <c r="L45" s="33"/>
      <c r="M45" s="33"/>
      <c r="N45" s="34"/>
      <c r="O45" s="26">
        <f>2*_xlfn.CHISQ.DIST(O44, 2,FALSE )</f>
        <v>0.12587416928701359</v>
      </c>
      <c r="P45" s="26">
        <f>2*_xlfn.CHISQ.DIST(P44, 2,FALSE )</f>
        <v>4.5042602261360455E-2</v>
      </c>
    </row>
    <row r="46" spans="2:19" ht="15" thickBot="1" x14ac:dyDescent="0.35">
      <c r="B46" s="11" t="s">
        <v>10</v>
      </c>
      <c r="C46" s="16">
        <v>1</v>
      </c>
      <c r="D46" s="16">
        <v>6</v>
      </c>
      <c r="E46" s="16">
        <v>7</v>
      </c>
      <c r="F46" s="16">
        <v>14</v>
      </c>
    </row>
    <row r="47" spans="2:19" ht="15" thickBot="1" x14ac:dyDescent="0.35">
      <c r="B47" s="11" t="s">
        <v>13</v>
      </c>
      <c r="C47" s="16">
        <v>12</v>
      </c>
      <c r="D47" s="16">
        <v>5</v>
      </c>
      <c r="E47" s="16">
        <v>13</v>
      </c>
      <c r="F47" s="16">
        <v>30</v>
      </c>
    </row>
    <row r="48" spans="2:19" ht="18" thickBot="1" x14ac:dyDescent="0.35">
      <c r="B48" s="13" t="s">
        <v>19</v>
      </c>
      <c r="C48" s="14">
        <v>13</v>
      </c>
      <c r="D48" s="14">
        <v>11</v>
      </c>
      <c r="E48" s="14">
        <v>20</v>
      </c>
      <c r="F48" s="14">
        <v>44</v>
      </c>
      <c r="O48" s="26">
        <f>_xlfn.CHISQ.DIST.RT(O44, 2)</f>
        <v>0.12587416928701362</v>
      </c>
      <c r="P48" s="26">
        <f>_xlfn.CHISQ.DIST.RT(P44, 2)</f>
        <v>4.5042602261360462E-2</v>
      </c>
    </row>
    <row r="49" spans="2:16" ht="15" thickBot="1" x14ac:dyDescent="0.35"/>
    <row r="50" spans="2:16" ht="15" thickBot="1" x14ac:dyDescent="0.35">
      <c r="B50" s="39" t="s">
        <v>23</v>
      </c>
      <c r="C50" s="39"/>
      <c r="D50" s="39"/>
      <c r="E50" s="39"/>
      <c r="F50" s="39"/>
    </row>
    <row r="51" spans="2:16" ht="15" thickBot="1" x14ac:dyDescent="0.35">
      <c r="B51" s="35" t="s">
        <v>5</v>
      </c>
      <c r="C51" s="35" t="s">
        <v>37</v>
      </c>
      <c r="D51" s="35"/>
      <c r="E51" s="35"/>
      <c r="F51" s="35"/>
    </row>
    <row r="52" spans="2:16" ht="15" thickBot="1" x14ac:dyDescent="0.35">
      <c r="B52" s="35"/>
      <c r="C52" s="10" t="s">
        <v>16</v>
      </c>
      <c r="D52" s="10" t="s">
        <v>7</v>
      </c>
      <c r="E52" s="10" t="s">
        <v>15</v>
      </c>
      <c r="F52" s="10" t="s">
        <v>19</v>
      </c>
    </row>
    <row r="53" spans="2:16" ht="15" thickBot="1" x14ac:dyDescent="0.35">
      <c r="B53" s="11" t="s">
        <v>10</v>
      </c>
      <c r="C53" s="12">
        <f>C48*F46/F48</f>
        <v>4.1363636363636367</v>
      </c>
      <c r="D53" s="12">
        <f>D48*F46/F48</f>
        <v>3.5</v>
      </c>
      <c r="E53" s="12">
        <f>E48*F46/F48</f>
        <v>6.3636363636363633</v>
      </c>
      <c r="F53" s="12">
        <f>SUM(C53:E53)</f>
        <v>14</v>
      </c>
    </row>
    <row r="54" spans="2:16" ht="15" thickBot="1" x14ac:dyDescent="0.35">
      <c r="B54" s="11" t="s">
        <v>13</v>
      </c>
      <c r="C54" s="12">
        <f>C48*F47/F48</f>
        <v>8.8636363636363633</v>
      </c>
      <c r="D54" s="12">
        <f>D48*F47/F48</f>
        <v>7.5</v>
      </c>
      <c r="E54" s="12">
        <f>E48*F47/F48</f>
        <v>13.636363636363637</v>
      </c>
      <c r="F54" s="12">
        <f>SUM(C54:E54)</f>
        <v>30</v>
      </c>
    </row>
    <row r="55" spans="2:16" ht="15" thickBot="1" x14ac:dyDescent="0.35">
      <c r="B55" s="13" t="s">
        <v>19</v>
      </c>
      <c r="C55" s="14">
        <v>11</v>
      </c>
      <c r="D55" s="14">
        <v>12</v>
      </c>
      <c r="E55" s="14">
        <v>15</v>
      </c>
      <c r="F55" s="15">
        <f>SUM(F53:F54)</f>
        <v>44</v>
      </c>
    </row>
    <row r="60" spans="2:16" ht="15" thickBot="1" x14ac:dyDescent="0.35"/>
    <row r="61" spans="2:16" ht="15" thickBot="1" x14ac:dyDescent="0.35">
      <c r="B61" s="4" t="s">
        <v>21</v>
      </c>
      <c r="C61" s="4" t="s">
        <v>18</v>
      </c>
      <c r="H61" s="21" t="s">
        <v>28</v>
      </c>
      <c r="I61" s="21" t="s">
        <v>38</v>
      </c>
      <c r="J61" s="24"/>
      <c r="K61" s="24"/>
      <c r="L61" s="24"/>
      <c r="M61" s="24"/>
      <c r="N61" s="24"/>
      <c r="O61" s="28" t="s">
        <v>24</v>
      </c>
      <c r="P61" s="28" t="s">
        <v>26</v>
      </c>
    </row>
    <row r="62" spans="2:16" ht="42" thickBot="1" x14ac:dyDescent="0.35">
      <c r="B62" s="4" t="s">
        <v>20</v>
      </c>
      <c r="C62" t="s">
        <v>8</v>
      </c>
      <c r="D62" t="s">
        <v>17</v>
      </c>
      <c r="E62" t="s">
        <v>19</v>
      </c>
      <c r="H62" s="21" t="s">
        <v>5</v>
      </c>
      <c r="I62" s="21" t="s">
        <v>3</v>
      </c>
      <c r="J62" s="21" t="s">
        <v>29</v>
      </c>
      <c r="K62" s="21" t="s">
        <v>30</v>
      </c>
      <c r="L62" s="21" t="s">
        <v>31</v>
      </c>
      <c r="M62" s="21" t="s">
        <v>32</v>
      </c>
      <c r="N62" s="21" t="s">
        <v>33</v>
      </c>
      <c r="O62" s="21" t="s">
        <v>34</v>
      </c>
      <c r="P62" s="21" t="s">
        <v>35</v>
      </c>
    </row>
    <row r="63" spans="2:16" ht="15" thickBot="1" x14ac:dyDescent="0.35">
      <c r="B63" s="5" t="s">
        <v>10</v>
      </c>
      <c r="C63" s="6">
        <v>13</v>
      </c>
      <c r="D63" s="6">
        <v>1</v>
      </c>
      <c r="E63" s="6">
        <v>14</v>
      </c>
      <c r="H63" s="22" t="s">
        <v>10</v>
      </c>
      <c r="I63" s="22" t="s">
        <v>8</v>
      </c>
      <c r="J63" s="23">
        <f>C71</f>
        <v>13</v>
      </c>
      <c r="K63" s="23">
        <f>C78</f>
        <v>7.3181818181818183</v>
      </c>
      <c r="L63" s="23">
        <f>J63-K63</f>
        <v>5.6818181818181817</v>
      </c>
      <c r="M63" s="23">
        <f>ABS(L63)</f>
        <v>5.6818181818181817</v>
      </c>
      <c r="N63" s="23">
        <f>M63-0.5</f>
        <v>5.1818181818181817</v>
      </c>
      <c r="O63" s="23">
        <f>N63^2/K63</f>
        <v>3.6691134952004512</v>
      </c>
      <c r="P63" s="23">
        <f>M63^2/K63</f>
        <v>4.4113495200451718</v>
      </c>
    </row>
    <row r="64" spans="2:16" ht="15" thickBot="1" x14ac:dyDescent="0.35">
      <c r="B64" s="5" t="s">
        <v>13</v>
      </c>
      <c r="C64" s="6">
        <v>10</v>
      </c>
      <c r="D64" s="6">
        <v>20</v>
      </c>
      <c r="E64" s="6">
        <v>30</v>
      </c>
      <c r="H64" s="22" t="s">
        <v>13</v>
      </c>
      <c r="I64" s="22" t="s">
        <v>8</v>
      </c>
      <c r="J64" s="23">
        <f>C72</f>
        <v>10</v>
      </c>
      <c r="K64" s="23">
        <f>C79</f>
        <v>15.681818181818182</v>
      </c>
      <c r="L64" s="23">
        <f t="shared" ref="L64:L66" si="10">J64-K64</f>
        <v>-5.6818181818181817</v>
      </c>
      <c r="M64" s="23">
        <f t="shared" ref="M64:M66" si="11">ABS(L64)</f>
        <v>5.6818181818181817</v>
      </c>
      <c r="N64" s="23">
        <f t="shared" ref="N64:N66" si="12">M64-0.5</f>
        <v>5.1818181818181817</v>
      </c>
      <c r="O64" s="23">
        <f t="shared" ref="O64:O66" si="13">N64^2/K64</f>
        <v>1.7122529644268774</v>
      </c>
      <c r="P64" s="23">
        <f t="shared" ref="P64:P66" si="14">M64^2/K64</f>
        <v>2.0586297760210801</v>
      </c>
    </row>
    <row r="65" spans="2:16" ht="15" thickBot="1" x14ac:dyDescent="0.35">
      <c r="B65" s="5" t="s">
        <v>19</v>
      </c>
      <c r="C65" s="6">
        <v>23</v>
      </c>
      <c r="D65" s="6">
        <v>21</v>
      </c>
      <c r="E65" s="6">
        <v>44</v>
      </c>
      <c r="H65" s="22" t="s">
        <v>10</v>
      </c>
      <c r="I65" s="22" t="s">
        <v>17</v>
      </c>
      <c r="J65" s="23">
        <f>D71</f>
        <v>1</v>
      </c>
      <c r="K65" s="23">
        <f>D78</f>
        <v>6.6818181818181817</v>
      </c>
      <c r="L65" s="23">
        <f t="shared" si="10"/>
        <v>-5.6818181818181817</v>
      </c>
      <c r="M65" s="23">
        <f t="shared" si="11"/>
        <v>5.6818181818181817</v>
      </c>
      <c r="N65" s="23">
        <f t="shared" si="12"/>
        <v>5.1818181818181817</v>
      </c>
      <c r="O65" s="23">
        <f t="shared" si="13"/>
        <v>4.0185528756957325</v>
      </c>
      <c r="P65" s="23">
        <f t="shared" si="14"/>
        <v>4.8314780457637596</v>
      </c>
    </row>
    <row r="66" spans="2:16" ht="15" thickBot="1" x14ac:dyDescent="0.35">
      <c r="H66" s="22" t="s">
        <v>13</v>
      </c>
      <c r="I66" s="22" t="s">
        <v>17</v>
      </c>
      <c r="J66" s="23">
        <f>D72</f>
        <v>20</v>
      </c>
      <c r="K66" s="23">
        <f>D79</f>
        <v>14.318181818181818</v>
      </c>
      <c r="L66" s="23">
        <f t="shared" si="10"/>
        <v>5.6818181818181817</v>
      </c>
      <c r="M66" s="23">
        <f t="shared" si="11"/>
        <v>5.6818181818181817</v>
      </c>
      <c r="N66" s="23">
        <f t="shared" si="12"/>
        <v>5.1818181818181817</v>
      </c>
      <c r="O66" s="23">
        <f t="shared" si="13"/>
        <v>1.8753246753246751</v>
      </c>
      <c r="P66" s="23">
        <f t="shared" si="14"/>
        <v>2.2546897546897546</v>
      </c>
    </row>
    <row r="67" spans="2:16" ht="18" thickBot="1" x14ac:dyDescent="0.35">
      <c r="H67" s="32" t="s">
        <v>25</v>
      </c>
      <c r="I67" s="33"/>
      <c r="J67" s="33"/>
      <c r="K67" s="33"/>
      <c r="L67" s="33"/>
      <c r="M67" s="33"/>
      <c r="N67" s="34"/>
      <c r="O67" s="27">
        <f>SUM(O63:O66)</f>
        <v>11.275244010647736</v>
      </c>
      <c r="P67" s="27">
        <f>SUM(P63:P66)</f>
        <v>13.556147096519767</v>
      </c>
    </row>
    <row r="68" spans="2:16" ht="18" thickBot="1" x14ac:dyDescent="0.35">
      <c r="B68" s="36" t="s">
        <v>22</v>
      </c>
      <c r="C68" s="37"/>
      <c r="D68" s="37"/>
      <c r="E68" s="38"/>
      <c r="H68" s="32" t="s">
        <v>27</v>
      </c>
      <c r="I68" s="33"/>
      <c r="J68" s="33"/>
      <c r="K68" s="33"/>
      <c r="L68" s="33"/>
      <c r="M68" s="33"/>
      <c r="N68" s="34"/>
      <c r="O68" s="26">
        <f>2*_xlfn.CHISQ.DIST(O67, 2,FALSE )</f>
        <v>3.5613271618281637E-3</v>
      </c>
      <c r="P68" s="26">
        <f>2*_xlfn.CHISQ.DIST(P67, 2,FALSE )</f>
        <v>1.1384659869104652E-3</v>
      </c>
    </row>
    <row r="69" spans="2:16" ht="16.2" thickBot="1" x14ac:dyDescent="0.35">
      <c r="B69" s="35" t="s">
        <v>5</v>
      </c>
      <c r="C69" s="17" t="s">
        <v>3</v>
      </c>
      <c r="D69" s="17"/>
      <c r="E69" s="17"/>
      <c r="H69" s="25"/>
      <c r="I69" s="25"/>
      <c r="J69" s="25"/>
      <c r="K69" s="25"/>
      <c r="L69" s="25"/>
      <c r="M69" s="25"/>
      <c r="N69" s="25"/>
      <c r="O69" s="25"/>
      <c r="P69" s="25"/>
    </row>
    <row r="70" spans="2:16" ht="15" thickBot="1" x14ac:dyDescent="0.35">
      <c r="B70" s="35"/>
      <c r="C70" s="10" t="s">
        <v>8</v>
      </c>
      <c r="D70" s="10" t="s">
        <v>17</v>
      </c>
      <c r="E70" s="10" t="s">
        <v>19</v>
      </c>
    </row>
    <row r="71" spans="2:16" ht="18" thickBot="1" x14ac:dyDescent="0.35">
      <c r="B71" s="11" t="s">
        <v>10</v>
      </c>
      <c r="C71" s="16">
        <v>13</v>
      </c>
      <c r="D71" s="16">
        <v>1</v>
      </c>
      <c r="E71" s="16">
        <v>14</v>
      </c>
      <c r="O71" s="30">
        <f>_xlfn.CHISQ.DIST.RT(O67, 1)</f>
        <v>7.854752957709082E-4</v>
      </c>
      <c r="P71" s="30">
        <f>_xlfn.CHISQ.DIST.RT(P67, 1)</f>
        <v>2.3153188656070518E-4</v>
      </c>
    </row>
    <row r="72" spans="2:16" ht="15" thickBot="1" x14ac:dyDescent="0.35">
      <c r="B72" s="11" t="s">
        <v>13</v>
      </c>
      <c r="C72" s="16">
        <v>10</v>
      </c>
      <c r="D72" s="16">
        <v>20</v>
      </c>
      <c r="E72" s="16">
        <v>30</v>
      </c>
    </row>
    <row r="73" spans="2:16" ht="15" thickBot="1" x14ac:dyDescent="0.35">
      <c r="B73" s="13" t="s">
        <v>19</v>
      </c>
      <c r="C73" s="14">
        <v>23</v>
      </c>
      <c r="D73" s="14">
        <v>21</v>
      </c>
      <c r="E73" s="14">
        <v>44</v>
      </c>
    </row>
    <row r="74" spans="2:16" ht="15" thickBot="1" x14ac:dyDescent="0.35"/>
    <row r="75" spans="2:16" ht="15" thickBot="1" x14ac:dyDescent="0.35">
      <c r="B75" s="36" t="s">
        <v>23</v>
      </c>
      <c r="C75" s="37"/>
      <c r="D75" s="37"/>
      <c r="E75" s="38"/>
    </row>
    <row r="76" spans="2:16" ht="15" thickBot="1" x14ac:dyDescent="0.35">
      <c r="B76" s="35" t="s">
        <v>5</v>
      </c>
      <c r="C76" s="17" t="s">
        <v>3</v>
      </c>
      <c r="D76" s="17"/>
      <c r="E76" s="17"/>
    </row>
    <row r="77" spans="2:16" ht="15" thickBot="1" x14ac:dyDescent="0.35">
      <c r="B77" s="35"/>
      <c r="C77" s="10" t="s">
        <v>8</v>
      </c>
      <c r="D77" s="10" t="s">
        <v>17</v>
      </c>
      <c r="E77" s="10" t="s">
        <v>19</v>
      </c>
    </row>
    <row r="78" spans="2:16" ht="15" thickBot="1" x14ac:dyDescent="0.35">
      <c r="B78" s="11" t="s">
        <v>10</v>
      </c>
      <c r="C78" s="12">
        <f>C73*E71/E73</f>
        <v>7.3181818181818183</v>
      </c>
      <c r="D78" s="12">
        <f>D73*E71/E73</f>
        <v>6.6818181818181817</v>
      </c>
      <c r="E78" s="12">
        <v>14</v>
      </c>
    </row>
    <row r="79" spans="2:16" ht="15" thickBot="1" x14ac:dyDescent="0.35">
      <c r="B79" s="11" t="s">
        <v>13</v>
      </c>
      <c r="C79" s="12">
        <f>C73*E72/E73</f>
        <v>15.681818181818182</v>
      </c>
      <c r="D79" s="12">
        <f>D73*E72/E73</f>
        <v>14.318181818181818</v>
      </c>
      <c r="E79" s="12">
        <v>30</v>
      </c>
    </row>
    <row r="80" spans="2:16" ht="15" thickBot="1" x14ac:dyDescent="0.35">
      <c r="B80" s="13" t="s">
        <v>19</v>
      </c>
      <c r="C80" s="14">
        <v>11</v>
      </c>
      <c r="D80" s="14">
        <v>12</v>
      </c>
      <c r="E80" s="14">
        <v>44</v>
      </c>
    </row>
  </sheetData>
  <mergeCells count="22">
    <mergeCell ref="H20:N20"/>
    <mergeCell ref="B17:F17"/>
    <mergeCell ref="B24:F24"/>
    <mergeCell ref="C25:F25"/>
    <mergeCell ref="B25:B26"/>
    <mergeCell ref="C18:F18"/>
    <mergeCell ref="B18:B19"/>
    <mergeCell ref="H19:N19"/>
    <mergeCell ref="B76:B77"/>
    <mergeCell ref="B68:E68"/>
    <mergeCell ref="B75:E75"/>
    <mergeCell ref="B43:F43"/>
    <mergeCell ref="B44:B45"/>
    <mergeCell ref="C44:F44"/>
    <mergeCell ref="B50:F50"/>
    <mergeCell ref="B51:B52"/>
    <mergeCell ref="C51:F51"/>
    <mergeCell ref="H67:N67"/>
    <mergeCell ref="H68:N68"/>
    <mergeCell ref="H44:N44"/>
    <mergeCell ref="H45:N45"/>
    <mergeCell ref="B69:B70"/>
  </mergeCell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7FDE-26B5-4502-BB72-2844F5602DB3}">
  <dimension ref="B2:S82"/>
  <sheetViews>
    <sheetView showGridLines="0" topLeftCell="F1" zoomScale="80" zoomScaleNormal="80" workbookViewId="0">
      <selection activeCell="J12" sqref="J12"/>
    </sheetView>
  </sheetViews>
  <sheetFormatPr defaultRowHeight="14.4" x14ac:dyDescent="0.3"/>
  <cols>
    <col min="2" max="2" width="13.33203125" bestFit="1" customWidth="1"/>
    <col min="3" max="3" width="16.33203125" customWidth="1"/>
    <col min="4" max="4" width="4.88671875" bestFit="1" customWidth="1"/>
    <col min="5" max="6" width="11" bestFit="1" customWidth="1"/>
    <col min="7" max="7" width="8.5546875" bestFit="1" customWidth="1"/>
    <col min="8" max="8" width="16.5546875" customWidth="1"/>
    <col min="9" max="9" width="15.6640625" bestFit="1" customWidth="1"/>
    <col min="10" max="11" width="14.6640625" customWidth="1"/>
    <col min="12" max="12" width="19.33203125" customWidth="1"/>
    <col min="13" max="14" width="14.6640625" customWidth="1"/>
    <col min="15" max="15" width="22.88671875" bestFit="1" customWidth="1"/>
    <col min="16" max="16" width="26.21875" bestFit="1" customWidth="1"/>
    <col min="17" max="19" width="10.77734375" customWidth="1"/>
  </cols>
  <sheetData>
    <row r="2" spans="2:19" x14ac:dyDescent="0.3">
      <c r="B2" s="6" t="s">
        <v>36</v>
      </c>
    </row>
    <row r="8" spans="2:19" x14ac:dyDescent="0.3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x14ac:dyDescent="0.3">
      <c r="B9" s="4" t="s">
        <v>3</v>
      </c>
      <c r="C9" t="s">
        <v>8</v>
      </c>
      <c r="G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ht="15" thickBot="1" x14ac:dyDescent="0.35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ht="15" thickBot="1" x14ac:dyDescent="0.35">
      <c r="B11" s="4" t="s">
        <v>21</v>
      </c>
      <c r="C11" s="4" t="s">
        <v>18</v>
      </c>
      <c r="H11" s="18" t="s">
        <v>28</v>
      </c>
      <c r="I11" s="18" t="s">
        <v>38</v>
      </c>
      <c r="J11" s="19"/>
      <c r="K11" s="19"/>
      <c r="L11" s="19"/>
      <c r="M11" s="19"/>
      <c r="N11" s="19"/>
      <c r="O11" s="20" t="s">
        <v>24</v>
      </c>
      <c r="P11" s="20" t="s">
        <v>26</v>
      </c>
    </row>
    <row r="12" spans="2:19" ht="42" thickBot="1" x14ac:dyDescent="0.35">
      <c r="B12" s="4" t="s">
        <v>20</v>
      </c>
      <c r="C12" t="s">
        <v>12</v>
      </c>
      <c r="D12" t="s">
        <v>14</v>
      </c>
      <c r="E12" t="s">
        <v>6</v>
      </c>
      <c r="F12" t="s">
        <v>19</v>
      </c>
      <c r="H12" s="21" t="s">
        <v>5</v>
      </c>
      <c r="I12" s="21" t="s">
        <v>1</v>
      </c>
      <c r="J12" s="21" t="s">
        <v>29</v>
      </c>
      <c r="K12" s="21" t="s">
        <v>30</v>
      </c>
      <c r="L12" s="21" t="s">
        <v>31</v>
      </c>
      <c r="M12" s="21" t="s">
        <v>32</v>
      </c>
      <c r="N12" s="21" t="s">
        <v>33</v>
      </c>
      <c r="O12" s="21" t="s">
        <v>34</v>
      </c>
      <c r="P12" s="21" t="s">
        <v>35</v>
      </c>
    </row>
    <row r="13" spans="2:19" ht="15" thickBot="1" x14ac:dyDescent="0.35">
      <c r="B13" s="5" t="s">
        <v>10</v>
      </c>
      <c r="C13" s="6"/>
      <c r="D13" s="6">
        <v>1</v>
      </c>
      <c r="E13" s="6">
        <v>12</v>
      </c>
      <c r="F13" s="6">
        <v>13</v>
      </c>
      <c r="H13" s="22" t="s">
        <v>10</v>
      </c>
      <c r="I13" s="22" t="s">
        <v>12</v>
      </c>
      <c r="J13" s="23">
        <v>0</v>
      </c>
      <c r="K13" s="23">
        <v>3.3913043478260869</v>
      </c>
      <c r="L13" s="23">
        <f>J13-K13</f>
        <v>-3.3913043478260869</v>
      </c>
      <c r="M13" s="23">
        <f>ABS(L13)</f>
        <v>3.3913043478260869</v>
      </c>
      <c r="N13" s="23">
        <f>M13-0.5</f>
        <v>2.8913043478260869</v>
      </c>
      <c r="O13" s="23">
        <f>N13^2/K13</f>
        <v>2.4650222965440358</v>
      </c>
      <c r="P13" s="23">
        <f>M13^2/K13</f>
        <v>3.3913043478260874</v>
      </c>
      <c r="Q13" s="9"/>
      <c r="R13" s="9"/>
      <c r="S13" s="9"/>
    </row>
    <row r="14" spans="2:19" ht="15" thickBot="1" x14ac:dyDescent="0.35">
      <c r="B14" s="5" t="s">
        <v>13</v>
      </c>
      <c r="C14" s="6">
        <v>6</v>
      </c>
      <c r="D14" s="6">
        <v>4</v>
      </c>
      <c r="E14" s="6"/>
      <c r="F14" s="6">
        <v>10</v>
      </c>
      <c r="H14" s="22" t="s">
        <v>13</v>
      </c>
      <c r="I14" s="22" t="s">
        <v>12</v>
      </c>
      <c r="J14" s="23">
        <v>6</v>
      </c>
      <c r="K14" s="23">
        <v>2.6086956521739131</v>
      </c>
      <c r="L14" s="23">
        <f t="shared" ref="L14:L18" si="0">J14-K14</f>
        <v>3.3913043478260869</v>
      </c>
      <c r="M14" s="23">
        <f t="shared" ref="M14:M18" si="1">ABS(L14)</f>
        <v>3.3913043478260869</v>
      </c>
      <c r="N14" s="23">
        <f t="shared" ref="N14:N18" si="2">M14-0.5</f>
        <v>2.8913043478260869</v>
      </c>
      <c r="O14" s="23">
        <f t="shared" ref="O14:O18" si="3">N14^2/K14</f>
        <v>3.2045289855072463</v>
      </c>
      <c r="P14" s="23">
        <f t="shared" ref="P14:P18" si="4">M14^2/K14</f>
        <v>4.4086956521739129</v>
      </c>
      <c r="Q14" s="9"/>
      <c r="R14" s="9"/>
      <c r="S14" s="9"/>
    </row>
    <row r="15" spans="2:19" ht="15" thickBot="1" x14ac:dyDescent="0.35">
      <c r="B15" s="5" t="s">
        <v>19</v>
      </c>
      <c r="C15" s="6">
        <v>6</v>
      </c>
      <c r="D15" s="6">
        <v>5</v>
      </c>
      <c r="E15" s="6">
        <v>12</v>
      </c>
      <c r="F15" s="6">
        <v>23</v>
      </c>
      <c r="H15" s="22" t="s">
        <v>10</v>
      </c>
      <c r="I15" s="22" t="s">
        <v>14</v>
      </c>
      <c r="J15" s="23">
        <v>1</v>
      </c>
      <c r="K15" s="23">
        <v>2.8260869565217392</v>
      </c>
      <c r="L15" s="23">
        <f t="shared" si="0"/>
        <v>-1.8260869565217392</v>
      </c>
      <c r="M15" s="23">
        <f t="shared" si="1"/>
        <v>1.8260869565217392</v>
      </c>
      <c r="N15" s="23">
        <f t="shared" si="2"/>
        <v>1.3260869565217392</v>
      </c>
      <c r="O15" s="23">
        <f t="shared" si="3"/>
        <v>0.62224080267558546</v>
      </c>
      <c r="P15" s="23">
        <f t="shared" si="4"/>
        <v>1.1799331103678929</v>
      </c>
      <c r="Q15" s="9"/>
      <c r="R15" s="9"/>
      <c r="S15" s="9"/>
    </row>
    <row r="16" spans="2:19" ht="15" thickBot="1" x14ac:dyDescent="0.35">
      <c r="H16" s="22" t="s">
        <v>13</v>
      </c>
      <c r="I16" s="22" t="s">
        <v>14</v>
      </c>
      <c r="J16" s="23">
        <v>4</v>
      </c>
      <c r="K16" s="23">
        <v>2.1739130434782608</v>
      </c>
      <c r="L16" s="23">
        <f t="shared" si="0"/>
        <v>1.8260869565217392</v>
      </c>
      <c r="M16" s="23">
        <f t="shared" si="1"/>
        <v>1.8260869565217392</v>
      </c>
      <c r="N16" s="23">
        <f t="shared" si="2"/>
        <v>1.3260869565217392</v>
      </c>
      <c r="O16" s="23">
        <f t="shared" si="3"/>
        <v>0.8089130434782611</v>
      </c>
      <c r="P16" s="23">
        <f t="shared" si="4"/>
        <v>1.5339130434782611</v>
      </c>
      <c r="Q16" s="9"/>
      <c r="R16" s="9"/>
      <c r="S16" s="9"/>
    </row>
    <row r="17" spans="2:19" ht="15" thickBot="1" x14ac:dyDescent="0.35">
      <c r="B17" s="39" t="s">
        <v>22</v>
      </c>
      <c r="C17" s="39"/>
      <c r="D17" s="39"/>
      <c r="E17" s="39"/>
      <c r="F17" s="39"/>
      <c r="H17" s="22" t="s">
        <v>10</v>
      </c>
      <c r="I17" s="22" t="s">
        <v>6</v>
      </c>
      <c r="J17" s="23">
        <v>12</v>
      </c>
      <c r="K17" s="23">
        <v>6.7826086956521738</v>
      </c>
      <c r="L17" s="23">
        <f t="shared" si="0"/>
        <v>5.2173913043478262</v>
      </c>
      <c r="M17" s="23">
        <f t="shared" si="1"/>
        <v>5.2173913043478262</v>
      </c>
      <c r="N17" s="23">
        <f t="shared" si="2"/>
        <v>4.7173913043478262</v>
      </c>
      <c r="O17" s="23">
        <f t="shared" si="3"/>
        <v>3.28100613154961</v>
      </c>
      <c r="P17" s="23">
        <f t="shared" si="4"/>
        <v>4.0133779264214047</v>
      </c>
      <c r="Q17" s="9"/>
      <c r="R17" s="9"/>
      <c r="S17" s="9"/>
    </row>
    <row r="18" spans="2:19" ht="15" thickBot="1" x14ac:dyDescent="0.35">
      <c r="B18" s="35" t="s">
        <v>5</v>
      </c>
      <c r="C18" s="35" t="s">
        <v>1</v>
      </c>
      <c r="D18" s="35"/>
      <c r="E18" s="35"/>
      <c r="F18" s="35"/>
      <c r="H18" s="22" t="s">
        <v>13</v>
      </c>
      <c r="I18" s="22" t="s">
        <v>6</v>
      </c>
      <c r="J18" s="23">
        <v>0</v>
      </c>
      <c r="K18" s="23">
        <v>5.2173913043478262</v>
      </c>
      <c r="L18" s="23">
        <f t="shared" si="0"/>
        <v>-5.2173913043478262</v>
      </c>
      <c r="M18" s="23">
        <f t="shared" si="1"/>
        <v>5.2173913043478262</v>
      </c>
      <c r="N18" s="23">
        <f t="shared" si="2"/>
        <v>4.7173913043478262</v>
      </c>
      <c r="O18" s="23">
        <f t="shared" si="3"/>
        <v>4.2653079710144928</v>
      </c>
      <c r="P18" s="23">
        <f t="shared" si="4"/>
        <v>5.2173913043478262</v>
      </c>
      <c r="Q18" s="9"/>
      <c r="R18" s="9"/>
      <c r="S18" s="9"/>
    </row>
    <row r="19" spans="2:19" ht="18" thickBot="1" x14ac:dyDescent="0.35">
      <c r="B19" s="35"/>
      <c r="C19" s="10" t="s">
        <v>12</v>
      </c>
      <c r="D19" s="10" t="s">
        <v>14</v>
      </c>
      <c r="E19" s="10" t="s">
        <v>6</v>
      </c>
      <c r="F19" s="10" t="s">
        <v>19</v>
      </c>
      <c r="H19" s="32" t="s">
        <v>25</v>
      </c>
      <c r="I19" s="33"/>
      <c r="J19" s="33"/>
      <c r="K19" s="33"/>
      <c r="L19" s="33"/>
      <c r="M19" s="33"/>
      <c r="N19" s="34"/>
      <c r="O19" s="27">
        <f>SUM(O13:O18)</f>
        <v>14.647019230769232</v>
      </c>
      <c r="P19" s="27">
        <f>SUM(P13:P18)</f>
        <v>19.744615384615386</v>
      </c>
    </row>
    <row r="20" spans="2:19" ht="18" thickBot="1" x14ac:dyDescent="0.35">
      <c r="B20" s="11" t="s">
        <v>10</v>
      </c>
      <c r="C20" s="16">
        <v>0</v>
      </c>
      <c r="D20" s="16">
        <v>1</v>
      </c>
      <c r="E20" s="16">
        <v>12</v>
      </c>
      <c r="F20" s="16">
        <v>13</v>
      </c>
      <c r="H20" s="32" t="s">
        <v>27</v>
      </c>
      <c r="I20" s="33"/>
      <c r="J20" s="33"/>
      <c r="K20" s="33"/>
      <c r="L20" s="33"/>
      <c r="M20" s="33"/>
      <c r="N20" s="34"/>
      <c r="O20" s="26">
        <f>2*_xlfn.CHISQ.DIST(O19, 2,FALSE )</f>
        <v>6.5984234982053138E-4</v>
      </c>
      <c r="P20" s="26">
        <f>2*_xlfn.CHISQ.DIST(P19, 2,FALSE )</f>
        <v>5.1583552189500197E-5</v>
      </c>
    </row>
    <row r="21" spans="2:19" ht="15" thickBot="1" x14ac:dyDescent="0.35">
      <c r="B21" s="11" t="s">
        <v>13</v>
      </c>
      <c r="C21" s="16">
        <v>6</v>
      </c>
      <c r="D21" s="16">
        <v>4</v>
      </c>
      <c r="E21" s="16">
        <v>0</v>
      </c>
      <c r="F21" s="16">
        <v>10</v>
      </c>
    </row>
    <row r="22" spans="2:19" ht="15" thickBot="1" x14ac:dyDescent="0.35">
      <c r="B22" s="13" t="s">
        <v>19</v>
      </c>
      <c r="C22" s="14">
        <v>6</v>
      </c>
      <c r="D22" s="14">
        <v>5</v>
      </c>
      <c r="E22" s="14">
        <v>12</v>
      </c>
      <c r="F22" s="14">
        <v>23</v>
      </c>
    </row>
    <row r="23" spans="2:19" ht="18" thickBot="1" x14ac:dyDescent="0.35">
      <c r="O23" s="26">
        <f>_xlfn.CHISQ.DIST.RT(O19, 2)</f>
        <v>6.5984234982053138E-4</v>
      </c>
      <c r="P23" s="26">
        <f>_xlfn.CHISQ.DIST.RT(P19, 2)</f>
        <v>5.1583552189500177E-5</v>
      </c>
    </row>
    <row r="24" spans="2:19" ht="15" thickBot="1" x14ac:dyDescent="0.35">
      <c r="B24" s="39" t="s">
        <v>23</v>
      </c>
      <c r="C24" s="39"/>
      <c r="D24" s="39"/>
      <c r="E24" s="39"/>
      <c r="F24" s="39"/>
    </row>
    <row r="25" spans="2:19" ht="15" thickBot="1" x14ac:dyDescent="0.35">
      <c r="B25" s="35" t="s">
        <v>5</v>
      </c>
      <c r="C25" s="35" t="s">
        <v>1</v>
      </c>
      <c r="D25" s="35"/>
      <c r="E25" s="35"/>
      <c r="F25" s="35"/>
    </row>
    <row r="26" spans="2:19" ht="15" thickBot="1" x14ac:dyDescent="0.35">
      <c r="B26" s="35"/>
      <c r="C26" s="10" t="s">
        <v>12</v>
      </c>
      <c r="D26" s="10" t="s">
        <v>14</v>
      </c>
      <c r="E26" s="10" t="s">
        <v>6</v>
      </c>
      <c r="F26" s="10" t="s">
        <v>19</v>
      </c>
    </row>
    <row r="27" spans="2:19" ht="15" thickBot="1" x14ac:dyDescent="0.35">
      <c r="B27" s="11" t="s">
        <v>10</v>
      </c>
      <c r="C27" s="12">
        <f>C22*F20/F22</f>
        <v>3.3913043478260869</v>
      </c>
      <c r="D27" s="12">
        <f>D22*F20/F22</f>
        <v>2.8260869565217392</v>
      </c>
      <c r="E27" s="12">
        <f>E22*F20/F22</f>
        <v>6.7826086956521738</v>
      </c>
      <c r="F27" s="12">
        <f>SUM(C27:E27)</f>
        <v>13</v>
      </c>
    </row>
    <row r="28" spans="2:19" ht="15" thickBot="1" x14ac:dyDescent="0.35">
      <c r="B28" s="11" t="s">
        <v>13</v>
      </c>
      <c r="C28" s="12">
        <f>C22*F21/F22</f>
        <v>2.6086956521739131</v>
      </c>
      <c r="D28" s="12">
        <f>D22*F21/F22</f>
        <v>2.1739130434782608</v>
      </c>
      <c r="E28" s="12">
        <f>E22*F21/F22</f>
        <v>5.2173913043478262</v>
      </c>
      <c r="F28" s="12">
        <f>SUM(C28:E28)</f>
        <v>10</v>
      </c>
    </row>
    <row r="29" spans="2:19" ht="15" thickBot="1" x14ac:dyDescent="0.35">
      <c r="B29" s="13" t="s">
        <v>19</v>
      </c>
      <c r="C29" s="14">
        <v>11</v>
      </c>
      <c r="D29" s="14">
        <v>12</v>
      </c>
      <c r="E29" s="14">
        <v>15</v>
      </c>
      <c r="F29" s="15">
        <f>SUM(F27:F28)</f>
        <v>23</v>
      </c>
    </row>
    <row r="34" spans="2:19" x14ac:dyDescent="0.3">
      <c r="B34" s="4" t="s">
        <v>3</v>
      </c>
      <c r="C34" t="s">
        <v>8</v>
      </c>
    </row>
    <row r="35" spans="2:19" ht="15" thickBot="1" x14ac:dyDescent="0.35"/>
    <row r="36" spans="2:19" ht="15" thickBot="1" x14ac:dyDescent="0.35">
      <c r="B36" s="4" t="s">
        <v>21</v>
      </c>
      <c r="C36" s="4" t="s">
        <v>18</v>
      </c>
      <c r="H36" s="21" t="s">
        <v>28</v>
      </c>
      <c r="I36" s="21" t="s">
        <v>38</v>
      </c>
      <c r="J36" s="24"/>
      <c r="K36" s="24"/>
      <c r="L36" s="24"/>
      <c r="M36" s="24"/>
      <c r="N36" s="24"/>
      <c r="O36" s="21" t="s">
        <v>24</v>
      </c>
      <c r="P36" s="21" t="s">
        <v>26</v>
      </c>
    </row>
    <row r="37" spans="2:19" ht="42" thickBot="1" x14ac:dyDescent="0.35">
      <c r="B37" s="4" t="s">
        <v>20</v>
      </c>
      <c r="C37" t="s">
        <v>7</v>
      </c>
      <c r="D37" t="s">
        <v>15</v>
      </c>
      <c r="E37" t="s">
        <v>19</v>
      </c>
      <c r="G37" s="8"/>
      <c r="H37" s="21" t="s">
        <v>5</v>
      </c>
      <c r="I37" s="21" t="s">
        <v>37</v>
      </c>
      <c r="J37" s="21" t="s">
        <v>29</v>
      </c>
      <c r="K37" s="21" t="s">
        <v>30</v>
      </c>
      <c r="L37" s="21" t="s">
        <v>31</v>
      </c>
      <c r="M37" s="21" t="s">
        <v>32</v>
      </c>
      <c r="N37" s="21" t="s">
        <v>33</v>
      </c>
      <c r="O37" s="21" t="s">
        <v>34</v>
      </c>
      <c r="P37" s="21" t="s">
        <v>35</v>
      </c>
      <c r="Q37" s="8"/>
      <c r="R37" s="8"/>
      <c r="S37" s="8"/>
    </row>
    <row r="38" spans="2:19" ht="15" thickBot="1" x14ac:dyDescent="0.35">
      <c r="B38" s="5" t="s">
        <v>10</v>
      </c>
      <c r="C38" s="6">
        <v>6</v>
      </c>
      <c r="D38" s="6">
        <v>7</v>
      </c>
      <c r="E38" s="6">
        <v>13</v>
      </c>
      <c r="G38" s="7"/>
      <c r="H38" s="22" t="s">
        <v>10</v>
      </c>
      <c r="I38" s="22" t="s">
        <v>7</v>
      </c>
      <c r="J38" s="23">
        <f>C46</f>
        <v>6</v>
      </c>
      <c r="K38" s="23">
        <f>C53</f>
        <v>5.0869565217391308</v>
      </c>
      <c r="L38" s="23">
        <f t="shared" ref="L38:L41" si="5">J38-K38</f>
        <v>0.91304347826086918</v>
      </c>
      <c r="M38" s="23">
        <f t="shared" ref="M38:M41" si="6">ABS(L38)</f>
        <v>0.91304347826086918</v>
      </c>
      <c r="N38" s="23">
        <f t="shared" ref="N38:N41" si="7">M38-0.5</f>
        <v>0.41304347826086918</v>
      </c>
      <c r="O38" s="23">
        <f t="shared" ref="O38:O41" si="8">N38^2/K38</f>
        <v>3.3537718320326954E-2</v>
      </c>
      <c r="P38" s="23">
        <f t="shared" ref="P38:P41" si="9">M38^2/K38</f>
        <v>0.16387959866220722</v>
      </c>
      <c r="Q38" s="7"/>
      <c r="R38" s="7"/>
      <c r="S38" s="7"/>
    </row>
    <row r="39" spans="2:19" ht="15" thickBot="1" x14ac:dyDescent="0.35">
      <c r="B39" s="5" t="s">
        <v>13</v>
      </c>
      <c r="C39" s="6">
        <v>3</v>
      </c>
      <c r="D39" s="6">
        <v>7</v>
      </c>
      <c r="E39" s="6">
        <v>10</v>
      </c>
      <c r="H39" s="22" t="s">
        <v>13</v>
      </c>
      <c r="I39" s="22" t="s">
        <v>7</v>
      </c>
      <c r="J39" s="23">
        <f>C47</f>
        <v>3</v>
      </c>
      <c r="K39" s="23">
        <f>C54</f>
        <v>3.9130434782608696</v>
      </c>
      <c r="L39" s="23">
        <f t="shared" si="5"/>
        <v>-0.91304347826086962</v>
      </c>
      <c r="M39" s="23">
        <f t="shared" si="6"/>
        <v>0.91304347826086962</v>
      </c>
      <c r="N39" s="23">
        <f t="shared" si="7"/>
        <v>0.41304347826086962</v>
      </c>
      <c r="O39" s="23">
        <f t="shared" si="8"/>
        <v>4.3599033816425131E-2</v>
      </c>
      <c r="P39" s="23">
        <f t="shared" si="9"/>
        <v>0.21304347826086958</v>
      </c>
    </row>
    <row r="40" spans="2:19" ht="15" thickBot="1" x14ac:dyDescent="0.35">
      <c r="B40" s="5" t="s">
        <v>19</v>
      </c>
      <c r="C40" s="6">
        <v>9</v>
      </c>
      <c r="D40" s="6">
        <v>14</v>
      </c>
      <c r="E40" s="6">
        <v>23</v>
      </c>
      <c r="H40" s="22" t="s">
        <v>10</v>
      </c>
      <c r="I40" s="22" t="s">
        <v>15</v>
      </c>
      <c r="J40" s="23">
        <f>D46</f>
        <v>7</v>
      </c>
      <c r="K40" s="23">
        <f>D53</f>
        <v>7.9130434782608692</v>
      </c>
      <c r="L40" s="23">
        <f t="shared" si="5"/>
        <v>-0.91304347826086918</v>
      </c>
      <c r="M40" s="23">
        <f t="shared" si="6"/>
        <v>0.91304347826086918</v>
      </c>
      <c r="N40" s="23">
        <f t="shared" si="7"/>
        <v>0.41304347826086918</v>
      </c>
      <c r="O40" s="23">
        <f t="shared" si="8"/>
        <v>2.1559961777353042E-2</v>
      </c>
      <c r="P40" s="23">
        <f t="shared" si="9"/>
        <v>0.10535117056856179</v>
      </c>
    </row>
    <row r="41" spans="2:19" ht="15" thickBot="1" x14ac:dyDescent="0.35">
      <c r="H41" s="22" t="s">
        <v>13</v>
      </c>
      <c r="I41" s="22" t="s">
        <v>15</v>
      </c>
      <c r="J41" s="23">
        <f>D47</f>
        <v>7</v>
      </c>
      <c r="K41" s="23">
        <f>D54</f>
        <v>6.0869565217391308</v>
      </c>
      <c r="L41" s="23">
        <f t="shared" si="5"/>
        <v>0.91304347826086918</v>
      </c>
      <c r="M41" s="23">
        <f t="shared" si="6"/>
        <v>0.91304347826086918</v>
      </c>
      <c r="N41" s="23">
        <f t="shared" si="7"/>
        <v>0.41304347826086918</v>
      </c>
      <c r="O41" s="23">
        <f t="shared" si="8"/>
        <v>2.8027950310558953E-2</v>
      </c>
      <c r="P41" s="23">
        <f t="shared" si="9"/>
        <v>0.13695652173913031</v>
      </c>
    </row>
    <row r="42" spans="2:19" ht="18" thickBot="1" x14ac:dyDescent="0.35">
      <c r="H42" s="32" t="s">
        <v>25</v>
      </c>
      <c r="I42" s="33"/>
      <c r="J42" s="33"/>
      <c r="K42" s="33"/>
      <c r="L42" s="33"/>
      <c r="M42" s="33"/>
      <c r="N42" s="34"/>
      <c r="O42" s="27">
        <f>SUM(O38:O41)</f>
        <v>0.12672466422466408</v>
      </c>
      <c r="P42" s="29">
        <f>SUM(P38:P41)</f>
        <v>0.61923076923076892</v>
      </c>
    </row>
    <row r="43" spans="2:19" ht="18" thickBot="1" x14ac:dyDescent="0.35">
      <c r="B43" s="36" t="s">
        <v>22</v>
      </c>
      <c r="C43" s="37"/>
      <c r="D43" s="37"/>
      <c r="E43" s="38"/>
      <c r="H43" s="32" t="s">
        <v>27</v>
      </c>
      <c r="I43" s="33"/>
      <c r="J43" s="33"/>
      <c r="K43" s="33"/>
      <c r="L43" s="33"/>
      <c r="M43" s="33"/>
      <c r="N43" s="34"/>
      <c r="O43" s="26">
        <f>_xlfn.CHISQ.DIST.RT(O42, 1)</f>
        <v>0.72185248862904028</v>
      </c>
      <c r="P43" s="26">
        <f>_xlfn.CHISQ.DIST.RT(P42, 1)</f>
        <v>0.43133328059038772</v>
      </c>
    </row>
    <row r="44" spans="2:19" ht="15" thickBot="1" x14ac:dyDescent="0.35">
      <c r="B44" s="35" t="s">
        <v>5</v>
      </c>
      <c r="C44" s="40" t="s">
        <v>37</v>
      </c>
      <c r="D44" s="41"/>
      <c r="E44" s="42"/>
    </row>
    <row r="45" spans="2:19" ht="15" thickBot="1" x14ac:dyDescent="0.35">
      <c r="B45" s="35"/>
      <c r="C45" s="10" t="s">
        <v>7</v>
      </c>
      <c r="D45" s="10" t="s">
        <v>15</v>
      </c>
      <c r="E45" s="10" t="s">
        <v>19</v>
      </c>
    </row>
    <row r="46" spans="2:19" ht="18" thickBot="1" x14ac:dyDescent="0.35">
      <c r="B46" s="11" t="s">
        <v>10</v>
      </c>
      <c r="C46" s="16">
        <v>6</v>
      </c>
      <c r="D46" s="16">
        <v>7</v>
      </c>
      <c r="E46" s="16">
        <v>13</v>
      </c>
      <c r="O46" s="26">
        <f>_xlfn.CHISQ.DIST.RT(O42, 1)</f>
        <v>0.72185248862904028</v>
      </c>
      <c r="P46" s="26">
        <f>_xlfn.CHISQ.DIST.RT(P42, 1)</f>
        <v>0.43133328059038772</v>
      </c>
    </row>
    <row r="47" spans="2:19" ht="15" thickBot="1" x14ac:dyDescent="0.35">
      <c r="B47" s="11" t="s">
        <v>13</v>
      </c>
      <c r="C47" s="16">
        <v>3</v>
      </c>
      <c r="D47" s="16">
        <v>7</v>
      </c>
      <c r="E47" s="16">
        <v>10</v>
      </c>
    </row>
    <row r="48" spans="2:19" ht="15" thickBot="1" x14ac:dyDescent="0.35">
      <c r="B48" s="13" t="s">
        <v>19</v>
      </c>
      <c r="C48" s="14">
        <v>9</v>
      </c>
      <c r="D48" s="14">
        <v>14</v>
      </c>
      <c r="E48" s="14">
        <v>23</v>
      </c>
    </row>
    <row r="49" spans="2:16" ht="15" thickBot="1" x14ac:dyDescent="0.35"/>
    <row r="50" spans="2:16" ht="15" thickBot="1" x14ac:dyDescent="0.35">
      <c r="B50" s="36" t="s">
        <v>23</v>
      </c>
      <c r="C50" s="37"/>
      <c r="D50" s="37"/>
      <c r="E50" s="38"/>
    </row>
    <row r="51" spans="2:16" ht="15" thickBot="1" x14ac:dyDescent="0.35">
      <c r="B51" s="35" t="s">
        <v>5</v>
      </c>
      <c r="C51" s="40" t="s">
        <v>37</v>
      </c>
      <c r="D51" s="41"/>
      <c r="E51" s="42"/>
    </row>
    <row r="52" spans="2:16" ht="15" thickBot="1" x14ac:dyDescent="0.35">
      <c r="B52" s="35"/>
      <c r="C52" s="10" t="s">
        <v>7</v>
      </c>
      <c r="D52" s="10" t="s">
        <v>15</v>
      </c>
      <c r="E52" s="10" t="s">
        <v>19</v>
      </c>
    </row>
    <row r="53" spans="2:16" ht="15" thickBot="1" x14ac:dyDescent="0.35">
      <c r="B53" s="11" t="s">
        <v>10</v>
      </c>
      <c r="C53" s="12">
        <f>C48*E46/E48</f>
        <v>5.0869565217391308</v>
      </c>
      <c r="D53" s="12">
        <f>D48*E46/E48</f>
        <v>7.9130434782608692</v>
      </c>
      <c r="E53" s="12">
        <f>SUM(C53:D53)</f>
        <v>13</v>
      </c>
    </row>
    <row r="54" spans="2:16" ht="15" thickBot="1" x14ac:dyDescent="0.35">
      <c r="B54" s="11" t="s">
        <v>13</v>
      </c>
      <c r="C54" s="12">
        <f>C48*E47/E48</f>
        <v>3.9130434782608696</v>
      </c>
      <c r="D54" s="12">
        <f>D48*E47/E48</f>
        <v>6.0869565217391308</v>
      </c>
      <c r="E54" s="12">
        <f>SUM(C54:D54)</f>
        <v>10</v>
      </c>
    </row>
    <row r="55" spans="2:16" ht="15" thickBot="1" x14ac:dyDescent="0.35">
      <c r="B55" s="13" t="s">
        <v>19</v>
      </c>
      <c r="C55" s="14">
        <v>13</v>
      </c>
      <c r="D55" s="14">
        <v>10</v>
      </c>
      <c r="E55" s="15">
        <f>SUM(E53:E54)</f>
        <v>23</v>
      </c>
    </row>
    <row r="58" spans="2:16" ht="34.200000000000003" hidden="1" thickBot="1" x14ac:dyDescent="0.7">
      <c r="B58" s="31" t="s">
        <v>39</v>
      </c>
    </row>
    <row r="59" spans="2:16" ht="15" hidden="1" thickBot="1" x14ac:dyDescent="0.35">
      <c r="H59" s="21" t="s">
        <v>28</v>
      </c>
      <c r="I59" s="21" t="s">
        <v>38</v>
      </c>
      <c r="J59" s="24"/>
      <c r="K59" s="24"/>
      <c r="L59" s="24"/>
      <c r="M59" s="24"/>
      <c r="N59" s="24"/>
      <c r="O59" s="28" t="s">
        <v>24</v>
      </c>
      <c r="P59" s="28" t="s">
        <v>26</v>
      </c>
    </row>
    <row r="60" spans="2:16" ht="42" hidden="1" thickBot="1" x14ac:dyDescent="0.35">
      <c r="H60" s="21" t="s">
        <v>5</v>
      </c>
      <c r="I60" s="21" t="s">
        <v>3</v>
      </c>
      <c r="J60" s="21" t="s">
        <v>29</v>
      </c>
      <c r="K60" s="21" t="s">
        <v>30</v>
      </c>
      <c r="L60" s="21" t="s">
        <v>31</v>
      </c>
      <c r="M60" s="21" t="s">
        <v>32</v>
      </c>
      <c r="N60" s="21" t="s">
        <v>33</v>
      </c>
      <c r="O60" s="21" t="s">
        <v>34</v>
      </c>
      <c r="P60" s="21" t="s">
        <v>35</v>
      </c>
    </row>
    <row r="61" spans="2:16" ht="15" hidden="1" thickBot="1" x14ac:dyDescent="0.35">
      <c r="B61" t="s">
        <v>21</v>
      </c>
      <c r="C61" t="s">
        <v>18</v>
      </c>
      <c r="H61" s="22" t="s">
        <v>10</v>
      </c>
      <c r="I61" s="22" t="s">
        <v>8</v>
      </c>
      <c r="J61" s="23">
        <f>C71</f>
        <v>13</v>
      </c>
      <c r="K61" s="23">
        <f>C78</f>
        <v>7.3181818181818183</v>
      </c>
      <c r="L61" s="23">
        <f>J61-K61</f>
        <v>5.6818181818181817</v>
      </c>
      <c r="M61" s="23">
        <f>ABS(L61)</f>
        <v>5.6818181818181817</v>
      </c>
      <c r="N61" s="23">
        <f>M61-0.5</f>
        <v>5.1818181818181817</v>
      </c>
      <c r="O61" s="23">
        <f>N61^2/K61</f>
        <v>3.6691134952004512</v>
      </c>
      <c r="P61" s="23">
        <f>M61^2/K61</f>
        <v>4.4113495200451718</v>
      </c>
    </row>
    <row r="62" spans="2:16" ht="15" hidden="1" thickBot="1" x14ac:dyDescent="0.35">
      <c r="B62" t="s">
        <v>20</v>
      </c>
      <c r="C62" t="s">
        <v>8</v>
      </c>
      <c r="D62" t="s">
        <v>17</v>
      </c>
      <c r="E62" t="s">
        <v>19</v>
      </c>
      <c r="H62" s="22" t="s">
        <v>13</v>
      </c>
      <c r="I62" s="22" t="s">
        <v>8</v>
      </c>
      <c r="J62" s="23">
        <f>C72</f>
        <v>10</v>
      </c>
      <c r="K62" s="23">
        <f>C79</f>
        <v>15.681818181818182</v>
      </c>
      <c r="L62" s="23">
        <f t="shared" ref="L62:L64" si="10">J62-K62</f>
        <v>-5.6818181818181817</v>
      </c>
      <c r="M62" s="23">
        <f t="shared" ref="M62:M64" si="11">ABS(L62)</f>
        <v>5.6818181818181817</v>
      </c>
      <c r="N62" s="23">
        <f t="shared" ref="N62:N64" si="12">M62-0.5</f>
        <v>5.1818181818181817</v>
      </c>
      <c r="O62" s="23">
        <f t="shared" ref="O62:O64" si="13">N62^2/K62</f>
        <v>1.7122529644268774</v>
      </c>
      <c r="P62" s="23">
        <f t="shared" ref="P62:P64" si="14">M62^2/K62</f>
        <v>2.0586297760210801</v>
      </c>
    </row>
    <row r="63" spans="2:16" ht="15" hidden="1" thickBot="1" x14ac:dyDescent="0.35">
      <c r="B63" s="5" t="s">
        <v>10</v>
      </c>
      <c r="C63" s="6">
        <v>13</v>
      </c>
      <c r="D63" s="6">
        <v>1</v>
      </c>
      <c r="E63" s="6">
        <v>14</v>
      </c>
      <c r="H63" s="22" t="s">
        <v>10</v>
      </c>
      <c r="I63" s="22" t="s">
        <v>17</v>
      </c>
      <c r="J63" s="23">
        <f>D71</f>
        <v>1</v>
      </c>
      <c r="K63" s="23">
        <f>D78</f>
        <v>6.6818181818181817</v>
      </c>
      <c r="L63" s="23">
        <f t="shared" si="10"/>
        <v>-5.6818181818181817</v>
      </c>
      <c r="M63" s="23">
        <f t="shared" si="11"/>
        <v>5.6818181818181817</v>
      </c>
      <c r="N63" s="23">
        <f t="shared" si="12"/>
        <v>5.1818181818181817</v>
      </c>
      <c r="O63" s="23">
        <f t="shared" si="13"/>
        <v>4.0185528756957325</v>
      </c>
      <c r="P63" s="23">
        <f t="shared" si="14"/>
        <v>4.8314780457637596</v>
      </c>
    </row>
    <row r="64" spans="2:16" ht="15" hidden="1" thickBot="1" x14ac:dyDescent="0.35">
      <c r="B64" s="5" t="s">
        <v>13</v>
      </c>
      <c r="C64" s="6">
        <v>10</v>
      </c>
      <c r="D64" s="6">
        <v>20</v>
      </c>
      <c r="E64" s="6">
        <v>30</v>
      </c>
      <c r="H64" s="22" t="s">
        <v>13</v>
      </c>
      <c r="I64" s="22" t="s">
        <v>17</v>
      </c>
      <c r="J64" s="23">
        <f>D72</f>
        <v>20</v>
      </c>
      <c r="K64" s="23">
        <f>D79</f>
        <v>14.318181818181818</v>
      </c>
      <c r="L64" s="23">
        <f t="shared" si="10"/>
        <v>5.6818181818181817</v>
      </c>
      <c r="M64" s="23">
        <f t="shared" si="11"/>
        <v>5.6818181818181817</v>
      </c>
      <c r="N64" s="23">
        <f t="shared" si="12"/>
        <v>5.1818181818181817</v>
      </c>
      <c r="O64" s="23">
        <f t="shared" si="13"/>
        <v>1.8753246753246751</v>
      </c>
      <c r="P64" s="23">
        <f t="shared" si="14"/>
        <v>2.2546897546897546</v>
      </c>
    </row>
    <row r="65" spans="2:16" ht="18" hidden="1" thickBot="1" x14ac:dyDescent="0.35">
      <c r="B65" s="5" t="s">
        <v>19</v>
      </c>
      <c r="C65" s="6">
        <v>23</v>
      </c>
      <c r="D65" s="6">
        <v>21</v>
      </c>
      <c r="E65" s="6">
        <v>44</v>
      </c>
      <c r="H65" s="32" t="s">
        <v>25</v>
      </c>
      <c r="I65" s="33"/>
      <c r="J65" s="33"/>
      <c r="K65" s="33"/>
      <c r="L65" s="33"/>
      <c r="M65" s="33"/>
      <c r="N65" s="34"/>
      <c r="O65" s="27">
        <f>SUM(O61:O64)</f>
        <v>11.275244010647736</v>
      </c>
      <c r="P65" s="27">
        <f>SUM(P61:P64)</f>
        <v>13.556147096519767</v>
      </c>
    </row>
    <row r="66" spans="2:16" ht="18" hidden="1" thickBot="1" x14ac:dyDescent="0.35">
      <c r="H66" s="32" t="s">
        <v>27</v>
      </c>
      <c r="I66" s="33"/>
      <c r="J66" s="33"/>
      <c r="K66" s="33"/>
      <c r="L66" s="33"/>
      <c r="M66" s="33"/>
      <c r="N66" s="34"/>
      <c r="O66" s="26">
        <f>2*_xlfn.CHISQ.DIST(O65, 2,FALSE )</f>
        <v>3.5613271618281637E-3</v>
      </c>
      <c r="P66" s="26">
        <f>2*_xlfn.CHISQ.DIST(P65, 2,FALSE )</f>
        <v>1.1384659869104652E-3</v>
      </c>
    </row>
    <row r="67" spans="2:16" ht="16.2" hidden="1" thickBot="1" x14ac:dyDescent="0.35">
      <c r="H67" s="25"/>
      <c r="I67" s="25"/>
      <c r="J67" s="25"/>
      <c r="K67" s="25"/>
      <c r="L67" s="25"/>
      <c r="M67" s="25"/>
      <c r="N67" s="25"/>
      <c r="O67" s="25"/>
      <c r="P67" s="25"/>
    </row>
    <row r="68" spans="2:16" ht="15" hidden="1" thickBot="1" x14ac:dyDescent="0.35">
      <c r="B68" s="36" t="s">
        <v>22</v>
      </c>
      <c r="C68" s="37"/>
      <c r="D68" s="37"/>
      <c r="E68" s="38"/>
    </row>
    <row r="69" spans="2:16" ht="18" hidden="1" thickBot="1" x14ac:dyDescent="0.35">
      <c r="B69" s="35" t="s">
        <v>5</v>
      </c>
      <c r="C69" s="17" t="s">
        <v>3</v>
      </c>
      <c r="D69" s="17"/>
      <c r="E69" s="17"/>
      <c r="O69" s="26">
        <f>_xlfn.CHISQ.DIST.RT(O65, 1)</f>
        <v>7.854752957709082E-4</v>
      </c>
      <c r="P69" s="26">
        <f>_xlfn.CHISQ.DIST.RT(P65, 1)</f>
        <v>2.3153188656070518E-4</v>
      </c>
    </row>
    <row r="70" spans="2:16" ht="15" hidden="1" thickBot="1" x14ac:dyDescent="0.35">
      <c r="B70" s="35"/>
      <c r="C70" s="10" t="s">
        <v>8</v>
      </c>
      <c r="D70" s="10" t="s">
        <v>17</v>
      </c>
      <c r="E70" s="10" t="s">
        <v>19</v>
      </c>
    </row>
    <row r="71" spans="2:16" ht="15" hidden="1" thickBot="1" x14ac:dyDescent="0.35">
      <c r="B71" s="11" t="s">
        <v>10</v>
      </c>
      <c r="C71" s="16">
        <v>13</v>
      </c>
      <c r="D71" s="16">
        <v>1</v>
      </c>
      <c r="E71" s="16">
        <v>14</v>
      </c>
    </row>
    <row r="72" spans="2:16" ht="15" hidden="1" thickBot="1" x14ac:dyDescent="0.35">
      <c r="B72" s="11" t="s">
        <v>13</v>
      </c>
      <c r="C72" s="16">
        <v>10</v>
      </c>
      <c r="D72" s="16">
        <v>20</v>
      </c>
      <c r="E72" s="16">
        <v>30</v>
      </c>
    </row>
    <row r="73" spans="2:16" ht="15" hidden="1" thickBot="1" x14ac:dyDescent="0.35">
      <c r="B73" s="13" t="s">
        <v>19</v>
      </c>
      <c r="C73" s="14">
        <v>23</v>
      </c>
      <c r="D73" s="14">
        <v>21</v>
      </c>
      <c r="E73" s="14">
        <v>44</v>
      </c>
    </row>
    <row r="74" spans="2:16" ht="15" hidden="1" thickBot="1" x14ac:dyDescent="0.35"/>
    <row r="75" spans="2:16" ht="15" hidden="1" thickBot="1" x14ac:dyDescent="0.35">
      <c r="B75" s="36" t="s">
        <v>23</v>
      </c>
      <c r="C75" s="37"/>
      <c r="D75" s="37"/>
      <c r="E75" s="38"/>
    </row>
    <row r="76" spans="2:16" ht="15" hidden="1" thickBot="1" x14ac:dyDescent="0.35">
      <c r="B76" s="35" t="s">
        <v>5</v>
      </c>
      <c r="C76" s="17" t="s">
        <v>3</v>
      </c>
      <c r="D76" s="17"/>
      <c r="E76" s="17"/>
    </row>
    <row r="77" spans="2:16" ht="15" hidden="1" thickBot="1" x14ac:dyDescent="0.35">
      <c r="B77" s="35"/>
      <c r="C77" s="10" t="s">
        <v>8</v>
      </c>
      <c r="D77" s="10" t="s">
        <v>17</v>
      </c>
      <c r="E77" s="10" t="s">
        <v>19</v>
      </c>
    </row>
    <row r="78" spans="2:16" ht="15" hidden="1" thickBot="1" x14ac:dyDescent="0.35">
      <c r="B78" s="11" t="s">
        <v>10</v>
      </c>
      <c r="C78" s="12">
        <f>C73*E71/E73</f>
        <v>7.3181818181818183</v>
      </c>
      <c r="D78" s="12">
        <f>D73*E71/E73</f>
        <v>6.6818181818181817</v>
      </c>
      <c r="E78" s="12">
        <v>14</v>
      </c>
    </row>
    <row r="79" spans="2:16" ht="15" hidden="1" thickBot="1" x14ac:dyDescent="0.35">
      <c r="B79" s="11" t="s">
        <v>13</v>
      </c>
      <c r="C79" s="12">
        <f>C73*E72/E73</f>
        <v>15.681818181818182</v>
      </c>
      <c r="D79" s="12">
        <f>D73*E72/E73</f>
        <v>14.318181818181818</v>
      </c>
      <c r="E79" s="12">
        <v>30</v>
      </c>
    </row>
    <row r="80" spans="2:16" ht="15" hidden="1" thickBot="1" x14ac:dyDescent="0.35">
      <c r="B80" s="13" t="s">
        <v>19</v>
      </c>
      <c r="C80" s="14">
        <v>11</v>
      </c>
      <c r="D80" s="14">
        <v>12</v>
      </c>
      <c r="E80" s="14">
        <v>44</v>
      </c>
    </row>
    <row r="81" hidden="1" x14ac:dyDescent="0.3"/>
    <row r="82" hidden="1" x14ac:dyDescent="0.3"/>
  </sheetData>
  <mergeCells count="22">
    <mergeCell ref="B69:B70"/>
    <mergeCell ref="B75:E75"/>
    <mergeCell ref="B76:B77"/>
    <mergeCell ref="B43:E43"/>
    <mergeCell ref="C44:E44"/>
    <mergeCell ref="B50:E50"/>
    <mergeCell ref="C51:E51"/>
    <mergeCell ref="B51:B52"/>
    <mergeCell ref="H65:N65"/>
    <mergeCell ref="B68:E68"/>
    <mergeCell ref="H66:N66"/>
    <mergeCell ref="B25:B26"/>
    <mergeCell ref="C25:F25"/>
    <mergeCell ref="B44:B45"/>
    <mergeCell ref="H42:N42"/>
    <mergeCell ref="H43:N43"/>
    <mergeCell ref="B24:F24"/>
    <mergeCell ref="B17:F17"/>
    <mergeCell ref="B18:B19"/>
    <mergeCell ref="C18:F18"/>
    <mergeCell ref="H19:N19"/>
    <mergeCell ref="H20:N20"/>
  </mergeCell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685A-E449-41EA-AAE4-D213FB14A327}">
  <dimension ref="B3:P77"/>
  <sheetViews>
    <sheetView showGridLines="0" topLeftCell="A45" zoomScale="80" zoomScaleNormal="80" workbookViewId="0">
      <selection activeCell="O65" sqref="O65:P66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4" width="12.33203125" bestFit="1" customWidth="1"/>
    <col min="5" max="6" width="10.77734375" bestFit="1" customWidth="1"/>
    <col min="8" max="9" width="16.77734375" customWidth="1"/>
    <col min="10" max="10" width="24.88671875" bestFit="1" customWidth="1"/>
    <col min="11" max="11" width="24.44140625" bestFit="1" customWidth="1"/>
    <col min="12" max="12" width="20.77734375" bestFit="1" customWidth="1"/>
    <col min="13" max="13" width="7.44140625" bestFit="1" customWidth="1"/>
    <col min="14" max="14" width="10.5546875" bestFit="1" customWidth="1"/>
    <col min="15" max="15" width="24.5546875" bestFit="1" customWidth="1"/>
    <col min="16" max="16" width="25.109375" bestFit="1" customWidth="1"/>
  </cols>
  <sheetData>
    <row r="3" spans="2:16" x14ac:dyDescent="0.3">
      <c r="B3" s="4" t="s">
        <v>3</v>
      </c>
      <c r="C3" t="s">
        <v>8</v>
      </c>
      <c r="G3" s="6"/>
      <c r="I3" s="6"/>
      <c r="J3" s="6"/>
      <c r="K3" s="6"/>
      <c r="L3" s="6"/>
      <c r="M3" s="6"/>
      <c r="N3" s="6"/>
      <c r="O3" s="6"/>
      <c r="P3" s="6"/>
    </row>
    <row r="4" spans="2:16" ht="15" thickBot="1" x14ac:dyDescent="0.35">
      <c r="G4" s="6"/>
      <c r="H4" s="6"/>
      <c r="I4" s="6"/>
      <c r="J4" s="6"/>
      <c r="K4" s="6"/>
      <c r="L4" s="6"/>
      <c r="M4" s="6"/>
      <c r="N4" s="6"/>
      <c r="O4" s="6"/>
      <c r="P4" s="6"/>
    </row>
    <row r="5" spans="2:16" ht="15" thickBot="1" x14ac:dyDescent="0.35">
      <c r="B5" s="4" t="s">
        <v>21</v>
      </c>
      <c r="C5" t="s">
        <v>18</v>
      </c>
      <c r="H5" s="18" t="s">
        <v>28</v>
      </c>
      <c r="I5" s="18" t="s">
        <v>38</v>
      </c>
      <c r="J5" s="19"/>
      <c r="K5" s="19"/>
      <c r="L5" s="19"/>
      <c r="M5" s="19"/>
      <c r="N5" s="19"/>
      <c r="O5" s="20" t="s">
        <v>24</v>
      </c>
      <c r="P5" s="20" t="s">
        <v>26</v>
      </c>
    </row>
    <row r="6" spans="2:16" s="47" customFormat="1" ht="36.6" customHeight="1" thickBot="1" x14ac:dyDescent="0.35">
      <c r="B6" s="45" t="s">
        <v>20</v>
      </c>
      <c r="C6" s="45" t="s">
        <v>12</v>
      </c>
      <c r="D6" s="45" t="s">
        <v>14</v>
      </c>
      <c r="E6" s="45" t="s">
        <v>6</v>
      </c>
      <c r="F6" s="45" t="s">
        <v>19</v>
      </c>
      <c r="G6" s="45"/>
      <c r="H6" s="46" t="s">
        <v>5</v>
      </c>
      <c r="I6" s="46" t="s">
        <v>1</v>
      </c>
      <c r="J6" s="28" t="s">
        <v>29</v>
      </c>
      <c r="K6" s="28" t="s">
        <v>30</v>
      </c>
      <c r="L6" s="21" t="s">
        <v>31</v>
      </c>
      <c r="M6" s="28" t="s">
        <v>32</v>
      </c>
      <c r="N6" s="28" t="s">
        <v>33</v>
      </c>
      <c r="O6" s="28" t="s">
        <v>34</v>
      </c>
      <c r="P6" s="28" t="s">
        <v>35</v>
      </c>
    </row>
    <row r="7" spans="2:16" ht="15" thickBot="1" x14ac:dyDescent="0.35">
      <c r="B7" s="5" t="s">
        <v>10</v>
      </c>
      <c r="C7" s="6"/>
      <c r="D7" s="6">
        <v>1</v>
      </c>
      <c r="E7" s="6">
        <v>12</v>
      </c>
      <c r="F7" s="6">
        <v>13</v>
      </c>
      <c r="H7" s="22" t="s">
        <v>10</v>
      </c>
      <c r="I7" s="22" t="s">
        <v>53</v>
      </c>
      <c r="J7" s="23">
        <f>C14</f>
        <v>12</v>
      </c>
      <c r="K7" s="23">
        <f>C21</f>
        <v>10.173913043478262</v>
      </c>
      <c r="L7" s="23">
        <f>J7-K7</f>
        <v>1.8260869565217384</v>
      </c>
      <c r="M7" s="23">
        <f>ABS(L7)</f>
        <v>1.8260869565217384</v>
      </c>
      <c r="N7" s="23">
        <f>M7-0.5</f>
        <v>1.3260869565217384</v>
      </c>
      <c r="O7" s="23">
        <f>N7^2/K7</f>
        <v>0.17284466740988458</v>
      </c>
      <c r="P7" s="23">
        <f>M7^2/K7</f>
        <v>0.32775919732441444</v>
      </c>
    </row>
    <row r="8" spans="2:16" ht="15" thickBot="1" x14ac:dyDescent="0.35">
      <c r="B8" s="5" t="s">
        <v>13</v>
      </c>
      <c r="C8" s="6">
        <v>6</v>
      </c>
      <c r="D8" s="6">
        <v>4</v>
      </c>
      <c r="E8" s="6"/>
      <c r="F8" s="6">
        <v>10</v>
      </c>
      <c r="H8" s="22" t="s">
        <v>13</v>
      </c>
      <c r="I8" s="22" t="s">
        <v>53</v>
      </c>
      <c r="J8" s="23">
        <f>C15</f>
        <v>6</v>
      </c>
      <c r="K8" s="23">
        <f>C22</f>
        <v>7.8260869565217392</v>
      </c>
      <c r="L8" s="23">
        <f t="shared" ref="L8:L10" si="0">J8-K8</f>
        <v>-1.8260869565217392</v>
      </c>
      <c r="M8" s="23">
        <f t="shared" ref="M8:M10" si="1">ABS(L8)</f>
        <v>1.8260869565217392</v>
      </c>
      <c r="N8" s="23">
        <f t="shared" ref="N8:N10" si="2">M8-0.5</f>
        <v>1.3260869565217392</v>
      </c>
      <c r="O8" s="23">
        <f t="shared" ref="O8:O10" si="3">N8^2/K8</f>
        <v>0.2246980676328503</v>
      </c>
      <c r="P8" s="23">
        <f t="shared" ref="P8:P10" si="4">M8^2/K8</f>
        <v>0.42608695652173917</v>
      </c>
    </row>
    <row r="9" spans="2:16" ht="15" thickBot="1" x14ac:dyDescent="0.35">
      <c r="B9" s="5" t="s">
        <v>19</v>
      </c>
      <c r="C9" s="6">
        <v>6</v>
      </c>
      <c r="D9" s="6">
        <v>5</v>
      </c>
      <c r="E9" s="6">
        <v>12</v>
      </c>
      <c r="F9" s="6">
        <v>23</v>
      </c>
      <c r="H9" s="22" t="s">
        <v>10</v>
      </c>
      <c r="I9" s="22" t="s">
        <v>14</v>
      </c>
      <c r="J9" s="23">
        <f>D14</f>
        <v>1</v>
      </c>
      <c r="K9" s="23">
        <f>D21</f>
        <v>2.8260869565217392</v>
      </c>
      <c r="L9" s="23">
        <f t="shared" si="0"/>
        <v>-1.8260869565217392</v>
      </c>
      <c r="M9" s="23">
        <f t="shared" si="1"/>
        <v>1.8260869565217392</v>
      </c>
      <c r="N9" s="23">
        <f t="shared" si="2"/>
        <v>1.3260869565217392</v>
      </c>
      <c r="O9" s="23">
        <f t="shared" si="3"/>
        <v>0.62224080267558546</v>
      </c>
      <c r="P9" s="23">
        <f t="shared" si="4"/>
        <v>1.1799331103678929</v>
      </c>
    </row>
    <row r="10" spans="2:16" ht="15" thickBot="1" x14ac:dyDescent="0.35">
      <c r="H10" s="22" t="s">
        <v>13</v>
      </c>
      <c r="I10" s="22" t="s">
        <v>14</v>
      </c>
      <c r="J10" s="23">
        <f>D15</f>
        <v>4</v>
      </c>
      <c r="K10" s="23">
        <f>D22</f>
        <v>2.1739130434782608</v>
      </c>
      <c r="L10" s="23">
        <f t="shared" si="0"/>
        <v>1.8260869565217392</v>
      </c>
      <c r="M10" s="23">
        <f t="shared" si="1"/>
        <v>1.8260869565217392</v>
      </c>
      <c r="N10" s="23">
        <f t="shared" si="2"/>
        <v>1.3260869565217392</v>
      </c>
      <c r="O10" s="23">
        <f t="shared" si="3"/>
        <v>0.8089130434782611</v>
      </c>
      <c r="P10" s="23">
        <f t="shared" si="4"/>
        <v>1.5339130434782611</v>
      </c>
    </row>
    <row r="11" spans="2:16" ht="15" thickBot="1" x14ac:dyDescent="0.35">
      <c r="B11" s="36" t="s">
        <v>22</v>
      </c>
      <c r="C11" s="37"/>
      <c r="D11" s="37"/>
      <c r="E11" s="38"/>
      <c r="H11" s="48" t="s">
        <v>25</v>
      </c>
      <c r="I11" s="49"/>
      <c r="J11" s="49"/>
      <c r="K11" s="49"/>
      <c r="L11" s="49"/>
      <c r="M11" s="49"/>
      <c r="N11" s="50"/>
      <c r="O11" s="51">
        <f>SUM(O7:O10)</f>
        <v>1.8286965811965814</v>
      </c>
      <c r="P11" s="51">
        <f>SUM(P7:P10)</f>
        <v>3.4676923076923076</v>
      </c>
    </row>
    <row r="12" spans="2:16" ht="15" thickBot="1" x14ac:dyDescent="0.35">
      <c r="B12" s="43" t="s">
        <v>5</v>
      </c>
      <c r="C12" s="40" t="s">
        <v>1</v>
      </c>
      <c r="D12" s="41"/>
      <c r="E12" s="42"/>
      <c r="H12" s="48" t="s">
        <v>27</v>
      </c>
      <c r="I12" s="49"/>
      <c r="J12" s="49"/>
      <c r="K12" s="49"/>
      <c r="L12" s="49"/>
      <c r="M12" s="49"/>
      <c r="N12" s="50"/>
      <c r="O12" s="52">
        <f>_xlfn.CHISQ.DIST.RT(O11, 1)</f>
        <v>0.17628157641386438</v>
      </c>
      <c r="P12" s="52">
        <f>_xlfn.CHISQ.DIST.RT(P11, 1)</f>
        <v>6.2578556600797627E-2</v>
      </c>
    </row>
    <row r="13" spans="2:16" ht="15" thickBot="1" x14ac:dyDescent="0.35">
      <c r="B13" s="44"/>
      <c r="C13" s="10" t="s">
        <v>53</v>
      </c>
      <c r="D13" s="10" t="s">
        <v>14</v>
      </c>
      <c r="E13" s="10" t="s">
        <v>19</v>
      </c>
      <c r="H13" s="53"/>
      <c r="I13" s="53"/>
      <c r="J13" s="53"/>
      <c r="K13" s="53"/>
      <c r="L13" s="53"/>
      <c r="M13" s="53"/>
      <c r="N13" s="53"/>
      <c r="O13" s="53"/>
      <c r="P13" s="53"/>
    </row>
    <row r="14" spans="2:16" ht="15" thickBot="1" x14ac:dyDescent="0.35">
      <c r="B14" s="11" t="s">
        <v>10</v>
      </c>
      <c r="C14" s="16">
        <v>12</v>
      </c>
      <c r="D14" s="16">
        <v>1</v>
      </c>
      <c r="E14" s="16">
        <v>13</v>
      </c>
      <c r="H14" s="53"/>
      <c r="I14" s="53"/>
      <c r="J14" s="53"/>
      <c r="K14" s="53"/>
      <c r="L14" s="53"/>
      <c r="M14" s="53"/>
      <c r="N14" s="53"/>
      <c r="O14" s="53"/>
      <c r="P14" s="53"/>
    </row>
    <row r="15" spans="2:16" ht="15" thickBot="1" x14ac:dyDescent="0.35">
      <c r="B15" s="11" t="s">
        <v>13</v>
      </c>
      <c r="C15" s="16">
        <v>6</v>
      </c>
      <c r="D15" s="16">
        <v>4</v>
      </c>
      <c r="E15" s="16">
        <v>10</v>
      </c>
      <c r="H15" s="53"/>
      <c r="I15" s="53"/>
      <c r="J15" s="53"/>
      <c r="K15" s="53"/>
      <c r="L15" s="53"/>
      <c r="M15" s="53"/>
      <c r="N15" s="53"/>
      <c r="O15" s="52">
        <f>_xlfn.CHISQ.DIST.RT(O11, 2)</f>
        <v>0.40077773161480401</v>
      </c>
      <c r="P15" s="52">
        <f>_xlfn.CHISQ.DIST.RT(P11, 1)</f>
        <v>6.2578556600797627E-2</v>
      </c>
    </row>
    <row r="16" spans="2:16" ht="15" thickBot="1" x14ac:dyDescent="0.35">
      <c r="B16" s="13" t="s">
        <v>19</v>
      </c>
      <c r="C16" s="14">
        <v>18</v>
      </c>
      <c r="D16" s="14">
        <v>5</v>
      </c>
      <c r="E16" s="14">
        <v>23</v>
      </c>
    </row>
    <row r="17" spans="2:10" ht="15" thickBot="1" x14ac:dyDescent="0.35"/>
    <row r="18" spans="2:10" ht="15" thickBot="1" x14ac:dyDescent="0.35">
      <c r="B18" s="36" t="s">
        <v>22</v>
      </c>
      <c r="C18" s="37"/>
      <c r="D18" s="37"/>
      <c r="E18" s="38"/>
    </row>
    <row r="19" spans="2:10" ht="15" thickBot="1" x14ac:dyDescent="0.35">
      <c r="B19" s="43" t="s">
        <v>5</v>
      </c>
      <c r="C19" s="40" t="s">
        <v>1</v>
      </c>
      <c r="D19" s="41"/>
      <c r="E19" s="42"/>
    </row>
    <row r="20" spans="2:10" ht="15" thickBot="1" x14ac:dyDescent="0.35">
      <c r="B20" s="44"/>
      <c r="C20" s="10" t="s">
        <v>53</v>
      </c>
      <c r="D20" s="10" t="s">
        <v>14</v>
      </c>
      <c r="E20" s="10" t="s">
        <v>19</v>
      </c>
    </row>
    <row r="21" spans="2:10" ht="15" thickBot="1" x14ac:dyDescent="0.35">
      <c r="B21" s="11" t="s">
        <v>10</v>
      </c>
      <c r="C21" s="12">
        <f>C16*E14/E16</f>
        <v>10.173913043478262</v>
      </c>
      <c r="D21" s="12">
        <f>D16*E14/E16</f>
        <v>2.8260869565217392</v>
      </c>
      <c r="E21" s="12">
        <v>13</v>
      </c>
    </row>
    <row r="22" spans="2:10" ht="15" thickBot="1" x14ac:dyDescent="0.35">
      <c r="B22" s="11" t="s">
        <v>13</v>
      </c>
      <c r="C22" s="12">
        <f>C16*E15/E16</f>
        <v>7.8260869565217392</v>
      </c>
      <c r="D22" s="12">
        <f>D16*E15/E16</f>
        <v>2.1739130434782608</v>
      </c>
      <c r="E22" s="12">
        <v>10</v>
      </c>
    </row>
    <row r="23" spans="2:10" ht="15" thickBot="1" x14ac:dyDescent="0.35">
      <c r="B23" s="13" t="s">
        <v>19</v>
      </c>
      <c r="C23" s="14">
        <v>18</v>
      </c>
      <c r="D23" s="14">
        <v>5</v>
      </c>
      <c r="E23" s="14">
        <v>23</v>
      </c>
    </row>
    <row r="25" spans="2:10" x14ac:dyDescent="0.3">
      <c r="I25">
        <v>2850000</v>
      </c>
      <c r="J25">
        <f>I25*8.7%/12</f>
        <v>20662.499999999996</v>
      </c>
    </row>
    <row r="32" spans="2:10" ht="15" thickBot="1" x14ac:dyDescent="0.35"/>
    <row r="33" spans="2:16" ht="15" thickBot="1" x14ac:dyDescent="0.35">
      <c r="H33" s="18" t="s">
        <v>28</v>
      </c>
      <c r="I33" s="18" t="s">
        <v>38</v>
      </c>
      <c r="J33" s="19"/>
      <c r="K33" s="19"/>
      <c r="L33" s="19"/>
      <c r="M33" s="19"/>
      <c r="N33" s="19"/>
      <c r="O33" s="20" t="s">
        <v>24</v>
      </c>
      <c r="P33" s="20" t="s">
        <v>26</v>
      </c>
    </row>
    <row r="34" spans="2:16" ht="28.2" thickBot="1" x14ac:dyDescent="0.35">
      <c r="H34" s="28" t="s">
        <v>5</v>
      </c>
      <c r="I34" s="28" t="s">
        <v>1</v>
      </c>
      <c r="J34" s="28" t="s">
        <v>29</v>
      </c>
      <c r="K34" s="28" t="s">
        <v>30</v>
      </c>
      <c r="L34" s="21" t="s">
        <v>31</v>
      </c>
      <c r="M34" s="28" t="s">
        <v>32</v>
      </c>
      <c r="N34" s="28" t="s">
        <v>33</v>
      </c>
      <c r="O34" s="28" t="s">
        <v>34</v>
      </c>
      <c r="P34" s="28" t="s">
        <v>35</v>
      </c>
    </row>
    <row r="35" spans="2:16" ht="15" thickBot="1" x14ac:dyDescent="0.35">
      <c r="H35" s="22" t="s">
        <v>10</v>
      </c>
      <c r="I35" s="22" t="s">
        <v>54</v>
      </c>
      <c r="J35" s="23">
        <f>C42</f>
        <v>12</v>
      </c>
      <c r="K35" s="23">
        <f>C49</f>
        <v>6.7826086956521738</v>
      </c>
      <c r="L35" s="23">
        <f>J35-K35</f>
        <v>5.2173913043478262</v>
      </c>
      <c r="M35" s="23">
        <f>ABS(L35)</f>
        <v>5.2173913043478262</v>
      </c>
      <c r="N35" s="23">
        <f>M35-0.5</f>
        <v>4.7173913043478262</v>
      </c>
      <c r="O35" s="23">
        <f>N35^2/K35</f>
        <v>3.28100613154961</v>
      </c>
      <c r="P35" s="23">
        <f>M35^2/K35</f>
        <v>4.0133779264214047</v>
      </c>
    </row>
    <row r="36" spans="2:16" ht="15" thickBot="1" x14ac:dyDescent="0.35">
      <c r="H36" s="22" t="s">
        <v>13</v>
      </c>
      <c r="I36" s="22" t="s">
        <v>54</v>
      </c>
      <c r="J36" s="23">
        <f>C43</f>
        <v>0</v>
      </c>
      <c r="K36" s="23">
        <f>C50</f>
        <v>5.2173913043478262</v>
      </c>
      <c r="L36" s="23">
        <f t="shared" ref="L36:L38" si="5">J36-K36</f>
        <v>-5.2173913043478262</v>
      </c>
      <c r="M36" s="23">
        <f t="shared" ref="M36:M38" si="6">ABS(L36)</f>
        <v>5.2173913043478262</v>
      </c>
      <c r="N36" s="23">
        <f t="shared" ref="N36:N38" si="7">M36-0.5</f>
        <v>4.7173913043478262</v>
      </c>
      <c r="O36" s="23">
        <f t="shared" ref="O36:O38" si="8">N36^2/K36</f>
        <v>4.2653079710144928</v>
      </c>
      <c r="P36" s="23">
        <f t="shared" ref="P36:P38" si="9">M36^2/K36</f>
        <v>5.2173913043478262</v>
      </c>
    </row>
    <row r="37" spans="2:16" ht="15" thickBot="1" x14ac:dyDescent="0.35">
      <c r="H37" s="22" t="s">
        <v>10</v>
      </c>
      <c r="I37" s="22" t="s">
        <v>6</v>
      </c>
      <c r="J37" s="23">
        <f>D42</f>
        <v>1</v>
      </c>
      <c r="K37" s="23">
        <f>D49</f>
        <v>6.2173913043478262</v>
      </c>
      <c r="L37" s="23">
        <f t="shared" si="5"/>
        <v>-5.2173913043478262</v>
      </c>
      <c r="M37" s="23">
        <f t="shared" si="6"/>
        <v>5.2173913043478262</v>
      </c>
      <c r="N37" s="23">
        <f t="shared" si="7"/>
        <v>4.7173913043478262</v>
      </c>
      <c r="O37" s="23">
        <f t="shared" si="8"/>
        <v>3.5792794162359383</v>
      </c>
      <c r="P37" s="23">
        <f t="shared" si="9"/>
        <v>4.378230465186987</v>
      </c>
    </row>
    <row r="38" spans="2:16" ht="15" thickBot="1" x14ac:dyDescent="0.35">
      <c r="H38" s="22" t="s">
        <v>13</v>
      </c>
      <c r="I38" s="22" t="s">
        <v>6</v>
      </c>
      <c r="J38" s="23">
        <f>D43</f>
        <v>10</v>
      </c>
      <c r="K38" s="23">
        <f>D50</f>
        <v>4.7826086956521738</v>
      </c>
      <c r="L38" s="23">
        <f t="shared" si="5"/>
        <v>5.2173913043478262</v>
      </c>
      <c r="M38" s="23">
        <f t="shared" si="6"/>
        <v>5.2173913043478262</v>
      </c>
      <c r="N38" s="23">
        <f t="shared" si="7"/>
        <v>4.7173913043478262</v>
      </c>
      <c r="O38" s="23">
        <f t="shared" si="8"/>
        <v>4.6530632411067199</v>
      </c>
      <c r="P38" s="23">
        <f t="shared" si="9"/>
        <v>5.691699604743083</v>
      </c>
    </row>
    <row r="39" spans="2:16" ht="15" thickBot="1" x14ac:dyDescent="0.35">
      <c r="B39" s="36" t="s">
        <v>22</v>
      </c>
      <c r="C39" s="37"/>
      <c r="D39" s="37"/>
      <c r="E39" s="38"/>
      <c r="H39" s="48" t="s">
        <v>25</v>
      </c>
      <c r="I39" s="49"/>
      <c r="J39" s="49"/>
      <c r="K39" s="49"/>
      <c r="L39" s="49"/>
      <c r="M39" s="49"/>
      <c r="N39" s="50"/>
      <c r="O39" s="51">
        <f>SUM(O35:O38)</f>
        <v>15.778656759906761</v>
      </c>
      <c r="P39" s="51">
        <f>SUM(P35:P38)</f>
        <v>19.3006993006993</v>
      </c>
    </row>
    <row r="40" spans="2:16" ht="15" thickBot="1" x14ac:dyDescent="0.35">
      <c r="B40" s="43" t="s">
        <v>5</v>
      </c>
      <c r="C40" s="40" t="s">
        <v>1</v>
      </c>
      <c r="D40" s="41"/>
      <c r="E40" s="42"/>
      <c r="H40" s="48" t="s">
        <v>27</v>
      </c>
      <c r="I40" s="49"/>
      <c r="J40" s="49"/>
      <c r="K40" s="49"/>
      <c r="L40" s="49"/>
      <c r="M40" s="49"/>
      <c r="N40" s="50"/>
      <c r="O40" s="52">
        <f>_xlfn.CHISQ.DIST.RT(O39, 1)</f>
        <v>7.1201204881870338E-5</v>
      </c>
      <c r="P40" s="52">
        <f>_xlfn.CHISQ.DIST.RT(P39, 1)</f>
        <v>1.1166544496514223E-5</v>
      </c>
    </row>
    <row r="41" spans="2:16" ht="15" thickBot="1" x14ac:dyDescent="0.35">
      <c r="B41" s="44"/>
      <c r="C41" s="10" t="s">
        <v>6</v>
      </c>
      <c r="D41" s="10" t="s">
        <v>54</v>
      </c>
      <c r="E41" s="10" t="s">
        <v>19</v>
      </c>
      <c r="H41" s="53"/>
      <c r="I41" s="53"/>
      <c r="J41" s="53"/>
      <c r="K41" s="53"/>
      <c r="L41" s="53"/>
      <c r="M41" s="53"/>
      <c r="N41" s="53"/>
      <c r="O41" s="53"/>
      <c r="P41" s="53"/>
    </row>
    <row r="42" spans="2:16" ht="15" thickBot="1" x14ac:dyDescent="0.35">
      <c r="B42" s="11" t="s">
        <v>10</v>
      </c>
      <c r="C42" s="16">
        <v>12</v>
      </c>
      <c r="D42" s="16">
        <v>1</v>
      </c>
      <c r="E42" s="16">
        <v>13</v>
      </c>
      <c r="H42" s="53"/>
      <c r="I42" s="53"/>
      <c r="J42" s="53"/>
      <c r="K42" s="53"/>
      <c r="L42" s="53"/>
      <c r="M42" s="53"/>
      <c r="N42" s="53"/>
      <c r="O42" s="53"/>
      <c r="P42" s="53"/>
    </row>
    <row r="43" spans="2:16" ht="15" thickBot="1" x14ac:dyDescent="0.35">
      <c r="B43" s="11" t="s">
        <v>13</v>
      </c>
      <c r="C43" s="16">
        <v>0</v>
      </c>
      <c r="D43" s="16">
        <v>10</v>
      </c>
      <c r="E43" s="16">
        <v>10</v>
      </c>
      <c r="H43" s="53"/>
      <c r="I43" s="53"/>
      <c r="J43" s="53"/>
      <c r="K43" s="53"/>
      <c r="L43" s="53"/>
      <c r="M43" s="53"/>
      <c r="N43" s="53"/>
      <c r="O43" s="52">
        <f>_xlfn.CHISQ.DIST.RT(O39, 2)</f>
        <v>3.7472116073504719E-4</v>
      </c>
      <c r="P43" s="52">
        <f>_xlfn.CHISQ.DIST.RT(P39, 1)</f>
        <v>1.1166544496514223E-5</v>
      </c>
    </row>
    <row r="44" spans="2:16" ht="15" thickBot="1" x14ac:dyDescent="0.35">
      <c r="B44" s="13" t="s">
        <v>19</v>
      </c>
      <c r="C44" s="14">
        <v>12</v>
      </c>
      <c r="D44" s="14">
        <v>11</v>
      </c>
      <c r="E44" s="14">
        <v>23</v>
      </c>
    </row>
    <row r="45" spans="2:16" ht="15" thickBot="1" x14ac:dyDescent="0.35">
      <c r="H45">
        <v>0</v>
      </c>
      <c r="I45">
        <v>1</v>
      </c>
      <c r="J45">
        <v>1</v>
      </c>
    </row>
    <row r="46" spans="2:16" ht="15" thickBot="1" x14ac:dyDescent="0.35">
      <c r="B46" s="36" t="s">
        <v>22</v>
      </c>
      <c r="C46" s="37"/>
      <c r="D46" s="37"/>
      <c r="E46" s="38"/>
      <c r="H46">
        <v>12</v>
      </c>
      <c r="I46">
        <v>10</v>
      </c>
      <c r="J46">
        <v>22</v>
      </c>
    </row>
    <row r="47" spans="2:16" ht="15" thickBot="1" x14ac:dyDescent="0.35">
      <c r="B47" s="43" t="s">
        <v>5</v>
      </c>
      <c r="C47" s="40" t="s">
        <v>1</v>
      </c>
      <c r="D47" s="41"/>
      <c r="E47" s="42"/>
      <c r="H47">
        <v>12</v>
      </c>
      <c r="I47">
        <v>11</v>
      </c>
      <c r="J47">
        <v>23</v>
      </c>
    </row>
    <row r="48" spans="2:16" ht="15" thickBot="1" x14ac:dyDescent="0.35">
      <c r="B48" s="44"/>
      <c r="C48" s="10" t="s">
        <v>6</v>
      </c>
      <c r="D48" s="10" t="s">
        <v>54</v>
      </c>
      <c r="E48" s="10" t="s">
        <v>19</v>
      </c>
    </row>
    <row r="49" spans="2:16" ht="15" thickBot="1" x14ac:dyDescent="0.35">
      <c r="B49" s="11" t="s">
        <v>10</v>
      </c>
      <c r="C49" s="12">
        <f>C44*E42/E44</f>
        <v>6.7826086956521738</v>
      </c>
      <c r="D49" s="12">
        <f>D44*E42/E44</f>
        <v>6.2173913043478262</v>
      </c>
      <c r="E49" s="12">
        <v>1</v>
      </c>
    </row>
    <row r="50" spans="2:16" ht="15" thickBot="1" x14ac:dyDescent="0.35">
      <c r="B50" s="11" t="s">
        <v>13</v>
      </c>
      <c r="C50" s="12">
        <f>C44*E43/E44</f>
        <v>5.2173913043478262</v>
      </c>
      <c r="D50" s="12">
        <f>D44*E43/E44</f>
        <v>4.7826086956521738</v>
      </c>
      <c r="E50" s="12">
        <v>22</v>
      </c>
    </row>
    <row r="51" spans="2:16" ht="15" thickBot="1" x14ac:dyDescent="0.35">
      <c r="B51" s="13" t="s">
        <v>19</v>
      </c>
      <c r="C51" s="14">
        <v>12</v>
      </c>
      <c r="D51" s="14">
        <v>11</v>
      </c>
      <c r="E51" s="14">
        <v>23</v>
      </c>
    </row>
    <row r="58" spans="2:16" ht="15" thickBot="1" x14ac:dyDescent="0.35"/>
    <row r="59" spans="2:16" ht="15" thickBot="1" x14ac:dyDescent="0.35">
      <c r="H59" s="18" t="s">
        <v>28</v>
      </c>
      <c r="I59" s="18" t="s">
        <v>38</v>
      </c>
      <c r="J59" s="19"/>
      <c r="K59" s="19"/>
      <c r="L59" s="19"/>
      <c r="M59" s="19"/>
      <c r="N59" s="19"/>
      <c r="O59" s="20" t="s">
        <v>24</v>
      </c>
      <c r="P59" s="20" t="s">
        <v>26</v>
      </c>
    </row>
    <row r="60" spans="2:16" ht="42" thickBot="1" x14ac:dyDescent="0.35">
      <c r="H60" s="28" t="s">
        <v>5</v>
      </c>
      <c r="I60" s="28" t="s">
        <v>1</v>
      </c>
      <c r="J60" s="28" t="s">
        <v>29</v>
      </c>
      <c r="K60" s="28" t="s">
        <v>30</v>
      </c>
      <c r="L60" s="21" t="s">
        <v>31</v>
      </c>
      <c r="M60" s="28" t="s">
        <v>32</v>
      </c>
      <c r="N60" s="28" t="s">
        <v>33</v>
      </c>
      <c r="O60" s="28" t="s">
        <v>34</v>
      </c>
      <c r="P60" s="28" t="s">
        <v>35</v>
      </c>
    </row>
    <row r="61" spans="2:16" ht="15" thickBot="1" x14ac:dyDescent="0.35">
      <c r="H61" s="22" t="s">
        <v>10</v>
      </c>
      <c r="I61" s="22" t="s">
        <v>56</v>
      </c>
      <c r="J61" s="23">
        <f>C68</f>
        <v>0</v>
      </c>
      <c r="K61" s="23">
        <f>C75</f>
        <v>3.3913043478260869</v>
      </c>
      <c r="L61" s="23">
        <f>J61-K61</f>
        <v>-3.3913043478260869</v>
      </c>
      <c r="M61" s="23">
        <f>ABS(L61)</f>
        <v>3.3913043478260869</v>
      </c>
      <c r="N61" s="23">
        <f>M61-0.5</f>
        <v>2.8913043478260869</v>
      </c>
      <c r="O61" s="23">
        <f>N61^2/K61</f>
        <v>2.4650222965440358</v>
      </c>
      <c r="P61" s="23">
        <f>M61^2/K61</f>
        <v>3.3913043478260874</v>
      </c>
    </row>
    <row r="62" spans="2:16" ht="15" thickBot="1" x14ac:dyDescent="0.35">
      <c r="H62" s="22" t="s">
        <v>13</v>
      </c>
      <c r="I62" s="22" t="s">
        <v>56</v>
      </c>
      <c r="J62" s="23">
        <f>C69</f>
        <v>6</v>
      </c>
      <c r="K62" s="23">
        <f>C76</f>
        <v>2.6086956521739131</v>
      </c>
      <c r="L62" s="23">
        <f t="shared" ref="L62:L64" si="10">J62-K62</f>
        <v>3.3913043478260869</v>
      </c>
      <c r="M62" s="23">
        <f t="shared" ref="M62:M64" si="11">ABS(L62)</f>
        <v>3.3913043478260869</v>
      </c>
      <c r="N62" s="23">
        <f t="shared" ref="N62:N64" si="12">M62-0.5</f>
        <v>2.8913043478260869</v>
      </c>
      <c r="O62" s="23">
        <f t="shared" ref="O62:O64" si="13">N62^2/K62</f>
        <v>3.2045289855072463</v>
      </c>
      <c r="P62" s="23">
        <f t="shared" ref="P62:P64" si="14">M62^2/K62</f>
        <v>4.4086956521739129</v>
      </c>
    </row>
    <row r="63" spans="2:16" ht="15" thickBot="1" x14ac:dyDescent="0.35">
      <c r="H63" s="22" t="s">
        <v>10</v>
      </c>
      <c r="I63" s="22" t="s">
        <v>55</v>
      </c>
      <c r="J63" s="23">
        <f>D68</f>
        <v>13</v>
      </c>
      <c r="K63" s="23">
        <f>D75</f>
        <v>9.6086956521739122</v>
      </c>
      <c r="L63" s="23">
        <f t="shared" si="10"/>
        <v>3.3913043478260878</v>
      </c>
      <c r="M63" s="23">
        <f t="shared" si="11"/>
        <v>3.3913043478260878</v>
      </c>
      <c r="N63" s="23">
        <f t="shared" si="12"/>
        <v>2.8913043478260878</v>
      </c>
      <c r="O63" s="23">
        <f t="shared" si="13"/>
        <v>0.87000786936848373</v>
      </c>
      <c r="P63" s="23">
        <f t="shared" si="14"/>
        <v>1.1969309462915607</v>
      </c>
    </row>
    <row r="64" spans="2:16" ht="15" thickBot="1" x14ac:dyDescent="0.35">
      <c r="H64" s="22" t="s">
        <v>13</v>
      </c>
      <c r="I64" s="22" t="s">
        <v>55</v>
      </c>
      <c r="J64" s="23">
        <f>D69</f>
        <v>4</v>
      </c>
      <c r="K64" s="23">
        <f>D76</f>
        <v>7.3913043478260869</v>
      </c>
      <c r="L64" s="23">
        <f t="shared" si="10"/>
        <v>-3.3913043478260869</v>
      </c>
      <c r="M64" s="23">
        <f t="shared" si="11"/>
        <v>3.3913043478260869</v>
      </c>
      <c r="N64" s="23">
        <f t="shared" si="12"/>
        <v>2.8913043478260869</v>
      </c>
      <c r="O64" s="23">
        <f t="shared" si="13"/>
        <v>1.1310102301790281</v>
      </c>
      <c r="P64" s="23">
        <f t="shared" si="14"/>
        <v>1.5560102301790282</v>
      </c>
    </row>
    <row r="65" spans="2:16" ht="15" thickBot="1" x14ac:dyDescent="0.35">
      <c r="B65" s="36" t="s">
        <v>22</v>
      </c>
      <c r="C65" s="37"/>
      <c r="D65" s="37"/>
      <c r="E65" s="38"/>
      <c r="H65" s="48" t="s">
        <v>25</v>
      </c>
      <c r="I65" s="49"/>
      <c r="J65" s="49"/>
      <c r="K65" s="49"/>
      <c r="L65" s="49"/>
      <c r="M65" s="49"/>
      <c r="N65" s="50"/>
      <c r="O65" s="51">
        <f>SUM(O61:O64)</f>
        <v>7.6705693815987939</v>
      </c>
      <c r="P65" s="51">
        <f>SUM(P61:P64)</f>
        <v>10.55294117647059</v>
      </c>
    </row>
    <row r="66" spans="2:16" ht="15" thickBot="1" x14ac:dyDescent="0.35">
      <c r="B66" s="43" t="s">
        <v>5</v>
      </c>
      <c r="C66" s="40" t="s">
        <v>1</v>
      </c>
      <c r="D66" s="41"/>
      <c r="E66" s="42"/>
      <c r="H66" s="48" t="s">
        <v>27</v>
      </c>
      <c r="I66" s="49"/>
      <c r="J66" s="49"/>
      <c r="K66" s="49"/>
      <c r="L66" s="49"/>
      <c r="M66" s="49"/>
      <c r="N66" s="50"/>
      <c r="O66" s="52">
        <f>_xlfn.CHISQ.DIST.RT(O65, 1)</f>
        <v>5.6128742667014304E-3</v>
      </c>
      <c r="P66" s="52">
        <f>_xlfn.CHISQ.DIST.RT(P65, 1)</f>
        <v>1.1600335122933397E-3</v>
      </c>
    </row>
    <row r="67" spans="2:16" ht="15" thickBot="1" x14ac:dyDescent="0.35">
      <c r="B67" s="44"/>
      <c r="C67" s="10" t="s">
        <v>55</v>
      </c>
      <c r="D67" s="10" t="s">
        <v>56</v>
      </c>
      <c r="E67" s="10" t="s">
        <v>19</v>
      </c>
      <c r="H67" s="53"/>
      <c r="I67" s="53"/>
      <c r="J67" s="53"/>
      <c r="K67" s="53"/>
      <c r="L67" s="53"/>
      <c r="M67" s="53"/>
      <c r="N67" s="53"/>
      <c r="O67" s="53"/>
      <c r="P67" s="53"/>
    </row>
    <row r="68" spans="2:16" ht="15" thickBot="1" x14ac:dyDescent="0.35">
      <c r="B68" s="11" t="s">
        <v>10</v>
      </c>
      <c r="C68" s="16">
        <v>0</v>
      </c>
      <c r="D68" s="16">
        <v>13</v>
      </c>
      <c r="E68" s="16">
        <v>13</v>
      </c>
      <c r="H68" s="53"/>
      <c r="I68" s="53"/>
      <c r="J68" s="53"/>
      <c r="K68" s="53"/>
      <c r="L68" s="53"/>
      <c r="M68" s="53"/>
      <c r="N68" s="53"/>
      <c r="O68" s="53"/>
      <c r="P68" s="53"/>
    </row>
    <row r="69" spans="2:16" ht="15" thickBot="1" x14ac:dyDescent="0.35">
      <c r="B69" s="11" t="s">
        <v>13</v>
      </c>
      <c r="C69" s="16">
        <v>6</v>
      </c>
      <c r="D69" s="16">
        <v>4</v>
      </c>
      <c r="E69" s="16">
        <v>10</v>
      </c>
      <c r="H69" s="53"/>
      <c r="I69" s="53"/>
      <c r="J69" s="53"/>
      <c r="K69" s="53"/>
      <c r="L69" s="53"/>
      <c r="M69" s="53"/>
      <c r="N69" s="53"/>
      <c r="O69" s="52">
        <f>_xlfn.CHISQ.DIST.RT(O65, 2)</f>
        <v>2.1595189643157483E-2</v>
      </c>
      <c r="P69" s="52">
        <f>_xlfn.CHISQ.DIST.RT(P65, 2)</f>
        <v>5.1104358327596485E-3</v>
      </c>
    </row>
    <row r="70" spans="2:16" ht="15" thickBot="1" x14ac:dyDescent="0.35">
      <c r="B70" s="13" t="s">
        <v>19</v>
      </c>
      <c r="C70" s="14">
        <v>6</v>
      </c>
      <c r="D70" s="14">
        <v>17</v>
      </c>
      <c r="E70" s="14">
        <v>23</v>
      </c>
    </row>
    <row r="71" spans="2:16" ht="15" thickBot="1" x14ac:dyDescent="0.35"/>
    <row r="72" spans="2:16" ht="15" thickBot="1" x14ac:dyDescent="0.35">
      <c r="B72" s="36" t="s">
        <v>22</v>
      </c>
      <c r="C72" s="37"/>
      <c r="D72" s="37"/>
      <c r="E72" s="38"/>
    </row>
    <row r="73" spans="2:16" ht="15" thickBot="1" x14ac:dyDescent="0.35">
      <c r="B73" s="43" t="s">
        <v>5</v>
      </c>
      <c r="C73" s="40" t="s">
        <v>1</v>
      </c>
      <c r="D73" s="41"/>
      <c r="E73" s="42"/>
    </row>
    <row r="74" spans="2:16" ht="15" thickBot="1" x14ac:dyDescent="0.35">
      <c r="B74" s="44"/>
      <c r="C74" s="10" t="s">
        <v>53</v>
      </c>
      <c r="D74" s="10" t="s">
        <v>14</v>
      </c>
      <c r="E74" s="10" t="s">
        <v>19</v>
      </c>
    </row>
    <row r="75" spans="2:16" ht="15" thickBot="1" x14ac:dyDescent="0.35">
      <c r="B75" s="11" t="s">
        <v>10</v>
      </c>
      <c r="C75" s="12">
        <f>C70*E68/E70</f>
        <v>3.3913043478260869</v>
      </c>
      <c r="D75" s="12">
        <f>D70*E68/E70</f>
        <v>9.6086956521739122</v>
      </c>
      <c r="E75" s="12">
        <v>13</v>
      </c>
    </row>
    <row r="76" spans="2:16" ht="15" thickBot="1" x14ac:dyDescent="0.35">
      <c r="B76" s="11" t="s">
        <v>13</v>
      </c>
      <c r="C76" s="12">
        <f>C70*E69/E70</f>
        <v>2.6086956521739131</v>
      </c>
      <c r="D76" s="12">
        <f>D70*E69/E70</f>
        <v>7.3913043478260869</v>
      </c>
      <c r="E76" s="12">
        <v>10</v>
      </c>
    </row>
    <row r="77" spans="2:16" ht="15" thickBot="1" x14ac:dyDescent="0.35">
      <c r="B77" s="13" t="s">
        <v>19</v>
      </c>
      <c r="C77" s="14">
        <v>18</v>
      </c>
      <c r="D77" s="14">
        <v>5</v>
      </c>
      <c r="E77" s="14">
        <v>23</v>
      </c>
    </row>
  </sheetData>
  <mergeCells count="24">
    <mergeCell ref="B73:B74"/>
    <mergeCell ref="C73:E73"/>
    <mergeCell ref="B65:E65"/>
    <mergeCell ref="H65:N65"/>
    <mergeCell ref="B66:B67"/>
    <mergeCell ref="C66:E66"/>
    <mergeCell ref="H66:N66"/>
    <mergeCell ref="B72:E72"/>
    <mergeCell ref="H39:N39"/>
    <mergeCell ref="H40:N40"/>
    <mergeCell ref="B39:E39"/>
    <mergeCell ref="B40:B41"/>
    <mergeCell ref="C40:E40"/>
    <mergeCell ref="B46:E46"/>
    <mergeCell ref="B47:B48"/>
    <mergeCell ref="C47:E47"/>
    <mergeCell ref="B19:B20"/>
    <mergeCell ref="B11:E11"/>
    <mergeCell ref="C12:E12"/>
    <mergeCell ref="B18:E18"/>
    <mergeCell ref="C19:E19"/>
    <mergeCell ref="B12:B13"/>
    <mergeCell ref="H11:N11"/>
    <mergeCell ref="H12:N1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1915-133A-49D2-B69C-BE2FBF62ECF9}">
  <dimension ref="A2:I5"/>
  <sheetViews>
    <sheetView workbookViewId="0">
      <selection activeCell="K2" sqref="K2"/>
    </sheetView>
  </sheetViews>
  <sheetFormatPr defaultRowHeight="14.4" x14ac:dyDescent="0.3"/>
  <sheetData>
    <row r="2" spans="1:9" x14ac:dyDescent="0.3">
      <c r="A2">
        <v>2</v>
      </c>
      <c r="B2" t="s">
        <v>40</v>
      </c>
    </row>
    <row r="3" spans="1:9" x14ac:dyDescent="0.3">
      <c r="A3">
        <v>3</v>
      </c>
      <c r="B3" t="s">
        <v>41</v>
      </c>
      <c r="C3" t="s">
        <v>45</v>
      </c>
      <c r="D3" t="s">
        <v>42</v>
      </c>
      <c r="E3" t="s">
        <v>43</v>
      </c>
    </row>
    <row r="4" spans="1:9" x14ac:dyDescent="0.3">
      <c r="A4">
        <v>4</v>
      </c>
      <c r="B4" t="s">
        <v>44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</row>
    <row r="5" spans="1:9" x14ac:dyDescent="0.3">
      <c r="A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chaid_data</vt:lpstr>
      <vt:lpstr>1st Level Chaid_Splitting</vt:lpstr>
      <vt:lpstr>2nd Level Chaid_Splitting</vt:lpstr>
      <vt:lpstr>2nd A Level Chaid_Splitting</vt:lpstr>
      <vt:lpstr>Possible 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2019-09-28T13:54:54Z</dcterms:created>
  <dcterms:modified xsi:type="dcterms:W3CDTF">2019-11-02T20:31:50Z</dcterms:modified>
</cp:coreProperties>
</file>