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Study Material\"/>
    </mc:Choice>
  </mc:AlternateContent>
  <xr:revisionPtr revIDLastSave="0" documentId="8_{D195D914-427E-45DA-B75B-49C5CC3FF433}" xr6:coauthVersionLast="45" xr6:coauthVersionMax="45" xr10:uidLastSave="{00000000-0000-0000-0000-000000000000}"/>
  <bookViews>
    <workbookView xWindow="-108" yWindow="-108" windowWidth="23256" windowHeight="12576" xr2:uid="{0E966477-F109-42AB-B94C-ECDC90DFB1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C17" i="1"/>
  <c r="C15" i="1"/>
  <c r="B8" i="1"/>
  <c r="B7" i="1"/>
  <c r="B28" i="1" s="1"/>
  <c r="B16" i="1" l="1"/>
  <c r="C16" i="1" s="1"/>
  <c r="B9" i="1"/>
  <c r="B13" i="1" s="1"/>
  <c r="C13" i="1" s="1"/>
  <c r="B18" i="1"/>
  <c r="C18" i="1" s="1"/>
  <c r="B14" i="1" l="1"/>
  <c r="C14" i="1" s="1"/>
  <c r="B19" i="1" l="1"/>
  <c r="C19" i="1" s="1"/>
  <c r="C20" i="1" s="1"/>
  <c r="B20" i="1" l="1"/>
  <c r="B23" i="1" s="1"/>
  <c r="C23" i="1" s="1"/>
  <c r="C25" i="1" s="1"/>
  <c r="B25" i="1" l="1"/>
</calcChain>
</file>

<file path=xl/sharedStrings.xml><?xml version="1.0" encoding="utf-8"?>
<sst xmlns="http://schemas.openxmlformats.org/spreadsheetml/2006/main" count="31" uniqueCount="31">
  <si>
    <t>UrbanPiper Technology Pvt. Ltd.</t>
  </si>
  <si>
    <t>Enter the Name of the Employee</t>
  </si>
  <si>
    <t>Location</t>
  </si>
  <si>
    <t>Designation</t>
  </si>
  <si>
    <t>CTC Breakup for</t>
  </si>
  <si>
    <t>Provident Fund</t>
  </si>
  <si>
    <t>Gross CTC/Month</t>
  </si>
  <si>
    <t>Particulars</t>
  </si>
  <si>
    <t>Per Month - ₹</t>
  </si>
  <si>
    <t>Per Annual - ₹</t>
  </si>
  <si>
    <t>Earnings</t>
  </si>
  <si>
    <t>Basic Salary</t>
  </si>
  <si>
    <t>House Rent Allowance</t>
  </si>
  <si>
    <t>Conveyance Allowance</t>
  </si>
  <si>
    <t>Medical Allowance</t>
  </si>
  <si>
    <t>Telephone Allowance</t>
  </si>
  <si>
    <t>Food Allowance</t>
  </si>
  <si>
    <t>Special Allowance</t>
  </si>
  <si>
    <t xml:space="preserve">Gross </t>
  </si>
  <si>
    <t>Deductions</t>
  </si>
  <si>
    <t xml:space="preserve">Employee's PF </t>
  </si>
  <si>
    <t>Professional Tax</t>
  </si>
  <si>
    <t>Net take home before taxes</t>
  </si>
  <si>
    <t>Total CTC (Fixed +Variable )</t>
  </si>
  <si>
    <t>Variable</t>
  </si>
  <si>
    <t>Proposed CTC</t>
  </si>
  <si>
    <t>Bangalore</t>
  </si>
  <si>
    <r>
      <t xml:space="preserve">Enter the CTC Agreed by the company </t>
    </r>
    <r>
      <rPr>
        <sz val="10"/>
        <color rgb="FFFF0000"/>
        <rFont val="Calibri"/>
        <family val="2"/>
        <scheme val="minor"/>
      </rPr>
      <t>(Fixed)</t>
    </r>
  </si>
  <si>
    <t>Annexure A</t>
  </si>
  <si>
    <t>Rakesh Singh</t>
  </si>
  <si>
    <t>Product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</si>
</sst>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&quot; &quot;* #,##0.00&quot; &quot;;&quot; &quot;* \(#,##0.00\);&quot; &quot;* &quot;-&quot;??&quot; &quot;"/>
    <numFmt numFmtId="166" formatCode="&quot;₹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202124"/>
      <name val="Calibri"/>
      <family val="2"/>
      <scheme val="minor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3" xfId="0" applyFont="1" applyBorder="1" applyAlignment="1">
      <alignment horizontal="center"/>
    </xf>
    <xf numFmtId="164" fontId="0" fillId="0" borderId="4" xfId="1" applyFont="1" applyBorder="1" applyAlignment="1">
      <alignment horizontal="center"/>
    </xf>
    <xf numFmtId="166" fontId="0" fillId="0" borderId="5" xfId="1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6" fontId="4" fillId="0" borderId="5" xfId="1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6" fillId="3" borderId="7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66" fontId="6" fillId="3" borderId="2" xfId="0" applyNumberFormat="1" applyFont="1" applyFill="1" applyBorder="1" applyAlignment="1">
      <alignment horizontal="center" wrapText="1"/>
    </xf>
    <xf numFmtId="0" fontId="4" fillId="0" borderId="4" xfId="0" applyFont="1" applyBorder="1" applyAlignment="1">
      <alignment horizontal="center"/>
    </xf>
    <xf numFmtId="164" fontId="5" fillId="0" borderId="4" xfId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4" xfId="0" applyFont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5" fillId="0" borderId="3" xfId="1" applyFont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49" fontId="6" fillId="2" borderId="9" xfId="0" applyNumberFormat="1" applyFont="1" applyFill="1" applyBorder="1" applyAlignment="1">
      <alignment horizontal="center" wrapText="1"/>
    </xf>
    <xf numFmtId="49" fontId="6" fillId="2" borderId="8" xfId="0" applyNumberFormat="1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6" xfId="0" applyNumberFormat="1" applyFont="1" applyFill="1" applyBorder="1" applyAlignment="1">
      <alignment horizontal="center" wrapText="1"/>
    </xf>
    <xf numFmtId="0" fontId="4" fillId="0" borderId="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1ADD3-BC25-477E-88FD-6A8253B9E139}">
  <dimension ref="A1:C28"/>
  <sheetViews>
    <sheetView tabSelected="1" topLeftCell="A3" workbookViewId="0">
      <selection activeCell="B25" sqref="B25"/>
    </sheetView>
  </sheetViews>
  <sheetFormatPr defaultColWidth="8.77734375" defaultRowHeight="14.4" x14ac:dyDescent="0.3"/>
  <cols>
    <col min="1" max="1" width="30.33203125" style="8" bestFit="1" customWidth="1"/>
    <col min="2" max="2" width="13" style="8" bestFit="1" customWidth="1"/>
    <col min="3" max="3" width="16.21875" style="8" customWidth="1"/>
    <col min="4" max="16384" width="8.77734375" style="8"/>
  </cols>
  <sheetData>
    <row r="1" spans="1:3" x14ac:dyDescent="0.3">
      <c r="A1" s="25" t="s">
        <v>0</v>
      </c>
      <c r="B1" s="25"/>
      <c r="C1" s="4" t="s">
        <v>25</v>
      </c>
    </row>
    <row r="2" spans="1:3" x14ac:dyDescent="0.3">
      <c r="A2" s="21" t="s">
        <v>1</v>
      </c>
      <c r="B2" s="22"/>
      <c r="C2" s="20" t="s">
        <v>29</v>
      </c>
    </row>
    <row r="3" spans="1:3" ht="28.5" customHeight="1" x14ac:dyDescent="0.3">
      <c r="A3" s="23" t="s">
        <v>2</v>
      </c>
      <c r="B3" s="24"/>
      <c r="C3" s="9" t="s">
        <v>26</v>
      </c>
    </row>
    <row r="4" spans="1:3" x14ac:dyDescent="0.3">
      <c r="A4" s="23" t="s">
        <v>3</v>
      </c>
      <c r="B4" s="24"/>
      <c r="C4" s="10" t="s">
        <v>30</v>
      </c>
    </row>
    <row r="5" spans="1:3" ht="14.55" customHeight="1" x14ac:dyDescent="0.3">
      <c r="A5" s="23" t="s">
        <v>27</v>
      </c>
      <c r="B5" s="24"/>
      <c r="C5" s="11">
        <v>1300000</v>
      </c>
    </row>
    <row r="6" spans="1:3" x14ac:dyDescent="0.3">
      <c r="A6" s="6" t="s">
        <v>28</v>
      </c>
      <c r="B6" s="7"/>
      <c r="C6" s="7"/>
    </row>
    <row r="7" spans="1:3" x14ac:dyDescent="0.3">
      <c r="A7" s="4" t="s">
        <v>4</v>
      </c>
      <c r="B7" s="19">
        <f>C5</f>
        <v>1300000</v>
      </c>
      <c r="C7" s="7"/>
    </row>
    <row r="8" spans="1:3" x14ac:dyDescent="0.3">
      <c r="A8" s="4" t="s">
        <v>5</v>
      </c>
      <c r="B8" s="19">
        <f>1800*12</f>
        <v>21600</v>
      </c>
      <c r="C8" s="7"/>
    </row>
    <row r="9" spans="1:3" x14ac:dyDescent="0.3">
      <c r="A9" s="4" t="s">
        <v>6</v>
      </c>
      <c r="B9" s="19">
        <f>(B7-B8)/12</f>
        <v>106533.33333333333</v>
      </c>
      <c r="C9" s="7"/>
    </row>
    <row r="10" spans="1:3" x14ac:dyDescent="0.3">
      <c r="A10" s="7"/>
      <c r="B10" s="7"/>
      <c r="C10" s="7"/>
    </row>
    <row r="11" spans="1:3" x14ac:dyDescent="0.3">
      <c r="A11" s="4" t="s">
        <v>7</v>
      </c>
      <c r="B11" s="4" t="s">
        <v>8</v>
      </c>
      <c r="C11" s="4" t="s">
        <v>9</v>
      </c>
    </row>
    <row r="12" spans="1:3" x14ac:dyDescent="0.3">
      <c r="A12" s="12" t="s">
        <v>10</v>
      </c>
      <c r="B12" s="13"/>
      <c r="C12" s="13"/>
    </row>
    <row r="13" spans="1:3" x14ac:dyDescent="0.3">
      <c r="A13" s="14" t="s">
        <v>11</v>
      </c>
      <c r="B13" s="13">
        <f>ROUND(MAX(B9*50%),0)</f>
        <v>53267</v>
      </c>
      <c r="C13" s="13">
        <f>B13*12</f>
        <v>639204</v>
      </c>
    </row>
    <row r="14" spans="1:3" x14ac:dyDescent="0.3">
      <c r="A14" s="14" t="s">
        <v>12</v>
      </c>
      <c r="B14" s="13">
        <f>ROUND(B13*40%,0)</f>
        <v>21307</v>
      </c>
      <c r="C14" s="13">
        <f>B14*12</f>
        <v>255684</v>
      </c>
    </row>
    <row r="15" spans="1:3" x14ac:dyDescent="0.3">
      <c r="A15" s="14" t="s">
        <v>13</v>
      </c>
      <c r="B15" s="13">
        <v>1600</v>
      </c>
      <c r="C15" s="13">
        <f>B15*12</f>
        <v>19200</v>
      </c>
    </row>
    <row r="16" spans="1:3" x14ac:dyDescent="0.3">
      <c r="A16" s="14" t="s">
        <v>14</v>
      </c>
      <c r="B16" s="13">
        <f>IF(B7&gt;300000,1250,0)</f>
        <v>1250</v>
      </c>
      <c r="C16" s="13">
        <f>B16*12</f>
        <v>15000</v>
      </c>
    </row>
    <row r="17" spans="1:3" x14ac:dyDescent="0.3">
      <c r="A17" s="14" t="s">
        <v>15</v>
      </c>
      <c r="B17" s="13">
        <v>2000</v>
      </c>
      <c r="C17" s="13">
        <f>B17*12</f>
        <v>24000</v>
      </c>
    </row>
    <row r="18" spans="1:3" x14ac:dyDescent="0.3">
      <c r="A18" s="14" t="s">
        <v>16</v>
      </c>
      <c r="B18" s="13">
        <f>IF(B7&lt;300000,0,IF(B7&lt;1000000,2000,5000))</f>
        <v>5000</v>
      </c>
      <c r="C18" s="13">
        <f>B18*12</f>
        <v>60000</v>
      </c>
    </row>
    <row r="19" spans="1:3" x14ac:dyDescent="0.3">
      <c r="A19" s="14" t="s">
        <v>17</v>
      </c>
      <c r="B19" s="13">
        <f>ROUND(((B7/12)-1800)-SUM(B13:B18,B21,E24),0)</f>
        <v>22109</v>
      </c>
      <c r="C19" s="13">
        <f>B19*12</f>
        <v>265308</v>
      </c>
    </row>
    <row r="20" spans="1:3" ht="15" thickBot="1" x14ac:dyDescent="0.35">
      <c r="A20" s="4" t="s">
        <v>18</v>
      </c>
      <c r="B20" s="5">
        <f>SUM(B13:B19)</f>
        <v>106533</v>
      </c>
      <c r="C20" s="5">
        <f>SUM(C13:C19)</f>
        <v>1278396</v>
      </c>
    </row>
    <row r="21" spans="1:3" x14ac:dyDescent="0.3">
      <c r="A21" s="15"/>
      <c r="B21" s="2"/>
      <c r="C21" s="2"/>
    </row>
    <row r="22" spans="1:3" x14ac:dyDescent="0.3">
      <c r="A22" s="16" t="s">
        <v>19</v>
      </c>
      <c r="B22" s="2"/>
      <c r="C22" s="2"/>
    </row>
    <row r="23" spans="1:3" x14ac:dyDescent="0.3">
      <c r="A23" s="15" t="s">
        <v>20</v>
      </c>
      <c r="B23" s="2">
        <f>ROUND(MIN(SUM(B20-B19)*12%,15000*12%),0)</f>
        <v>1800</v>
      </c>
      <c r="C23" s="2">
        <f>B23*12</f>
        <v>21600</v>
      </c>
    </row>
    <row r="24" spans="1:3" x14ac:dyDescent="0.3">
      <c r="A24" s="15" t="s">
        <v>21</v>
      </c>
      <c r="B24" s="2">
        <v>200</v>
      </c>
      <c r="C24" s="2">
        <f>B24*12</f>
        <v>2400</v>
      </c>
    </row>
    <row r="25" spans="1:3" ht="15" thickBot="1" x14ac:dyDescent="0.35">
      <c r="A25" s="1" t="s">
        <v>22</v>
      </c>
      <c r="B25" s="3">
        <f>B20-SUM(B23:B24)</f>
        <v>104533</v>
      </c>
      <c r="C25" s="3">
        <f>C20-SUM(C23:C24)</f>
        <v>1254396</v>
      </c>
    </row>
    <row r="26" spans="1:3" x14ac:dyDescent="0.3">
      <c r="B26" s="17"/>
    </row>
    <row r="27" spans="1:3" x14ac:dyDescent="0.3">
      <c r="A27" s="18" t="s">
        <v>24</v>
      </c>
      <c r="B27" s="17">
        <v>0</v>
      </c>
    </row>
    <row r="28" spans="1:3" x14ac:dyDescent="0.3">
      <c r="A28" s="18" t="s">
        <v>23</v>
      </c>
      <c r="B28" s="17">
        <f>B7+B27</f>
        <v>1300000</v>
      </c>
    </row>
  </sheetData>
  <mergeCells count="5">
    <mergeCell ref="A2:B2"/>
    <mergeCell ref="A3:B3"/>
    <mergeCell ref="A4:B4"/>
    <mergeCell ref="A5:B5"/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Prerna</dc:creator>
  <cp:lastModifiedBy>Lenovo</cp:lastModifiedBy>
  <dcterms:created xsi:type="dcterms:W3CDTF">2020-06-11T09:12:51Z</dcterms:created>
  <dcterms:modified xsi:type="dcterms:W3CDTF">2021-06-06T16:08:30Z</dcterms:modified>
</cp:coreProperties>
</file>