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kesh\Analytics\Fast AI\"/>
    </mc:Choice>
  </mc:AlternateContent>
  <xr:revisionPtr revIDLastSave="0" documentId="13_ncr:1_{76FFDC53-BE38-46DC-8380-88CA3D843727}" xr6:coauthVersionLast="45" xr6:coauthVersionMax="45" xr10:uidLastSave="{00000000-0000-0000-0000-000000000000}"/>
  <bookViews>
    <workbookView xWindow="-108" yWindow="-108" windowWidth="23256" windowHeight="12576" activeTab="1" xr2:uid="{65AF51DA-3808-4697-B809-C83EFB22AE68}"/>
  </bookViews>
  <sheets>
    <sheet name="Sheet1" sheetId="1" r:id="rId1"/>
    <sheet name="Complete Architectu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3" l="1"/>
  <c r="Q4" i="3"/>
  <c r="K4" i="3"/>
  <c r="J4" i="3" l="1"/>
  <c r="G58" i="3"/>
  <c r="N9" i="3"/>
  <c r="N10" i="3"/>
  <c r="N11" i="3"/>
  <c r="N12" i="3"/>
  <c r="N13" i="3"/>
  <c r="N14" i="3"/>
  <c r="S4" i="3" s="1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8" i="3"/>
  <c r="M8" i="3"/>
  <c r="M9" i="3"/>
  <c r="M10" i="3"/>
  <c r="M11" i="3"/>
  <c r="M12" i="3"/>
  <c r="M13" i="3"/>
  <c r="M14" i="3"/>
  <c r="R4" i="3" s="1"/>
  <c r="U4" i="3" s="1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K8" i="3"/>
  <c r="K58" i="3"/>
  <c r="K19" i="3"/>
  <c r="K22" i="3"/>
  <c r="K25" i="3"/>
  <c r="K28" i="3"/>
  <c r="K31" i="3"/>
  <c r="K34" i="3"/>
  <c r="K37" i="3"/>
  <c r="K40" i="3"/>
  <c r="K43" i="3"/>
  <c r="K46" i="3"/>
  <c r="K49" i="3"/>
  <c r="K52" i="3"/>
  <c r="K55" i="3"/>
  <c r="K56" i="3"/>
  <c r="K57" i="3"/>
  <c r="L9" i="3"/>
  <c r="L10" i="3"/>
  <c r="L11" i="3"/>
  <c r="L12" i="3"/>
  <c r="L13" i="3"/>
  <c r="L14" i="3"/>
  <c r="L15" i="3"/>
  <c r="L16" i="3"/>
  <c r="L19" i="3"/>
  <c r="L22" i="3"/>
  <c r="L25" i="3"/>
  <c r="L28" i="3"/>
  <c r="L31" i="3"/>
  <c r="L34" i="3"/>
  <c r="L37" i="3"/>
  <c r="L40" i="3"/>
  <c r="L43" i="3"/>
  <c r="L46" i="3"/>
  <c r="L49" i="3"/>
  <c r="L52" i="3"/>
  <c r="L55" i="3"/>
  <c r="L56" i="3"/>
  <c r="L57" i="3"/>
  <c r="L58" i="3"/>
  <c r="L4" i="3"/>
  <c r="L5" i="3"/>
  <c r="L6" i="3"/>
  <c r="L7" i="3"/>
  <c r="L8" i="3"/>
  <c r="K5" i="3"/>
  <c r="K6" i="3"/>
  <c r="K7" i="3"/>
  <c r="K9" i="3"/>
  <c r="K10" i="3"/>
  <c r="K11" i="3"/>
  <c r="K12" i="3"/>
  <c r="K13" i="3"/>
  <c r="K14" i="3"/>
  <c r="K15" i="3"/>
  <c r="K16" i="3"/>
  <c r="H8" i="3"/>
  <c r="G9" i="3"/>
  <c r="H9" i="3" s="1"/>
  <c r="G8" i="3"/>
  <c r="G6" i="3"/>
  <c r="G7" i="3"/>
  <c r="G5" i="3"/>
  <c r="I5" i="3"/>
  <c r="N5" i="1"/>
  <c r="O5" i="1" s="1"/>
  <c r="O6" i="1" s="1"/>
  <c r="N10" i="1"/>
  <c r="N3" i="1"/>
  <c r="M3" i="1"/>
  <c r="M4" i="1" s="1"/>
  <c r="M5" i="1" s="1"/>
  <c r="C60" i="3" l="1"/>
  <c r="J5" i="3"/>
  <c r="I6" i="3" s="1"/>
  <c r="G10" i="3"/>
  <c r="H10" i="3" s="1"/>
  <c r="M6" i="1"/>
  <c r="M7" i="1" s="1"/>
  <c r="M8" i="1" s="1"/>
  <c r="O7" i="1"/>
  <c r="N7" i="1"/>
  <c r="N6" i="1"/>
  <c r="J6" i="3" l="1"/>
  <c r="I7" i="3" s="1"/>
  <c r="J7" i="3" s="1"/>
  <c r="I8" i="3" s="1"/>
  <c r="J8" i="3" s="1"/>
  <c r="I9" i="3" s="1"/>
  <c r="J9" i="3" s="1"/>
  <c r="I10" i="3" s="1"/>
  <c r="J10" i="3" s="1"/>
  <c r="I11" i="3" s="1"/>
  <c r="J11" i="3" s="1"/>
  <c r="I12" i="3" s="1"/>
  <c r="J12" i="3" s="1"/>
  <c r="I13" i="3" s="1"/>
  <c r="J13" i="3" s="1"/>
  <c r="I14" i="3" s="1"/>
  <c r="J14" i="3" s="1"/>
  <c r="I15" i="3" s="1"/>
  <c r="J15" i="3" s="1"/>
  <c r="I16" i="3" s="1"/>
  <c r="J16" i="3" s="1"/>
  <c r="I17" i="3" s="1"/>
  <c r="J17" i="3" s="1"/>
  <c r="I18" i="3" s="1"/>
  <c r="J18" i="3" s="1"/>
  <c r="I19" i="3" s="1"/>
  <c r="J19" i="3" s="1"/>
  <c r="I20" i="3" s="1"/>
  <c r="J20" i="3" s="1"/>
  <c r="I21" i="3" s="1"/>
  <c r="J21" i="3" s="1"/>
  <c r="I22" i="3" s="1"/>
  <c r="J22" i="3" s="1"/>
  <c r="I23" i="3" s="1"/>
  <c r="J23" i="3" s="1"/>
  <c r="I24" i="3" s="1"/>
  <c r="J24" i="3" s="1"/>
  <c r="I25" i="3" s="1"/>
  <c r="J25" i="3" s="1"/>
  <c r="I26" i="3" s="1"/>
  <c r="J26" i="3" s="1"/>
  <c r="I27" i="3" s="1"/>
  <c r="J27" i="3" s="1"/>
  <c r="I28" i="3" s="1"/>
  <c r="J28" i="3" s="1"/>
  <c r="I29" i="3" s="1"/>
  <c r="J29" i="3" s="1"/>
  <c r="I30" i="3" s="1"/>
  <c r="J30" i="3" s="1"/>
  <c r="I31" i="3" s="1"/>
  <c r="J31" i="3" s="1"/>
  <c r="I32" i="3" s="1"/>
  <c r="J32" i="3" s="1"/>
  <c r="I33" i="3" s="1"/>
  <c r="J33" i="3" s="1"/>
  <c r="I34" i="3" s="1"/>
  <c r="J34" i="3" s="1"/>
  <c r="I35" i="3" s="1"/>
  <c r="J35" i="3" s="1"/>
  <c r="I36" i="3" s="1"/>
  <c r="J36" i="3" s="1"/>
  <c r="I37" i="3" s="1"/>
  <c r="J37" i="3" s="1"/>
  <c r="I38" i="3" s="1"/>
  <c r="J38" i="3" s="1"/>
  <c r="I39" i="3" s="1"/>
  <c r="J39" i="3" s="1"/>
  <c r="I40" i="3" s="1"/>
  <c r="J40" i="3" s="1"/>
  <c r="I41" i="3" s="1"/>
  <c r="J41" i="3" s="1"/>
  <c r="I42" i="3" s="1"/>
  <c r="J42" i="3" s="1"/>
  <c r="I43" i="3" s="1"/>
  <c r="J43" i="3" s="1"/>
  <c r="I44" i="3" s="1"/>
  <c r="J44" i="3" s="1"/>
  <c r="I45" i="3" s="1"/>
  <c r="J45" i="3" s="1"/>
  <c r="I46" i="3" s="1"/>
  <c r="J46" i="3" s="1"/>
  <c r="I47" i="3" s="1"/>
  <c r="J47" i="3" s="1"/>
  <c r="I48" i="3" s="1"/>
  <c r="J48" i="3" s="1"/>
  <c r="I49" i="3" s="1"/>
  <c r="J49" i="3" s="1"/>
  <c r="I50" i="3" s="1"/>
  <c r="J50" i="3" s="1"/>
  <c r="I51" i="3" s="1"/>
  <c r="J51" i="3" s="1"/>
  <c r="I52" i="3" s="1"/>
  <c r="J52" i="3" s="1"/>
  <c r="I53" i="3" s="1"/>
  <c r="J53" i="3" s="1"/>
  <c r="I54" i="3" s="1"/>
  <c r="J54" i="3" s="1"/>
  <c r="I55" i="3" s="1"/>
  <c r="J55" i="3" s="1"/>
  <c r="I56" i="3" s="1"/>
  <c r="I57" i="3" s="1"/>
  <c r="I58" i="3" s="1"/>
  <c r="J58" i="3" s="1"/>
  <c r="G11" i="3"/>
  <c r="H11" i="3" s="1"/>
  <c r="O8" i="1"/>
  <c r="N9" i="1" s="1"/>
  <c r="N8" i="1"/>
  <c r="G12" i="3" l="1"/>
  <c r="H12" i="3" s="1"/>
  <c r="J22" i="1"/>
  <c r="J16" i="1"/>
  <c r="F58" i="1"/>
  <c r="F52" i="1"/>
  <c r="F46" i="1"/>
  <c r="F40" i="1"/>
  <c r="F34" i="1"/>
  <c r="F28" i="1"/>
  <c r="F22" i="1"/>
  <c r="F16" i="1"/>
  <c r="F9" i="1"/>
  <c r="F3" i="1"/>
  <c r="F7" i="1" s="1"/>
  <c r="F8" i="1" s="1"/>
  <c r="F13" i="1" s="1"/>
  <c r="F15" i="1" s="1"/>
  <c r="J15" i="1" s="1"/>
  <c r="J20" i="1" s="1"/>
  <c r="J21" i="1" s="1"/>
  <c r="J26" i="1" s="1"/>
  <c r="G13" i="3" l="1"/>
  <c r="H13" i="3" s="1"/>
  <c r="F33" i="1"/>
  <c r="F38" i="1" s="1"/>
  <c r="F39" i="1" s="1"/>
  <c r="F20" i="1"/>
  <c r="F21" i="1" s="1"/>
  <c r="F26" i="1" s="1"/>
  <c r="F27" i="1" s="1"/>
  <c r="F32" i="1" s="1"/>
  <c r="G14" i="3" l="1"/>
  <c r="H14" i="3" s="1"/>
  <c r="F44" i="1"/>
  <c r="F45" i="1" s="1"/>
  <c r="F50" i="1" s="1"/>
  <c r="F51" i="1" s="1"/>
  <c r="F56" i="1" s="1"/>
  <c r="F57" i="1"/>
  <c r="F62" i="1" s="1"/>
  <c r="G15" i="3" l="1"/>
  <c r="H15" i="3" s="1"/>
  <c r="G16" i="3" l="1"/>
  <c r="H16" i="3" s="1"/>
  <c r="G17" i="3" l="1"/>
  <c r="H17" i="3" l="1"/>
  <c r="G18" i="3" l="1"/>
  <c r="H18" i="3" s="1"/>
  <c r="L17" i="3"/>
  <c r="K17" i="3"/>
  <c r="G19" i="3" l="1"/>
  <c r="L18" i="3"/>
  <c r="K18" i="3"/>
  <c r="H19" i="3"/>
  <c r="G20" i="3" s="1"/>
  <c r="K20" i="3" l="1"/>
  <c r="H20" i="3"/>
  <c r="G21" i="3" l="1"/>
  <c r="L20" i="3"/>
  <c r="H21" i="3"/>
  <c r="G22" i="3" l="1"/>
  <c r="L21" i="3"/>
  <c r="K21" i="3"/>
  <c r="H22" i="3"/>
  <c r="G23" i="3" s="1"/>
  <c r="K23" i="3" l="1"/>
  <c r="H23" i="3"/>
  <c r="G24" i="3" l="1"/>
  <c r="L23" i="3"/>
  <c r="H24" i="3"/>
  <c r="G25" i="3" l="1"/>
  <c r="L24" i="3"/>
  <c r="K24" i="3"/>
  <c r="H25" i="3"/>
  <c r="G26" i="3" s="1"/>
  <c r="H26" i="3" l="1"/>
  <c r="G27" i="3" l="1"/>
  <c r="K27" i="3" s="1"/>
  <c r="L26" i="3"/>
  <c r="K26" i="3"/>
  <c r="H27" i="3"/>
  <c r="G28" i="3" l="1"/>
  <c r="L27" i="3"/>
  <c r="H28" i="3"/>
  <c r="G29" i="3" s="1"/>
  <c r="H29" i="3" l="1"/>
  <c r="K29" i="3" s="1"/>
  <c r="G30" i="3" l="1"/>
  <c r="L29" i="3"/>
  <c r="H30" i="3" l="1"/>
  <c r="K30" i="3" s="1"/>
  <c r="G31" i="3" l="1"/>
  <c r="H31" i="3" s="1"/>
  <c r="G32" i="3" s="1"/>
  <c r="L30" i="3"/>
  <c r="H32" i="3" l="1"/>
  <c r="K32" i="3" s="1"/>
  <c r="G33" i="3" l="1"/>
  <c r="L32" i="3"/>
  <c r="H33" i="3" l="1"/>
  <c r="G34" i="3" l="1"/>
  <c r="H34" i="3" s="1"/>
  <c r="G35" i="3" s="1"/>
  <c r="L33" i="3"/>
  <c r="K33" i="3"/>
  <c r="H35" i="3" l="1"/>
  <c r="G36" i="3" l="1"/>
  <c r="L35" i="3"/>
  <c r="K35" i="3"/>
  <c r="H36" i="3" l="1"/>
  <c r="K36" i="3" s="1"/>
  <c r="G37" i="3" l="1"/>
  <c r="H37" i="3" s="1"/>
  <c r="G38" i="3" s="1"/>
  <c r="L36" i="3"/>
  <c r="H38" i="3" l="1"/>
  <c r="G39" i="3" l="1"/>
  <c r="L38" i="3"/>
  <c r="K38" i="3"/>
  <c r="H39" i="3" l="1"/>
  <c r="G40" i="3" l="1"/>
  <c r="H40" i="3" s="1"/>
  <c r="G41" i="3" s="1"/>
  <c r="L39" i="3"/>
  <c r="K39" i="3"/>
  <c r="H41" i="3" l="1"/>
  <c r="G42" i="3" l="1"/>
  <c r="L41" i="3"/>
  <c r="K41" i="3"/>
  <c r="H42" i="3" l="1"/>
  <c r="K42" i="3" s="1"/>
  <c r="G43" i="3" l="1"/>
  <c r="H43" i="3" s="1"/>
  <c r="G44" i="3" s="1"/>
  <c r="L42" i="3"/>
  <c r="H44" i="3" l="1"/>
  <c r="G45" i="3" l="1"/>
  <c r="L44" i="3"/>
  <c r="K44" i="3"/>
  <c r="H45" i="3" l="1"/>
  <c r="G46" i="3" l="1"/>
  <c r="H46" i="3" s="1"/>
  <c r="G47" i="3" s="1"/>
  <c r="L45" i="3"/>
  <c r="K45" i="3"/>
  <c r="H47" i="3" l="1"/>
  <c r="G48" i="3" l="1"/>
  <c r="L47" i="3"/>
  <c r="K47" i="3"/>
  <c r="H48" i="3" l="1"/>
  <c r="G49" i="3" l="1"/>
  <c r="H49" i="3" s="1"/>
  <c r="G50" i="3" s="1"/>
  <c r="L48" i="3"/>
  <c r="K48" i="3"/>
  <c r="H50" i="3" l="1"/>
  <c r="G51" i="3" l="1"/>
  <c r="L50" i="3"/>
  <c r="K50" i="3"/>
  <c r="H51" i="3" l="1"/>
  <c r="G52" i="3" l="1"/>
  <c r="H52" i="3" s="1"/>
  <c r="G53" i="3" s="1"/>
  <c r="L51" i="3"/>
  <c r="K51" i="3"/>
  <c r="H53" i="3" l="1"/>
  <c r="G54" i="3" l="1"/>
  <c r="L53" i="3"/>
  <c r="K53" i="3"/>
  <c r="H54" i="3" l="1"/>
  <c r="G55" i="3" l="1"/>
  <c r="H55" i="3" s="1"/>
  <c r="G56" i="3" s="1"/>
  <c r="H56" i="3" s="1"/>
  <c r="G57" i="3" s="1"/>
  <c r="L54" i="3"/>
  <c r="K5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tc={D3428187-BD6C-4FC8-8A2C-FDA20BE3305A}</author>
  </authors>
  <commentList>
    <comment ref="K58" authorId="0" shapeId="0" xr:uid="{D3428187-BD6C-4FC8-8A2C-FDA20BE3305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no. of parameter in the linear layer. I have just reused the "Conv param" column to avoid creating a new column for linear layer.</t>
      </text>
    </comment>
  </commentList>
</comments>
</file>

<file path=xl/sharedStrings.xml><?xml version="1.0" encoding="utf-8"?>
<sst xmlns="http://schemas.openxmlformats.org/spreadsheetml/2006/main" count="243" uniqueCount="75">
  <si>
    <t>hin</t>
  </si>
  <si>
    <t>dialation</t>
  </si>
  <si>
    <t>k</t>
  </si>
  <si>
    <t>s</t>
  </si>
  <si>
    <t>hout</t>
  </si>
  <si>
    <t>Conv</t>
  </si>
  <si>
    <t>padding</t>
  </si>
  <si>
    <t>Max Pooling</t>
  </si>
  <si>
    <t>Input Stem</t>
  </si>
  <si>
    <t>Path A</t>
  </si>
  <si>
    <t>Conv1</t>
  </si>
  <si>
    <t>Conv2</t>
  </si>
  <si>
    <t>Conv3</t>
  </si>
  <si>
    <t>Path B</t>
  </si>
  <si>
    <t>Down sampling block</t>
  </si>
  <si>
    <t>Input stem</t>
  </si>
  <si>
    <t>Stage 1</t>
  </si>
  <si>
    <t>Stage 2</t>
  </si>
  <si>
    <t>Stage 3</t>
  </si>
  <si>
    <t>Stage 4</t>
  </si>
  <si>
    <t>Stages 2 to 4.
Stage 1 does not have down sampling</t>
  </si>
  <si>
    <t>Resnet Block(s)</t>
  </si>
  <si>
    <t>Avg Pooling</t>
  </si>
  <si>
    <t>Input Image</t>
  </si>
  <si>
    <t>Fully Connected</t>
  </si>
  <si>
    <t>Resnet B</t>
  </si>
  <si>
    <t>BN</t>
  </si>
  <si>
    <t>Relu</t>
  </si>
  <si>
    <t>Conv-BN-Relu</t>
  </si>
  <si>
    <t>Max Pool</t>
  </si>
  <si>
    <t>Stride</t>
  </si>
  <si>
    <t>Conv-BN</t>
  </si>
  <si>
    <t>xResnet- Resnet Block</t>
  </si>
  <si>
    <t>Conv2d</t>
  </si>
  <si>
    <t>ID Path</t>
  </si>
  <si>
    <t>Summation</t>
  </si>
  <si>
    <t>Conv Path</t>
  </si>
  <si>
    <t>Conv-BN OR nn.Sequenctial([])</t>
  </si>
  <si>
    <t>conv_path</t>
  </si>
  <si>
    <t>id_path</t>
  </si>
  <si>
    <t>Paths</t>
  </si>
  <si>
    <t>nn.Sequential([])</t>
  </si>
  <si>
    <t>Ch_out</t>
  </si>
  <si>
    <t>Ch_in</t>
  </si>
  <si>
    <t>Input/Activation</t>
  </si>
  <si>
    <t>ch_in</t>
  </si>
  <si>
    <t>ch_out</t>
  </si>
  <si>
    <t>h_in</t>
  </si>
  <si>
    <t>h_out</t>
  </si>
  <si>
    <t>Kernel Size</t>
  </si>
  <si>
    <t>Stage 1
3 Resnet Blocks</t>
  </si>
  <si>
    <t>NA</t>
  </si>
  <si>
    <t>No id_path</t>
  </si>
  <si>
    <t>Stages</t>
  </si>
  <si>
    <t>AvgPool-Conv-BN</t>
  </si>
  <si>
    <t>Stage 2
4 Resnet Blocks</t>
  </si>
  <si>
    <t>xResNet34 Architecture</t>
  </si>
  <si>
    <t>Conv params
(conv path)</t>
  </si>
  <si>
    <t>BN Params
(conv path)</t>
  </si>
  <si>
    <t>Conv params
(id path)</t>
  </si>
  <si>
    <t>BN Params
(id path)</t>
  </si>
  <si>
    <t>Stage 3
6 Resnet Blocks</t>
  </si>
  <si>
    <t>Linear</t>
  </si>
  <si>
    <t>Stage 4
3 Resnet Blocks</t>
  </si>
  <si>
    <t>AdaptiveAvgPool</t>
  </si>
  <si>
    <t>Flatten</t>
  </si>
  <si>
    <t>Flatten-Dropout(optional)</t>
  </si>
  <si>
    <t>Total Parameters</t>
  </si>
  <si>
    <t>No. of Resnet Block</t>
  </si>
  <si>
    <t>Conv(id path)</t>
  </si>
  <si>
    <t>BN(id path)</t>
  </si>
  <si>
    <t>Total</t>
  </si>
  <si>
    <t>Conv(conv path + i/p stem)</t>
  </si>
  <si>
    <t>BN(conv path + i/p stem)</t>
  </si>
  <si>
    <t>No. of Parameter Tensors in xResnet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</si>
</sst>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1" fillId="7" borderId="17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kumar, Rakesh" id="{F0B22CEC-A6F3-4C6D-B017-9EF0E59B565E}" userId="S::rakesh.sukumar@accenture.com::12a721a5-f5c4-4600-bff9-02c1853e79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8" dT="2020-09-28T07:35:00.32" personId="{F0B22CEC-A6F3-4C6D-B017-9EF0E59B565E}" id="{D3428187-BD6C-4FC8-8A2C-FDA20BE3305A}">
    <text>This is the no. of parameter in the linear layer. I have just reused the "Conv param" column to avoid creating a new column for linear layer.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0DB0-828F-48D0-B084-A6530B303685}">
  <dimension ref="A1:Q62"/>
  <sheetViews>
    <sheetView workbookViewId="0">
      <selection activeCell="I3" sqref="I3:I7"/>
    </sheetView>
  </sheetViews>
  <sheetFormatPr defaultRowHeight="14.4" x14ac:dyDescent="0.3"/>
  <cols>
    <col min="5" max="5" width="10" bestFit="1" customWidth="1"/>
    <col min="8" max="8" width="12.21875" bestFit="1" customWidth="1"/>
    <col min="9" max="9" width="15.109375" customWidth="1"/>
    <col min="11" max="11" width="12.21875" bestFit="1" customWidth="1"/>
    <col min="12" max="12" width="15.109375" bestFit="1" customWidth="1"/>
    <col min="13" max="13" width="12.44140625" bestFit="1" customWidth="1"/>
    <col min="14" max="14" width="14.5546875" bestFit="1" customWidth="1"/>
    <col min="15" max="15" width="14.5546875" customWidth="1"/>
    <col min="16" max="16" width="17.5546875" bestFit="1" customWidth="1"/>
    <col min="17" max="17" width="11.5546875" bestFit="1" customWidth="1"/>
    <col min="18" max="18" width="14" customWidth="1"/>
    <col min="19" max="19" width="12.44140625" bestFit="1" customWidth="1"/>
    <col min="20" max="20" width="16.77734375" customWidth="1"/>
    <col min="21" max="21" width="9.5546875" bestFit="1" customWidth="1"/>
    <col min="22" max="22" width="7.109375" bestFit="1" customWidth="1"/>
    <col min="23" max="23" width="5.6640625" bestFit="1" customWidth="1"/>
    <col min="24" max="24" width="5.33203125" bestFit="1" customWidth="1"/>
    <col min="25" max="25" width="6.6640625" bestFit="1" customWidth="1"/>
    <col min="26" max="26" width="11.5546875" bestFit="1" customWidth="1"/>
    <col min="27" max="27" width="6" bestFit="1" customWidth="1"/>
    <col min="28" max="28" width="9.88671875" bestFit="1" customWidth="1"/>
    <col min="29" max="29" width="4.44140625" bestFit="1" customWidth="1"/>
    <col min="30" max="30" width="5.77734375" bestFit="1" customWidth="1"/>
  </cols>
  <sheetData>
    <row r="1" spans="1:17" x14ac:dyDescent="0.3">
      <c r="H1" s="22" t="s">
        <v>32</v>
      </c>
      <c r="I1" s="22"/>
      <c r="L1" s="8" t="s">
        <v>44</v>
      </c>
      <c r="M1" s="8" t="s">
        <v>48</v>
      </c>
      <c r="N1" s="8" t="s">
        <v>43</v>
      </c>
      <c r="O1" s="8" t="s">
        <v>42</v>
      </c>
      <c r="P1" s="20" t="s">
        <v>68</v>
      </c>
    </row>
    <row r="2" spans="1:17" x14ac:dyDescent="0.3">
      <c r="A2" s="32" t="s">
        <v>8</v>
      </c>
      <c r="B2" s="24" t="s">
        <v>5</v>
      </c>
      <c r="C2" s="24"/>
      <c r="D2" s="24"/>
      <c r="E2" s="2" t="s">
        <v>0</v>
      </c>
      <c r="F2" s="2">
        <v>224</v>
      </c>
      <c r="H2" s="7" t="s">
        <v>36</v>
      </c>
      <c r="I2" s="7" t="s">
        <v>34</v>
      </c>
      <c r="L2" s="2" t="s">
        <v>23</v>
      </c>
      <c r="M2" s="6">
        <v>224</v>
      </c>
      <c r="N2" s="6"/>
      <c r="O2" s="6">
        <v>3</v>
      </c>
    </row>
    <row r="3" spans="1:17" ht="14.4" customHeight="1" x14ac:dyDescent="0.3">
      <c r="A3" s="32"/>
      <c r="B3" s="24"/>
      <c r="C3" s="24"/>
      <c r="D3" s="24"/>
      <c r="E3" s="2" t="s">
        <v>6</v>
      </c>
      <c r="F3" s="2">
        <f>FLOOR(F5/2, 1)</f>
        <v>3</v>
      </c>
      <c r="H3" s="2" t="s">
        <v>33</v>
      </c>
      <c r="I3" s="28" t="s">
        <v>37</v>
      </c>
      <c r="L3" s="2" t="s">
        <v>15</v>
      </c>
      <c r="M3" s="6">
        <f>M2/2</f>
        <v>112</v>
      </c>
      <c r="N3" s="6">
        <f>O2</f>
        <v>3</v>
      </c>
      <c r="O3" s="6">
        <v>64</v>
      </c>
      <c r="Q3" s="1"/>
    </row>
    <row r="4" spans="1:17" ht="14.4" customHeight="1" x14ac:dyDescent="0.3">
      <c r="A4" s="32"/>
      <c r="B4" s="24"/>
      <c r="C4" s="24"/>
      <c r="D4" s="24"/>
      <c r="E4" s="2" t="s">
        <v>1</v>
      </c>
      <c r="F4" s="2">
        <v>1</v>
      </c>
      <c r="H4" s="2" t="s">
        <v>26</v>
      </c>
      <c r="I4" s="29"/>
      <c r="L4" s="2" t="s">
        <v>7</v>
      </c>
      <c r="M4" s="6">
        <f>M3/2</f>
        <v>56</v>
      </c>
      <c r="N4" s="6">
        <v>64</v>
      </c>
      <c r="O4" s="6">
        <v>64</v>
      </c>
    </row>
    <row r="5" spans="1:17" x14ac:dyDescent="0.3">
      <c r="A5" s="32"/>
      <c r="B5" s="24"/>
      <c r="C5" s="24"/>
      <c r="D5" s="24"/>
      <c r="E5" s="2" t="s">
        <v>2</v>
      </c>
      <c r="F5" s="2">
        <v>7</v>
      </c>
      <c r="H5" s="2" t="s">
        <v>27</v>
      </c>
      <c r="I5" s="29"/>
      <c r="L5" s="2" t="s">
        <v>16</v>
      </c>
      <c r="M5" s="6">
        <f>M4</f>
        <v>56</v>
      </c>
      <c r="N5" s="6">
        <f t="shared" ref="N5:N10" si="0">O4</f>
        <v>64</v>
      </c>
      <c r="O5" s="6">
        <f>N5</f>
        <v>64</v>
      </c>
      <c r="P5">
        <v>3</v>
      </c>
    </row>
    <row r="6" spans="1:17" x14ac:dyDescent="0.3">
      <c r="A6" s="32"/>
      <c r="B6" s="24"/>
      <c r="C6" s="24"/>
      <c r="D6" s="24"/>
      <c r="E6" s="2" t="s">
        <v>3</v>
      </c>
      <c r="F6" s="2">
        <v>2</v>
      </c>
      <c r="H6" s="2" t="s">
        <v>33</v>
      </c>
      <c r="I6" s="29"/>
      <c r="L6" s="2" t="s">
        <v>17</v>
      </c>
      <c r="M6" s="6">
        <f>M5/2</f>
        <v>28</v>
      </c>
      <c r="N6" s="6">
        <f t="shared" si="0"/>
        <v>64</v>
      </c>
      <c r="O6" s="6">
        <f>O5*2</f>
        <v>128</v>
      </c>
      <c r="P6">
        <v>4</v>
      </c>
    </row>
    <row r="7" spans="1:17" x14ac:dyDescent="0.3">
      <c r="A7" s="32"/>
      <c r="B7" s="24"/>
      <c r="C7" s="24"/>
      <c r="D7" s="24"/>
      <c r="E7" s="2" t="s">
        <v>4</v>
      </c>
      <c r="F7" s="2">
        <f>FLOOR(((F2+2*F3-F4*(F5-1) -1)/F6) + 1, 1)</f>
        <v>112</v>
      </c>
      <c r="H7" s="2" t="s">
        <v>26</v>
      </c>
      <c r="I7" s="29"/>
      <c r="L7" s="2" t="s">
        <v>18</v>
      </c>
      <c r="M7" s="6">
        <f>M6/2</f>
        <v>14</v>
      </c>
      <c r="N7" s="6">
        <f t="shared" si="0"/>
        <v>128</v>
      </c>
      <c r="O7" s="6">
        <f>O6*2</f>
        <v>256</v>
      </c>
      <c r="P7">
        <v>6</v>
      </c>
    </row>
    <row r="8" spans="1:17" ht="14.4" customHeight="1" x14ac:dyDescent="0.3">
      <c r="A8" s="32"/>
      <c r="B8" s="23" t="s">
        <v>7</v>
      </c>
      <c r="C8" s="23"/>
      <c r="D8" s="23"/>
      <c r="E8" s="2" t="s">
        <v>0</v>
      </c>
      <c r="F8" s="2">
        <f>F7</f>
        <v>112</v>
      </c>
      <c r="H8" s="30" t="s">
        <v>35</v>
      </c>
      <c r="I8" s="31"/>
      <c r="L8" s="2" t="s">
        <v>19</v>
      </c>
      <c r="M8" s="6">
        <f>M7/2</f>
        <v>7</v>
      </c>
      <c r="N8" s="6">
        <f t="shared" si="0"/>
        <v>256</v>
      </c>
      <c r="O8" s="6">
        <f>O7*2</f>
        <v>512</v>
      </c>
      <c r="P8">
        <v>3</v>
      </c>
    </row>
    <row r="9" spans="1:17" x14ac:dyDescent="0.3">
      <c r="A9" s="32"/>
      <c r="B9" s="23"/>
      <c r="C9" s="23"/>
      <c r="D9" s="23"/>
      <c r="E9" s="2" t="s">
        <v>6</v>
      </c>
      <c r="F9" s="2">
        <f>FLOOR(F11/2, 1)</f>
        <v>1</v>
      </c>
      <c r="H9" s="34" t="s">
        <v>27</v>
      </c>
      <c r="I9" s="34"/>
      <c r="L9" s="2" t="s">
        <v>22</v>
      </c>
      <c r="M9" s="6">
        <v>1</v>
      </c>
      <c r="N9" s="6">
        <f t="shared" si="0"/>
        <v>512</v>
      </c>
      <c r="O9" s="6">
        <v>512</v>
      </c>
    </row>
    <row r="10" spans="1:17" x14ac:dyDescent="0.3">
      <c r="A10" s="32"/>
      <c r="B10" s="23"/>
      <c r="C10" s="23"/>
      <c r="D10" s="23"/>
      <c r="E10" s="2" t="s">
        <v>1</v>
      </c>
      <c r="F10" s="2">
        <v>1</v>
      </c>
      <c r="L10" s="2" t="s">
        <v>24</v>
      </c>
      <c r="M10" s="6">
        <v>1000</v>
      </c>
      <c r="N10" s="6">
        <f t="shared" si="0"/>
        <v>512</v>
      </c>
      <c r="O10" s="6">
        <v>1</v>
      </c>
    </row>
    <row r="11" spans="1:17" x14ac:dyDescent="0.3">
      <c r="A11" s="32"/>
      <c r="B11" s="23"/>
      <c r="C11" s="23"/>
      <c r="D11" s="23"/>
      <c r="E11" s="2" t="s">
        <v>2</v>
      </c>
      <c r="F11" s="2">
        <v>3</v>
      </c>
    </row>
    <row r="12" spans="1:17" x14ac:dyDescent="0.3">
      <c r="A12" s="32"/>
      <c r="B12" s="23"/>
      <c r="C12" s="23"/>
      <c r="D12" s="23"/>
      <c r="E12" s="2" t="s">
        <v>3</v>
      </c>
      <c r="F12" s="2">
        <v>2</v>
      </c>
    </row>
    <row r="13" spans="1:17" x14ac:dyDescent="0.3">
      <c r="A13" s="32"/>
      <c r="B13" s="23"/>
      <c r="C13" s="23"/>
      <c r="D13" s="23"/>
      <c r="E13" s="2" t="s">
        <v>4</v>
      </c>
      <c r="F13" s="2">
        <f>FLOOR(((F8+2*F9-F10*(F11-1) -1)/F12) + 1, 1)</f>
        <v>56</v>
      </c>
    </row>
    <row r="14" spans="1:17" x14ac:dyDescent="0.3">
      <c r="A14" s="25"/>
      <c r="B14" s="26"/>
      <c r="C14" s="26"/>
      <c r="D14" s="26"/>
      <c r="E14" s="26"/>
      <c r="F14" s="27"/>
      <c r="H14" s="34" t="s">
        <v>25</v>
      </c>
      <c r="I14" s="34"/>
      <c r="J14" s="34"/>
      <c r="K14" s="4"/>
    </row>
    <row r="15" spans="1:17" x14ac:dyDescent="0.3">
      <c r="A15" s="32" t="s">
        <v>20</v>
      </c>
      <c r="B15" s="23" t="s">
        <v>14</v>
      </c>
      <c r="C15" s="24" t="s">
        <v>9</v>
      </c>
      <c r="D15" s="23" t="s">
        <v>10</v>
      </c>
      <c r="E15" s="2" t="s">
        <v>0</v>
      </c>
      <c r="F15" s="2">
        <f>F13</f>
        <v>56</v>
      </c>
      <c r="H15" s="23" t="s">
        <v>10</v>
      </c>
      <c r="I15" s="2" t="s">
        <v>0</v>
      </c>
      <c r="J15" s="2">
        <f>F15</f>
        <v>56</v>
      </c>
      <c r="K15" s="5"/>
    </row>
    <row r="16" spans="1:17" x14ac:dyDescent="0.3">
      <c r="A16" s="33"/>
      <c r="B16" s="23"/>
      <c r="C16" s="24"/>
      <c r="D16" s="23"/>
      <c r="E16" s="2" t="s">
        <v>6</v>
      </c>
      <c r="F16" s="2">
        <f>FLOOR(F18/2, 1)</f>
        <v>0</v>
      </c>
      <c r="H16" s="23"/>
      <c r="I16" s="2" t="s">
        <v>6</v>
      </c>
      <c r="J16" s="2">
        <f>FLOOR(J18/2, 1)</f>
        <v>0</v>
      </c>
      <c r="K16" s="5"/>
    </row>
    <row r="17" spans="1:11" x14ac:dyDescent="0.3">
      <c r="A17" s="33"/>
      <c r="B17" s="23"/>
      <c r="C17" s="24"/>
      <c r="D17" s="23"/>
      <c r="E17" s="2" t="s">
        <v>1</v>
      </c>
      <c r="F17" s="2">
        <v>1</v>
      </c>
      <c r="H17" s="23"/>
      <c r="I17" s="2" t="s">
        <v>1</v>
      </c>
      <c r="J17" s="2">
        <v>1</v>
      </c>
      <c r="K17" s="5"/>
    </row>
    <row r="18" spans="1:11" x14ac:dyDescent="0.3">
      <c r="A18" s="33"/>
      <c r="B18" s="23"/>
      <c r="C18" s="24"/>
      <c r="D18" s="23"/>
      <c r="E18" s="2" t="s">
        <v>2</v>
      </c>
      <c r="F18" s="2">
        <v>1</v>
      </c>
      <c r="H18" s="23"/>
      <c r="I18" s="2" t="s">
        <v>2</v>
      </c>
      <c r="J18" s="2">
        <v>1</v>
      </c>
      <c r="K18" s="5"/>
    </row>
    <row r="19" spans="1:11" x14ac:dyDescent="0.3">
      <c r="A19" s="33"/>
      <c r="B19" s="23"/>
      <c r="C19" s="24"/>
      <c r="D19" s="23"/>
      <c r="E19" s="2" t="s">
        <v>3</v>
      </c>
      <c r="F19" s="2">
        <v>2</v>
      </c>
      <c r="H19" s="23"/>
      <c r="I19" s="2" t="s">
        <v>3</v>
      </c>
      <c r="J19" s="2">
        <v>1</v>
      </c>
      <c r="K19" s="5"/>
    </row>
    <row r="20" spans="1:11" x14ac:dyDescent="0.3">
      <c r="A20" s="33"/>
      <c r="B20" s="23"/>
      <c r="C20" s="24"/>
      <c r="D20" s="23"/>
      <c r="E20" s="2" t="s">
        <v>4</v>
      </c>
      <c r="F20" s="2">
        <f>FLOOR(((F15+2*F16-F17*(F18-1) -1)/F19) + 1, 1)</f>
        <v>28</v>
      </c>
      <c r="H20" s="23"/>
      <c r="I20" s="2" t="s">
        <v>4</v>
      </c>
      <c r="J20" s="2">
        <f>FLOOR(((J15+2*J16-J17*(J18-1) -1)/J19) + 1, 1)</f>
        <v>56</v>
      </c>
      <c r="K20" s="5"/>
    </row>
    <row r="21" spans="1:11" x14ac:dyDescent="0.3">
      <c r="A21" s="33"/>
      <c r="B21" s="23"/>
      <c r="C21" s="24"/>
      <c r="D21" s="24" t="s">
        <v>11</v>
      </c>
      <c r="E21" s="2" t="s">
        <v>0</v>
      </c>
      <c r="F21" s="2">
        <f>F20</f>
        <v>28</v>
      </c>
      <c r="H21" s="24" t="s">
        <v>11</v>
      </c>
      <c r="I21" s="2" t="s">
        <v>0</v>
      </c>
      <c r="J21" s="2">
        <f>J20</f>
        <v>56</v>
      </c>
      <c r="K21" s="5"/>
    </row>
    <row r="22" spans="1:11" x14ac:dyDescent="0.3">
      <c r="A22" s="33"/>
      <c r="B22" s="23"/>
      <c r="C22" s="24"/>
      <c r="D22" s="24"/>
      <c r="E22" s="2" t="s">
        <v>6</v>
      </c>
      <c r="F22" s="2">
        <f>FLOOR(F24/2, 1)</f>
        <v>1</v>
      </c>
      <c r="H22" s="24"/>
      <c r="I22" s="2" t="s">
        <v>6</v>
      </c>
      <c r="J22" s="2">
        <f>FLOOR(J24/2, 1)</f>
        <v>1</v>
      </c>
      <c r="K22" s="5"/>
    </row>
    <row r="23" spans="1:11" x14ac:dyDescent="0.3">
      <c r="A23" s="33"/>
      <c r="B23" s="23"/>
      <c r="C23" s="24"/>
      <c r="D23" s="24"/>
      <c r="E23" s="2" t="s">
        <v>1</v>
      </c>
      <c r="F23" s="2">
        <v>1</v>
      </c>
      <c r="H23" s="24"/>
      <c r="I23" s="2" t="s">
        <v>1</v>
      </c>
      <c r="J23" s="2">
        <v>1</v>
      </c>
      <c r="K23" s="5"/>
    </row>
    <row r="24" spans="1:11" x14ac:dyDescent="0.3">
      <c r="A24" s="33"/>
      <c r="B24" s="23"/>
      <c r="C24" s="24"/>
      <c r="D24" s="24"/>
      <c r="E24" s="2" t="s">
        <v>2</v>
      </c>
      <c r="F24" s="2">
        <v>3</v>
      </c>
      <c r="H24" s="24"/>
      <c r="I24" s="2" t="s">
        <v>2</v>
      </c>
      <c r="J24" s="2">
        <v>3</v>
      </c>
      <c r="K24" s="5"/>
    </row>
    <row r="25" spans="1:11" x14ac:dyDescent="0.3">
      <c r="A25" s="33"/>
      <c r="B25" s="23"/>
      <c r="C25" s="24"/>
      <c r="D25" s="24"/>
      <c r="E25" s="2" t="s">
        <v>3</v>
      </c>
      <c r="F25" s="2">
        <v>1</v>
      </c>
      <c r="H25" s="24"/>
      <c r="I25" s="2" t="s">
        <v>3</v>
      </c>
      <c r="J25" s="2">
        <v>2</v>
      </c>
      <c r="K25" s="5"/>
    </row>
    <row r="26" spans="1:11" x14ac:dyDescent="0.3">
      <c r="A26" s="33"/>
      <c r="B26" s="23"/>
      <c r="C26" s="24"/>
      <c r="D26" s="24"/>
      <c r="E26" s="2" t="s">
        <v>4</v>
      </c>
      <c r="F26" s="2">
        <f>FLOOR(((F21+2*F22-F23*(F24-1) -1)/F25) + 1, 1)</f>
        <v>28</v>
      </c>
      <c r="H26" s="24"/>
      <c r="I26" s="2" t="s">
        <v>4</v>
      </c>
      <c r="J26" s="2">
        <f>FLOOR(((J21+2*J22-J23*(J24-1) -1)/J25) + 1, 1)</f>
        <v>28</v>
      </c>
      <c r="K26" s="5"/>
    </row>
    <row r="27" spans="1:11" x14ac:dyDescent="0.3">
      <c r="A27" s="33"/>
      <c r="B27" s="23"/>
      <c r="C27" s="24"/>
      <c r="D27" s="24" t="s">
        <v>12</v>
      </c>
      <c r="E27" s="2" t="s">
        <v>0</v>
      </c>
      <c r="F27" s="2">
        <f>F26</f>
        <v>28</v>
      </c>
    </row>
    <row r="28" spans="1:11" x14ac:dyDescent="0.3">
      <c r="A28" s="33"/>
      <c r="B28" s="23"/>
      <c r="C28" s="24"/>
      <c r="D28" s="24"/>
      <c r="E28" s="2" t="s">
        <v>6</v>
      </c>
      <c r="F28" s="2">
        <f>FLOOR(F30/2, 1)</f>
        <v>1</v>
      </c>
    </row>
    <row r="29" spans="1:11" x14ac:dyDescent="0.3">
      <c r="A29" s="33"/>
      <c r="B29" s="23"/>
      <c r="C29" s="24"/>
      <c r="D29" s="24"/>
      <c r="E29" s="2" t="s">
        <v>1</v>
      </c>
      <c r="F29" s="2">
        <v>1</v>
      </c>
    </row>
    <row r="30" spans="1:11" x14ac:dyDescent="0.3">
      <c r="A30" s="33"/>
      <c r="B30" s="23"/>
      <c r="C30" s="24"/>
      <c r="D30" s="24"/>
      <c r="E30" s="2" t="s">
        <v>2</v>
      </c>
      <c r="F30" s="2">
        <v>3</v>
      </c>
    </row>
    <row r="31" spans="1:11" x14ac:dyDescent="0.3">
      <c r="A31" s="33"/>
      <c r="B31" s="23"/>
      <c r="C31" s="24"/>
      <c r="D31" s="24"/>
      <c r="E31" s="2" t="s">
        <v>3</v>
      </c>
      <c r="F31" s="2">
        <v>1</v>
      </c>
    </row>
    <row r="32" spans="1:11" x14ac:dyDescent="0.3">
      <c r="A32" s="33"/>
      <c r="B32" s="23"/>
      <c r="C32" s="24"/>
      <c r="D32" s="24"/>
      <c r="E32" s="2" t="s">
        <v>4</v>
      </c>
      <c r="F32" s="2">
        <f>FLOOR(((F27+2*F28-F29*(F30-1) -1)/F31) + 1, 1)</f>
        <v>28</v>
      </c>
    </row>
    <row r="33" spans="1:6" x14ac:dyDescent="0.3">
      <c r="A33" s="33"/>
      <c r="B33" s="23"/>
      <c r="C33" s="24" t="s">
        <v>13</v>
      </c>
      <c r="D33" s="23" t="s">
        <v>10</v>
      </c>
      <c r="E33" s="2" t="s">
        <v>0</v>
      </c>
      <c r="F33" s="2">
        <f>F13</f>
        <v>56</v>
      </c>
    </row>
    <row r="34" spans="1:6" x14ac:dyDescent="0.3">
      <c r="A34" s="33"/>
      <c r="B34" s="23"/>
      <c r="C34" s="24"/>
      <c r="D34" s="23"/>
      <c r="E34" s="2" t="s">
        <v>6</v>
      </c>
      <c r="F34" s="2">
        <f>FLOOR(F36/2, 1)</f>
        <v>0</v>
      </c>
    </row>
    <row r="35" spans="1:6" x14ac:dyDescent="0.3">
      <c r="A35" s="33"/>
      <c r="B35" s="23"/>
      <c r="C35" s="24"/>
      <c r="D35" s="23"/>
      <c r="E35" s="2" t="s">
        <v>1</v>
      </c>
      <c r="F35" s="2">
        <v>1</v>
      </c>
    </row>
    <row r="36" spans="1:6" x14ac:dyDescent="0.3">
      <c r="A36" s="33"/>
      <c r="B36" s="23"/>
      <c r="C36" s="24"/>
      <c r="D36" s="23"/>
      <c r="E36" s="2" t="s">
        <v>2</v>
      </c>
      <c r="F36" s="2">
        <v>1</v>
      </c>
    </row>
    <row r="37" spans="1:6" x14ac:dyDescent="0.3">
      <c r="A37" s="33"/>
      <c r="B37" s="23"/>
      <c r="C37" s="24"/>
      <c r="D37" s="23"/>
      <c r="E37" s="2" t="s">
        <v>3</v>
      </c>
      <c r="F37" s="2">
        <v>2</v>
      </c>
    </row>
    <row r="38" spans="1:6" x14ac:dyDescent="0.3">
      <c r="A38" s="33"/>
      <c r="B38" s="23"/>
      <c r="C38" s="24"/>
      <c r="D38" s="23"/>
      <c r="E38" s="2" t="s">
        <v>4</v>
      </c>
      <c r="F38" s="2">
        <f>FLOOR(((F33+2*F34-F35*(F36-1) -1)/F37) + 1, 1)</f>
        <v>28</v>
      </c>
    </row>
    <row r="39" spans="1:6" x14ac:dyDescent="0.3">
      <c r="A39" s="33"/>
      <c r="B39" s="23" t="s">
        <v>21</v>
      </c>
      <c r="C39" s="24" t="s">
        <v>9</v>
      </c>
      <c r="D39" s="23" t="s">
        <v>10</v>
      </c>
      <c r="E39" s="2" t="s">
        <v>0</v>
      </c>
      <c r="F39" s="2">
        <f>F38</f>
        <v>28</v>
      </c>
    </row>
    <row r="40" spans="1:6" x14ac:dyDescent="0.3">
      <c r="A40" s="33"/>
      <c r="B40" s="23"/>
      <c r="C40" s="24"/>
      <c r="D40" s="23"/>
      <c r="E40" s="2" t="s">
        <v>6</v>
      </c>
      <c r="F40" s="2">
        <f>FLOOR(F42/2, 1)</f>
        <v>0</v>
      </c>
    </row>
    <row r="41" spans="1:6" x14ac:dyDescent="0.3">
      <c r="A41" s="33"/>
      <c r="B41" s="23"/>
      <c r="C41" s="24"/>
      <c r="D41" s="23"/>
      <c r="E41" s="2" t="s">
        <v>1</v>
      </c>
      <c r="F41" s="2">
        <v>1</v>
      </c>
    </row>
    <row r="42" spans="1:6" x14ac:dyDescent="0.3">
      <c r="A42" s="33"/>
      <c r="B42" s="23"/>
      <c r="C42" s="24"/>
      <c r="D42" s="23"/>
      <c r="E42" s="2" t="s">
        <v>2</v>
      </c>
      <c r="F42" s="2">
        <v>1</v>
      </c>
    </row>
    <row r="43" spans="1:6" x14ac:dyDescent="0.3">
      <c r="A43" s="33"/>
      <c r="B43" s="23"/>
      <c r="C43" s="24"/>
      <c r="D43" s="23"/>
      <c r="E43" s="2" t="s">
        <v>3</v>
      </c>
      <c r="F43" s="2">
        <v>1</v>
      </c>
    </row>
    <row r="44" spans="1:6" x14ac:dyDescent="0.3">
      <c r="A44" s="33"/>
      <c r="B44" s="23"/>
      <c r="C44" s="24"/>
      <c r="D44" s="23"/>
      <c r="E44" s="2" t="s">
        <v>4</v>
      </c>
      <c r="F44" s="2">
        <f>FLOOR(((F39+2*F40-F41*(F42-1) -1)/F43) + 1, 1)</f>
        <v>28</v>
      </c>
    </row>
    <row r="45" spans="1:6" x14ac:dyDescent="0.3">
      <c r="A45" s="33"/>
      <c r="B45" s="23"/>
      <c r="C45" s="24"/>
      <c r="D45" s="24" t="s">
        <v>11</v>
      </c>
      <c r="E45" s="2" t="s">
        <v>0</v>
      </c>
      <c r="F45" s="2">
        <f>F44</f>
        <v>28</v>
      </c>
    </row>
    <row r="46" spans="1:6" x14ac:dyDescent="0.3">
      <c r="A46" s="33"/>
      <c r="B46" s="23"/>
      <c r="C46" s="24"/>
      <c r="D46" s="24"/>
      <c r="E46" s="2" t="s">
        <v>6</v>
      </c>
      <c r="F46" s="2">
        <f>FLOOR(F48/2, 1)</f>
        <v>1</v>
      </c>
    </row>
    <row r="47" spans="1:6" x14ac:dyDescent="0.3">
      <c r="A47" s="33"/>
      <c r="B47" s="23"/>
      <c r="C47" s="24"/>
      <c r="D47" s="24"/>
      <c r="E47" s="2" t="s">
        <v>1</v>
      </c>
      <c r="F47" s="2">
        <v>1</v>
      </c>
    </row>
    <row r="48" spans="1:6" x14ac:dyDescent="0.3">
      <c r="A48" s="33"/>
      <c r="B48" s="23"/>
      <c r="C48" s="24"/>
      <c r="D48" s="24"/>
      <c r="E48" s="2" t="s">
        <v>2</v>
      </c>
      <c r="F48" s="2">
        <v>3</v>
      </c>
    </row>
    <row r="49" spans="1:6" x14ac:dyDescent="0.3">
      <c r="A49" s="33"/>
      <c r="B49" s="23"/>
      <c r="C49" s="24"/>
      <c r="D49" s="24"/>
      <c r="E49" s="2" t="s">
        <v>3</v>
      </c>
      <c r="F49" s="2">
        <v>1</v>
      </c>
    </row>
    <row r="50" spans="1:6" x14ac:dyDescent="0.3">
      <c r="A50" s="33"/>
      <c r="B50" s="23"/>
      <c r="C50" s="24"/>
      <c r="D50" s="24"/>
      <c r="E50" s="2" t="s">
        <v>4</v>
      </c>
      <c r="F50" s="2">
        <f>FLOOR(((F45+2*F46-F47*(F48-1) -1)/F49) + 1, 1)</f>
        <v>28</v>
      </c>
    </row>
    <row r="51" spans="1:6" x14ac:dyDescent="0.3">
      <c r="A51" s="33"/>
      <c r="B51" s="23"/>
      <c r="C51" s="24"/>
      <c r="D51" s="24" t="s">
        <v>12</v>
      </c>
      <c r="E51" s="2" t="s">
        <v>0</v>
      </c>
      <c r="F51" s="2">
        <f>F50</f>
        <v>28</v>
      </c>
    </row>
    <row r="52" spans="1:6" x14ac:dyDescent="0.3">
      <c r="A52" s="33"/>
      <c r="B52" s="23"/>
      <c r="C52" s="24"/>
      <c r="D52" s="24"/>
      <c r="E52" s="2" t="s">
        <v>6</v>
      </c>
      <c r="F52" s="2">
        <f>FLOOR(F54/2, 1)</f>
        <v>1</v>
      </c>
    </row>
    <row r="53" spans="1:6" x14ac:dyDescent="0.3">
      <c r="A53" s="33"/>
      <c r="B53" s="23"/>
      <c r="C53" s="24"/>
      <c r="D53" s="24"/>
      <c r="E53" s="2" t="s">
        <v>1</v>
      </c>
      <c r="F53" s="2">
        <v>1</v>
      </c>
    </row>
    <row r="54" spans="1:6" x14ac:dyDescent="0.3">
      <c r="A54" s="33"/>
      <c r="B54" s="23"/>
      <c r="C54" s="24"/>
      <c r="D54" s="24"/>
      <c r="E54" s="2" t="s">
        <v>2</v>
      </c>
      <c r="F54" s="2">
        <v>3</v>
      </c>
    </row>
    <row r="55" spans="1:6" x14ac:dyDescent="0.3">
      <c r="A55" s="33"/>
      <c r="B55" s="23"/>
      <c r="C55" s="24"/>
      <c r="D55" s="24"/>
      <c r="E55" s="2" t="s">
        <v>3</v>
      </c>
      <c r="F55" s="2">
        <v>1</v>
      </c>
    </row>
    <row r="56" spans="1:6" x14ac:dyDescent="0.3">
      <c r="A56" s="33"/>
      <c r="B56" s="23"/>
      <c r="C56" s="24"/>
      <c r="D56" s="24"/>
      <c r="E56" s="2" t="s">
        <v>4</v>
      </c>
      <c r="F56" s="2">
        <f>FLOOR(((F51+2*F52-F53*(F54-1) -1)/F55) + 1, 1)</f>
        <v>28</v>
      </c>
    </row>
    <row r="57" spans="1:6" x14ac:dyDescent="0.3">
      <c r="A57" s="33"/>
      <c r="B57" s="23"/>
      <c r="C57" s="24" t="s">
        <v>13</v>
      </c>
      <c r="D57" s="23" t="s">
        <v>10</v>
      </c>
      <c r="E57" s="2" t="s">
        <v>0</v>
      </c>
      <c r="F57" s="2">
        <f>F39</f>
        <v>28</v>
      </c>
    </row>
    <row r="58" spans="1:6" x14ac:dyDescent="0.3">
      <c r="A58" s="33"/>
      <c r="B58" s="23"/>
      <c r="C58" s="24"/>
      <c r="D58" s="23"/>
      <c r="E58" s="2" t="s">
        <v>6</v>
      </c>
      <c r="F58" s="2">
        <f>FLOOR(F60/2, 1)</f>
        <v>0</v>
      </c>
    </row>
    <row r="59" spans="1:6" x14ac:dyDescent="0.3">
      <c r="A59" s="33"/>
      <c r="B59" s="23"/>
      <c r="C59" s="24"/>
      <c r="D59" s="23"/>
      <c r="E59" s="2" t="s">
        <v>1</v>
      </c>
      <c r="F59" s="2">
        <v>1</v>
      </c>
    </row>
    <row r="60" spans="1:6" x14ac:dyDescent="0.3">
      <c r="A60" s="33"/>
      <c r="B60" s="23"/>
      <c r="C60" s="24"/>
      <c r="D60" s="23"/>
      <c r="E60" s="2" t="s">
        <v>2</v>
      </c>
      <c r="F60" s="2">
        <v>1</v>
      </c>
    </row>
    <row r="61" spans="1:6" x14ac:dyDescent="0.3">
      <c r="A61" s="33"/>
      <c r="B61" s="23"/>
      <c r="C61" s="24"/>
      <c r="D61" s="23"/>
      <c r="E61" s="2" t="s">
        <v>3</v>
      </c>
      <c r="F61" s="2">
        <v>1</v>
      </c>
    </row>
    <row r="62" spans="1:6" x14ac:dyDescent="0.3">
      <c r="A62" s="33"/>
      <c r="B62" s="23"/>
      <c r="C62" s="24"/>
      <c r="D62" s="23"/>
      <c r="E62" s="2" t="s">
        <v>4</v>
      </c>
      <c r="F62" s="2">
        <f>FLOOR(((F57+2*F58-F59*(F60-1) -1)/F61) + 1, 1)</f>
        <v>28</v>
      </c>
    </row>
  </sheetData>
  <mergeCells count="26">
    <mergeCell ref="I3:I7"/>
    <mergeCell ref="H8:I8"/>
    <mergeCell ref="A15:A62"/>
    <mergeCell ref="H15:H20"/>
    <mergeCell ref="H21:H26"/>
    <mergeCell ref="H14:J14"/>
    <mergeCell ref="H9:I9"/>
    <mergeCell ref="C57:C62"/>
    <mergeCell ref="D57:D62"/>
    <mergeCell ref="A2:A13"/>
    <mergeCell ref="H1:I1"/>
    <mergeCell ref="B15:B38"/>
    <mergeCell ref="C39:C56"/>
    <mergeCell ref="D39:D44"/>
    <mergeCell ref="D45:D50"/>
    <mergeCell ref="D51:D56"/>
    <mergeCell ref="B39:B62"/>
    <mergeCell ref="D15:D20"/>
    <mergeCell ref="D21:D26"/>
    <mergeCell ref="D27:D32"/>
    <mergeCell ref="C15:C32"/>
    <mergeCell ref="D33:D38"/>
    <mergeCell ref="C33:C38"/>
    <mergeCell ref="A14:F14"/>
    <mergeCell ref="B2:D7"/>
    <mergeCell ref="B8:D13"/>
  </mergeCells>
  <pageMargins left="0.7" right="0.7" top="0.75" bottom="0.75" header="0.3" footer="0.3"/>
  <pageSetup orientation="portrait" r:id="rId1"/>
  <ignoredErrors>
    <ignoredError sqref="M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3566-767D-4ADB-BC98-B895EA44E7F7}">
  <dimension ref="A1:U60"/>
  <sheetViews>
    <sheetView tabSelected="1" workbookViewId="0">
      <pane ySplit="3" topLeftCell="A29" activePane="bottomLeft" state="frozen"/>
      <selection pane="bottomLeft" activeCell="Q18" sqref="Q18"/>
    </sheetView>
  </sheetViews>
  <sheetFormatPr defaultColWidth="8.6640625" defaultRowHeight="14.4" x14ac:dyDescent="0.3"/>
  <cols>
    <col min="1" max="1" width="14.33203125" style="1" customWidth="1"/>
    <col min="2" max="2" width="12.44140625" style="1" bestFit="1" customWidth="1"/>
    <col min="3" max="3" width="15.5546875" style="1" bestFit="1" customWidth="1"/>
    <col min="4" max="4" width="9.5546875" style="1" bestFit="1" customWidth="1"/>
    <col min="5" max="5" width="11.5546875" style="1" customWidth="1"/>
    <col min="6" max="6" width="5.6640625" style="1" bestFit="1" customWidth="1"/>
    <col min="7" max="7" width="5.33203125" style="1" bestFit="1" customWidth="1"/>
    <col min="8" max="8" width="6.6640625" style="1" bestFit="1" customWidth="1"/>
    <col min="9" max="9" width="4.44140625" style="1" bestFit="1" customWidth="1"/>
    <col min="10" max="10" width="5.77734375" style="1" bestFit="1" customWidth="1"/>
    <col min="11" max="11" width="11.5546875" style="1" bestFit="1" customWidth="1"/>
    <col min="12" max="12" width="9.88671875" style="1" bestFit="1" customWidth="1"/>
    <col min="13" max="13" width="11.5546875" style="1" customWidth="1"/>
    <col min="14" max="14" width="11.6640625" style="1" customWidth="1"/>
    <col min="16" max="16" width="23.109375" bestFit="1" customWidth="1"/>
    <col min="17" max="17" width="21.44140625" bestFit="1" customWidth="1"/>
    <col min="18" max="18" width="11.77734375" bestFit="1" customWidth="1"/>
    <col min="19" max="19" width="10.109375" bestFit="1" customWidth="1"/>
    <col min="20" max="20" width="6" bestFit="1" customWidth="1"/>
    <col min="21" max="21" width="5.21875" bestFit="1" customWidth="1"/>
  </cols>
  <sheetData>
    <row r="1" spans="1:21" ht="25.2" customHeight="1" x14ac:dyDescent="0.3">
      <c r="A1" s="46" t="s">
        <v>56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21" x14ac:dyDescent="0.3">
      <c r="A2" s="50" t="s">
        <v>53</v>
      </c>
      <c r="B2" s="41" t="s">
        <v>40</v>
      </c>
      <c r="C2" s="41"/>
      <c r="D2" s="41" t="s">
        <v>49</v>
      </c>
      <c r="E2" s="41"/>
      <c r="F2" s="41" t="s">
        <v>30</v>
      </c>
      <c r="G2" s="41" t="s">
        <v>45</v>
      </c>
      <c r="H2" s="41" t="s">
        <v>46</v>
      </c>
      <c r="I2" s="41" t="s">
        <v>47</v>
      </c>
      <c r="J2" s="41" t="s">
        <v>48</v>
      </c>
      <c r="K2" s="43" t="s">
        <v>57</v>
      </c>
      <c r="L2" s="43" t="s">
        <v>58</v>
      </c>
      <c r="M2" s="43" t="s">
        <v>59</v>
      </c>
      <c r="N2" s="44" t="s">
        <v>60</v>
      </c>
      <c r="P2" s="38" t="s">
        <v>74</v>
      </c>
      <c r="Q2" s="38"/>
      <c r="R2" s="38"/>
      <c r="S2" s="38"/>
      <c r="T2" s="38"/>
      <c r="U2" s="38"/>
    </row>
    <row r="3" spans="1:21" x14ac:dyDescent="0.3">
      <c r="A3" s="50"/>
      <c r="B3" s="63" t="s">
        <v>38</v>
      </c>
      <c r="C3" s="63" t="s">
        <v>39</v>
      </c>
      <c r="D3" s="10" t="s">
        <v>38</v>
      </c>
      <c r="E3" s="10" t="s">
        <v>39</v>
      </c>
      <c r="F3" s="41"/>
      <c r="G3" s="41"/>
      <c r="H3" s="41"/>
      <c r="I3" s="41"/>
      <c r="J3" s="41"/>
      <c r="K3" s="41"/>
      <c r="L3" s="41"/>
      <c r="M3" s="41"/>
      <c r="N3" s="45"/>
      <c r="P3" s="61" t="s">
        <v>72</v>
      </c>
      <c r="Q3" s="61" t="s">
        <v>73</v>
      </c>
      <c r="R3" s="61" t="s">
        <v>69</v>
      </c>
      <c r="S3" s="61" t="s">
        <v>70</v>
      </c>
      <c r="T3" s="61" t="s">
        <v>62</v>
      </c>
      <c r="U3" s="61" t="s">
        <v>71</v>
      </c>
    </row>
    <row r="4" spans="1:21" x14ac:dyDescent="0.3">
      <c r="A4" s="49" t="s">
        <v>8</v>
      </c>
      <c r="B4" s="24" t="s">
        <v>28</v>
      </c>
      <c r="C4" s="24"/>
      <c r="D4" s="3">
        <v>3</v>
      </c>
      <c r="E4" s="23" t="s">
        <v>52</v>
      </c>
      <c r="F4" s="14">
        <v>2</v>
      </c>
      <c r="G4" s="3">
        <v>3</v>
      </c>
      <c r="H4" s="3">
        <v>32</v>
      </c>
      <c r="I4" s="3">
        <v>224</v>
      </c>
      <c r="J4" s="3">
        <f t="shared" ref="J4:J7" si="0">IF(ISBLANK(F4), I4, I4/F4)</f>
        <v>112</v>
      </c>
      <c r="K4" s="15">
        <f>IF(ISERROR(SEARCH("Conv",B4)), "NA", G4*H4*POWER(D4, 2))</f>
        <v>864</v>
      </c>
      <c r="L4" s="15">
        <f t="shared" ref="L4:L7" si="1">IF(ISERROR(SEARCH("BN",B4)), "NA", H4*2)</f>
        <v>64</v>
      </c>
      <c r="M4" s="24" t="s">
        <v>52</v>
      </c>
      <c r="N4" s="56" t="s">
        <v>52</v>
      </c>
      <c r="P4" s="62">
        <f>COUNT(K4:K58)-1</f>
        <v>35</v>
      </c>
      <c r="Q4" s="62">
        <f>COUNT(L4:L58)*2</f>
        <v>70</v>
      </c>
      <c r="R4" s="62">
        <f t="shared" ref="R4" si="2">COUNT(M4:M58)</f>
        <v>3</v>
      </c>
      <c r="S4" s="62">
        <f>COUNT(N4:N58)*2</f>
        <v>6</v>
      </c>
      <c r="T4" s="21">
        <v>2</v>
      </c>
      <c r="U4" s="62">
        <f>SUM(P4:T4)</f>
        <v>116</v>
      </c>
    </row>
    <row r="5" spans="1:21" x14ac:dyDescent="0.3">
      <c r="A5" s="49"/>
      <c r="B5" s="24" t="s">
        <v>28</v>
      </c>
      <c r="C5" s="24"/>
      <c r="D5" s="3">
        <v>3</v>
      </c>
      <c r="E5" s="23"/>
      <c r="F5" s="3">
        <v>1</v>
      </c>
      <c r="G5" s="3">
        <f>H4</f>
        <v>32</v>
      </c>
      <c r="H5" s="3">
        <v>32</v>
      </c>
      <c r="I5" s="3">
        <f>J4</f>
        <v>112</v>
      </c>
      <c r="J5" s="3">
        <f t="shared" si="0"/>
        <v>112</v>
      </c>
      <c r="K5" s="15">
        <f t="shared" ref="K5:K7" si="3">IF(ISERROR(SEARCH("Conv",B5)), "NA", G5*H5*POWER(D5, 2))</f>
        <v>9216</v>
      </c>
      <c r="L5" s="15">
        <f t="shared" si="1"/>
        <v>64</v>
      </c>
      <c r="M5" s="24"/>
      <c r="N5" s="56"/>
    </row>
    <row r="6" spans="1:21" x14ac:dyDescent="0.3">
      <c r="A6" s="49"/>
      <c r="B6" s="24" t="s">
        <v>28</v>
      </c>
      <c r="C6" s="24"/>
      <c r="D6" s="3">
        <v>3</v>
      </c>
      <c r="E6" s="23"/>
      <c r="F6" s="3">
        <v>1</v>
      </c>
      <c r="G6" s="3">
        <f t="shared" ref="G6:G7" si="4">H5</f>
        <v>32</v>
      </c>
      <c r="H6" s="3">
        <v>64</v>
      </c>
      <c r="I6" s="3">
        <f t="shared" ref="I6:I7" si="5">J5</f>
        <v>112</v>
      </c>
      <c r="J6" s="3">
        <f t="shared" si="0"/>
        <v>112</v>
      </c>
      <c r="K6" s="15">
        <f t="shared" si="3"/>
        <v>18432</v>
      </c>
      <c r="L6" s="15">
        <f t="shared" si="1"/>
        <v>128</v>
      </c>
      <c r="M6" s="24"/>
      <c r="N6" s="56"/>
    </row>
    <row r="7" spans="1:21" x14ac:dyDescent="0.3">
      <c r="A7" s="16" t="s">
        <v>29</v>
      </c>
      <c r="B7" s="24" t="s">
        <v>29</v>
      </c>
      <c r="C7" s="24"/>
      <c r="D7" s="3">
        <v>3</v>
      </c>
      <c r="E7" s="23"/>
      <c r="F7" s="14">
        <v>2</v>
      </c>
      <c r="G7" s="3">
        <f t="shared" si="4"/>
        <v>64</v>
      </c>
      <c r="H7" s="3">
        <v>64</v>
      </c>
      <c r="I7" s="3">
        <f t="shared" si="5"/>
        <v>112</v>
      </c>
      <c r="J7" s="3">
        <f t="shared" si="0"/>
        <v>56</v>
      </c>
      <c r="K7" s="15" t="str">
        <f t="shared" si="3"/>
        <v>NA</v>
      </c>
      <c r="L7" s="15" t="str">
        <f t="shared" si="1"/>
        <v>NA</v>
      </c>
      <c r="M7" s="24"/>
      <c r="N7" s="56"/>
    </row>
    <row r="8" spans="1:21" x14ac:dyDescent="0.3">
      <c r="A8" s="39" t="s">
        <v>50</v>
      </c>
      <c r="B8" s="9" t="s">
        <v>28</v>
      </c>
      <c r="C8" s="35" t="s">
        <v>41</v>
      </c>
      <c r="D8" s="3">
        <v>3</v>
      </c>
      <c r="E8" s="24" t="s">
        <v>51</v>
      </c>
      <c r="F8" s="3">
        <v>1</v>
      </c>
      <c r="G8" s="3">
        <f>H7</f>
        <v>64</v>
      </c>
      <c r="H8" s="3">
        <f>IF(ISBLANK(F8), G8, G8*F8)</f>
        <v>64</v>
      </c>
      <c r="I8" s="3">
        <f>J7</f>
        <v>56</v>
      </c>
      <c r="J8" s="3">
        <f>IF(ISBLANK(F8), I8, I8/F8)</f>
        <v>56</v>
      </c>
      <c r="K8" s="15">
        <f>IF(ISERROR(SEARCH("Conv",B8)), "NA", G8*H8*POWER(D8, 2))</f>
        <v>36864</v>
      </c>
      <c r="L8" s="15">
        <f>IF(ISERROR(SEARCH("BN",B8)), "NA", H8*2)</f>
        <v>128</v>
      </c>
      <c r="M8" s="3" t="str">
        <f>IF(ISERROR(SEARCH("Conv",C8)), "NA", G8*H8*POWER(E8, 2))</f>
        <v>NA</v>
      </c>
      <c r="N8" s="12" t="str">
        <f>IF(ISERROR(SEARCH("BN",C8)), "NA", H8*2)</f>
        <v>NA</v>
      </c>
    </row>
    <row r="9" spans="1:21" x14ac:dyDescent="0.3">
      <c r="A9" s="40"/>
      <c r="B9" s="9" t="s">
        <v>31</v>
      </c>
      <c r="C9" s="35"/>
      <c r="D9" s="3">
        <v>3</v>
      </c>
      <c r="E9" s="24"/>
      <c r="F9" s="3">
        <v>1</v>
      </c>
      <c r="G9" s="3">
        <f t="shared" ref="G9:G57" si="6">H8</f>
        <v>64</v>
      </c>
      <c r="H9" s="3">
        <f t="shared" ref="H9:H56" si="7">IF(ISBLANK(F9), G9, G9*F9)</f>
        <v>64</v>
      </c>
      <c r="I9" s="3">
        <f t="shared" ref="I9:I58" si="8">J8</f>
        <v>56</v>
      </c>
      <c r="J9" s="3">
        <f t="shared" ref="J9:J58" si="9">IF(ISBLANK(F9), I9, I9/F9)</f>
        <v>56</v>
      </c>
      <c r="K9" s="15">
        <f t="shared" ref="K9:K57" si="10">IF(ISERROR(SEARCH("Conv",B9)), "NA", G9*H9*POWER(D9, 2))</f>
        <v>36864</v>
      </c>
      <c r="L9" s="15">
        <f t="shared" ref="L9:L58" si="11">IF(ISERROR(SEARCH("BN",B9)), "NA", H9*2)</f>
        <v>128</v>
      </c>
      <c r="M9" s="3" t="str">
        <f t="shared" ref="M9:M55" si="12">IF(ISERROR(SEARCH("Conv",C9)), "NA", G9*H9*POWER(E9, 2))</f>
        <v>NA</v>
      </c>
      <c r="N9" s="12" t="str">
        <f t="shared" ref="N9:N55" si="13">IF(ISERROR(SEARCH("BN",C9)), "NA", H9*2)</f>
        <v>NA</v>
      </c>
    </row>
    <row r="10" spans="1:21" x14ac:dyDescent="0.3">
      <c r="A10" s="40"/>
      <c r="B10" s="35" t="s">
        <v>27</v>
      </c>
      <c r="C10" s="35"/>
      <c r="D10" s="24"/>
      <c r="E10" s="24"/>
      <c r="F10" s="3"/>
      <c r="G10" s="3">
        <f t="shared" si="6"/>
        <v>64</v>
      </c>
      <c r="H10" s="3">
        <f t="shared" si="7"/>
        <v>64</v>
      </c>
      <c r="I10" s="3">
        <f t="shared" si="8"/>
        <v>56</v>
      </c>
      <c r="J10" s="3">
        <f t="shared" si="9"/>
        <v>56</v>
      </c>
      <c r="K10" s="15" t="str">
        <f t="shared" si="10"/>
        <v>NA</v>
      </c>
      <c r="L10" s="15" t="str">
        <f t="shared" si="11"/>
        <v>NA</v>
      </c>
      <c r="M10" s="3" t="str">
        <f t="shared" si="12"/>
        <v>NA</v>
      </c>
      <c r="N10" s="12" t="str">
        <f t="shared" si="13"/>
        <v>NA</v>
      </c>
    </row>
    <row r="11" spans="1:21" x14ac:dyDescent="0.3">
      <c r="A11" s="40"/>
      <c r="B11" s="3" t="s">
        <v>28</v>
      </c>
      <c r="C11" s="24" t="s">
        <v>41</v>
      </c>
      <c r="D11" s="3">
        <v>3</v>
      </c>
      <c r="E11" s="24" t="s">
        <v>51</v>
      </c>
      <c r="F11" s="3">
        <v>1</v>
      </c>
      <c r="G11" s="3">
        <f t="shared" si="6"/>
        <v>64</v>
      </c>
      <c r="H11" s="3">
        <f t="shared" si="7"/>
        <v>64</v>
      </c>
      <c r="I11" s="3">
        <f t="shared" si="8"/>
        <v>56</v>
      </c>
      <c r="J11" s="3">
        <f t="shared" si="9"/>
        <v>56</v>
      </c>
      <c r="K11" s="15">
        <f t="shared" si="10"/>
        <v>36864</v>
      </c>
      <c r="L11" s="15">
        <f t="shared" si="11"/>
        <v>128</v>
      </c>
      <c r="M11" s="3" t="str">
        <f t="shared" si="12"/>
        <v>NA</v>
      </c>
      <c r="N11" s="12" t="str">
        <f t="shared" si="13"/>
        <v>NA</v>
      </c>
    </row>
    <row r="12" spans="1:21" x14ac:dyDescent="0.3">
      <c r="A12" s="40"/>
      <c r="B12" s="3" t="s">
        <v>31</v>
      </c>
      <c r="C12" s="24"/>
      <c r="D12" s="3">
        <v>3</v>
      </c>
      <c r="E12" s="24"/>
      <c r="F12" s="3">
        <v>1</v>
      </c>
      <c r="G12" s="3">
        <f t="shared" si="6"/>
        <v>64</v>
      </c>
      <c r="H12" s="3">
        <f t="shared" si="7"/>
        <v>64</v>
      </c>
      <c r="I12" s="3">
        <f t="shared" si="8"/>
        <v>56</v>
      </c>
      <c r="J12" s="3">
        <f t="shared" si="9"/>
        <v>56</v>
      </c>
      <c r="K12" s="15">
        <f t="shared" si="10"/>
        <v>36864</v>
      </c>
      <c r="L12" s="15">
        <f t="shared" si="11"/>
        <v>128</v>
      </c>
      <c r="M12" s="3" t="str">
        <f t="shared" si="12"/>
        <v>NA</v>
      </c>
      <c r="N12" s="12" t="str">
        <f t="shared" si="13"/>
        <v>NA</v>
      </c>
    </row>
    <row r="13" spans="1:21" x14ac:dyDescent="0.3">
      <c r="A13" s="40"/>
      <c r="B13" s="24" t="s">
        <v>27</v>
      </c>
      <c r="C13" s="24"/>
      <c r="D13" s="24"/>
      <c r="E13" s="24"/>
      <c r="F13" s="3"/>
      <c r="G13" s="3">
        <f t="shared" si="6"/>
        <v>64</v>
      </c>
      <c r="H13" s="3">
        <f t="shared" si="7"/>
        <v>64</v>
      </c>
      <c r="I13" s="3">
        <f t="shared" si="8"/>
        <v>56</v>
      </c>
      <c r="J13" s="3">
        <f t="shared" si="9"/>
        <v>56</v>
      </c>
      <c r="K13" s="15" t="str">
        <f t="shared" si="10"/>
        <v>NA</v>
      </c>
      <c r="L13" s="15" t="str">
        <f t="shared" si="11"/>
        <v>NA</v>
      </c>
      <c r="M13" s="3" t="str">
        <f t="shared" si="12"/>
        <v>NA</v>
      </c>
      <c r="N13" s="12" t="str">
        <f t="shared" si="13"/>
        <v>NA</v>
      </c>
    </row>
    <row r="14" spans="1:21" x14ac:dyDescent="0.3">
      <c r="A14" s="40"/>
      <c r="B14" s="9" t="s">
        <v>28</v>
      </c>
      <c r="C14" s="35" t="s">
        <v>41</v>
      </c>
      <c r="D14" s="3">
        <v>3</v>
      </c>
      <c r="E14" s="24" t="s">
        <v>51</v>
      </c>
      <c r="F14" s="3">
        <v>1</v>
      </c>
      <c r="G14" s="3">
        <f t="shared" si="6"/>
        <v>64</v>
      </c>
      <c r="H14" s="3">
        <f t="shared" si="7"/>
        <v>64</v>
      </c>
      <c r="I14" s="3">
        <f t="shared" si="8"/>
        <v>56</v>
      </c>
      <c r="J14" s="3">
        <f t="shared" si="9"/>
        <v>56</v>
      </c>
      <c r="K14" s="15">
        <f t="shared" si="10"/>
        <v>36864</v>
      </c>
      <c r="L14" s="15">
        <f t="shared" si="11"/>
        <v>128</v>
      </c>
      <c r="M14" s="3" t="str">
        <f t="shared" si="12"/>
        <v>NA</v>
      </c>
      <c r="N14" s="12" t="str">
        <f t="shared" si="13"/>
        <v>NA</v>
      </c>
    </row>
    <row r="15" spans="1:21" x14ac:dyDescent="0.3">
      <c r="A15" s="40"/>
      <c r="B15" s="9" t="s">
        <v>31</v>
      </c>
      <c r="C15" s="35"/>
      <c r="D15" s="3">
        <v>3</v>
      </c>
      <c r="E15" s="24"/>
      <c r="F15" s="3">
        <v>1</v>
      </c>
      <c r="G15" s="3">
        <f t="shared" si="6"/>
        <v>64</v>
      </c>
      <c r="H15" s="3">
        <f t="shared" si="7"/>
        <v>64</v>
      </c>
      <c r="I15" s="3">
        <f t="shared" si="8"/>
        <v>56</v>
      </c>
      <c r="J15" s="3">
        <f t="shared" si="9"/>
        <v>56</v>
      </c>
      <c r="K15" s="15">
        <f t="shared" si="10"/>
        <v>36864</v>
      </c>
      <c r="L15" s="15">
        <f t="shared" si="11"/>
        <v>128</v>
      </c>
      <c r="M15" s="3" t="str">
        <f t="shared" si="12"/>
        <v>NA</v>
      </c>
      <c r="N15" s="12" t="str">
        <f t="shared" si="13"/>
        <v>NA</v>
      </c>
    </row>
    <row r="16" spans="1:21" x14ac:dyDescent="0.3">
      <c r="A16" s="40"/>
      <c r="B16" s="35" t="s">
        <v>27</v>
      </c>
      <c r="C16" s="35"/>
      <c r="D16" s="24"/>
      <c r="E16" s="24"/>
      <c r="F16" s="3"/>
      <c r="G16" s="3">
        <f t="shared" si="6"/>
        <v>64</v>
      </c>
      <c r="H16" s="3">
        <f t="shared" si="7"/>
        <v>64</v>
      </c>
      <c r="I16" s="3">
        <f t="shared" si="8"/>
        <v>56</v>
      </c>
      <c r="J16" s="3">
        <f t="shared" si="9"/>
        <v>56</v>
      </c>
      <c r="K16" s="15" t="str">
        <f t="shared" si="10"/>
        <v>NA</v>
      </c>
      <c r="L16" s="15" t="str">
        <f t="shared" si="11"/>
        <v>NA</v>
      </c>
      <c r="M16" s="3" t="str">
        <f t="shared" si="12"/>
        <v>NA</v>
      </c>
      <c r="N16" s="12" t="str">
        <f t="shared" si="13"/>
        <v>NA</v>
      </c>
    </row>
    <row r="17" spans="1:14" x14ac:dyDescent="0.3">
      <c r="A17" s="36" t="s">
        <v>55</v>
      </c>
      <c r="B17" s="11" t="s">
        <v>28</v>
      </c>
      <c r="C17" s="42" t="s">
        <v>54</v>
      </c>
      <c r="D17" s="3">
        <v>3</v>
      </c>
      <c r="E17" s="51">
        <v>1</v>
      </c>
      <c r="F17" s="14">
        <v>2</v>
      </c>
      <c r="G17" s="3">
        <f t="shared" si="6"/>
        <v>64</v>
      </c>
      <c r="H17" s="3">
        <f t="shared" si="7"/>
        <v>128</v>
      </c>
      <c r="I17" s="3">
        <f t="shared" si="8"/>
        <v>56</v>
      </c>
      <c r="J17" s="3">
        <f t="shared" si="9"/>
        <v>28</v>
      </c>
      <c r="K17" s="15">
        <f t="shared" si="10"/>
        <v>73728</v>
      </c>
      <c r="L17" s="15">
        <f t="shared" si="11"/>
        <v>256</v>
      </c>
      <c r="M17" s="3">
        <f t="shared" si="12"/>
        <v>8192</v>
      </c>
      <c r="N17" s="12">
        <f t="shared" si="13"/>
        <v>256</v>
      </c>
    </row>
    <row r="18" spans="1:14" x14ac:dyDescent="0.3">
      <c r="A18" s="37"/>
      <c r="B18" s="11" t="s">
        <v>31</v>
      </c>
      <c r="C18" s="42"/>
      <c r="D18" s="3">
        <v>3</v>
      </c>
      <c r="E18" s="51"/>
      <c r="F18" s="3">
        <v>1</v>
      </c>
      <c r="G18" s="3">
        <f t="shared" si="6"/>
        <v>128</v>
      </c>
      <c r="H18" s="3">
        <f t="shared" si="7"/>
        <v>128</v>
      </c>
      <c r="I18" s="3">
        <f t="shared" si="8"/>
        <v>28</v>
      </c>
      <c r="J18" s="3">
        <f t="shared" si="9"/>
        <v>28</v>
      </c>
      <c r="K18" s="15">
        <f t="shared" si="10"/>
        <v>147456</v>
      </c>
      <c r="L18" s="15">
        <f t="shared" si="11"/>
        <v>256</v>
      </c>
      <c r="M18" s="3" t="str">
        <f t="shared" si="12"/>
        <v>NA</v>
      </c>
      <c r="N18" s="12" t="str">
        <f t="shared" si="13"/>
        <v>NA</v>
      </c>
    </row>
    <row r="19" spans="1:14" x14ac:dyDescent="0.3">
      <c r="A19" s="37"/>
      <c r="B19" s="42" t="s">
        <v>27</v>
      </c>
      <c r="C19" s="42"/>
      <c r="D19" s="24"/>
      <c r="E19" s="24"/>
      <c r="F19" s="3"/>
      <c r="G19" s="3">
        <f t="shared" si="6"/>
        <v>128</v>
      </c>
      <c r="H19" s="3">
        <f t="shared" si="7"/>
        <v>128</v>
      </c>
      <c r="I19" s="3">
        <f t="shared" si="8"/>
        <v>28</v>
      </c>
      <c r="J19" s="3">
        <f t="shared" si="9"/>
        <v>28</v>
      </c>
      <c r="K19" s="15" t="str">
        <f t="shared" si="10"/>
        <v>NA</v>
      </c>
      <c r="L19" s="15" t="str">
        <f t="shared" si="11"/>
        <v>NA</v>
      </c>
      <c r="M19" s="3" t="str">
        <f t="shared" si="12"/>
        <v>NA</v>
      </c>
      <c r="N19" s="12" t="str">
        <f t="shared" si="13"/>
        <v>NA</v>
      </c>
    </row>
    <row r="20" spans="1:14" x14ac:dyDescent="0.3">
      <c r="A20" s="37"/>
      <c r="B20" s="9" t="s">
        <v>28</v>
      </c>
      <c r="C20" s="35" t="s">
        <v>41</v>
      </c>
      <c r="D20" s="3">
        <v>3</v>
      </c>
      <c r="E20" s="24" t="s">
        <v>51</v>
      </c>
      <c r="F20" s="3">
        <v>1</v>
      </c>
      <c r="G20" s="3">
        <f t="shared" si="6"/>
        <v>128</v>
      </c>
      <c r="H20" s="3">
        <f t="shared" si="7"/>
        <v>128</v>
      </c>
      <c r="I20" s="3">
        <f t="shared" si="8"/>
        <v>28</v>
      </c>
      <c r="J20" s="3">
        <f t="shared" si="9"/>
        <v>28</v>
      </c>
      <c r="K20" s="15">
        <f t="shared" si="10"/>
        <v>147456</v>
      </c>
      <c r="L20" s="15">
        <f t="shared" si="11"/>
        <v>256</v>
      </c>
      <c r="M20" s="3" t="str">
        <f t="shared" si="12"/>
        <v>NA</v>
      </c>
      <c r="N20" s="12" t="str">
        <f t="shared" si="13"/>
        <v>NA</v>
      </c>
    </row>
    <row r="21" spans="1:14" x14ac:dyDescent="0.3">
      <c r="A21" s="37"/>
      <c r="B21" s="9" t="s">
        <v>31</v>
      </c>
      <c r="C21" s="35"/>
      <c r="D21" s="3">
        <v>3</v>
      </c>
      <c r="E21" s="24"/>
      <c r="F21" s="3">
        <v>1</v>
      </c>
      <c r="G21" s="3">
        <f t="shared" si="6"/>
        <v>128</v>
      </c>
      <c r="H21" s="3">
        <f t="shared" si="7"/>
        <v>128</v>
      </c>
      <c r="I21" s="3">
        <f t="shared" si="8"/>
        <v>28</v>
      </c>
      <c r="J21" s="3">
        <f t="shared" si="9"/>
        <v>28</v>
      </c>
      <c r="K21" s="15">
        <f t="shared" si="10"/>
        <v>147456</v>
      </c>
      <c r="L21" s="15">
        <f t="shared" si="11"/>
        <v>256</v>
      </c>
      <c r="M21" s="3" t="str">
        <f t="shared" si="12"/>
        <v>NA</v>
      </c>
      <c r="N21" s="12" t="str">
        <f t="shared" si="13"/>
        <v>NA</v>
      </c>
    </row>
    <row r="22" spans="1:14" x14ac:dyDescent="0.3">
      <c r="A22" s="37"/>
      <c r="B22" s="35" t="s">
        <v>27</v>
      </c>
      <c r="C22" s="35"/>
      <c r="D22" s="24"/>
      <c r="E22" s="24"/>
      <c r="F22" s="3"/>
      <c r="G22" s="3">
        <f t="shared" si="6"/>
        <v>128</v>
      </c>
      <c r="H22" s="3">
        <f t="shared" si="7"/>
        <v>128</v>
      </c>
      <c r="I22" s="3">
        <f t="shared" si="8"/>
        <v>28</v>
      </c>
      <c r="J22" s="3">
        <f t="shared" si="9"/>
        <v>28</v>
      </c>
      <c r="K22" s="15" t="str">
        <f t="shared" si="10"/>
        <v>NA</v>
      </c>
      <c r="L22" s="15" t="str">
        <f t="shared" si="11"/>
        <v>NA</v>
      </c>
      <c r="M22" s="3" t="str">
        <f t="shared" si="12"/>
        <v>NA</v>
      </c>
      <c r="N22" s="12" t="str">
        <f t="shared" si="13"/>
        <v>NA</v>
      </c>
    </row>
    <row r="23" spans="1:14" x14ac:dyDescent="0.3">
      <c r="A23" s="37"/>
      <c r="B23" s="11" t="s">
        <v>28</v>
      </c>
      <c r="C23" s="42" t="s">
        <v>41</v>
      </c>
      <c r="D23" s="3">
        <v>3</v>
      </c>
      <c r="E23" s="24" t="s">
        <v>51</v>
      </c>
      <c r="F23" s="3">
        <v>1</v>
      </c>
      <c r="G23" s="3">
        <f t="shared" si="6"/>
        <v>128</v>
      </c>
      <c r="H23" s="3">
        <f t="shared" si="7"/>
        <v>128</v>
      </c>
      <c r="I23" s="3">
        <f t="shared" si="8"/>
        <v>28</v>
      </c>
      <c r="J23" s="3">
        <f t="shared" si="9"/>
        <v>28</v>
      </c>
      <c r="K23" s="15">
        <f t="shared" si="10"/>
        <v>147456</v>
      </c>
      <c r="L23" s="15">
        <f t="shared" si="11"/>
        <v>256</v>
      </c>
      <c r="M23" s="3" t="str">
        <f t="shared" si="12"/>
        <v>NA</v>
      </c>
      <c r="N23" s="12" t="str">
        <f t="shared" si="13"/>
        <v>NA</v>
      </c>
    </row>
    <row r="24" spans="1:14" x14ac:dyDescent="0.3">
      <c r="A24" s="37"/>
      <c r="B24" s="11" t="s">
        <v>31</v>
      </c>
      <c r="C24" s="42"/>
      <c r="D24" s="3">
        <v>3</v>
      </c>
      <c r="E24" s="24"/>
      <c r="F24" s="3">
        <v>1</v>
      </c>
      <c r="G24" s="3">
        <f t="shared" si="6"/>
        <v>128</v>
      </c>
      <c r="H24" s="3">
        <f t="shared" si="7"/>
        <v>128</v>
      </c>
      <c r="I24" s="3">
        <f t="shared" si="8"/>
        <v>28</v>
      </c>
      <c r="J24" s="3">
        <f t="shared" si="9"/>
        <v>28</v>
      </c>
      <c r="K24" s="15">
        <f t="shared" si="10"/>
        <v>147456</v>
      </c>
      <c r="L24" s="15">
        <f t="shared" si="11"/>
        <v>256</v>
      </c>
      <c r="M24" s="3" t="str">
        <f t="shared" si="12"/>
        <v>NA</v>
      </c>
      <c r="N24" s="12" t="str">
        <f t="shared" si="13"/>
        <v>NA</v>
      </c>
    </row>
    <row r="25" spans="1:14" x14ac:dyDescent="0.3">
      <c r="A25" s="37"/>
      <c r="B25" s="42" t="s">
        <v>27</v>
      </c>
      <c r="C25" s="42"/>
      <c r="D25" s="24"/>
      <c r="E25" s="24"/>
      <c r="F25" s="3"/>
      <c r="G25" s="3">
        <f t="shared" si="6"/>
        <v>128</v>
      </c>
      <c r="H25" s="3">
        <f t="shared" si="7"/>
        <v>128</v>
      </c>
      <c r="I25" s="3">
        <f t="shared" si="8"/>
        <v>28</v>
      </c>
      <c r="J25" s="3">
        <f t="shared" si="9"/>
        <v>28</v>
      </c>
      <c r="K25" s="15" t="str">
        <f t="shared" si="10"/>
        <v>NA</v>
      </c>
      <c r="L25" s="15" t="str">
        <f t="shared" si="11"/>
        <v>NA</v>
      </c>
      <c r="M25" s="3" t="str">
        <f t="shared" si="12"/>
        <v>NA</v>
      </c>
      <c r="N25" s="12" t="str">
        <f t="shared" si="13"/>
        <v>NA</v>
      </c>
    </row>
    <row r="26" spans="1:14" x14ac:dyDescent="0.3">
      <c r="A26" s="37"/>
      <c r="B26" s="9" t="s">
        <v>28</v>
      </c>
      <c r="C26" s="35" t="s">
        <v>41</v>
      </c>
      <c r="D26" s="3">
        <v>3</v>
      </c>
      <c r="E26" s="24" t="s">
        <v>51</v>
      </c>
      <c r="F26" s="3">
        <v>1</v>
      </c>
      <c r="G26" s="3">
        <f t="shared" si="6"/>
        <v>128</v>
      </c>
      <c r="H26" s="3">
        <f t="shared" si="7"/>
        <v>128</v>
      </c>
      <c r="I26" s="3">
        <f t="shared" si="8"/>
        <v>28</v>
      </c>
      <c r="J26" s="3">
        <f t="shared" si="9"/>
        <v>28</v>
      </c>
      <c r="K26" s="15">
        <f t="shared" si="10"/>
        <v>147456</v>
      </c>
      <c r="L26" s="15">
        <f t="shared" si="11"/>
        <v>256</v>
      </c>
      <c r="M26" s="3" t="str">
        <f t="shared" si="12"/>
        <v>NA</v>
      </c>
      <c r="N26" s="12" t="str">
        <f t="shared" si="13"/>
        <v>NA</v>
      </c>
    </row>
    <row r="27" spans="1:14" x14ac:dyDescent="0.3">
      <c r="A27" s="37"/>
      <c r="B27" s="9" t="s">
        <v>31</v>
      </c>
      <c r="C27" s="35"/>
      <c r="D27" s="3">
        <v>3</v>
      </c>
      <c r="E27" s="24"/>
      <c r="F27" s="3">
        <v>1</v>
      </c>
      <c r="G27" s="3">
        <f t="shared" si="6"/>
        <v>128</v>
      </c>
      <c r="H27" s="3">
        <f t="shared" si="7"/>
        <v>128</v>
      </c>
      <c r="I27" s="3">
        <f t="shared" si="8"/>
        <v>28</v>
      </c>
      <c r="J27" s="3">
        <f t="shared" si="9"/>
        <v>28</v>
      </c>
      <c r="K27" s="15">
        <f t="shared" si="10"/>
        <v>147456</v>
      </c>
      <c r="L27" s="15">
        <f t="shared" si="11"/>
        <v>256</v>
      </c>
      <c r="M27" s="3" t="str">
        <f t="shared" si="12"/>
        <v>NA</v>
      </c>
      <c r="N27" s="12" t="str">
        <f t="shared" si="13"/>
        <v>NA</v>
      </c>
    </row>
    <row r="28" spans="1:14" x14ac:dyDescent="0.3">
      <c r="A28" s="37"/>
      <c r="B28" s="35" t="s">
        <v>27</v>
      </c>
      <c r="C28" s="35"/>
      <c r="D28" s="24"/>
      <c r="E28" s="24"/>
      <c r="F28" s="3"/>
      <c r="G28" s="3">
        <f t="shared" si="6"/>
        <v>128</v>
      </c>
      <c r="H28" s="3">
        <f t="shared" si="7"/>
        <v>128</v>
      </c>
      <c r="I28" s="3">
        <f t="shared" si="8"/>
        <v>28</v>
      </c>
      <c r="J28" s="3">
        <f t="shared" si="9"/>
        <v>28</v>
      </c>
      <c r="K28" s="15" t="str">
        <f t="shared" si="10"/>
        <v>NA</v>
      </c>
      <c r="L28" s="15" t="str">
        <f t="shared" si="11"/>
        <v>NA</v>
      </c>
      <c r="M28" s="3" t="str">
        <f t="shared" si="12"/>
        <v>NA</v>
      </c>
      <c r="N28" s="12" t="str">
        <f t="shared" si="13"/>
        <v>NA</v>
      </c>
    </row>
    <row r="29" spans="1:14" x14ac:dyDescent="0.3">
      <c r="A29" s="52" t="s">
        <v>61</v>
      </c>
      <c r="B29" s="11" t="s">
        <v>28</v>
      </c>
      <c r="C29" s="42" t="s">
        <v>54</v>
      </c>
      <c r="D29" s="3">
        <v>3</v>
      </c>
      <c r="E29" s="51">
        <v>1</v>
      </c>
      <c r="F29" s="14">
        <v>2</v>
      </c>
      <c r="G29" s="3">
        <f t="shared" si="6"/>
        <v>128</v>
      </c>
      <c r="H29" s="3">
        <f t="shared" si="7"/>
        <v>256</v>
      </c>
      <c r="I29" s="3">
        <f t="shared" si="8"/>
        <v>28</v>
      </c>
      <c r="J29" s="3">
        <f t="shared" si="9"/>
        <v>14</v>
      </c>
      <c r="K29" s="15">
        <f t="shared" si="10"/>
        <v>294912</v>
      </c>
      <c r="L29" s="15">
        <f t="shared" si="11"/>
        <v>512</v>
      </c>
      <c r="M29" s="3">
        <f t="shared" si="12"/>
        <v>32768</v>
      </c>
      <c r="N29" s="12">
        <f t="shared" si="13"/>
        <v>512</v>
      </c>
    </row>
    <row r="30" spans="1:14" x14ac:dyDescent="0.3">
      <c r="A30" s="53"/>
      <c r="B30" s="11" t="s">
        <v>31</v>
      </c>
      <c r="C30" s="42"/>
      <c r="D30" s="3">
        <v>3</v>
      </c>
      <c r="E30" s="51"/>
      <c r="F30" s="3">
        <v>1</v>
      </c>
      <c r="G30" s="3">
        <f t="shared" si="6"/>
        <v>256</v>
      </c>
      <c r="H30" s="3">
        <f t="shared" si="7"/>
        <v>256</v>
      </c>
      <c r="I30" s="3">
        <f t="shared" si="8"/>
        <v>14</v>
      </c>
      <c r="J30" s="3">
        <f t="shared" si="9"/>
        <v>14</v>
      </c>
      <c r="K30" s="15">
        <f t="shared" si="10"/>
        <v>589824</v>
      </c>
      <c r="L30" s="15">
        <f t="shared" si="11"/>
        <v>512</v>
      </c>
      <c r="M30" s="3" t="str">
        <f t="shared" si="12"/>
        <v>NA</v>
      </c>
      <c r="N30" s="12" t="str">
        <f t="shared" si="13"/>
        <v>NA</v>
      </c>
    </row>
    <row r="31" spans="1:14" x14ac:dyDescent="0.3">
      <c r="A31" s="53"/>
      <c r="B31" s="42" t="s">
        <v>27</v>
      </c>
      <c r="C31" s="42"/>
      <c r="D31" s="24"/>
      <c r="E31" s="24"/>
      <c r="F31" s="3"/>
      <c r="G31" s="3">
        <f t="shared" si="6"/>
        <v>256</v>
      </c>
      <c r="H31" s="3">
        <f t="shared" si="7"/>
        <v>256</v>
      </c>
      <c r="I31" s="3">
        <f t="shared" si="8"/>
        <v>14</v>
      </c>
      <c r="J31" s="3">
        <f t="shared" si="9"/>
        <v>14</v>
      </c>
      <c r="K31" s="15" t="str">
        <f t="shared" si="10"/>
        <v>NA</v>
      </c>
      <c r="L31" s="15" t="str">
        <f t="shared" si="11"/>
        <v>NA</v>
      </c>
      <c r="M31" s="3" t="str">
        <f t="shared" si="12"/>
        <v>NA</v>
      </c>
      <c r="N31" s="12" t="str">
        <f t="shared" si="13"/>
        <v>NA</v>
      </c>
    </row>
    <row r="32" spans="1:14" x14ac:dyDescent="0.3">
      <c r="A32" s="53"/>
      <c r="B32" s="9" t="s">
        <v>28</v>
      </c>
      <c r="C32" s="35" t="s">
        <v>41</v>
      </c>
      <c r="D32" s="3">
        <v>3</v>
      </c>
      <c r="E32" s="24" t="s">
        <v>51</v>
      </c>
      <c r="F32" s="3">
        <v>1</v>
      </c>
      <c r="G32" s="3">
        <f t="shared" si="6"/>
        <v>256</v>
      </c>
      <c r="H32" s="3">
        <f t="shared" si="7"/>
        <v>256</v>
      </c>
      <c r="I32" s="3">
        <f t="shared" si="8"/>
        <v>14</v>
      </c>
      <c r="J32" s="3">
        <f t="shared" si="9"/>
        <v>14</v>
      </c>
      <c r="K32" s="15">
        <f t="shared" si="10"/>
        <v>589824</v>
      </c>
      <c r="L32" s="15">
        <f t="shared" si="11"/>
        <v>512</v>
      </c>
      <c r="M32" s="3" t="str">
        <f t="shared" si="12"/>
        <v>NA</v>
      </c>
      <c r="N32" s="12" t="str">
        <f t="shared" si="13"/>
        <v>NA</v>
      </c>
    </row>
    <row r="33" spans="1:14" x14ac:dyDescent="0.3">
      <c r="A33" s="53"/>
      <c r="B33" s="9" t="s">
        <v>31</v>
      </c>
      <c r="C33" s="35"/>
      <c r="D33" s="3">
        <v>3</v>
      </c>
      <c r="E33" s="24"/>
      <c r="F33" s="3">
        <v>1</v>
      </c>
      <c r="G33" s="3">
        <f t="shared" si="6"/>
        <v>256</v>
      </c>
      <c r="H33" s="3">
        <f t="shared" si="7"/>
        <v>256</v>
      </c>
      <c r="I33" s="3">
        <f t="shared" si="8"/>
        <v>14</v>
      </c>
      <c r="J33" s="3">
        <f t="shared" si="9"/>
        <v>14</v>
      </c>
      <c r="K33" s="15">
        <f t="shared" si="10"/>
        <v>589824</v>
      </c>
      <c r="L33" s="15">
        <f t="shared" si="11"/>
        <v>512</v>
      </c>
      <c r="M33" s="3" t="str">
        <f t="shared" si="12"/>
        <v>NA</v>
      </c>
      <c r="N33" s="12" t="str">
        <f t="shared" si="13"/>
        <v>NA</v>
      </c>
    </row>
    <row r="34" spans="1:14" x14ac:dyDescent="0.3">
      <c r="A34" s="53"/>
      <c r="B34" s="35" t="s">
        <v>27</v>
      </c>
      <c r="C34" s="35"/>
      <c r="D34" s="24"/>
      <c r="E34" s="24"/>
      <c r="F34" s="3"/>
      <c r="G34" s="3">
        <f t="shared" si="6"/>
        <v>256</v>
      </c>
      <c r="H34" s="3">
        <f t="shared" si="7"/>
        <v>256</v>
      </c>
      <c r="I34" s="3">
        <f t="shared" si="8"/>
        <v>14</v>
      </c>
      <c r="J34" s="3">
        <f t="shared" si="9"/>
        <v>14</v>
      </c>
      <c r="K34" s="15" t="str">
        <f t="shared" si="10"/>
        <v>NA</v>
      </c>
      <c r="L34" s="15" t="str">
        <f t="shared" si="11"/>
        <v>NA</v>
      </c>
      <c r="M34" s="3" t="str">
        <f t="shared" si="12"/>
        <v>NA</v>
      </c>
      <c r="N34" s="12" t="str">
        <f t="shared" si="13"/>
        <v>NA</v>
      </c>
    </row>
    <row r="35" spans="1:14" x14ac:dyDescent="0.3">
      <c r="A35" s="53"/>
      <c r="B35" s="11" t="s">
        <v>28</v>
      </c>
      <c r="C35" s="42" t="s">
        <v>41</v>
      </c>
      <c r="D35" s="3">
        <v>3</v>
      </c>
      <c r="E35" s="24" t="s">
        <v>51</v>
      </c>
      <c r="F35" s="3">
        <v>1</v>
      </c>
      <c r="G35" s="3">
        <f t="shared" si="6"/>
        <v>256</v>
      </c>
      <c r="H35" s="3">
        <f t="shared" si="7"/>
        <v>256</v>
      </c>
      <c r="I35" s="3">
        <f t="shared" si="8"/>
        <v>14</v>
      </c>
      <c r="J35" s="3">
        <f t="shared" si="9"/>
        <v>14</v>
      </c>
      <c r="K35" s="15">
        <f t="shared" si="10"/>
        <v>589824</v>
      </c>
      <c r="L35" s="15">
        <f t="shared" si="11"/>
        <v>512</v>
      </c>
      <c r="M35" s="3" t="str">
        <f t="shared" si="12"/>
        <v>NA</v>
      </c>
      <c r="N35" s="12" t="str">
        <f t="shared" si="13"/>
        <v>NA</v>
      </c>
    </row>
    <row r="36" spans="1:14" x14ac:dyDescent="0.3">
      <c r="A36" s="53"/>
      <c r="B36" s="11" t="s">
        <v>31</v>
      </c>
      <c r="C36" s="42"/>
      <c r="D36" s="3">
        <v>3</v>
      </c>
      <c r="E36" s="24"/>
      <c r="F36" s="3">
        <v>1</v>
      </c>
      <c r="G36" s="3">
        <f t="shared" si="6"/>
        <v>256</v>
      </c>
      <c r="H36" s="3">
        <f t="shared" si="7"/>
        <v>256</v>
      </c>
      <c r="I36" s="3">
        <f t="shared" si="8"/>
        <v>14</v>
      </c>
      <c r="J36" s="3">
        <f t="shared" si="9"/>
        <v>14</v>
      </c>
      <c r="K36" s="15">
        <f t="shared" si="10"/>
        <v>589824</v>
      </c>
      <c r="L36" s="15">
        <f t="shared" si="11"/>
        <v>512</v>
      </c>
      <c r="M36" s="3" t="str">
        <f t="shared" si="12"/>
        <v>NA</v>
      </c>
      <c r="N36" s="12" t="str">
        <f t="shared" si="13"/>
        <v>NA</v>
      </c>
    </row>
    <row r="37" spans="1:14" x14ac:dyDescent="0.3">
      <c r="A37" s="53"/>
      <c r="B37" s="42" t="s">
        <v>27</v>
      </c>
      <c r="C37" s="42"/>
      <c r="D37" s="24"/>
      <c r="E37" s="24"/>
      <c r="F37" s="3"/>
      <c r="G37" s="3">
        <f t="shared" si="6"/>
        <v>256</v>
      </c>
      <c r="H37" s="3">
        <f t="shared" si="7"/>
        <v>256</v>
      </c>
      <c r="I37" s="3">
        <f t="shared" si="8"/>
        <v>14</v>
      </c>
      <c r="J37" s="3">
        <f t="shared" si="9"/>
        <v>14</v>
      </c>
      <c r="K37" s="15" t="str">
        <f t="shared" si="10"/>
        <v>NA</v>
      </c>
      <c r="L37" s="15" t="str">
        <f t="shared" si="11"/>
        <v>NA</v>
      </c>
      <c r="M37" s="3" t="str">
        <f t="shared" si="12"/>
        <v>NA</v>
      </c>
      <c r="N37" s="12" t="str">
        <f t="shared" si="13"/>
        <v>NA</v>
      </c>
    </row>
    <row r="38" spans="1:14" x14ac:dyDescent="0.3">
      <c r="A38" s="53"/>
      <c r="B38" s="9" t="s">
        <v>28</v>
      </c>
      <c r="C38" s="35" t="s">
        <v>41</v>
      </c>
      <c r="D38" s="3">
        <v>3</v>
      </c>
      <c r="E38" s="24" t="s">
        <v>51</v>
      </c>
      <c r="F38" s="3">
        <v>1</v>
      </c>
      <c r="G38" s="3">
        <f t="shared" si="6"/>
        <v>256</v>
      </c>
      <c r="H38" s="3">
        <f t="shared" si="7"/>
        <v>256</v>
      </c>
      <c r="I38" s="3">
        <f t="shared" si="8"/>
        <v>14</v>
      </c>
      <c r="J38" s="3">
        <f t="shared" si="9"/>
        <v>14</v>
      </c>
      <c r="K38" s="15">
        <f t="shared" si="10"/>
        <v>589824</v>
      </c>
      <c r="L38" s="15">
        <f t="shared" si="11"/>
        <v>512</v>
      </c>
      <c r="M38" s="3" t="str">
        <f t="shared" si="12"/>
        <v>NA</v>
      </c>
      <c r="N38" s="12" t="str">
        <f t="shared" si="13"/>
        <v>NA</v>
      </c>
    </row>
    <row r="39" spans="1:14" x14ac:dyDescent="0.3">
      <c r="A39" s="53"/>
      <c r="B39" s="9" t="s">
        <v>31</v>
      </c>
      <c r="C39" s="35"/>
      <c r="D39" s="3">
        <v>3</v>
      </c>
      <c r="E39" s="24"/>
      <c r="F39" s="3">
        <v>1</v>
      </c>
      <c r="G39" s="3">
        <f t="shared" si="6"/>
        <v>256</v>
      </c>
      <c r="H39" s="3">
        <f t="shared" si="7"/>
        <v>256</v>
      </c>
      <c r="I39" s="3">
        <f t="shared" si="8"/>
        <v>14</v>
      </c>
      <c r="J39" s="3">
        <f t="shared" si="9"/>
        <v>14</v>
      </c>
      <c r="K39" s="15">
        <f t="shared" si="10"/>
        <v>589824</v>
      </c>
      <c r="L39" s="15">
        <f t="shared" si="11"/>
        <v>512</v>
      </c>
      <c r="M39" s="3" t="str">
        <f t="shared" si="12"/>
        <v>NA</v>
      </c>
      <c r="N39" s="12" t="str">
        <f t="shared" si="13"/>
        <v>NA</v>
      </c>
    </row>
    <row r="40" spans="1:14" x14ac:dyDescent="0.3">
      <c r="A40" s="53"/>
      <c r="B40" s="35" t="s">
        <v>27</v>
      </c>
      <c r="C40" s="35"/>
      <c r="D40" s="24"/>
      <c r="E40" s="24"/>
      <c r="F40" s="3"/>
      <c r="G40" s="3">
        <f t="shared" si="6"/>
        <v>256</v>
      </c>
      <c r="H40" s="3">
        <f t="shared" si="7"/>
        <v>256</v>
      </c>
      <c r="I40" s="3">
        <f t="shared" si="8"/>
        <v>14</v>
      </c>
      <c r="J40" s="3">
        <f t="shared" si="9"/>
        <v>14</v>
      </c>
      <c r="K40" s="15" t="str">
        <f t="shared" si="10"/>
        <v>NA</v>
      </c>
      <c r="L40" s="15" t="str">
        <f t="shared" si="11"/>
        <v>NA</v>
      </c>
      <c r="M40" s="3" t="str">
        <f t="shared" si="12"/>
        <v>NA</v>
      </c>
      <c r="N40" s="12" t="str">
        <f t="shared" si="13"/>
        <v>NA</v>
      </c>
    </row>
    <row r="41" spans="1:14" x14ac:dyDescent="0.3">
      <c r="A41" s="53"/>
      <c r="B41" s="11" t="s">
        <v>28</v>
      </c>
      <c r="C41" s="42" t="s">
        <v>41</v>
      </c>
      <c r="D41" s="3">
        <v>3</v>
      </c>
      <c r="E41" s="24" t="s">
        <v>51</v>
      </c>
      <c r="F41" s="3">
        <v>1</v>
      </c>
      <c r="G41" s="3">
        <f t="shared" si="6"/>
        <v>256</v>
      </c>
      <c r="H41" s="3">
        <f t="shared" si="7"/>
        <v>256</v>
      </c>
      <c r="I41" s="3">
        <f t="shared" si="8"/>
        <v>14</v>
      </c>
      <c r="J41" s="3">
        <f t="shared" si="9"/>
        <v>14</v>
      </c>
      <c r="K41" s="15">
        <f t="shared" si="10"/>
        <v>589824</v>
      </c>
      <c r="L41" s="15">
        <f t="shared" si="11"/>
        <v>512</v>
      </c>
      <c r="M41" s="3" t="str">
        <f t="shared" si="12"/>
        <v>NA</v>
      </c>
      <c r="N41" s="12" t="str">
        <f t="shared" si="13"/>
        <v>NA</v>
      </c>
    </row>
    <row r="42" spans="1:14" x14ac:dyDescent="0.3">
      <c r="A42" s="53"/>
      <c r="B42" s="11" t="s">
        <v>31</v>
      </c>
      <c r="C42" s="42"/>
      <c r="D42" s="3">
        <v>3</v>
      </c>
      <c r="E42" s="24"/>
      <c r="F42" s="3">
        <v>1</v>
      </c>
      <c r="G42" s="3">
        <f t="shared" si="6"/>
        <v>256</v>
      </c>
      <c r="H42" s="3">
        <f t="shared" si="7"/>
        <v>256</v>
      </c>
      <c r="I42" s="3">
        <f t="shared" si="8"/>
        <v>14</v>
      </c>
      <c r="J42" s="3">
        <f t="shared" si="9"/>
        <v>14</v>
      </c>
      <c r="K42" s="15">
        <f t="shared" si="10"/>
        <v>589824</v>
      </c>
      <c r="L42" s="15">
        <f t="shared" si="11"/>
        <v>512</v>
      </c>
      <c r="M42" s="3" t="str">
        <f t="shared" si="12"/>
        <v>NA</v>
      </c>
      <c r="N42" s="12" t="str">
        <f t="shared" si="13"/>
        <v>NA</v>
      </c>
    </row>
    <row r="43" spans="1:14" x14ac:dyDescent="0.3">
      <c r="A43" s="53"/>
      <c r="B43" s="42" t="s">
        <v>27</v>
      </c>
      <c r="C43" s="42"/>
      <c r="D43" s="24"/>
      <c r="E43" s="24"/>
      <c r="F43" s="3"/>
      <c r="G43" s="3">
        <f t="shared" si="6"/>
        <v>256</v>
      </c>
      <c r="H43" s="3">
        <f t="shared" si="7"/>
        <v>256</v>
      </c>
      <c r="I43" s="3">
        <f t="shared" si="8"/>
        <v>14</v>
      </c>
      <c r="J43" s="3">
        <f t="shared" si="9"/>
        <v>14</v>
      </c>
      <c r="K43" s="15" t="str">
        <f t="shared" si="10"/>
        <v>NA</v>
      </c>
      <c r="L43" s="15" t="str">
        <f t="shared" si="11"/>
        <v>NA</v>
      </c>
      <c r="M43" s="3" t="str">
        <f t="shared" si="12"/>
        <v>NA</v>
      </c>
      <c r="N43" s="12" t="str">
        <f t="shared" si="13"/>
        <v>NA</v>
      </c>
    </row>
    <row r="44" spans="1:14" x14ac:dyDescent="0.3">
      <c r="A44" s="53"/>
      <c r="B44" s="9" t="s">
        <v>28</v>
      </c>
      <c r="C44" s="35" t="s">
        <v>41</v>
      </c>
      <c r="D44" s="3">
        <v>3</v>
      </c>
      <c r="E44" s="24" t="s">
        <v>51</v>
      </c>
      <c r="F44" s="3">
        <v>1</v>
      </c>
      <c r="G44" s="3">
        <f t="shared" si="6"/>
        <v>256</v>
      </c>
      <c r="H44" s="3">
        <f t="shared" si="7"/>
        <v>256</v>
      </c>
      <c r="I44" s="3">
        <f t="shared" si="8"/>
        <v>14</v>
      </c>
      <c r="J44" s="3">
        <f t="shared" si="9"/>
        <v>14</v>
      </c>
      <c r="K44" s="15">
        <f t="shared" si="10"/>
        <v>589824</v>
      </c>
      <c r="L44" s="15">
        <f t="shared" si="11"/>
        <v>512</v>
      </c>
      <c r="M44" s="3" t="str">
        <f t="shared" si="12"/>
        <v>NA</v>
      </c>
      <c r="N44" s="12" t="str">
        <f t="shared" si="13"/>
        <v>NA</v>
      </c>
    </row>
    <row r="45" spans="1:14" x14ac:dyDescent="0.3">
      <c r="A45" s="53"/>
      <c r="B45" s="9" t="s">
        <v>31</v>
      </c>
      <c r="C45" s="35"/>
      <c r="D45" s="3">
        <v>3</v>
      </c>
      <c r="E45" s="24"/>
      <c r="F45" s="3">
        <v>1</v>
      </c>
      <c r="G45" s="3">
        <f t="shared" si="6"/>
        <v>256</v>
      </c>
      <c r="H45" s="3">
        <f t="shared" si="7"/>
        <v>256</v>
      </c>
      <c r="I45" s="3">
        <f t="shared" si="8"/>
        <v>14</v>
      </c>
      <c r="J45" s="3">
        <f t="shared" si="9"/>
        <v>14</v>
      </c>
      <c r="K45" s="15">
        <f t="shared" si="10"/>
        <v>589824</v>
      </c>
      <c r="L45" s="15">
        <f t="shared" si="11"/>
        <v>512</v>
      </c>
      <c r="M45" s="3" t="str">
        <f t="shared" si="12"/>
        <v>NA</v>
      </c>
      <c r="N45" s="12" t="str">
        <f t="shared" si="13"/>
        <v>NA</v>
      </c>
    </row>
    <row r="46" spans="1:14" x14ac:dyDescent="0.3">
      <c r="A46" s="53"/>
      <c r="B46" s="35" t="s">
        <v>27</v>
      </c>
      <c r="C46" s="35"/>
      <c r="D46" s="24"/>
      <c r="E46" s="24"/>
      <c r="F46" s="3"/>
      <c r="G46" s="3">
        <f t="shared" si="6"/>
        <v>256</v>
      </c>
      <c r="H46" s="3">
        <f t="shared" si="7"/>
        <v>256</v>
      </c>
      <c r="I46" s="3">
        <f t="shared" si="8"/>
        <v>14</v>
      </c>
      <c r="J46" s="3">
        <f t="shared" si="9"/>
        <v>14</v>
      </c>
      <c r="K46" s="15" t="str">
        <f t="shared" si="10"/>
        <v>NA</v>
      </c>
      <c r="L46" s="15" t="str">
        <f t="shared" si="11"/>
        <v>NA</v>
      </c>
      <c r="M46" s="3" t="str">
        <f t="shared" si="12"/>
        <v>NA</v>
      </c>
      <c r="N46" s="12" t="str">
        <f t="shared" si="13"/>
        <v>NA</v>
      </c>
    </row>
    <row r="47" spans="1:14" x14ac:dyDescent="0.3">
      <c r="A47" s="54" t="s">
        <v>63</v>
      </c>
      <c r="B47" s="11" t="s">
        <v>28</v>
      </c>
      <c r="C47" s="42" t="s">
        <v>54</v>
      </c>
      <c r="D47" s="3">
        <v>3</v>
      </c>
      <c r="E47" s="51">
        <v>1</v>
      </c>
      <c r="F47" s="14">
        <v>2</v>
      </c>
      <c r="G47" s="3">
        <f t="shared" si="6"/>
        <v>256</v>
      </c>
      <c r="H47" s="3">
        <f t="shared" si="7"/>
        <v>512</v>
      </c>
      <c r="I47" s="3">
        <f t="shared" si="8"/>
        <v>14</v>
      </c>
      <c r="J47" s="3">
        <f t="shared" si="9"/>
        <v>7</v>
      </c>
      <c r="K47" s="15">
        <f t="shared" si="10"/>
        <v>1179648</v>
      </c>
      <c r="L47" s="15">
        <f t="shared" si="11"/>
        <v>1024</v>
      </c>
      <c r="M47" s="3">
        <f t="shared" si="12"/>
        <v>131072</v>
      </c>
      <c r="N47" s="12">
        <f t="shared" si="13"/>
        <v>1024</v>
      </c>
    </row>
    <row r="48" spans="1:14" x14ac:dyDescent="0.3">
      <c r="A48" s="55"/>
      <c r="B48" s="11" t="s">
        <v>31</v>
      </c>
      <c r="C48" s="42"/>
      <c r="D48" s="3">
        <v>3</v>
      </c>
      <c r="E48" s="51"/>
      <c r="F48" s="3">
        <v>1</v>
      </c>
      <c r="G48" s="3">
        <f t="shared" si="6"/>
        <v>512</v>
      </c>
      <c r="H48" s="3">
        <f t="shared" si="7"/>
        <v>512</v>
      </c>
      <c r="I48" s="3">
        <f t="shared" si="8"/>
        <v>7</v>
      </c>
      <c r="J48" s="3">
        <f t="shared" si="9"/>
        <v>7</v>
      </c>
      <c r="K48" s="15">
        <f t="shared" si="10"/>
        <v>2359296</v>
      </c>
      <c r="L48" s="15">
        <f t="shared" si="11"/>
        <v>1024</v>
      </c>
      <c r="M48" s="3" t="str">
        <f t="shared" si="12"/>
        <v>NA</v>
      </c>
      <c r="N48" s="12" t="str">
        <f t="shared" si="13"/>
        <v>NA</v>
      </c>
    </row>
    <row r="49" spans="1:14" x14ac:dyDescent="0.3">
      <c r="A49" s="55"/>
      <c r="B49" s="42" t="s">
        <v>27</v>
      </c>
      <c r="C49" s="42"/>
      <c r="D49" s="24"/>
      <c r="E49" s="24"/>
      <c r="F49" s="3"/>
      <c r="G49" s="3">
        <f t="shared" si="6"/>
        <v>512</v>
      </c>
      <c r="H49" s="3">
        <f t="shared" si="7"/>
        <v>512</v>
      </c>
      <c r="I49" s="3">
        <f t="shared" si="8"/>
        <v>7</v>
      </c>
      <c r="J49" s="3">
        <f t="shared" si="9"/>
        <v>7</v>
      </c>
      <c r="K49" s="15" t="str">
        <f t="shared" si="10"/>
        <v>NA</v>
      </c>
      <c r="L49" s="15" t="str">
        <f t="shared" si="11"/>
        <v>NA</v>
      </c>
      <c r="M49" s="3" t="str">
        <f t="shared" si="12"/>
        <v>NA</v>
      </c>
      <c r="N49" s="12" t="str">
        <f t="shared" si="13"/>
        <v>NA</v>
      </c>
    </row>
    <row r="50" spans="1:14" x14ac:dyDescent="0.3">
      <c r="A50" s="55"/>
      <c r="B50" s="9" t="s">
        <v>28</v>
      </c>
      <c r="C50" s="35" t="s">
        <v>41</v>
      </c>
      <c r="D50" s="3">
        <v>3</v>
      </c>
      <c r="E50" s="24" t="s">
        <v>51</v>
      </c>
      <c r="F50" s="3">
        <v>1</v>
      </c>
      <c r="G50" s="3">
        <f t="shared" si="6"/>
        <v>512</v>
      </c>
      <c r="H50" s="3">
        <f t="shared" si="7"/>
        <v>512</v>
      </c>
      <c r="I50" s="3">
        <f t="shared" si="8"/>
        <v>7</v>
      </c>
      <c r="J50" s="3">
        <f t="shared" si="9"/>
        <v>7</v>
      </c>
      <c r="K50" s="15">
        <f t="shared" si="10"/>
        <v>2359296</v>
      </c>
      <c r="L50" s="15">
        <f t="shared" si="11"/>
        <v>1024</v>
      </c>
      <c r="M50" s="3" t="str">
        <f t="shared" si="12"/>
        <v>NA</v>
      </c>
      <c r="N50" s="12" t="str">
        <f t="shared" si="13"/>
        <v>NA</v>
      </c>
    </row>
    <row r="51" spans="1:14" x14ac:dyDescent="0.3">
      <c r="A51" s="55"/>
      <c r="B51" s="9" t="s">
        <v>31</v>
      </c>
      <c r="C51" s="35"/>
      <c r="D51" s="3">
        <v>3</v>
      </c>
      <c r="E51" s="24"/>
      <c r="F51" s="3">
        <v>1</v>
      </c>
      <c r="G51" s="3">
        <f t="shared" si="6"/>
        <v>512</v>
      </c>
      <c r="H51" s="3">
        <f t="shared" si="7"/>
        <v>512</v>
      </c>
      <c r="I51" s="3">
        <f t="shared" si="8"/>
        <v>7</v>
      </c>
      <c r="J51" s="3">
        <f t="shared" si="9"/>
        <v>7</v>
      </c>
      <c r="K51" s="15">
        <f t="shared" si="10"/>
        <v>2359296</v>
      </c>
      <c r="L51" s="15">
        <f t="shared" si="11"/>
        <v>1024</v>
      </c>
      <c r="M51" s="3" t="str">
        <f t="shared" si="12"/>
        <v>NA</v>
      </c>
      <c r="N51" s="12" t="str">
        <f t="shared" si="13"/>
        <v>NA</v>
      </c>
    </row>
    <row r="52" spans="1:14" x14ac:dyDescent="0.3">
      <c r="A52" s="55"/>
      <c r="B52" s="35" t="s">
        <v>27</v>
      </c>
      <c r="C52" s="35"/>
      <c r="D52" s="24"/>
      <c r="E52" s="24"/>
      <c r="F52" s="3"/>
      <c r="G52" s="3">
        <f t="shared" si="6"/>
        <v>512</v>
      </c>
      <c r="H52" s="3">
        <f t="shared" si="7"/>
        <v>512</v>
      </c>
      <c r="I52" s="3">
        <f t="shared" si="8"/>
        <v>7</v>
      </c>
      <c r="J52" s="3">
        <f t="shared" si="9"/>
        <v>7</v>
      </c>
      <c r="K52" s="15" t="str">
        <f t="shared" si="10"/>
        <v>NA</v>
      </c>
      <c r="L52" s="15" t="str">
        <f t="shared" si="11"/>
        <v>NA</v>
      </c>
      <c r="M52" s="3" t="str">
        <f t="shared" si="12"/>
        <v>NA</v>
      </c>
      <c r="N52" s="12" t="str">
        <f t="shared" si="13"/>
        <v>NA</v>
      </c>
    </row>
    <row r="53" spans="1:14" x14ac:dyDescent="0.3">
      <c r="A53" s="55"/>
      <c r="B53" s="11" t="s">
        <v>28</v>
      </c>
      <c r="C53" s="42" t="s">
        <v>41</v>
      </c>
      <c r="D53" s="3">
        <v>3</v>
      </c>
      <c r="E53" s="24" t="s">
        <v>51</v>
      </c>
      <c r="F53" s="3">
        <v>1</v>
      </c>
      <c r="G53" s="3">
        <f t="shared" si="6"/>
        <v>512</v>
      </c>
      <c r="H53" s="3">
        <f t="shared" si="7"/>
        <v>512</v>
      </c>
      <c r="I53" s="3">
        <f t="shared" si="8"/>
        <v>7</v>
      </c>
      <c r="J53" s="3">
        <f t="shared" si="9"/>
        <v>7</v>
      </c>
      <c r="K53" s="15">
        <f t="shared" si="10"/>
        <v>2359296</v>
      </c>
      <c r="L53" s="15">
        <f t="shared" si="11"/>
        <v>1024</v>
      </c>
      <c r="M53" s="3" t="str">
        <f t="shared" si="12"/>
        <v>NA</v>
      </c>
      <c r="N53" s="12" t="str">
        <f t="shared" si="13"/>
        <v>NA</v>
      </c>
    </row>
    <row r="54" spans="1:14" x14ac:dyDescent="0.3">
      <c r="A54" s="55"/>
      <c r="B54" s="11" t="s">
        <v>31</v>
      </c>
      <c r="C54" s="42"/>
      <c r="D54" s="3">
        <v>3</v>
      </c>
      <c r="E54" s="24"/>
      <c r="F54" s="3">
        <v>1</v>
      </c>
      <c r="G54" s="3">
        <f t="shared" si="6"/>
        <v>512</v>
      </c>
      <c r="H54" s="3">
        <f t="shared" si="7"/>
        <v>512</v>
      </c>
      <c r="I54" s="3">
        <f t="shared" si="8"/>
        <v>7</v>
      </c>
      <c r="J54" s="3">
        <f t="shared" si="9"/>
        <v>7</v>
      </c>
      <c r="K54" s="15">
        <f t="shared" si="10"/>
        <v>2359296</v>
      </c>
      <c r="L54" s="15">
        <f t="shared" si="11"/>
        <v>1024</v>
      </c>
      <c r="M54" s="3" t="str">
        <f t="shared" si="12"/>
        <v>NA</v>
      </c>
      <c r="N54" s="12" t="str">
        <f t="shared" si="13"/>
        <v>NA</v>
      </c>
    </row>
    <row r="55" spans="1:14" x14ac:dyDescent="0.3">
      <c r="A55" s="55"/>
      <c r="B55" s="42" t="s">
        <v>27</v>
      </c>
      <c r="C55" s="42"/>
      <c r="D55" s="24"/>
      <c r="E55" s="24"/>
      <c r="F55" s="3"/>
      <c r="G55" s="3">
        <f t="shared" si="6"/>
        <v>512</v>
      </c>
      <c r="H55" s="3">
        <f t="shared" si="7"/>
        <v>512</v>
      </c>
      <c r="I55" s="3">
        <f t="shared" si="8"/>
        <v>7</v>
      </c>
      <c r="J55" s="3">
        <f t="shared" si="9"/>
        <v>7</v>
      </c>
      <c r="K55" s="15" t="str">
        <f t="shared" si="10"/>
        <v>NA</v>
      </c>
      <c r="L55" s="15" t="str">
        <f t="shared" si="11"/>
        <v>NA</v>
      </c>
      <c r="M55" s="3" t="str">
        <f t="shared" si="12"/>
        <v>NA</v>
      </c>
      <c r="N55" s="12" t="str">
        <f t="shared" si="13"/>
        <v>NA</v>
      </c>
    </row>
    <row r="56" spans="1:14" x14ac:dyDescent="0.3">
      <c r="A56" s="16" t="s">
        <v>22</v>
      </c>
      <c r="B56" s="24" t="s">
        <v>64</v>
      </c>
      <c r="C56" s="24"/>
      <c r="D56" s="3">
        <v>7</v>
      </c>
      <c r="E56" s="3" t="s">
        <v>52</v>
      </c>
      <c r="F56" s="3"/>
      <c r="G56" s="3">
        <f t="shared" si="6"/>
        <v>512</v>
      </c>
      <c r="H56" s="3">
        <f t="shared" si="7"/>
        <v>512</v>
      </c>
      <c r="I56" s="3">
        <f t="shared" si="8"/>
        <v>7</v>
      </c>
      <c r="J56" s="3">
        <v>1</v>
      </c>
      <c r="K56" s="15" t="str">
        <f t="shared" si="10"/>
        <v>NA</v>
      </c>
      <c r="L56" s="15" t="str">
        <f t="shared" si="11"/>
        <v>NA</v>
      </c>
      <c r="M56" s="24" t="s">
        <v>52</v>
      </c>
      <c r="N56" s="56" t="s">
        <v>52</v>
      </c>
    </row>
    <row r="57" spans="1:14" x14ac:dyDescent="0.3">
      <c r="A57" s="16" t="s">
        <v>65</v>
      </c>
      <c r="B57" s="24" t="s">
        <v>66</v>
      </c>
      <c r="C57" s="24"/>
      <c r="D57" s="3"/>
      <c r="E57" s="3"/>
      <c r="F57" s="3"/>
      <c r="G57" s="3">
        <f t="shared" si="6"/>
        <v>512</v>
      </c>
      <c r="H57" s="3">
        <v>512</v>
      </c>
      <c r="I57" s="3">
        <f t="shared" si="8"/>
        <v>1</v>
      </c>
      <c r="J57" s="3">
        <v>0</v>
      </c>
      <c r="K57" s="15" t="str">
        <f t="shared" si="10"/>
        <v>NA</v>
      </c>
      <c r="L57" s="15" t="str">
        <f t="shared" si="11"/>
        <v>NA</v>
      </c>
      <c r="M57" s="24"/>
      <c r="N57" s="56"/>
    </row>
    <row r="58" spans="1:14" ht="15" thickBot="1" x14ac:dyDescent="0.35">
      <c r="A58" s="17" t="s">
        <v>24</v>
      </c>
      <c r="B58" s="57" t="s">
        <v>62</v>
      </c>
      <c r="C58" s="57"/>
      <c r="D58" s="57" t="s">
        <v>51</v>
      </c>
      <c r="E58" s="57"/>
      <c r="F58" s="13"/>
      <c r="G58" s="13">
        <f>H57</f>
        <v>512</v>
      </c>
      <c r="H58" s="13">
        <v>10</v>
      </c>
      <c r="I58" s="13">
        <f t="shared" si="8"/>
        <v>0</v>
      </c>
      <c r="J58" s="13">
        <f t="shared" si="9"/>
        <v>0</v>
      </c>
      <c r="K58" s="18">
        <f>G58*H58+H58</f>
        <v>5130</v>
      </c>
      <c r="L58" s="18" t="str">
        <f t="shared" si="11"/>
        <v>NA</v>
      </c>
      <c r="M58" s="57"/>
      <c r="N58" s="58"/>
    </row>
    <row r="59" spans="1:14" ht="15" thickBot="1" x14ac:dyDescent="0.35"/>
    <row r="60" spans="1:14" ht="15" thickBot="1" x14ac:dyDescent="0.35">
      <c r="A60" s="59" t="s">
        <v>67</v>
      </c>
      <c r="B60" s="60"/>
      <c r="C60" s="19">
        <f>SUM(K4:N58)</f>
        <v>21309034</v>
      </c>
    </row>
  </sheetData>
  <mergeCells count="97">
    <mergeCell ref="M56:M58"/>
    <mergeCell ref="N56:N58"/>
    <mergeCell ref="A60:B60"/>
    <mergeCell ref="B56:C56"/>
    <mergeCell ref="B58:C58"/>
    <mergeCell ref="C50:C51"/>
    <mergeCell ref="E50:E51"/>
    <mergeCell ref="C41:C42"/>
    <mergeCell ref="E41:E42"/>
    <mergeCell ref="B34:C34"/>
    <mergeCell ref="D34:E34"/>
    <mergeCell ref="D58:E58"/>
    <mergeCell ref="B57:C57"/>
    <mergeCell ref="B52:C52"/>
    <mergeCell ref="D52:E52"/>
    <mergeCell ref="C53:C54"/>
    <mergeCell ref="E53:E54"/>
    <mergeCell ref="B55:C55"/>
    <mergeCell ref="D55:E55"/>
    <mergeCell ref="A29:A46"/>
    <mergeCell ref="C47:C48"/>
    <mergeCell ref="E47:E48"/>
    <mergeCell ref="B49:C49"/>
    <mergeCell ref="D49:E49"/>
    <mergeCell ref="A47:A55"/>
    <mergeCell ref="B43:C43"/>
    <mergeCell ref="D43:E43"/>
    <mergeCell ref="C44:C45"/>
    <mergeCell ref="E44:E45"/>
    <mergeCell ref="B46:C46"/>
    <mergeCell ref="D46:E46"/>
    <mergeCell ref="C38:C39"/>
    <mergeCell ref="E38:E39"/>
    <mergeCell ref="B40:C40"/>
    <mergeCell ref="D40:E40"/>
    <mergeCell ref="C35:C36"/>
    <mergeCell ref="E35:E36"/>
    <mergeCell ref="B37:C37"/>
    <mergeCell ref="D37:E37"/>
    <mergeCell ref="C29:C30"/>
    <mergeCell ref="E29:E30"/>
    <mergeCell ref="B31:C31"/>
    <mergeCell ref="D31:E31"/>
    <mergeCell ref="C32:C33"/>
    <mergeCell ref="E32:E33"/>
    <mergeCell ref="D22:E22"/>
    <mergeCell ref="E20:E21"/>
    <mergeCell ref="D25:E25"/>
    <mergeCell ref="D28:E28"/>
    <mergeCell ref="E23:E24"/>
    <mergeCell ref="E26:E27"/>
    <mergeCell ref="E14:E15"/>
    <mergeCell ref="D16:E16"/>
    <mergeCell ref="E17:E18"/>
    <mergeCell ref="D19:E19"/>
    <mergeCell ref="M2:M3"/>
    <mergeCell ref="M4:M7"/>
    <mergeCell ref="E11:E12"/>
    <mergeCell ref="B2:C2"/>
    <mergeCell ref="B4:C4"/>
    <mergeCell ref="B5:C5"/>
    <mergeCell ref="B6:C6"/>
    <mergeCell ref="B7:C7"/>
    <mergeCell ref="E8:E9"/>
    <mergeCell ref="E4:E7"/>
    <mergeCell ref="C8:C9"/>
    <mergeCell ref="B10:C10"/>
    <mergeCell ref="C11:C12"/>
    <mergeCell ref="G2:G3"/>
    <mergeCell ref="F2:F3"/>
    <mergeCell ref="N2:N3"/>
    <mergeCell ref="A1:N1"/>
    <mergeCell ref="D10:E10"/>
    <mergeCell ref="A4:A6"/>
    <mergeCell ref="A2:A3"/>
    <mergeCell ref="N4:N7"/>
    <mergeCell ref="J2:J3"/>
    <mergeCell ref="I2:I3"/>
    <mergeCell ref="L2:L3"/>
    <mergeCell ref="K2:K3"/>
    <mergeCell ref="H2:H3"/>
    <mergeCell ref="C26:C27"/>
    <mergeCell ref="B28:C28"/>
    <mergeCell ref="A17:A28"/>
    <mergeCell ref="P2:U2"/>
    <mergeCell ref="A8:A16"/>
    <mergeCell ref="D2:E2"/>
    <mergeCell ref="B22:C22"/>
    <mergeCell ref="C23:C24"/>
    <mergeCell ref="B25:C25"/>
    <mergeCell ref="C17:C18"/>
    <mergeCell ref="B19:C19"/>
    <mergeCell ref="C20:C21"/>
    <mergeCell ref="C14:C15"/>
    <mergeCell ref="B16:C16"/>
    <mergeCell ref="B13:C13"/>
    <mergeCell ref="D13:E13"/>
  </mergeCells>
  <pageMargins left="0.7" right="0.7" top="0.75" bottom="0.75" header="0.3" footer="0.3"/>
  <pageSetup orientation="portrait" r:id="rId1"/>
  <ignoredErrors>
    <ignoredError sqref="H8 H9:H56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Complete 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Sukumar, Rakesh</dc:creator>
  <cp:lastModifiedBy>Sukumar, Rakesh</cp:lastModifiedBy>
  <dcterms:created xsi:type="dcterms:W3CDTF">2020-09-12T05:18:51Z</dcterms:created>
  <dcterms:modified xsi:type="dcterms:W3CDTF">2020-09-28T15:04:10Z</dcterms:modified>
</cp:coreProperties>
</file>