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435"/>
  </bookViews>
  <sheets>
    <sheet name="Production Data" sheetId="2" r:id="rId1"/>
    <sheet name="Pass_Keys" sheetId="6" r:id="rId2"/>
    <sheet name="Results" sheetId="3" r:id="rId3"/>
    <sheet name="Formulas" sheetId="4" r:id="rId4"/>
  </sheets>
  <definedNames>
    <definedName name="_xlnm._FilterDatabase" localSheetId="0" hidden="1">'Production Data'!$A$1:$L$11</definedName>
    <definedName name="_xlnm._FilterDatabase" localSheetId="2" hidden="1">Results!$A$76:$A$86</definedName>
    <definedName name="_xlnm.Criteria" localSheetId="2">Results!$L$97:$N$98</definedName>
    <definedName name="_xlnm.Extract" localSheetId="2">Results!$P$101:$Z$101</definedName>
  </definedNames>
  <calcPr calcId="152511"/>
</workbook>
</file>

<file path=xl/calcChain.xml><?xml version="1.0" encoding="utf-8"?>
<calcChain xmlns="http://schemas.openxmlformats.org/spreadsheetml/2006/main">
  <c r="B65" i="3" l="1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K86" i="3" l="1"/>
  <c r="J86" i="3"/>
  <c r="I86" i="3"/>
  <c r="H86" i="3"/>
  <c r="G86" i="3"/>
  <c r="F86" i="3"/>
  <c r="E86" i="3"/>
  <c r="D86" i="3"/>
  <c r="C86" i="3"/>
  <c r="B86" i="3"/>
  <c r="K85" i="3"/>
  <c r="J85" i="3"/>
  <c r="I85" i="3"/>
  <c r="H85" i="3"/>
  <c r="G85" i="3"/>
  <c r="F85" i="3"/>
  <c r="E85" i="3"/>
  <c r="D85" i="3"/>
  <c r="C85" i="3"/>
  <c r="B85" i="3"/>
  <c r="K84" i="3"/>
  <c r="J84" i="3"/>
  <c r="I84" i="3"/>
  <c r="H84" i="3"/>
  <c r="G84" i="3"/>
  <c r="F84" i="3"/>
  <c r="E84" i="3"/>
  <c r="D84" i="3"/>
  <c r="C84" i="3"/>
  <c r="B84" i="3"/>
  <c r="K83" i="3"/>
  <c r="J83" i="3"/>
  <c r="I83" i="3"/>
  <c r="H83" i="3"/>
  <c r="G83" i="3"/>
  <c r="F83" i="3"/>
  <c r="E83" i="3"/>
  <c r="D83" i="3"/>
  <c r="C83" i="3"/>
  <c r="B83" i="3"/>
  <c r="K82" i="3"/>
  <c r="J82" i="3"/>
  <c r="I82" i="3"/>
  <c r="H82" i="3"/>
  <c r="G82" i="3"/>
  <c r="F82" i="3"/>
  <c r="E82" i="3"/>
  <c r="D82" i="3"/>
  <c r="C82" i="3"/>
  <c r="B82" i="3"/>
  <c r="K81" i="3"/>
  <c r="J81" i="3"/>
  <c r="I81" i="3"/>
  <c r="H81" i="3"/>
  <c r="G81" i="3"/>
  <c r="F81" i="3"/>
  <c r="E81" i="3"/>
  <c r="D81" i="3"/>
  <c r="C81" i="3"/>
  <c r="B81" i="3"/>
  <c r="K80" i="3"/>
  <c r="J80" i="3"/>
  <c r="I80" i="3"/>
  <c r="H80" i="3"/>
  <c r="G80" i="3"/>
  <c r="F80" i="3"/>
  <c r="E80" i="3"/>
  <c r="D80" i="3"/>
  <c r="C80" i="3"/>
  <c r="B80" i="3"/>
  <c r="K79" i="3"/>
  <c r="J79" i="3"/>
  <c r="I79" i="3"/>
  <c r="H79" i="3"/>
  <c r="G79" i="3"/>
  <c r="F79" i="3"/>
  <c r="E79" i="3"/>
  <c r="D79" i="3"/>
  <c r="C79" i="3"/>
  <c r="B79" i="3"/>
  <c r="K78" i="3"/>
  <c r="J78" i="3"/>
  <c r="I78" i="3"/>
  <c r="H78" i="3"/>
  <c r="G78" i="3"/>
  <c r="F78" i="3"/>
  <c r="E78" i="3"/>
  <c r="D78" i="3"/>
  <c r="C78" i="3"/>
  <c r="B78" i="3"/>
  <c r="K77" i="3"/>
  <c r="J77" i="3"/>
  <c r="I77" i="3"/>
  <c r="H77" i="3"/>
  <c r="G77" i="3"/>
  <c r="F77" i="3"/>
  <c r="E77" i="3"/>
  <c r="D77" i="3"/>
  <c r="C77" i="3"/>
  <c r="B77" i="3"/>
  <c r="K62" i="3"/>
  <c r="J62" i="3"/>
  <c r="I62" i="3"/>
  <c r="H62" i="3"/>
  <c r="G62" i="3"/>
  <c r="F62" i="3"/>
  <c r="E62" i="3"/>
  <c r="D62" i="3"/>
  <c r="C62" i="3"/>
  <c r="B62" i="3"/>
  <c r="K61" i="3"/>
  <c r="J61" i="3"/>
  <c r="I61" i="3"/>
  <c r="H61" i="3"/>
  <c r="G61" i="3"/>
  <c r="F61" i="3"/>
  <c r="E61" i="3"/>
  <c r="D61" i="3"/>
  <c r="C61" i="3"/>
  <c r="B61" i="3"/>
  <c r="K60" i="3"/>
  <c r="J60" i="3"/>
  <c r="I60" i="3"/>
  <c r="H60" i="3"/>
  <c r="G60" i="3"/>
  <c r="F60" i="3"/>
  <c r="E60" i="3"/>
  <c r="D60" i="3"/>
  <c r="C60" i="3"/>
  <c r="B60" i="3"/>
  <c r="K59" i="3"/>
  <c r="J59" i="3"/>
  <c r="I59" i="3"/>
  <c r="H59" i="3"/>
  <c r="G59" i="3"/>
  <c r="F59" i="3"/>
  <c r="E59" i="3"/>
  <c r="D59" i="3"/>
  <c r="C59" i="3"/>
  <c r="B59" i="3"/>
  <c r="K58" i="3"/>
  <c r="J58" i="3"/>
  <c r="I58" i="3"/>
  <c r="H58" i="3"/>
  <c r="G58" i="3"/>
  <c r="F58" i="3"/>
  <c r="E58" i="3"/>
  <c r="D58" i="3"/>
  <c r="C58" i="3"/>
  <c r="B58" i="3"/>
  <c r="K57" i="3"/>
  <c r="J57" i="3"/>
  <c r="I57" i="3"/>
  <c r="H57" i="3"/>
  <c r="G57" i="3"/>
  <c r="F57" i="3"/>
  <c r="E57" i="3"/>
  <c r="D57" i="3"/>
  <c r="C57" i="3"/>
  <c r="B57" i="3"/>
  <c r="K56" i="3"/>
  <c r="J56" i="3"/>
  <c r="I56" i="3"/>
  <c r="H56" i="3"/>
  <c r="G56" i="3"/>
  <c r="F56" i="3"/>
  <c r="E56" i="3"/>
  <c r="D56" i="3"/>
  <c r="C56" i="3"/>
  <c r="B56" i="3"/>
  <c r="K55" i="3"/>
  <c r="J55" i="3"/>
  <c r="I55" i="3"/>
  <c r="H55" i="3"/>
  <c r="G55" i="3"/>
  <c r="F55" i="3"/>
  <c r="E55" i="3"/>
  <c r="D55" i="3"/>
  <c r="C55" i="3"/>
  <c r="B55" i="3"/>
  <c r="K54" i="3"/>
  <c r="J54" i="3"/>
  <c r="I54" i="3"/>
  <c r="H54" i="3"/>
  <c r="G54" i="3"/>
  <c r="F54" i="3"/>
  <c r="E54" i="3"/>
  <c r="D54" i="3"/>
  <c r="C54" i="3"/>
  <c r="B54" i="3"/>
  <c r="K53" i="3"/>
  <c r="J53" i="3"/>
  <c r="I53" i="3"/>
  <c r="H53" i="3"/>
  <c r="G53" i="3"/>
  <c r="F53" i="3"/>
  <c r="E53" i="3"/>
  <c r="D53" i="3"/>
  <c r="C53" i="3"/>
  <c r="B53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K40" i="3"/>
  <c r="J40" i="3"/>
  <c r="I40" i="3"/>
  <c r="H40" i="3"/>
  <c r="G40" i="3"/>
  <c r="F40" i="3"/>
  <c r="E40" i="3"/>
  <c r="D40" i="3"/>
  <c r="C40" i="3"/>
  <c r="B40" i="3"/>
  <c r="B37" i="3"/>
  <c r="C37" i="3"/>
  <c r="D37" i="3"/>
  <c r="E37" i="3"/>
  <c r="F37" i="3"/>
  <c r="G37" i="3"/>
  <c r="H37" i="3"/>
  <c r="I37" i="3"/>
  <c r="J37" i="3"/>
  <c r="K37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12" i="3"/>
  <c r="C12" i="3"/>
  <c r="D12" i="3"/>
  <c r="E12" i="3"/>
  <c r="F12" i="3"/>
  <c r="G12" i="3"/>
  <c r="H12" i="3"/>
  <c r="I12" i="3"/>
  <c r="J12" i="3"/>
  <c r="K12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K28" i="3"/>
  <c r="J28" i="3"/>
  <c r="I28" i="3"/>
  <c r="H28" i="3"/>
  <c r="G28" i="3"/>
  <c r="F28" i="3"/>
  <c r="E28" i="3"/>
  <c r="D28" i="3"/>
  <c r="C28" i="3"/>
  <c r="B28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C16" i="3"/>
  <c r="D16" i="3"/>
  <c r="E16" i="3"/>
  <c r="F16" i="3"/>
  <c r="G16" i="3"/>
  <c r="H16" i="3"/>
  <c r="I16" i="3"/>
  <c r="J16" i="3"/>
  <c r="K16" i="3"/>
  <c r="B16" i="3"/>
  <c r="D4" i="3"/>
  <c r="E4" i="3"/>
  <c r="F4" i="3"/>
  <c r="G4" i="3"/>
  <c r="H4" i="3"/>
  <c r="I4" i="3"/>
  <c r="J4" i="3"/>
  <c r="K4" i="3"/>
  <c r="D5" i="3"/>
  <c r="E5" i="3"/>
  <c r="F5" i="3"/>
  <c r="G5" i="3"/>
  <c r="H5" i="3"/>
  <c r="I5" i="3"/>
  <c r="J5" i="3"/>
  <c r="K5" i="3"/>
  <c r="D6" i="3"/>
  <c r="E6" i="3"/>
  <c r="F6" i="3"/>
  <c r="G6" i="3"/>
  <c r="H6" i="3"/>
  <c r="I6" i="3"/>
  <c r="J6" i="3"/>
  <c r="K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D9" i="3"/>
  <c r="E9" i="3"/>
  <c r="F9" i="3"/>
  <c r="G9" i="3"/>
  <c r="H9" i="3"/>
  <c r="I9" i="3"/>
  <c r="J9" i="3"/>
  <c r="K9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C4" i="3"/>
  <c r="C5" i="3"/>
  <c r="C6" i="3"/>
  <c r="C7" i="3"/>
  <c r="C8" i="3"/>
  <c r="C9" i="3"/>
  <c r="C10" i="3"/>
  <c r="C11" i="3"/>
  <c r="B4" i="3"/>
  <c r="B5" i="3"/>
  <c r="B6" i="3"/>
  <c r="B7" i="3"/>
  <c r="B8" i="3"/>
  <c r="B9" i="3"/>
  <c r="B10" i="3"/>
  <c r="B11" i="3"/>
  <c r="D3" i="3"/>
  <c r="E3" i="3"/>
  <c r="F3" i="3"/>
  <c r="G3" i="3"/>
  <c r="H3" i="3"/>
  <c r="I3" i="3"/>
  <c r="J3" i="3"/>
  <c r="K3" i="3"/>
  <c r="C3" i="3"/>
  <c r="B3" i="3"/>
  <c r="C13" i="4" l="1"/>
  <c r="B13" i="4"/>
  <c r="C12" i="4"/>
  <c r="B12" i="4"/>
  <c r="C11" i="4"/>
  <c r="B11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<sst xmlns="http://schemas.openxmlformats.org/spreadsheetml/2006/main" count="388" uniqueCount="72">
  <si>
    <t>Product ID</t>
  </si>
  <si>
    <t>Production Date</t>
  </si>
  <si>
    <t>Production Line</t>
  </si>
  <si>
    <t>Product Type</t>
  </si>
  <si>
    <t>Machine Type</t>
  </si>
  <si>
    <t>Operator</t>
  </si>
  <si>
    <t>Units Produced</t>
  </si>
  <si>
    <t>Defect Count</t>
  </si>
  <si>
    <t>Production Time (hrs)</t>
  </si>
  <si>
    <t>Quality Status</t>
  </si>
  <si>
    <t>Downtime (hrs)</t>
  </si>
  <si>
    <t>PROD-001</t>
  </si>
  <si>
    <t>Line A</t>
  </si>
  <si>
    <t>Automotive</t>
  </si>
  <si>
    <t>CNC</t>
  </si>
  <si>
    <t>Operator 1</t>
  </si>
  <si>
    <t>Pass</t>
  </si>
  <si>
    <t>Key Production Metrics</t>
  </si>
  <si>
    <t>Total Units Produced:</t>
  </si>
  <si>
    <t>Average Defect Count:</t>
  </si>
  <si>
    <t>Overall Defect Rate:</t>
  </si>
  <si>
    <t>Total Downtime (hrs):</t>
  </si>
  <si>
    <t>Pass Rate:</t>
  </si>
  <si>
    <t>Production Line Analysis</t>
  </si>
  <si>
    <t>Total Units</t>
  </si>
  <si>
    <t>Avg Defect Count</t>
  </si>
  <si>
    <t>Line B</t>
  </si>
  <si>
    <t>Line C</t>
  </si>
  <si>
    <t>Task 1: Line A Automotive with Defect Count &lt; 20</t>
  </si>
  <si>
    <t>Explanation: Filtered for Production Line = 'Line A', Product Type = 'Automotive', and Defect Count &lt; 20.</t>
  </si>
  <si>
    <t>Task 2: Failed quality status in May 2023</t>
  </si>
  <si>
    <t>Explanation: Filtered for Quality Status = 'Fail' and Production Date in May 2023.</t>
  </si>
  <si>
    <t>Expected: 1 entry (PROD-005)</t>
  </si>
  <si>
    <t>Actual: 1 entries</t>
  </si>
  <si>
    <t>Task 3: Advanced Filter - Industrial, Robotic, Production Time &lt;7hrs</t>
  </si>
  <si>
    <t>Industrial</t>
  </si>
  <si>
    <t>Robotic</t>
  </si>
  <si>
    <t>Task 4: Advanced Filter - Line B or Line C with Downtime &gt;1hr</t>
  </si>
  <si>
    <t>Task 5: Defect Count above Q2 average</t>
  </si>
  <si>
    <t>Q2 Average Defect Count: 12.00</t>
  </si>
  <si>
    <t>Explanation: Used formula criteria to filter records where Defect Count is above the Q2 average (12.00).</t>
  </si>
  <si>
    <t>Task 6: Post-10-Jun non-Under Review</t>
  </si>
  <si>
    <t>Explanation: Used formula criteria to filter records with Production Date after 10-Jun-2023 and Quality Status not 'Under Review'.</t>
  </si>
  <si>
    <t>Task 7: Product ID starting with 'PROD-00'</t>
  </si>
  <si>
    <t>Explanation: Used wildcard filter to show Product IDs starting with 'PROD-00'.</t>
  </si>
  <si>
    <t>Expected: 9 entries (PROD-001 to PROD-009)</t>
  </si>
  <si>
    <t>05-Apr-2023</t>
  </si>
  <si>
    <t>PROD-002</t>
  </si>
  <si>
    <t>12-Apr-2023</t>
  </si>
  <si>
    <t>Consumer Goods</t>
  </si>
  <si>
    <t>Hydraulic</t>
  </si>
  <si>
    <t>Operator 2</t>
  </si>
  <si>
    <t>Fail</t>
  </si>
  <si>
    <t>PROD-003</t>
  </si>
  <si>
    <t>18-Apr-2023</t>
  </si>
  <si>
    <t>Operator 3</t>
  </si>
  <si>
    <t>PROD-004</t>
  </si>
  <si>
    <t>25-Apr-2023</t>
  </si>
  <si>
    <t>Under Review</t>
  </si>
  <si>
    <t>PROD-005</t>
  </si>
  <si>
    <t>02-May-2023</t>
  </si>
  <si>
    <t>PROD-006</t>
  </si>
  <si>
    <t>15-May-2023</t>
  </si>
  <si>
    <t>PROD-007</t>
  </si>
  <si>
    <t>22-May-2023</t>
  </si>
  <si>
    <t>PROD-008</t>
  </si>
  <si>
    <t>05-Jun-2023</t>
  </si>
  <si>
    <t>PROD-009</t>
  </si>
  <si>
    <t>18-Jun-2023</t>
  </si>
  <si>
    <t>PROD-010</t>
  </si>
  <si>
    <t>25-Jun-2023</t>
  </si>
  <si>
    <t>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</si>
</sst>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[$-409]dd\-mmm\-yy;@"/>
    <numFmt numFmtId="172" formatCode="dd\-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0" xfId="0" applyFont="1"/>
    <xf numFmtId="164" fontId="0" fillId="0" borderId="0" xfId="0" applyNumberFormat="1" applyFont="1"/>
    <xf numFmtId="10" fontId="0" fillId="0" borderId="0" xfId="0" applyNumberFormat="1" applyFont="1"/>
    <xf numFmtId="2" fontId="0" fillId="0" borderId="0" xfId="0" applyNumberFormat="1" applyFont="1"/>
    <xf numFmtId="0" fontId="1" fillId="2" borderId="0" xfId="0" applyFont="1" applyFill="1"/>
    <xf numFmtId="0" fontId="0" fillId="0" borderId="1" xfId="0" applyFont="1" applyBorder="1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2" fillId="3" borderId="1" xfId="0" applyFont="1" applyFill="1" applyBorder="1"/>
    <xf numFmtId="0" fontId="0" fillId="3" borderId="0" xfId="0" applyFill="1"/>
    <xf numFmtId="165" fontId="0" fillId="0" borderId="2" xfId="0" applyNumberFormat="1" applyFont="1" applyBorder="1"/>
    <xf numFmtId="0" fontId="0" fillId="3" borderId="1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" fillId="0" borderId="5" xfId="0" applyFont="1" applyBorder="1" applyAlignment="1">
      <alignment horizontal="center" vertical="top"/>
    </xf>
    <xf numFmtId="0" fontId="1" fillId="3" borderId="1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172" fontId="0" fillId="0" borderId="4" xfId="0" applyNumberFormat="1" applyFont="1" applyBorder="1"/>
    <xf numFmtId="172" fontId="0" fillId="0" borderId="2" xfId="0" applyNumberFormat="1" applyFont="1" applyBorder="1"/>
    <xf numFmtId="172" fontId="0" fillId="0" borderId="7" xfId="0" applyNumberFormat="1" applyFont="1" applyBorder="1"/>
    <xf numFmtId="172" fontId="0" fillId="0" borderId="0" xfId="0" applyNumberFormat="1"/>
    <xf numFmtId="172" fontId="0" fillId="5" borderId="11" xfId="0" applyNumberFormat="1" applyFont="1" applyFill="1" applyBorder="1"/>
    <xf numFmtId="172" fontId="0" fillId="0" borderId="11" xfId="0" applyNumberFormat="1" applyFont="1" applyBorder="1"/>
    <xf numFmtId="0" fontId="3" fillId="4" borderId="1" xfId="0" applyFont="1" applyFill="1" applyBorder="1" applyAlignment="1">
      <alignment horizontal="center" vertical="top"/>
    </xf>
    <xf numFmtId="0" fontId="0" fillId="0" borderId="0" xfId="0" applyBorder="1"/>
    <xf numFmtId="0" fontId="4" fillId="0" borderId="0" xfId="0" applyFont="1" applyBorder="1"/>
    <xf numFmtId="0" fontId="0" fillId="0" borderId="0" xfId="0" applyFont="1" applyBorder="1"/>
  </cellXfs>
  <cellStyles count="1">
    <cellStyle name="Normal" xfId="0" builtinId="0"/>
  </cellStyles>
  <dxfs count="109">
    <dxf>
      <numFmt numFmtId="172" formatCode="dd\-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2" formatCode="dd\-mm\-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9" name="Table9" displayName="Table9" ref="A1:K11" totalsRowShown="0" headerRowDxfId="2" headerRowBorderDxfId="3" tableBorderDxfId="4">
  <autoFilter ref="A1:K11"/>
  <tableColumns count="11">
    <tableColumn id="1" name="Product ID"/>
    <tableColumn id="2" name="Production Date" dataDxfId="0"/>
    <tableColumn id="3" name="Production Line"/>
    <tableColumn id="4" name="Product Type"/>
    <tableColumn id="5" name="Machine Type"/>
    <tableColumn id="6" name="Operator"/>
    <tableColumn id="7" name="Units Produced"/>
    <tableColumn id="8" name="Defect Count"/>
    <tableColumn id="9" name="Production Time (hrs)"/>
    <tableColumn id="10" name="Quality Status"/>
    <tableColumn id="11" name="Downtime (hr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K12" totalsRowShown="0" headerRowDxfId="108" dataDxfId="106" headerRowBorderDxfId="107" tableBorderDxfId="105" totalsRowBorderDxfId="104">
  <autoFilter ref="B2:K12">
    <filterColumn colId="1">
      <filters>
        <filter val="Line A"/>
      </filters>
    </filterColumn>
    <filterColumn colId="6">
      <customFilters>
        <customFilter operator="lessThan" val="20"/>
      </customFilters>
    </filterColumn>
  </autoFilter>
  <tableColumns count="10">
    <tableColumn id="1" name="Production Date" dataDxfId="103">
      <calculatedColumnFormula>IFERROR(INDEX('Production Data'!B$2:B$1000, MATCH($A3, 'Production Data'!$A$2:$A$1000, 0)), "")</calculatedColumnFormula>
    </tableColumn>
    <tableColumn id="2" name="Production Line" dataDxfId="102">
      <calculatedColumnFormula>IFERROR(INDEX('Production Data'!C$2:C$1000, MATCH($A3, 'Production Data'!$A$2:$A$1000, 0)), "")</calculatedColumnFormula>
    </tableColumn>
    <tableColumn id="3" name="Product Type" dataDxfId="101">
      <calculatedColumnFormula>IFERROR(INDEX('Production Data'!D$2:D$1000, MATCH($A3, 'Production Data'!$A$2:$A$1000, 0)), "")</calculatedColumnFormula>
    </tableColumn>
    <tableColumn id="4" name="Machine Type" dataDxfId="100">
      <calculatedColumnFormula>IFERROR(INDEX('Production Data'!E$2:E$1000, MATCH($A3, 'Production Data'!$A$2:$A$1000, 0)), "")</calculatedColumnFormula>
    </tableColumn>
    <tableColumn id="5" name="Operator" dataDxfId="99">
      <calculatedColumnFormula>IFERROR(INDEX('Production Data'!F$2:F$1000, MATCH($A3, 'Production Data'!$A$2:$A$1000, 0)), "")</calculatedColumnFormula>
    </tableColumn>
    <tableColumn id="6" name="Units Produced" dataDxfId="98">
      <calculatedColumnFormula>IFERROR(INDEX('Production Data'!G$2:G$1000, MATCH($A3, 'Production Data'!$A$2:$A$1000, 0)), "")</calculatedColumnFormula>
    </tableColumn>
    <tableColumn id="7" name="Defect Count" dataDxfId="97">
      <calculatedColumnFormula>IFERROR(INDEX('Production Data'!H$2:H$1000, MATCH($A3, 'Production Data'!$A$2:$A$1000, 0)), "")</calculatedColumnFormula>
    </tableColumn>
    <tableColumn id="8" name="Production Time (hrs)" dataDxfId="96">
      <calculatedColumnFormula>IFERROR(INDEX('Production Data'!I$2:I$1000, MATCH($A3, 'Production Data'!$A$2:$A$1000, 0)), "")</calculatedColumnFormula>
    </tableColumn>
    <tableColumn id="9" name="Quality Status" dataDxfId="95">
      <calculatedColumnFormula>IFERROR(INDEX('Production Data'!J$2:J$1000, MATCH($A3, 'Production Data'!$A$2:$A$1000, 0)), "")</calculatedColumnFormula>
    </tableColumn>
    <tableColumn id="10" name="Downtime (hrs)" dataDxfId="94">
      <calculatedColumnFormula>IFERROR(INDEX('Production Data'!K$2:K$1000, MATCH($A3, 'Production Data'!$A$2:$A$1000, 0)),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5:K25" totalsRowShown="0" headerRowDxfId="93" dataDxfId="91" headerRowBorderDxfId="92" tableBorderDxfId="90" totalsRowBorderDxfId="89">
  <autoFilter ref="B15:K25">
    <filterColumn colId="0">
      <filters>
        <filter val="02-May-2023"/>
      </filters>
    </filterColumn>
    <filterColumn colId="8">
      <filters>
        <filter val="Fail"/>
      </filters>
    </filterColumn>
  </autoFilter>
  <tableColumns count="10">
    <tableColumn id="1" name="Production Date" dataDxfId="88">
      <calculatedColumnFormula>IFERROR(INDEX('Production Data'!B$2:B$1000, MATCH($A16, 'Production Data'!$A$2:$A$1000, 0)), "")</calculatedColumnFormula>
    </tableColumn>
    <tableColumn id="2" name="Production Line" dataDxfId="87">
      <calculatedColumnFormula>IFERROR(INDEX('Production Data'!C$2:C$1000, MATCH($A16, 'Production Data'!$A$2:$A$1000, 0)), "")</calculatedColumnFormula>
    </tableColumn>
    <tableColumn id="3" name="Product Type" dataDxfId="86">
      <calculatedColumnFormula>IFERROR(INDEX('Production Data'!D$2:D$1000, MATCH($A16, 'Production Data'!$A$2:$A$1000, 0)), "")</calculatedColumnFormula>
    </tableColumn>
    <tableColumn id="4" name="Machine Type" dataDxfId="85">
      <calculatedColumnFormula>IFERROR(INDEX('Production Data'!E$2:E$1000, MATCH($A16, 'Production Data'!$A$2:$A$1000, 0)), "")</calculatedColumnFormula>
    </tableColumn>
    <tableColumn id="5" name="Operator" dataDxfId="84">
      <calculatedColumnFormula>IFERROR(INDEX('Production Data'!F$2:F$1000, MATCH($A16, 'Production Data'!$A$2:$A$1000, 0)), "")</calculatedColumnFormula>
    </tableColumn>
    <tableColumn id="6" name="Units Produced" dataDxfId="83">
      <calculatedColumnFormula>IFERROR(INDEX('Production Data'!G$2:G$1000, MATCH($A16, 'Production Data'!$A$2:$A$1000, 0)), "")</calculatedColumnFormula>
    </tableColumn>
    <tableColumn id="7" name="Defect Count" dataDxfId="82">
      <calculatedColumnFormula>IFERROR(INDEX('Production Data'!H$2:H$1000, MATCH($A16, 'Production Data'!$A$2:$A$1000, 0)), "")</calculatedColumnFormula>
    </tableColumn>
    <tableColumn id="8" name="Production Time (hrs)" dataDxfId="81">
      <calculatedColumnFormula>IFERROR(INDEX('Production Data'!I$2:I$1000, MATCH($A16, 'Production Data'!$A$2:$A$1000, 0)), "")</calculatedColumnFormula>
    </tableColumn>
    <tableColumn id="9" name="Quality Status" dataDxfId="80">
      <calculatedColumnFormula>IFERROR(INDEX('Production Data'!J$2:J$1000, MATCH($A16, 'Production Data'!$A$2:$A$1000, 0)), "")</calculatedColumnFormula>
    </tableColumn>
    <tableColumn id="10" name="Downtime (hrs)" dataDxfId="79">
      <calculatedColumnFormula>IFERROR(INDEX('Production Data'!K$2:K$1000, MATCH($A16, 'Production Data'!$A$2:$A$1000, 0)),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27:K37" totalsRowShown="0" headerRowDxfId="78" dataDxfId="76" headerRowBorderDxfId="77" tableBorderDxfId="75" totalsRowBorderDxfId="74">
  <autoFilter ref="B27:K37">
    <filterColumn colId="2">
      <filters>
        <filter val="Industrial"/>
      </filters>
    </filterColumn>
    <filterColumn colId="7">
      <customFilters>
        <customFilter operator="lessThan" val="7"/>
      </customFilters>
    </filterColumn>
  </autoFilter>
  <tableColumns count="10">
    <tableColumn id="1" name="Production Date" dataDxfId="73">
      <calculatedColumnFormula>IFERROR(INDEX('Production Data'!B$2:B$1000, MATCH($A28, 'Production Data'!$A$2:$A$1000, 0)), "")</calculatedColumnFormula>
    </tableColumn>
    <tableColumn id="2" name="Production Line" dataDxfId="72">
      <calculatedColumnFormula>IFERROR(INDEX('Production Data'!C$2:C$1000, MATCH($A28, 'Production Data'!$A$2:$A$1000, 0)), "")</calculatedColumnFormula>
    </tableColumn>
    <tableColumn id="3" name="Product Type" dataDxfId="71">
      <calculatedColumnFormula>IFERROR(INDEX('Production Data'!D$2:D$1000, MATCH($A28, 'Production Data'!$A$2:$A$1000, 0)), "")</calculatedColumnFormula>
    </tableColumn>
    <tableColumn id="4" name="Machine Type" dataDxfId="70">
      <calculatedColumnFormula>IFERROR(INDEX('Production Data'!E$2:E$1000, MATCH($A28, 'Production Data'!$A$2:$A$1000, 0)), "")</calculatedColumnFormula>
    </tableColumn>
    <tableColumn id="5" name="Operator" dataDxfId="69">
      <calculatedColumnFormula>IFERROR(INDEX('Production Data'!F$2:F$1000, MATCH($A28, 'Production Data'!$A$2:$A$1000, 0)), "")</calculatedColumnFormula>
    </tableColumn>
    <tableColumn id="6" name="Units Produced" dataDxfId="68">
      <calculatedColumnFormula>IFERROR(INDEX('Production Data'!G$2:G$1000, MATCH($A28, 'Production Data'!$A$2:$A$1000, 0)), "")</calculatedColumnFormula>
    </tableColumn>
    <tableColumn id="7" name="Defect Count" dataDxfId="67">
      <calculatedColumnFormula>IFERROR(INDEX('Production Data'!H$2:H$1000, MATCH($A28, 'Production Data'!$A$2:$A$1000, 0)), "")</calculatedColumnFormula>
    </tableColumn>
    <tableColumn id="8" name="Production Time (hrs)" dataDxfId="66">
      <calculatedColumnFormula>IFERROR(INDEX('Production Data'!I$2:I$1000, MATCH($A28, 'Production Data'!$A$2:$A$1000, 0)), "")</calculatedColumnFormula>
    </tableColumn>
    <tableColumn id="9" name="Quality Status" dataDxfId="65">
      <calculatedColumnFormula>IFERROR(INDEX('Production Data'!J$2:J$1000, MATCH($A28, 'Production Data'!$A$2:$A$1000, 0)), "")</calculatedColumnFormula>
    </tableColumn>
    <tableColumn id="10" name="Downtime (hrs)" dataDxfId="64">
      <calculatedColumnFormula>IFERROR(INDEX('Production Data'!K$2:K$1000, MATCH($A28, 'Production Data'!$A$2:$A$1000, 0)),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B39:K49" totalsRowShown="0" headerRowDxfId="63" dataDxfId="61" headerRowBorderDxfId="62" tableBorderDxfId="60" totalsRowBorderDxfId="59">
  <tableColumns count="10">
    <tableColumn id="1" name="Production Date" dataDxfId="58">
      <calculatedColumnFormula>IFERROR(INDEX('Production Data'!B$2:B$1000, MATCH($A40, 'Production Data'!$A$2:$A$1000, 0)), "")</calculatedColumnFormula>
    </tableColumn>
    <tableColumn id="2" name="Production Line" dataDxfId="57">
      <calculatedColumnFormula>IFERROR(INDEX('Production Data'!C$2:C$1000, MATCH($A40, 'Production Data'!$A$2:$A$1000, 0)), "")</calculatedColumnFormula>
    </tableColumn>
    <tableColumn id="3" name="Product Type" dataDxfId="56">
      <calculatedColumnFormula>IFERROR(INDEX('Production Data'!D$2:D$1000, MATCH($A40, 'Production Data'!$A$2:$A$1000, 0)), "")</calculatedColumnFormula>
    </tableColumn>
    <tableColumn id="4" name="Machine Type" dataDxfId="55">
      <calculatedColumnFormula>IFERROR(INDEX('Production Data'!E$2:E$1000, MATCH($A40, 'Production Data'!$A$2:$A$1000, 0)), "")</calculatedColumnFormula>
    </tableColumn>
    <tableColumn id="5" name="Operator" dataDxfId="54">
      <calculatedColumnFormula>IFERROR(INDEX('Production Data'!F$2:F$1000, MATCH($A40, 'Production Data'!$A$2:$A$1000, 0)), "")</calculatedColumnFormula>
    </tableColumn>
    <tableColumn id="6" name="Units Produced" dataDxfId="53">
      <calculatedColumnFormula>IFERROR(INDEX('Production Data'!G$2:G$1000, MATCH($A40, 'Production Data'!$A$2:$A$1000, 0)), "")</calculatedColumnFormula>
    </tableColumn>
    <tableColumn id="7" name="Defect Count" dataDxfId="52">
      <calculatedColumnFormula>IFERROR(INDEX('Production Data'!H$2:H$1000, MATCH($A40, 'Production Data'!$A$2:$A$1000, 0)), "")</calculatedColumnFormula>
    </tableColumn>
    <tableColumn id="8" name="Production Time (hrs)" dataDxfId="51">
      <calculatedColumnFormula>IFERROR(INDEX('Production Data'!I$2:I$1000, MATCH($A40, 'Production Data'!$A$2:$A$1000, 0)), "")</calculatedColumnFormula>
    </tableColumn>
    <tableColumn id="9" name="Quality Status" dataDxfId="50">
      <calculatedColumnFormula>IFERROR(INDEX('Production Data'!J$2:J$1000, MATCH($A40, 'Production Data'!$A$2:$A$1000, 0)), "")</calculatedColumnFormula>
    </tableColumn>
    <tableColumn id="10" name="Downtime (hrs)" dataDxfId="49">
      <calculatedColumnFormula>IFERROR(INDEX('Production Data'!K$2:K$1000, MATCH($A40, 'Production Data'!$A$2:$A$1000, 0)), 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52:K62" totalsRowShown="0" headerRowDxfId="48" dataDxfId="46" headerRowBorderDxfId="47" tableBorderDxfId="45" totalsRowBorderDxfId="44">
  <autoFilter ref="B52:K62">
    <filterColumn colId="6">
      <customFilters>
        <customFilter operator="greaterThan" val="12"/>
      </customFilters>
    </filterColumn>
  </autoFilter>
  <tableColumns count="10">
    <tableColumn id="1" name="Production Date" dataDxfId="43">
      <calculatedColumnFormula>IFERROR(INDEX('Production Data'!B$2:B$1000, MATCH($A53, 'Production Data'!$A$2:$A$1000, 0)), "")</calculatedColumnFormula>
    </tableColumn>
    <tableColumn id="2" name="Production Line" dataDxfId="42">
      <calculatedColumnFormula>IFERROR(INDEX('Production Data'!C$2:C$1000, MATCH($A53, 'Production Data'!$A$2:$A$1000, 0)), "")</calculatedColumnFormula>
    </tableColumn>
    <tableColumn id="3" name="Product Type" dataDxfId="41">
      <calculatedColumnFormula>IFERROR(INDEX('Production Data'!D$2:D$1000, MATCH($A53, 'Production Data'!$A$2:$A$1000, 0)), "")</calculatedColumnFormula>
    </tableColumn>
    <tableColumn id="4" name="Machine Type" dataDxfId="40">
      <calculatedColumnFormula>IFERROR(INDEX('Production Data'!E$2:E$1000, MATCH($A53, 'Production Data'!$A$2:$A$1000, 0)), "")</calculatedColumnFormula>
    </tableColumn>
    <tableColumn id="5" name="Operator" dataDxfId="39">
      <calculatedColumnFormula>IFERROR(INDEX('Production Data'!F$2:F$1000, MATCH($A53, 'Production Data'!$A$2:$A$1000, 0)), "")</calculatedColumnFormula>
    </tableColumn>
    <tableColumn id="6" name="Units Produced" dataDxfId="38">
      <calculatedColumnFormula>IFERROR(INDEX('Production Data'!G$2:G$1000, MATCH($A53, 'Production Data'!$A$2:$A$1000, 0)), "")</calculatedColumnFormula>
    </tableColumn>
    <tableColumn id="7" name="Defect Count" dataDxfId="37">
      <calculatedColumnFormula>IFERROR(INDEX('Production Data'!H$2:H$1000, MATCH($A53, 'Production Data'!$A$2:$A$1000, 0)), "")</calculatedColumnFormula>
    </tableColumn>
    <tableColumn id="8" name="Production Time (hrs)" dataDxfId="36">
      <calculatedColumnFormula>IFERROR(INDEX('Production Data'!I$2:I$1000, MATCH($A53, 'Production Data'!$A$2:$A$1000, 0)), "")</calculatedColumnFormula>
    </tableColumn>
    <tableColumn id="9" name="Quality Status" dataDxfId="35">
      <calculatedColumnFormula>IFERROR(INDEX('Production Data'!J$2:J$1000, MATCH($A53, 'Production Data'!$A$2:$A$1000, 0)), "")</calculatedColumnFormula>
    </tableColumn>
    <tableColumn id="10" name="Downtime (hrs)" dataDxfId="34">
      <calculatedColumnFormula>IFERROR(INDEX('Production Data'!K$2:K$1000, MATCH($A53, 'Production Data'!$A$2:$A$1000, 0)), 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B64:K74" totalsRowShown="0" headerRowDxfId="33" dataDxfId="31" headerRowBorderDxfId="32" tableBorderDxfId="30" totalsRowBorderDxfId="29">
  <autoFilter ref="B64:K74">
    <filterColumn colId="0">
      <filters>
        <filter val="18-Jun-2023"/>
        <filter val="25-Jun-2023"/>
      </filters>
    </filterColumn>
    <filterColumn colId="8">
      <filters>
        <filter val="Pass"/>
      </filters>
    </filterColumn>
  </autoFilter>
  <tableColumns count="10">
    <tableColumn id="1" name="Production Date" dataDxfId="1">
      <calculatedColumnFormula>IFERROR(INDEX('Production Data'!B$2:B$1000, MATCH($A65, 'Production Data'!$A$2:$A$1000, 0)), "")</calculatedColumnFormula>
    </tableColumn>
    <tableColumn id="2" name="Production Line" dataDxfId="28">
      <calculatedColumnFormula>IFERROR(INDEX('Production Data'!C$2:C$1000, MATCH($A65, 'Production Data'!$A$2:$A$1000, 0)), "")</calculatedColumnFormula>
    </tableColumn>
    <tableColumn id="3" name="Product Type" dataDxfId="27">
      <calculatedColumnFormula>IFERROR(INDEX('Production Data'!D$2:D$1000, MATCH($A65, 'Production Data'!$A$2:$A$1000, 0)), "")</calculatedColumnFormula>
    </tableColumn>
    <tableColumn id="4" name="Machine Type" dataDxfId="26">
      <calculatedColumnFormula>IFERROR(INDEX('Production Data'!E$2:E$1000, MATCH($A65, 'Production Data'!$A$2:$A$1000, 0)), "")</calculatedColumnFormula>
    </tableColumn>
    <tableColumn id="5" name="Operator" dataDxfId="25">
      <calculatedColumnFormula>IFERROR(INDEX('Production Data'!F$2:F$1000, MATCH($A65, 'Production Data'!$A$2:$A$1000, 0)), "")</calculatedColumnFormula>
    </tableColumn>
    <tableColumn id="6" name="Units Produced" dataDxfId="24">
      <calculatedColumnFormula>IFERROR(INDEX('Production Data'!G$2:G$1000, MATCH($A65, 'Production Data'!$A$2:$A$1000, 0)), "")</calculatedColumnFormula>
    </tableColumn>
    <tableColumn id="7" name="Defect Count" dataDxfId="23">
      <calculatedColumnFormula>IFERROR(INDEX('Production Data'!H$2:H$1000, MATCH($A65, 'Production Data'!$A$2:$A$1000, 0)), "")</calculatedColumnFormula>
    </tableColumn>
    <tableColumn id="8" name="Production Time (hrs)" dataDxfId="22">
      <calculatedColumnFormula>IFERROR(INDEX('Production Data'!I$2:I$1000, MATCH($A65, 'Production Data'!$A$2:$A$1000, 0)), "")</calculatedColumnFormula>
    </tableColumn>
    <tableColumn id="9" name="Quality Status" dataDxfId="21">
      <calculatedColumnFormula>IFERROR(INDEX('Production Data'!J$2:J$1000, MATCH($A65, 'Production Data'!$A$2:$A$1000, 0)), "")</calculatedColumnFormula>
    </tableColumn>
    <tableColumn id="10" name="Downtime (hrs)" dataDxfId="20">
      <calculatedColumnFormula>IFERROR(INDEX('Production Data'!K$2:K$1000, MATCH($A65, 'Production Data'!$A$2:$A$1000, 0)), "")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B76:K86" totalsRowShown="0" headerRowDxfId="19" dataDxfId="17" headerRowBorderDxfId="18" tableBorderDxfId="16" totalsRowBorderDxfId="15">
  <autoFilter ref="B76:K86"/>
  <tableColumns count="10">
    <tableColumn id="1" name="Production Date" dataDxfId="14">
      <calculatedColumnFormula>IFERROR(INDEX('Production Data'!B$2:B$1000, MATCH($A77, 'Production Data'!$A$2:$A$1000, 0)), "")</calculatedColumnFormula>
    </tableColumn>
    <tableColumn id="2" name="Production Line" dataDxfId="13">
      <calculatedColumnFormula>IFERROR(INDEX('Production Data'!C$2:C$1000, MATCH($A77, 'Production Data'!$A$2:$A$1000, 0)), "")</calculatedColumnFormula>
    </tableColumn>
    <tableColumn id="3" name="Product Type" dataDxfId="12">
      <calculatedColumnFormula>IFERROR(INDEX('Production Data'!D$2:D$1000, MATCH($A77, 'Production Data'!$A$2:$A$1000, 0)), "")</calculatedColumnFormula>
    </tableColumn>
    <tableColumn id="4" name="Machine Type" dataDxfId="11">
      <calculatedColumnFormula>IFERROR(INDEX('Production Data'!E$2:E$1000, MATCH($A77, 'Production Data'!$A$2:$A$1000, 0)), "")</calculatedColumnFormula>
    </tableColumn>
    <tableColumn id="5" name="Operator" dataDxfId="10">
      <calculatedColumnFormula>IFERROR(INDEX('Production Data'!F$2:F$1000, MATCH($A77, 'Production Data'!$A$2:$A$1000, 0)), "")</calculatedColumnFormula>
    </tableColumn>
    <tableColumn id="6" name="Units Produced" dataDxfId="9">
      <calculatedColumnFormula>IFERROR(INDEX('Production Data'!G$2:G$1000, MATCH($A77, 'Production Data'!$A$2:$A$1000, 0)), "")</calculatedColumnFormula>
    </tableColumn>
    <tableColumn id="7" name="Defect Count" dataDxfId="8">
      <calculatedColumnFormula>IFERROR(INDEX('Production Data'!H$2:H$1000, MATCH($A77, 'Production Data'!$A$2:$A$1000, 0)), "")</calculatedColumnFormula>
    </tableColumn>
    <tableColumn id="8" name="Production Time (hrs)" dataDxfId="7">
      <calculatedColumnFormula>IFERROR(INDEX('Production Data'!I$2:I$1000, MATCH($A77, 'Production Data'!$A$2:$A$1000, 0)), "")</calculatedColumnFormula>
    </tableColumn>
    <tableColumn id="9" name="Quality Status" dataDxfId="6">
      <calculatedColumnFormula>IFERROR(INDEX('Production Data'!J$2:J$1000, MATCH($A77, 'Production Data'!$A$2:$A$1000, 0)), "")</calculatedColumnFormula>
    </tableColumn>
    <tableColumn id="10" name="Downtime (hrs)" dataDxfId="5">
      <calculatedColumnFormula>IFERROR(INDEX('Production Data'!K$2:K$1000, MATCH($A77, 'Production Data'!$A$2:$A$1000, 0)),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8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17.42578125" customWidth="1"/>
    <col min="3" max="3" width="17" customWidth="1"/>
    <col min="4" max="4" width="16.140625" bestFit="1" customWidth="1"/>
    <col min="5" max="5" width="15.5703125" customWidth="1"/>
    <col min="6" max="6" width="11.140625" customWidth="1"/>
    <col min="7" max="7" width="16.7109375" customWidth="1"/>
    <col min="8" max="8" width="14.7109375" customWidth="1"/>
    <col min="9" max="9" width="22.28515625" customWidth="1"/>
    <col min="10" max="10" width="15.42578125" customWidth="1"/>
    <col min="11" max="11" width="17" customWidth="1"/>
    <col min="12" max="12" width="14.85546875" bestFit="1" customWidth="1"/>
  </cols>
  <sheetData>
    <row r="1" spans="1:12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3"/>
    </row>
    <row r="2" spans="1:12" x14ac:dyDescent="0.25">
      <c r="A2" t="s">
        <v>11</v>
      </c>
      <c r="B2" s="38" t="s">
        <v>46</v>
      </c>
      <c r="C2" t="s">
        <v>12</v>
      </c>
      <c r="D2" t="s">
        <v>13</v>
      </c>
      <c r="E2" t="s">
        <v>14</v>
      </c>
      <c r="F2" t="s">
        <v>15</v>
      </c>
      <c r="G2">
        <v>500</v>
      </c>
      <c r="H2">
        <v>12</v>
      </c>
      <c r="I2">
        <v>8.5</v>
      </c>
      <c r="J2" t="s">
        <v>16</v>
      </c>
      <c r="K2">
        <v>1.2</v>
      </c>
      <c r="L2" s="5"/>
    </row>
    <row r="3" spans="1:12" x14ac:dyDescent="0.25">
      <c r="A3" t="s">
        <v>47</v>
      </c>
      <c r="B3" s="38" t="s">
        <v>48</v>
      </c>
      <c r="C3" t="s">
        <v>26</v>
      </c>
      <c r="D3" t="s">
        <v>49</v>
      </c>
      <c r="E3" t="s">
        <v>50</v>
      </c>
      <c r="F3" t="s">
        <v>51</v>
      </c>
      <c r="G3">
        <v>800</v>
      </c>
      <c r="H3">
        <v>25</v>
      </c>
      <c r="I3">
        <v>7</v>
      </c>
      <c r="J3" t="s">
        <v>52</v>
      </c>
      <c r="K3">
        <v>0.5</v>
      </c>
      <c r="L3" s="5"/>
    </row>
    <row r="4" spans="1:12" x14ac:dyDescent="0.25">
      <c r="A4" t="s">
        <v>53</v>
      </c>
      <c r="B4" s="38" t="s">
        <v>54</v>
      </c>
      <c r="C4" t="s">
        <v>27</v>
      </c>
      <c r="D4" t="s">
        <v>35</v>
      </c>
      <c r="E4" t="s">
        <v>36</v>
      </c>
      <c r="F4" t="s">
        <v>55</v>
      </c>
      <c r="G4">
        <v>300</v>
      </c>
      <c r="H4">
        <v>5</v>
      </c>
      <c r="I4">
        <v>6</v>
      </c>
      <c r="J4" t="s">
        <v>16</v>
      </c>
      <c r="K4">
        <v>0</v>
      </c>
      <c r="L4" s="5"/>
    </row>
    <row r="5" spans="1:12" x14ac:dyDescent="0.25">
      <c r="A5" t="s">
        <v>56</v>
      </c>
      <c r="B5" s="38" t="s">
        <v>57</v>
      </c>
      <c r="C5" t="s">
        <v>12</v>
      </c>
      <c r="D5" t="s">
        <v>13</v>
      </c>
      <c r="E5" t="s">
        <v>14</v>
      </c>
      <c r="F5" t="s">
        <v>15</v>
      </c>
      <c r="G5">
        <v>600</v>
      </c>
      <c r="H5">
        <v>18</v>
      </c>
      <c r="I5">
        <v>9</v>
      </c>
      <c r="J5" t="s">
        <v>58</v>
      </c>
      <c r="K5">
        <v>2</v>
      </c>
      <c r="L5" s="5"/>
    </row>
    <row r="6" spans="1:12" x14ac:dyDescent="0.25">
      <c r="A6" t="s">
        <v>59</v>
      </c>
      <c r="B6" s="38" t="s">
        <v>60</v>
      </c>
      <c r="C6" t="s">
        <v>26</v>
      </c>
      <c r="D6" t="s">
        <v>49</v>
      </c>
      <c r="E6" t="s">
        <v>50</v>
      </c>
      <c r="F6" t="s">
        <v>51</v>
      </c>
      <c r="G6">
        <v>750</v>
      </c>
      <c r="H6">
        <v>30</v>
      </c>
      <c r="I6">
        <v>7.5</v>
      </c>
      <c r="J6" t="s">
        <v>52</v>
      </c>
      <c r="K6">
        <v>1</v>
      </c>
      <c r="L6" s="5"/>
    </row>
    <row r="7" spans="1:12" x14ac:dyDescent="0.25">
      <c r="A7" t="s">
        <v>61</v>
      </c>
      <c r="B7" s="38" t="s">
        <v>62</v>
      </c>
      <c r="C7" t="s">
        <v>27</v>
      </c>
      <c r="D7" t="s">
        <v>35</v>
      </c>
      <c r="E7" t="s">
        <v>36</v>
      </c>
      <c r="F7" t="s">
        <v>55</v>
      </c>
      <c r="G7">
        <v>400</v>
      </c>
      <c r="H7">
        <v>8</v>
      </c>
      <c r="I7">
        <v>6.5</v>
      </c>
      <c r="J7" t="s">
        <v>16</v>
      </c>
      <c r="K7">
        <v>0.3</v>
      </c>
      <c r="L7" s="5"/>
    </row>
    <row r="8" spans="1:12" x14ac:dyDescent="0.25">
      <c r="A8" t="s">
        <v>63</v>
      </c>
      <c r="B8" s="38" t="s">
        <v>64</v>
      </c>
      <c r="C8" t="s">
        <v>12</v>
      </c>
      <c r="D8" t="s">
        <v>13</v>
      </c>
      <c r="E8" t="s">
        <v>14</v>
      </c>
      <c r="F8" t="s">
        <v>15</v>
      </c>
      <c r="G8">
        <v>550</v>
      </c>
      <c r="H8">
        <v>15</v>
      </c>
      <c r="I8">
        <v>8</v>
      </c>
      <c r="J8" t="s">
        <v>16</v>
      </c>
      <c r="K8">
        <v>1.5</v>
      </c>
      <c r="L8" s="5"/>
    </row>
    <row r="9" spans="1:12" x14ac:dyDescent="0.25">
      <c r="A9" t="s">
        <v>65</v>
      </c>
      <c r="B9" s="38" t="s">
        <v>66</v>
      </c>
      <c r="C9" t="s">
        <v>26</v>
      </c>
      <c r="D9" t="s">
        <v>49</v>
      </c>
      <c r="E9" t="s">
        <v>50</v>
      </c>
      <c r="F9" t="s">
        <v>51</v>
      </c>
      <c r="G9">
        <v>900</v>
      </c>
      <c r="H9">
        <v>35</v>
      </c>
      <c r="I9">
        <v>10</v>
      </c>
      <c r="J9" t="s">
        <v>52</v>
      </c>
      <c r="K9">
        <v>2.5</v>
      </c>
      <c r="L9" s="5"/>
    </row>
    <row r="10" spans="1:12" x14ac:dyDescent="0.25">
      <c r="A10" t="s">
        <v>67</v>
      </c>
      <c r="B10" s="38" t="s">
        <v>68</v>
      </c>
      <c r="C10" t="s">
        <v>27</v>
      </c>
      <c r="D10" t="s">
        <v>35</v>
      </c>
      <c r="E10" t="s">
        <v>36</v>
      </c>
      <c r="F10" t="s">
        <v>55</v>
      </c>
      <c r="G10">
        <v>350</v>
      </c>
      <c r="H10">
        <v>6</v>
      </c>
      <c r="I10">
        <v>5.5</v>
      </c>
      <c r="J10" t="s">
        <v>58</v>
      </c>
      <c r="K10">
        <v>0</v>
      </c>
      <c r="L10" s="5"/>
    </row>
    <row r="11" spans="1:12" x14ac:dyDescent="0.25">
      <c r="A11" t="s">
        <v>69</v>
      </c>
      <c r="B11" s="38" t="s">
        <v>70</v>
      </c>
      <c r="C11" t="s">
        <v>12</v>
      </c>
      <c r="D11" t="s">
        <v>13</v>
      </c>
      <c r="E11" t="s">
        <v>14</v>
      </c>
      <c r="F11" t="s">
        <v>15</v>
      </c>
      <c r="G11">
        <v>480</v>
      </c>
      <c r="H11">
        <v>10</v>
      </c>
      <c r="I11">
        <v>7.8</v>
      </c>
      <c r="J11" t="s">
        <v>16</v>
      </c>
      <c r="K11">
        <v>0.8</v>
      </c>
      <c r="L11" s="5"/>
    </row>
    <row r="12" spans="1:12" x14ac:dyDescent="0.25">
      <c r="A12" s="3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3" t="s">
        <v>11</v>
      </c>
      <c r="B69" s="4">
        <v>45021</v>
      </c>
      <c r="C69" s="3" t="s">
        <v>12</v>
      </c>
      <c r="D69" s="3" t="s">
        <v>13</v>
      </c>
      <c r="E69" s="3" t="s">
        <v>14</v>
      </c>
      <c r="F69" s="3" t="s">
        <v>15</v>
      </c>
      <c r="G69" s="3">
        <v>500</v>
      </c>
      <c r="H69" s="3">
        <v>12</v>
      </c>
      <c r="I69" s="3">
        <v>8.5</v>
      </c>
      <c r="J69" s="3" t="s">
        <v>16</v>
      </c>
      <c r="K69" s="3">
        <v>1.2</v>
      </c>
      <c r="L69" s="3"/>
    </row>
    <row r="70" spans="1:12" x14ac:dyDescent="0.25">
      <c r="A70" s="3" t="s">
        <v>11</v>
      </c>
      <c r="B70" s="4">
        <v>45021</v>
      </c>
      <c r="C70" s="3" t="s">
        <v>12</v>
      </c>
      <c r="D70" s="3" t="s">
        <v>13</v>
      </c>
      <c r="E70" s="3" t="s">
        <v>14</v>
      </c>
      <c r="F70" s="3" t="s">
        <v>15</v>
      </c>
      <c r="G70" s="3">
        <v>500</v>
      </c>
      <c r="H70" s="3">
        <v>12</v>
      </c>
      <c r="I70" s="3">
        <v>8.5</v>
      </c>
      <c r="J70" s="3" t="s">
        <v>16</v>
      </c>
      <c r="K70" s="3">
        <v>1.2</v>
      </c>
      <c r="L70" s="3"/>
    </row>
    <row r="71" spans="1:12" x14ac:dyDescent="0.25">
      <c r="A71" s="3" t="s">
        <v>11</v>
      </c>
      <c r="B71" s="4">
        <v>45021</v>
      </c>
      <c r="C71" s="3" t="s">
        <v>12</v>
      </c>
      <c r="D71" s="3" t="s">
        <v>13</v>
      </c>
      <c r="E71" s="3" t="s">
        <v>14</v>
      </c>
      <c r="F71" s="3" t="s">
        <v>15</v>
      </c>
      <c r="G71" s="3">
        <v>500</v>
      </c>
      <c r="H71" s="3">
        <v>12</v>
      </c>
      <c r="I71" s="3">
        <v>8.5</v>
      </c>
      <c r="J71" s="3" t="s">
        <v>16</v>
      </c>
      <c r="K71" s="3">
        <v>1.2</v>
      </c>
      <c r="L71" s="3"/>
    </row>
    <row r="72" spans="1:12" x14ac:dyDescent="0.25">
      <c r="A72" s="3" t="s">
        <v>11</v>
      </c>
      <c r="B72" s="4">
        <v>45021</v>
      </c>
      <c r="C72" s="3" t="s">
        <v>12</v>
      </c>
      <c r="D72" s="3" t="s">
        <v>13</v>
      </c>
      <c r="E72" s="3" t="s">
        <v>14</v>
      </c>
      <c r="F72" s="3" t="s">
        <v>15</v>
      </c>
      <c r="G72" s="3">
        <v>500</v>
      </c>
      <c r="H72" s="3">
        <v>12</v>
      </c>
      <c r="I72" s="3">
        <v>8.5</v>
      </c>
      <c r="J72" s="3" t="s">
        <v>16</v>
      </c>
      <c r="K72" s="3">
        <v>1.2</v>
      </c>
      <c r="L72" s="3"/>
    </row>
    <row r="73" spans="1:12" x14ac:dyDescent="0.25">
      <c r="A73" s="3" t="s">
        <v>11</v>
      </c>
      <c r="B73" s="4">
        <v>45021</v>
      </c>
      <c r="C73" s="3" t="s">
        <v>12</v>
      </c>
      <c r="D73" s="3" t="s">
        <v>13</v>
      </c>
      <c r="E73" s="3" t="s">
        <v>14</v>
      </c>
      <c r="F73" s="3" t="s">
        <v>15</v>
      </c>
      <c r="G73" s="3">
        <v>500</v>
      </c>
      <c r="H73" s="3">
        <v>12</v>
      </c>
      <c r="I73" s="3">
        <v>8.5</v>
      </c>
      <c r="J73" s="3" t="s">
        <v>16</v>
      </c>
      <c r="K73" s="3">
        <v>1.2</v>
      </c>
      <c r="L73" s="3"/>
    </row>
    <row r="74" spans="1:12" x14ac:dyDescent="0.25">
      <c r="A74" s="3" t="s">
        <v>11</v>
      </c>
      <c r="B74" s="4">
        <v>45021</v>
      </c>
      <c r="C74" s="3" t="s">
        <v>12</v>
      </c>
      <c r="D74" s="3" t="s">
        <v>13</v>
      </c>
      <c r="E74" s="3" t="s">
        <v>14</v>
      </c>
      <c r="F74" s="3" t="s">
        <v>15</v>
      </c>
      <c r="G74" s="3">
        <v>500</v>
      </c>
      <c r="H74" s="3">
        <v>12</v>
      </c>
      <c r="I74" s="3">
        <v>8.5</v>
      </c>
      <c r="J74" s="3" t="s">
        <v>16</v>
      </c>
      <c r="K74" s="3">
        <v>1.2</v>
      </c>
      <c r="L74" s="3"/>
    </row>
    <row r="75" spans="1:12" x14ac:dyDescent="0.25">
      <c r="A75" s="3" t="s">
        <v>11</v>
      </c>
      <c r="B75" s="4">
        <v>45021</v>
      </c>
      <c r="C75" s="3" t="s">
        <v>12</v>
      </c>
      <c r="D75" s="3" t="s">
        <v>13</v>
      </c>
      <c r="E75" s="3" t="s">
        <v>14</v>
      </c>
      <c r="F75" s="3" t="s">
        <v>15</v>
      </c>
      <c r="G75" s="3">
        <v>500</v>
      </c>
      <c r="H75" s="3">
        <v>12</v>
      </c>
      <c r="I75" s="3">
        <v>8.5</v>
      </c>
      <c r="J75" s="3" t="s">
        <v>16</v>
      </c>
      <c r="K75" s="3">
        <v>1.2</v>
      </c>
      <c r="L75" s="3"/>
    </row>
    <row r="76" spans="1:12" x14ac:dyDescent="0.25">
      <c r="A76" s="3" t="s">
        <v>11</v>
      </c>
      <c r="B76" s="4">
        <v>45021</v>
      </c>
      <c r="C76" s="3" t="s">
        <v>12</v>
      </c>
      <c r="D76" s="3" t="s">
        <v>13</v>
      </c>
      <c r="E76" s="3" t="s">
        <v>14</v>
      </c>
      <c r="F76" s="3" t="s">
        <v>15</v>
      </c>
      <c r="G76" s="3">
        <v>500</v>
      </c>
      <c r="H76" s="3">
        <v>12</v>
      </c>
      <c r="I76" s="3">
        <v>8.5</v>
      </c>
      <c r="J76" s="3" t="s">
        <v>16</v>
      </c>
      <c r="K76" s="3">
        <v>1.2</v>
      </c>
      <c r="L76" s="3"/>
    </row>
    <row r="77" spans="1:12" x14ac:dyDescent="0.25">
      <c r="A77" s="3" t="s">
        <v>11</v>
      </c>
      <c r="B77" s="4">
        <v>45021</v>
      </c>
      <c r="C77" s="3" t="s">
        <v>12</v>
      </c>
      <c r="D77" s="3" t="s">
        <v>13</v>
      </c>
      <c r="E77" s="3" t="s">
        <v>14</v>
      </c>
      <c r="F77" s="3" t="s">
        <v>15</v>
      </c>
      <c r="G77" s="3">
        <v>500</v>
      </c>
      <c r="H77" s="3">
        <v>12</v>
      </c>
      <c r="I77" s="3">
        <v>8.5</v>
      </c>
      <c r="J77" s="3" t="s">
        <v>16</v>
      </c>
      <c r="K77" s="3">
        <v>1.2</v>
      </c>
      <c r="L77" s="3"/>
    </row>
    <row r="78" spans="1:12" x14ac:dyDescent="0.25">
      <c r="A78" s="3" t="s">
        <v>11</v>
      </c>
      <c r="B78" s="4">
        <v>45021</v>
      </c>
      <c r="C78" s="3" t="s">
        <v>12</v>
      </c>
      <c r="D78" s="3" t="s">
        <v>13</v>
      </c>
      <c r="E78" s="3" t="s">
        <v>14</v>
      </c>
      <c r="F78" s="3" t="s">
        <v>15</v>
      </c>
      <c r="G78" s="3">
        <v>500</v>
      </c>
      <c r="H78" s="3">
        <v>12</v>
      </c>
      <c r="I78" s="3">
        <v>8.5</v>
      </c>
      <c r="J78" s="3" t="s">
        <v>16</v>
      </c>
      <c r="K78" s="3">
        <v>1.2</v>
      </c>
      <c r="L78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>
      <selection sqref="A1:K1048576"/>
    </sheetView>
  </sheetViews>
  <sheetFormatPr defaultRowHeight="15" x14ac:dyDescent="0.25"/>
  <cols>
    <col min="1" max="1" width="10.140625" bestFit="1" customWidth="1"/>
    <col min="2" max="2" width="15.42578125" bestFit="1" customWidth="1"/>
    <col min="3" max="3" width="15" bestFit="1" customWidth="1"/>
    <col min="4" max="4" width="12.5703125" bestFit="1" customWidth="1"/>
    <col min="5" max="5" width="13.5703125" bestFit="1" customWidth="1"/>
    <col min="6" max="6" width="10.42578125" bestFit="1" customWidth="1"/>
    <col min="7" max="7" width="14.7109375" bestFit="1" customWidth="1"/>
    <col min="8" max="8" width="12.5703125" bestFit="1" customWidth="1"/>
    <col min="9" max="9" width="20.42578125" bestFit="1" customWidth="1"/>
    <col min="10" max="10" width="13.42578125" bestFit="1" customWidth="1"/>
    <col min="11" max="11" width="15" bestFit="1" customWidth="1"/>
  </cols>
  <sheetData>
    <row r="1" spans="1:1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</row>
    <row r="2" spans="1:11" x14ac:dyDescent="0.25">
      <c r="A2" s="22" t="s">
        <v>11</v>
      </c>
      <c r="B2" s="39" t="s">
        <v>46</v>
      </c>
      <c r="C2" s="23" t="s">
        <v>12</v>
      </c>
      <c r="D2" s="23" t="s">
        <v>13</v>
      </c>
      <c r="E2" s="23" t="s">
        <v>14</v>
      </c>
      <c r="F2" s="23" t="s">
        <v>15</v>
      </c>
      <c r="G2" s="23">
        <v>500</v>
      </c>
      <c r="H2" s="23">
        <v>12</v>
      </c>
      <c r="I2" s="23">
        <v>8.5</v>
      </c>
      <c r="J2" s="23" t="s">
        <v>16</v>
      </c>
      <c r="K2" s="24">
        <v>1.2</v>
      </c>
    </row>
    <row r="3" spans="1:11" x14ac:dyDescent="0.25">
      <c r="A3" s="25" t="s">
        <v>53</v>
      </c>
      <c r="B3" s="40" t="s">
        <v>54</v>
      </c>
      <c r="C3" s="26" t="s">
        <v>27</v>
      </c>
      <c r="D3" s="26" t="s">
        <v>35</v>
      </c>
      <c r="E3" s="26" t="s">
        <v>36</v>
      </c>
      <c r="F3" s="26" t="s">
        <v>55</v>
      </c>
      <c r="G3" s="26">
        <v>300</v>
      </c>
      <c r="H3" s="26">
        <v>5</v>
      </c>
      <c r="I3" s="26">
        <v>6</v>
      </c>
      <c r="J3" s="26" t="s">
        <v>16</v>
      </c>
      <c r="K3" s="27">
        <v>0</v>
      </c>
    </row>
    <row r="4" spans="1:11" x14ac:dyDescent="0.25">
      <c r="A4" s="22" t="s">
        <v>61</v>
      </c>
      <c r="B4" s="39" t="s">
        <v>62</v>
      </c>
      <c r="C4" s="23" t="s">
        <v>27</v>
      </c>
      <c r="D4" s="23" t="s">
        <v>35</v>
      </c>
      <c r="E4" s="23" t="s">
        <v>36</v>
      </c>
      <c r="F4" s="23" t="s">
        <v>55</v>
      </c>
      <c r="G4" s="23">
        <v>400</v>
      </c>
      <c r="H4" s="23">
        <v>8</v>
      </c>
      <c r="I4" s="23">
        <v>6.5</v>
      </c>
      <c r="J4" s="23" t="s">
        <v>16</v>
      </c>
      <c r="K4" s="24">
        <v>0.3</v>
      </c>
    </row>
    <row r="5" spans="1:11" x14ac:dyDescent="0.25">
      <c r="A5" s="25" t="s">
        <v>63</v>
      </c>
      <c r="B5" s="40" t="s">
        <v>64</v>
      </c>
      <c r="C5" s="26" t="s">
        <v>12</v>
      </c>
      <c r="D5" s="26" t="s">
        <v>13</v>
      </c>
      <c r="E5" s="26" t="s">
        <v>14</v>
      </c>
      <c r="F5" s="26" t="s">
        <v>15</v>
      </c>
      <c r="G5" s="26">
        <v>550</v>
      </c>
      <c r="H5" s="26">
        <v>15</v>
      </c>
      <c r="I5" s="26">
        <v>8</v>
      </c>
      <c r="J5" s="26" t="s">
        <v>16</v>
      </c>
      <c r="K5" s="27">
        <v>1.5</v>
      </c>
    </row>
    <row r="6" spans="1:11" x14ac:dyDescent="0.25">
      <c r="A6" s="22" t="s">
        <v>69</v>
      </c>
      <c r="B6" s="39" t="s">
        <v>70</v>
      </c>
      <c r="C6" s="23" t="s">
        <v>12</v>
      </c>
      <c r="D6" s="23" t="s">
        <v>13</v>
      </c>
      <c r="E6" s="23" t="s">
        <v>14</v>
      </c>
      <c r="F6" s="23" t="s">
        <v>15</v>
      </c>
      <c r="G6" s="23">
        <v>480</v>
      </c>
      <c r="H6" s="23">
        <v>10</v>
      </c>
      <c r="I6" s="23">
        <v>7.8</v>
      </c>
      <c r="J6" s="23" t="s">
        <v>16</v>
      </c>
      <c r="K6" s="24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FF0000"/>
  </sheetPr>
  <dimension ref="A1:AF140"/>
  <sheetViews>
    <sheetView topLeftCell="D1" zoomScaleNormal="100" workbookViewId="0">
      <selection activeCell="L27" sqref="L27"/>
    </sheetView>
  </sheetViews>
  <sheetFormatPr defaultRowHeight="15" x14ac:dyDescent="0.25"/>
  <cols>
    <col min="1" max="1" width="124.42578125" bestFit="1" customWidth="1"/>
    <col min="2" max="2" width="17.7109375" bestFit="1" customWidth="1"/>
    <col min="3" max="3" width="17.28515625" bestFit="1" customWidth="1"/>
    <col min="4" max="4" width="16.140625" bestFit="1" customWidth="1"/>
    <col min="5" max="5" width="15.7109375" bestFit="1" customWidth="1"/>
    <col min="6" max="6" width="11.28515625" bestFit="1" customWidth="1"/>
    <col min="7" max="7" width="16.85546875" bestFit="1" customWidth="1"/>
    <col min="8" max="8" width="14.85546875" bestFit="1" customWidth="1"/>
    <col min="9" max="9" width="22.7109375" bestFit="1" customWidth="1"/>
    <col min="10" max="10" width="15.7109375" bestFit="1" customWidth="1"/>
    <col min="11" max="11" width="17.28515625" bestFit="1" customWidth="1"/>
    <col min="12" max="12" width="17" customWidth="1"/>
    <col min="13" max="13" width="17.140625" customWidth="1"/>
    <col min="14" max="14" width="18" bestFit="1" customWidth="1"/>
    <col min="15" max="15" width="15" bestFit="1" customWidth="1"/>
    <col min="16" max="16" width="16.140625" bestFit="1" customWidth="1"/>
    <col min="17" max="17" width="13.42578125" bestFit="1" customWidth="1"/>
    <col min="18" max="18" width="10.42578125" bestFit="1" customWidth="1"/>
    <col min="19" max="19" width="14.5703125" bestFit="1" customWidth="1"/>
    <col min="20" max="20" width="12.5703125" bestFit="1" customWidth="1"/>
    <col min="21" max="21" width="20.42578125" bestFit="1" customWidth="1"/>
    <col min="22" max="22" width="13.42578125" bestFit="1" customWidth="1"/>
    <col min="23" max="23" width="15" bestFit="1" customWidth="1"/>
  </cols>
  <sheetData>
    <row r="1" spans="1:21" x14ac:dyDescent="0.25">
      <c r="A1" s="29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21" x14ac:dyDescent="0.25">
      <c r="A2" s="8" t="s">
        <v>0</v>
      </c>
      <c r="B2" s="12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4" t="s">
        <v>10</v>
      </c>
    </row>
    <row r="3" spans="1:21" x14ac:dyDescent="0.25">
      <c r="A3" s="8" t="s">
        <v>11</v>
      </c>
      <c r="B3" s="10" t="str">
        <f>IFERROR(INDEX('Production Data'!B$2:B$1000, MATCH($A3, 'Production Data'!$A$2:$A$1000, 0)), "")</f>
        <v>05-Apr-2023</v>
      </c>
      <c r="C3" s="8" t="str">
        <f>IFERROR(INDEX('Production Data'!C$2:C$1000, MATCH($A3, 'Production Data'!$A$2:$A$1000, 0)), "")</f>
        <v>Line A</v>
      </c>
      <c r="D3" s="8" t="str">
        <f>IFERROR(INDEX('Production Data'!D$2:D$1000, MATCH($A3, 'Production Data'!$A$2:$A$1000, 0)), "")</f>
        <v>Automotive</v>
      </c>
      <c r="E3" s="8" t="str">
        <f>IFERROR(INDEX('Production Data'!E$2:E$1000, MATCH($A3, 'Production Data'!$A$2:$A$1000, 0)), "")</f>
        <v>CNC</v>
      </c>
      <c r="F3" s="8" t="str">
        <f>IFERROR(INDEX('Production Data'!F$2:F$1000, MATCH($A3, 'Production Data'!$A$2:$A$1000, 0)), "")</f>
        <v>Operator 1</v>
      </c>
      <c r="G3" s="8">
        <f>IFERROR(INDEX('Production Data'!G$2:G$1000, MATCH($A3, 'Production Data'!$A$2:$A$1000, 0)), "")</f>
        <v>500</v>
      </c>
      <c r="H3" s="8">
        <f>IFERROR(INDEX('Production Data'!H$2:H$1000, MATCH($A3, 'Production Data'!$A$2:$A$1000, 0)), "")</f>
        <v>12</v>
      </c>
      <c r="I3" s="8">
        <f>IFERROR(INDEX('Production Data'!I$2:I$1000, MATCH($A3, 'Production Data'!$A$2:$A$1000, 0)), "")</f>
        <v>8.5</v>
      </c>
      <c r="J3" s="8" t="str">
        <f>IFERROR(INDEX('Production Data'!J$2:J$1000, MATCH($A3, 'Production Data'!$A$2:$A$1000, 0)), "")</f>
        <v>Pass</v>
      </c>
      <c r="K3" s="11">
        <f>IFERROR(INDEX('Production Data'!K$2:K$1000, MATCH($A3, 'Production Data'!$A$2:$A$1000, 0)), "")</f>
        <v>1.2</v>
      </c>
    </row>
    <row r="4" spans="1:21" hidden="1" x14ac:dyDescent="0.25">
      <c r="A4" s="8" t="s">
        <v>47</v>
      </c>
      <c r="B4" s="10" t="str">
        <f>IFERROR(INDEX('Production Data'!B$2:B$1000, MATCH($A4, 'Production Data'!$A$2:$A$1000, 0)), "")</f>
        <v>12-Apr-2023</v>
      </c>
      <c r="C4" s="8" t="str">
        <f>IFERROR(INDEX('Production Data'!C$2:C$1000, MATCH($A4, 'Production Data'!$A$2:$A$1000, 0)), "")</f>
        <v>Line B</v>
      </c>
      <c r="D4" s="8" t="str">
        <f>IFERROR(INDEX('Production Data'!D$2:D$1000, MATCH($A4, 'Production Data'!$A$2:$A$1000, 0)), "")</f>
        <v>Consumer Goods</v>
      </c>
      <c r="E4" s="8" t="str">
        <f>IFERROR(INDEX('Production Data'!E$2:E$1000, MATCH($A4, 'Production Data'!$A$2:$A$1000, 0)), "")</f>
        <v>Hydraulic</v>
      </c>
      <c r="F4" s="8" t="str">
        <f>IFERROR(INDEX('Production Data'!F$2:F$1000, MATCH($A4, 'Production Data'!$A$2:$A$1000, 0)), "")</f>
        <v>Operator 2</v>
      </c>
      <c r="G4" s="8">
        <f>IFERROR(INDEX('Production Data'!G$2:G$1000, MATCH($A4, 'Production Data'!$A$2:$A$1000, 0)), "")</f>
        <v>800</v>
      </c>
      <c r="H4" s="8">
        <f>IFERROR(INDEX('Production Data'!H$2:H$1000, MATCH($A4, 'Production Data'!$A$2:$A$1000, 0)), "")</f>
        <v>25</v>
      </c>
      <c r="I4" s="8">
        <f>IFERROR(INDEX('Production Data'!I$2:I$1000, MATCH($A4, 'Production Data'!$A$2:$A$1000, 0)), "")</f>
        <v>7</v>
      </c>
      <c r="J4" s="8" t="str">
        <f>IFERROR(INDEX('Production Data'!J$2:J$1000, MATCH($A4, 'Production Data'!$A$2:$A$1000, 0)), "")</f>
        <v>Fail</v>
      </c>
      <c r="K4" s="11">
        <f>IFERROR(INDEX('Production Data'!K$2:K$1000, MATCH($A4, 'Production Data'!$A$2:$A$1000, 0)), "")</f>
        <v>0.5</v>
      </c>
    </row>
    <row r="5" spans="1:21" hidden="1" x14ac:dyDescent="0.25">
      <c r="A5" s="8" t="s">
        <v>53</v>
      </c>
      <c r="B5" s="10" t="str">
        <f>IFERROR(INDEX('Production Data'!B$2:B$1000, MATCH($A5, 'Production Data'!$A$2:$A$1000, 0)), "")</f>
        <v>18-Apr-2023</v>
      </c>
      <c r="C5" s="8" t="str">
        <f>IFERROR(INDEX('Production Data'!C$2:C$1000, MATCH($A5, 'Production Data'!$A$2:$A$1000, 0)), "")</f>
        <v>Line C</v>
      </c>
      <c r="D5" s="8" t="str">
        <f>IFERROR(INDEX('Production Data'!D$2:D$1000, MATCH($A5, 'Production Data'!$A$2:$A$1000, 0)), "")</f>
        <v>Industrial</v>
      </c>
      <c r="E5" s="8" t="str">
        <f>IFERROR(INDEX('Production Data'!E$2:E$1000, MATCH($A5, 'Production Data'!$A$2:$A$1000, 0)), "")</f>
        <v>Robotic</v>
      </c>
      <c r="F5" s="8" t="str">
        <f>IFERROR(INDEX('Production Data'!F$2:F$1000, MATCH($A5, 'Production Data'!$A$2:$A$1000, 0)), "")</f>
        <v>Operator 3</v>
      </c>
      <c r="G5" s="8">
        <f>IFERROR(INDEX('Production Data'!G$2:G$1000, MATCH($A5, 'Production Data'!$A$2:$A$1000, 0)), "")</f>
        <v>300</v>
      </c>
      <c r="H5" s="8">
        <f>IFERROR(INDEX('Production Data'!H$2:H$1000, MATCH($A5, 'Production Data'!$A$2:$A$1000, 0)), "")</f>
        <v>5</v>
      </c>
      <c r="I5" s="8">
        <f>IFERROR(INDEX('Production Data'!I$2:I$1000, MATCH($A5, 'Production Data'!$A$2:$A$1000, 0)), "")</f>
        <v>6</v>
      </c>
      <c r="J5" s="8" t="str">
        <f>IFERROR(INDEX('Production Data'!J$2:J$1000, MATCH($A5, 'Production Data'!$A$2:$A$1000, 0)), "")</f>
        <v>Pass</v>
      </c>
      <c r="K5" s="11">
        <f>IFERROR(INDEX('Production Data'!K$2:K$1000, MATCH($A5, 'Production Data'!$A$2:$A$1000, 0)), "")</f>
        <v>0</v>
      </c>
    </row>
    <row r="6" spans="1:21" x14ac:dyDescent="0.25">
      <c r="A6" s="8" t="s">
        <v>56</v>
      </c>
      <c r="B6" s="10" t="str">
        <f>IFERROR(INDEX('Production Data'!B$2:B$1000, MATCH($A6, 'Production Data'!$A$2:$A$1000, 0)), "")</f>
        <v>25-Apr-2023</v>
      </c>
      <c r="C6" s="8" t="str">
        <f>IFERROR(INDEX('Production Data'!C$2:C$1000, MATCH($A6, 'Production Data'!$A$2:$A$1000, 0)), "")</f>
        <v>Line A</v>
      </c>
      <c r="D6" s="8" t="str">
        <f>IFERROR(INDEX('Production Data'!D$2:D$1000, MATCH($A6, 'Production Data'!$A$2:$A$1000, 0)), "")</f>
        <v>Automotive</v>
      </c>
      <c r="E6" s="8" t="str">
        <f>IFERROR(INDEX('Production Data'!E$2:E$1000, MATCH($A6, 'Production Data'!$A$2:$A$1000, 0)), "")</f>
        <v>CNC</v>
      </c>
      <c r="F6" s="8" t="str">
        <f>IFERROR(INDEX('Production Data'!F$2:F$1000, MATCH($A6, 'Production Data'!$A$2:$A$1000, 0)), "")</f>
        <v>Operator 1</v>
      </c>
      <c r="G6" s="8">
        <f>IFERROR(INDEX('Production Data'!G$2:G$1000, MATCH($A6, 'Production Data'!$A$2:$A$1000, 0)), "")</f>
        <v>600</v>
      </c>
      <c r="H6" s="8">
        <f>IFERROR(INDEX('Production Data'!H$2:H$1000, MATCH($A6, 'Production Data'!$A$2:$A$1000, 0)), "")</f>
        <v>18</v>
      </c>
      <c r="I6" s="8">
        <f>IFERROR(INDEX('Production Data'!I$2:I$1000, MATCH($A6, 'Production Data'!$A$2:$A$1000, 0)), "")</f>
        <v>9</v>
      </c>
      <c r="J6" s="8" t="str">
        <f>IFERROR(INDEX('Production Data'!J$2:J$1000, MATCH($A6, 'Production Data'!$A$2:$A$1000, 0)), "")</f>
        <v>Under Review</v>
      </c>
      <c r="K6" s="11">
        <f>IFERROR(INDEX('Production Data'!K$2:K$1000, MATCH($A6, 'Production Data'!$A$2:$A$1000, 0)), "")</f>
        <v>2</v>
      </c>
    </row>
    <row r="7" spans="1:21" hidden="1" x14ac:dyDescent="0.25">
      <c r="A7" s="8" t="s">
        <v>59</v>
      </c>
      <c r="B7" s="10" t="str">
        <f>IFERROR(INDEX('Production Data'!B$2:B$1000, MATCH($A7, 'Production Data'!$A$2:$A$1000, 0)), "")</f>
        <v>02-May-2023</v>
      </c>
      <c r="C7" s="8" t="str">
        <f>IFERROR(INDEX('Production Data'!C$2:C$1000, MATCH($A7, 'Production Data'!$A$2:$A$1000, 0)), "")</f>
        <v>Line B</v>
      </c>
      <c r="D7" s="8" t="str">
        <f>IFERROR(INDEX('Production Data'!D$2:D$1000, MATCH($A7, 'Production Data'!$A$2:$A$1000, 0)), "")</f>
        <v>Consumer Goods</v>
      </c>
      <c r="E7" s="8" t="str">
        <f>IFERROR(INDEX('Production Data'!E$2:E$1000, MATCH($A7, 'Production Data'!$A$2:$A$1000, 0)), "")</f>
        <v>Hydraulic</v>
      </c>
      <c r="F7" s="8" t="str">
        <f>IFERROR(INDEX('Production Data'!F$2:F$1000, MATCH($A7, 'Production Data'!$A$2:$A$1000, 0)), "")</f>
        <v>Operator 2</v>
      </c>
      <c r="G7" s="8">
        <f>IFERROR(INDEX('Production Data'!G$2:G$1000, MATCH($A7, 'Production Data'!$A$2:$A$1000, 0)), "")</f>
        <v>750</v>
      </c>
      <c r="H7" s="8">
        <f>IFERROR(INDEX('Production Data'!H$2:H$1000, MATCH($A7, 'Production Data'!$A$2:$A$1000, 0)), "")</f>
        <v>30</v>
      </c>
      <c r="I7" s="8">
        <f>IFERROR(INDEX('Production Data'!I$2:I$1000, MATCH($A7, 'Production Data'!$A$2:$A$1000, 0)), "")</f>
        <v>7.5</v>
      </c>
      <c r="J7" s="8" t="str">
        <f>IFERROR(INDEX('Production Data'!J$2:J$1000, MATCH($A7, 'Production Data'!$A$2:$A$1000, 0)), "")</f>
        <v>Fail</v>
      </c>
      <c r="K7" s="11">
        <f>IFERROR(INDEX('Production Data'!K$2:K$1000, MATCH($A7, 'Production Data'!$A$2:$A$1000, 0)), "")</f>
        <v>1</v>
      </c>
    </row>
    <row r="8" spans="1:21" hidden="1" x14ac:dyDescent="0.25">
      <c r="A8" s="8" t="s">
        <v>61</v>
      </c>
      <c r="B8" s="10" t="str">
        <f>IFERROR(INDEX('Production Data'!B$2:B$1000, MATCH($A8, 'Production Data'!$A$2:$A$1000, 0)), "")</f>
        <v>15-May-2023</v>
      </c>
      <c r="C8" s="8" t="str">
        <f>IFERROR(INDEX('Production Data'!C$2:C$1000, MATCH($A8, 'Production Data'!$A$2:$A$1000, 0)), "")</f>
        <v>Line C</v>
      </c>
      <c r="D8" s="8" t="str">
        <f>IFERROR(INDEX('Production Data'!D$2:D$1000, MATCH($A8, 'Production Data'!$A$2:$A$1000, 0)), "")</f>
        <v>Industrial</v>
      </c>
      <c r="E8" s="8" t="str">
        <f>IFERROR(INDEX('Production Data'!E$2:E$1000, MATCH($A8, 'Production Data'!$A$2:$A$1000, 0)), "")</f>
        <v>Robotic</v>
      </c>
      <c r="F8" s="8" t="str">
        <f>IFERROR(INDEX('Production Data'!F$2:F$1000, MATCH($A8, 'Production Data'!$A$2:$A$1000, 0)), "")</f>
        <v>Operator 3</v>
      </c>
      <c r="G8" s="8">
        <f>IFERROR(INDEX('Production Data'!G$2:G$1000, MATCH($A8, 'Production Data'!$A$2:$A$1000, 0)), "")</f>
        <v>400</v>
      </c>
      <c r="H8" s="8">
        <f>IFERROR(INDEX('Production Data'!H$2:H$1000, MATCH($A8, 'Production Data'!$A$2:$A$1000, 0)), "")</f>
        <v>8</v>
      </c>
      <c r="I8" s="8">
        <f>IFERROR(INDEX('Production Data'!I$2:I$1000, MATCH($A8, 'Production Data'!$A$2:$A$1000, 0)), "")</f>
        <v>6.5</v>
      </c>
      <c r="J8" s="8" t="str">
        <f>IFERROR(INDEX('Production Data'!J$2:J$1000, MATCH($A8, 'Production Data'!$A$2:$A$1000, 0)), "")</f>
        <v>Pass</v>
      </c>
      <c r="K8" s="11">
        <f>IFERROR(INDEX('Production Data'!K$2:K$1000, MATCH($A8, 'Production Data'!$A$2:$A$1000, 0)), "")</f>
        <v>0.3</v>
      </c>
    </row>
    <row r="9" spans="1:21" x14ac:dyDescent="0.25">
      <c r="A9" s="8" t="s">
        <v>63</v>
      </c>
      <c r="B9" s="10" t="str">
        <f>IFERROR(INDEX('Production Data'!B$2:B$1000, MATCH($A9, 'Production Data'!$A$2:$A$1000, 0)), "")</f>
        <v>22-May-2023</v>
      </c>
      <c r="C9" s="8" t="str">
        <f>IFERROR(INDEX('Production Data'!C$2:C$1000, MATCH($A9, 'Production Data'!$A$2:$A$1000, 0)), "")</f>
        <v>Line A</v>
      </c>
      <c r="D9" s="8" t="str">
        <f>IFERROR(INDEX('Production Data'!D$2:D$1000, MATCH($A9, 'Production Data'!$A$2:$A$1000, 0)), "")</f>
        <v>Automotive</v>
      </c>
      <c r="E9" s="8" t="str">
        <f>IFERROR(INDEX('Production Data'!E$2:E$1000, MATCH($A9, 'Production Data'!$A$2:$A$1000, 0)), "")</f>
        <v>CNC</v>
      </c>
      <c r="F9" s="8" t="str">
        <f>IFERROR(INDEX('Production Data'!F$2:F$1000, MATCH($A9, 'Production Data'!$A$2:$A$1000, 0)), "")</f>
        <v>Operator 1</v>
      </c>
      <c r="G9" s="8">
        <f>IFERROR(INDEX('Production Data'!G$2:G$1000, MATCH($A9, 'Production Data'!$A$2:$A$1000, 0)), "")</f>
        <v>550</v>
      </c>
      <c r="H9" s="8">
        <f>IFERROR(INDEX('Production Data'!H$2:H$1000, MATCH($A9, 'Production Data'!$A$2:$A$1000, 0)), "")</f>
        <v>15</v>
      </c>
      <c r="I9" s="8">
        <f>IFERROR(INDEX('Production Data'!I$2:I$1000, MATCH($A9, 'Production Data'!$A$2:$A$1000, 0)), "")</f>
        <v>8</v>
      </c>
      <c r="J9" s="8" t="str">
        <f>IFERROR(INDEX('Production Data'!J$2:J$1000, MATCH($A9, 'Production Data'!$A$2:$A$1000, 0)), "")</f>
        <v>Pass</v>
      </c>
      <c r="K9" s="11">
        <f>IFERROR(INDEX('Production Data'!K$2:K$1000, MATCH($A9, 'Production Data'!$A$2:$A$1000, 0)), "")</f>
        <v>1.5</v>
      </c>
    </row>
    <row r="10" spans="1:21" hidden="1" x14ac:dyDescent="0.25">
      <c r="A10" s="8" t="s">
        <v>65</v>
      </c>
      <c r="B10" s="10" t="str">
        <f>IFERROR(INDEX('Production Data'!B$2:B$1000, MATCH($A10, 'Production Data'!$A$2:$A$1000, 0)), "")</f>
        <v>05-Jun-2023</v>
      </c>
      <c r="C10" s="8" t="str">
        <f>IFERROR(INDEX('Production Data'!C$2:C$1000, MATCH($A10, 'Production Data'!$A$2:$A$1000, 0)), "")</f>
        <v>Line B</v>
      </c>
      <c r="D10" s="8" t="str">
        <f>IFERROR(INDEX('Production Data'!D$2:D$1000, MATCH($A10, 'Production Data'!$A$2:$A$1000, 0)), "")</f>
        <v>Consumer Goods</v>
      </c>
      <c r="E10" s="8" t="str">
        <f>IFERROR(INDEX('Production Data'!E$2:E$1000, MATCH($A10, 'Production Data'!$A$2:$A$1000, 0)), "")</f>
        <v>Hydraulic</v>
      </c>
      <c r="F10" s="8" t="str">
        <f>IFERROR(INDEX('Production Data'!F$2:F$1000, MATCH($A10, 'Production Data'!$A$2:$A$1000, 0)), "")</f>
        <v>Operator 2</v>
      </c>
      <c r="G10" s="8">
        <f>IFERROR(INDEX('Production Data'!G$2:G$1000, MATCH($A10, 'Production Data'!$A$2:$A$1000, 0)), "")</f>
        <v>900</v>
      </c>
      <c r="H10" s="8">
        <f>IFERROR(INDEX('Production Data'!H$2:H$1000, MATCH($A10, 'Production Data'!$A$2:$A$1000, 0)), "")</f>
        <v>35</v>
      </c>
      <c r="I10" s="8">
        <f>IFERROR(INDEX('Production Data'!I$2:I$1000, MATCH($A10, 'Production Data'!$A$2:$A$1000, 0)), "")</f>
        <v>10</v>
      </c>
      <c r="J10" s="8" t="str">
        <f>IFERROR(INDEX('Production Data'!J$2:J$1000, MATCH($A10, 'Production Data'!$A$2:$A$1000, 0)), "")</f>
        <v>Fail</v>
      </c>
      <c r="K10" s="11">
        <f>IFERROR(INDEX('Production Data'!K$2:K$1000, MATCH($A10, 'Production Data'!$A$2:$A$1000, 0)), "")</f>
        <v>2.5</v>
      </c>
    </row>
    <row r="11" spans="1:21" hidden="1" x14ac:dyDescent="0.25">
      <c r="A11" s="8" t="s">
        <v>67</v>
      </c>
      <c r="B11" s="10" t="str">
        <f>IFERROR(INDEX('Production Data'!B$2:B$1000, MATCH($A11, 'Production Data'!$A$2:$A$1000, 0)), "")</f>
        <v>18-Jun-2023</v>
      </c>
      <c r="C11" s="8" t="str">
        <f>IFERROR(INDEX('Production Data'!C$2:C$1000, MATCH($A11, 'Production Data'!$A$2:$A$1000, 0)), "")</f>
        <v>Line C</v>
      </c>
      <c r="D11" s="8" t="str">
        <f>IFERROR(INDEX('Production Data'!D$2:D$1000, MATCH($A11, 'Production Data'!$A$2:$A$1000, 0)), "")</f>
        <v>Industrial</v>
      </c>
      <c r="E11" s="8" t="str">
        <f>IFERROR(INDEX('Production Data'!E$2:E$1000, MATCH($A11, 'Production Data'!$A$2:$A$1000, 0)), "")</f>
        <v>Robotic</v>
      </c>
      <c r="F11" s="8" t="str">
        <f>IFERROR(INDEX('Production Data'!F$2:F$1000, MATCH($A11, 'Production Data'!$A$2:$A$1000, 0)), "")</f>
        <v>Operator 3</v>
      </c>
      <c r="G11" s="8">
        <f>IFERROR(INDEX('Production Data'!G$2:G$1000, MATCH($A11, 'Production Data'!$A$2:$A$1000, 0)), "")</f>
        <v>350</v>
      </c>
      <c r="H11" s="8">
        <f>IFERROR(INDEX('Production Data'!H$2:H$1000, MATCH($A11, 'Production Data'!$A$2:$A$1000, 0)), "")</f>
        <v>6</v>
      </c>
      <c r="I11" s="8">
        <f>IFERROR(INDEX('Production Data'!I$2:I$1000, MATCH($A11, 'Production Data'!$A$2:$A$1000, 0)), "")</f>
        <v>5.5</v>
      </c>
      <c r="J11" s="8" t="str">
        <f>IFERROR(INDEX('Production Data'!J$2:J$1000, MATCH($A11, 'Production Data'!$A$2:$A$1000, 0)), "")</f>
        <v>Under Review</v>
      </c>
      <c r="K11" s="11">
        <f>IFERROR(INDEX('Production Data'!K$2:K$1000, MATCH($A11, 'Production Data'!$A$2:$A$1000, 0)), "")</f>
        <v>0</v>
      </c>
    </row>
    <row r="12" spans="1:21" x14ac:dyDescent="0.25">
      <c r="A12" s="8" t="s">
        <v>69</v>
      </c>
      <c r="B12" s="15" t="str">
        <f>IFERROR(INDEX('Production Data'!B$2:B$1000, MATCH($A12, 'Production Data'!$A$2:$A$1000, 0)), "")</f>
        <v>25-Jun-2023</v>
      </c>
      <c r="C12" s="16" t="str">
        <f>IFERROR(INDEX('Production Data'!C$2:C$1000, MATCH($A12, 'Production Data'!$A$2:$A$1000, 0)), "")</f>
        <v>Line A</v>
      </c>
      <c r="D12" s="16" t="str">
        <f>IFERROR(INDEX('Production Data'!D$2:D$1000, MATCH($A12, 'Production Data'!$A$2:$A$1000, 0)), "")</f>
        <v>Automotive</v>
      </c>
      <c r="E12" s="16" t="str">
        <f>IFERROR(INDEX('Production Data'!E$2:E$1000, MATCH($A12, 'Production Data'!$A$2:$A$1000, 0)), "")</f>
        <v>CNC</v>
      </c>
      <c r="F12" s="16" t="str">
        <f>IFERROR(INDEX('Production Data'!F$2:F$1000, MATCH($A12, 'Production Data'!$A$2:$A$1000, 0)), "")</f>
        <v>Operator 1</v>
      </c>
      <c r="G12" s="16">
        <f>IFERROR(INDEX('Production Data'!G$2:G$1000, MATCH($A12, 'Production Data'!$A$2:$A$1000, 0)), "")</f>
        <v>480</v>
      </c>
      <c r="H12" s="16">
        <f>IFERROR(INDEX('Production Data'!H$2:H$1000, MATCH($A12, 'Production Data'!$A$2:$A$1000, 0)), "")</f>
        <v>10</v>
      </c>
      <c r="I12" s="16">
        <f>IFERROR(INDEX('Production Data'!I$2:I$1000, MATCH($A12, 'Production Data'!$A$2:$A$1000, 0)), "")</f>
        <v>7.8</v>
      </c>
      <c r="J12" s="16" t="str">
        <f>IFERROR(INDEX('Production Data'!J$2:J$1000, MATCH($A12, 'Production Data'!$A$2:$A$1000, 0)), "")</f>
        <v>Pass</v>
      </c>
      <c r="K12" s="17">
        <f>IFERROR(INDEX('Production Data'!K$2:K$1000, MATCH($A12, 'Production Data'!$A$2:$A$1000, 0)), "")</f>
        <v>0.8</v>
      </c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18" t="s">
        <v>29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1:21" x14ac:dyDescent="0.25">
      <c r="A14" s="29" t="s">
        <v>30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21" x14ac:dyDescent="0.25">
      <c r="A15" s="8" t="s">
        <v>0</v>
      </c>
      <c r="B15" s="12" t="s">
        <v>1</v>
      </c>
      <c r="C15" s="13" t="s">
        <v>2</v>
      </c>
      <c r="D15" s="13" t="s">
        <v>3</v>
      </c>
      <c r="E15" s="13" t="s">
        <v>4</v>
      </c>
      <c r="F15" s="13" t="s">
        <v>5</v>
      </c>
      <c r="G15" s="13" t="s">
        <v>6</v>
      </c>
      <c r="H15" s="13" t="s">
        <v>7</v>
      </c>
      <c r="I15" s="13" t="s">
        <v>8</v>
      </c>
      <c r="J15" s="13" t="s">
        <v>9</v>
      </c>
      <c r="K15" s="14" t="s">
        <v>10</v>
      </c>
    </row>
    <row r="16" spans="1:21" hidden="1" x14ac:dyDescent="0.25">
      <c r="A16" s="8" t="s">
        <v>11</v>
      </c>
      <c r="B16" s="10" t="str">
        <f>IFERROR(INDEX('Production Data'!B$2:B$1000, MATCH($A16, 'Production Data'!$A$2:$A$1000, 0)), "")</f>
        <v>05-Apr-2023</v>
      </c>
      <c r="C16" s="8" t="str">
        <f>IFERROR(INDEX('Production Data'!C$2:C$1000, MATCH($A16, 'Production Data'!$A$2:$A$1000, 0)), "")</f>
        <v>Line A</v>
      </c>
      <c r="D16" s="8" t="str">
        <f>IFERROR(INDEX('Production Data'!D$2:D$1000, MATCH($A16, 'Production Data'!$A$2:$A$1000, 0)), "")</f>
        <v>Automotive</v>
      </c>
      <c r="E16" s="8" t="str">
        <f>IFERROR(INDEX('Production Data'!E$2:E$1000, MATCH($A16, 'Production Data'!$A$2:$A$1000, 0)), "")</f>
        <v>CNC</v>
      </c>
      <c r="F16" s="8" t="str">
        <f>IFERROR(INDEX('Production Data'!F$2:F$1000, MATCH($A16, 'Production Data'!$A$2:$A$1000, 0)), "")</f>
        <v>Operator 1</v>
      </c>
      <c r="G16" s="8">
        <f>IFERROR(INDEX('Production Data'!G$2:G$1000, MATCH($A16, 'Production Data'!$A$2:$A$1000, 0)), "")</f>
        <v>500</v>
      </c>
      <c r="H16" s="8">
        <f>IFERROR(INDEX('Production Data'!H$2:H$1000, MATCH($A16, 'Production Data'!$A$2:$A$1000, 0)), "")</f>
        <v>12</v>
      </c>
      <c r="I16" s="8">
        <f>IFERROR(INDEX('Production Data'!I$2:I$1000, MATCH($A16, 'Production Data'!$A$2:$A$1000, 0)), "")</f>
        <v>8.5</v>
      </c>
      <c r="J16" s="8" t="str">
        <f>IFERROR(INDEX('Production Data'!J$2:J$1000, MATCH($A16, 'Production Data'!$A$2:$A$1000, 0)), "")</f>
        <v>Pass</v>
      </c>
      <c r="K16" s="11">
        <f>IFERROR(INDEX('Production Data'!K$2:K$1000, MATCH($A16, 'Production Data'!$A$2:$A$1000, 0)), "")</f>
        <v>1.2</v>
      </c>
    </row>
    <row r="17" spans="1:18" hidden="1" x14ac:dyDescent="0.25">
      <c r="A17" s="8" t="s">
        <v>47</v>
      </c>
      <c r="B17" s="20" t="str">
        <f>IFERROR(INDEX('Production Data'!B$2:B$1000, MATCH($A17, 'Production Data'!$A$2:$A$1000, 0)), "")</f>
        <v>12-Apr-2023</v>
      </c>
      <c r="C17" s="8" t="str">
        <f>IFERROR(INDEX('Production Data'!C$2:C$1000, MATCH($A17, 'Production Data'!$A$2:$A$1000, 0)), "")</f>
        <v>Line B</v>
      </c>
      <c r="D17" s="8" t="str">
        <f>IFERROR(INDEX('Production Data'!D$2:D$1000, MATCH($A17, 'Production Data'!$A$2:$A$1000, 0)), "")</f>
        <v>Consumer Goods</v>
      </c>
      <c r="E17" s="8" t="str">
        <f>IFERROR(INDEX('Production Data'!E$2:E$1000, MATCH($A17, 'Production Data'!$A$2:$A$1000, 0)), "")</f>
        <v>Hydraulic</v>
      </c>
      <c r="F17" s="8" t="str">
        <f>IFERROR(INDEX('Production Data'!F$2:F$1000, MATCH($A17, 'Production Data'!$A$2:$A$1000, 0)), "")</f>
        <v>Operator 2</v>
      </c>
      <c r="G17" s="8">
        <f>IFERROR(INDEX('Production Data'!G$2:G$1000, MATCH($A17, 'Production Data'!$A$2:$A$1000, 0)), "")</f>
        <v>800</v>
      </c>
      <c r="H17" s="8">
        <f>IFERROR(INDEX('Production Data'!H$2:H$1000, MATCH($A17, 'Production Data'!$A$2:$A$1000, 0)), "")</f>
        <v>25</v>
      </c>
      <c r="I17" s="8">
        <f>IFERROR(INDEX('Production Data'!I$2:I$1000, MATCH($A17, 'Production Data'!$A$2:$A$1000, 0)), "")</f>
        <v>7</v>
      </c>
      <c r="J17" s="8" t="str">
        <f>IFERROR(INDEX('Production Data'!J$2:J$1000, MATCH($A17, 'Production Data'!$A$2:$A$1000, 0)), "")</f>
        <v>Fail</v>
      </c>
      <c r="K17" s="11">
        <f>IFERROR(INDEX('Production Data'!K$2:K$1000, MATCH($A17, 'Production Data'!$A$2:$A$1000, 0)), "")</f>
        <v>0.5</v>
      </c>
    </row>
    <row r="18" spans="1:18" hidden="1" x14ac:dyDescent="0.25">
      <c r="A18" s="8" t="s">
        <v>53</v>
      </c>
      <c r="B18" s="10" t="str">
        <f>IFERROR(INDEX('Production Data'!B$2:B$1000, MATCH($A18, 'Production Data'!$A$2:$A$1000, 0)), "")</f>
        <v>18-Apr-2023</v>
      </c>
      <c r="C18" s="8" t="str">
        <f>IFERROR(INDEX('Production Data'!C$2:C$1000, MATCH($A18, 'Production Data'!$A$2:$A$1000, 0)), "")</f>
        <v>Line C</v>
      </c>
      <c r="D18" s="8" t="str">
        <f>IFERROR(INDEX('Production Data'!D$2:D$1000, MATCH($A18, 'Production Data'!$A$2:$A$1000, 0)), "")</f>
        <v>Industrial</v>
      </c>
      <c r="E18" s="8" t="str">
        <f>IFERROR(INDEX('Production Data'!E$2:E$1000, MATCH($A18, 'Production Data'!$A$2:$A$1000, 0)), "")</f>
        <v>Robotic</v>
      </c>
      <c r="F18" s="8" t="str">
        <f>IFERROR(INDEX('Production Data'!F$2:F$1000, MATCH($A18, 'Production Data'!$A$2:$A$1000, 0)), "")</f>
        <v>Operator 3</v>
      </c>
      <c r="G18" s="8">
        <f>IFERROR(INDEX('Production Data'!G$2:G$1000, MATCH($A18, 'Production Data'!$A$2:$A$1000, 0)), "")</f>
        <v>300</v>
      </c>
      <c r="H18" s="8">
        <f>IFERROR(INDEX('Production Data'!H$2:H$1000, MATCH($A18, 'Production Data'!$A$2:$A$1000, 0)), "")</f>
        <v>5</v>
      </c>
      <c r="I18" s="8">
        <f>IFERROR(INDEX('Production Data'!I$2:I$1000, MATCH($A18, 'Production Data'!$A$2:$A$1000, 0)), "")</f>
        <v>6</v>
      </c>
      <c r="J18" s="8" t="str">
        <f>IFERROR(INDEX('Production Data'!J$2:J$1000, MATCH($A18, 'Production Data'!$A$2:$A$1000, 0)), "")</f>
        <v>Pass</v>
      </c>
      <c r="K18" s="11">
        <f>IFERROR(INDEX('Production Data'!K$2:K$1000, MATCH($A18, 'Production Data'!$A$2:$A$1000, 0)), "")</f>
        <v>0</v>
      </c>
    </row>
    <row r="19" spans="1:18" hidden="1" x14ac:dyDescent="0.25">
      <c r="A19" s="8" t="s">
        <v>56</v>
      </c>
      <c r="B19" s="10" t="str">
        <f>IFERROR(INDEX('Production Data'!B$2:B$1000, MATCH($A19, 'Production Data'!$A$2:$A$1000, 0)), "")</f>
        <v>25-Apr-2023</v>
      </c>
      <c r="C19" s="8" t="str">
        <f>IFERROR(INDEX('Production Data'!C$2:C$1000, MATCH($A19, 'Production Data'!$A$2:$A$1000, 0)), "")</f>
        <v>Line A</v>
      </c>
      <c r="D19" s="8" t="str">
        <f>IFERROR(INDEX('Production Data'!D$2:D$1000, MATCH($A19, 'Production Data'!$A$2:$A$1000, 0)), "")</f>
        <v>Automotive</v>
      </c>
      <c r="E19" s="8" t="str">
        <f>IFERROR(INDEX('Production Data'!E$2:E$1000, MATCH($A19, 'Production Data'!$A$2:$A$1000, 0)), "")</f>
        <v>CNC</v>
      </c>
      <c r="F19" s="8" t="str">
        <f>IFERROR(INDEX('Production Data'!F$2:F$1000, MATCH($A19, 'Production Data'!$A$2:$A$1000, 0)), "")</f>
        <v>Operator 1</v>
      </c>
      <c r="G19" s="8">
        <f>IFERROR(INDEX('Production Data'!G$2:G$1000, MATCH($A19, 'Production Data'!$A$2:$A$1000, 0)), "")</f>
        <v>600</v>
      </c>
      <c r="H19" s="8">
        <f>IFERROR(INDEX('Production Data'!H$2:H$1000, MATCH($A19, 'Production Data'!$A$2:$A$1000, 0)), "")</f>
        <v>18</v>
      </c>
      <c r="I19" s="8">
        <f>IFERROR(INDEX('Production Data'!I$2:I$1000, MATCH($A19, 'Production Data'!$A$2:$A$1000, 0)), "")</f>
        <v>9</v>
      </c>
      <c r="J19" s="8" t="str">
        <f>IFERROR(INDEX('Production Data'!J$2:J$1000, MATCH($A19, 'Production Data'!$A$2:$A$1000, 0)), "")</f>
        <v>Under Review</v>
      </c>
      <c r="K19" s="11">
        <f>IFERROR(INDEX('Production Data'!K$2:K$1000, MATCH($A19, 'Production Data'!$A$2:$A$1000, 0)), "")</f>
        <v>2</v>
      </c>
    </row>
    <row r="20" spans="1:18" x14ac:dyDescent="0.25">
      <c r="A20" s="8" t="s">
        <v>59</v>
      </c>
      <c r="B20" s="20" t="str">
        <f>IFERROR(INDEX('Production Data'!B$2:B$1000, MATCH($A20, 'Production Data'!$A$2:$A$1000, 0)), "")</f>
        <v>02-May-2023</v>
      </c>
      <c r="C20" s="8" t="str">
        <f>IFERROR(INDEX('Production Data'!C$2:C$1000, MATCH($A20, 'Production Data'!$A$2:$A$1000, 0)), "")</f>
        <v>Line B</v>
      </c>
      <c r="D20" s="8" t="str">
        <f>IFERROR(INDEX('Production Data'!D$2:D$1000, MATCH($A20, 'Production Data'!$A$2:$A$1000, 0)), "")</f>
        <v>Consumer Goods</v>
      </c>
      <c r="E20" s="8" t="str">
        <f>IFERROR(INDEX('Production Data'!E$2:E$1000, MATCH($A20, 'Production Data'!$A$2:$A$1000, 0)), "")</f>
        <v>Hydraulic</v>
      </c>
      <c r="F20" s="8" t="str">
        <f>IFERROR(INDEX('Production Data'!F$2:F$1000, MATCH($A20, 'Production Data'!$A$2:$A$1000, 0)), "")</f>
        <v>Operator 2</v>
      </c>
      <c r="G20" s="8">
        <f>IFERROR(INDEX('Production Data'!G$2:G$1000, MATCH($A20, 'Production Data'!$A$2:$A$1000, 0)), "")</f>
        <v>750</v>
      </c>
      <c r="H20" s="8">
        <f>IFERROR(INDEX('Production Data'!H$2:H$1000, MATCH($A20, 'Production Data'!$A$2:$A$1000, 0)), "")</f>
        <v>30</v>
      </c>
      <c r="I20" s="8">
        <f>IFERROR(INDEX('Production Data'!I$2:I$1000, MATCH($A20, 'Production Data'!$A$2:$A$1000, 0)), "")</f>
        <v>7.5</v>
      </c>
      <c r="J20" s="8" t="str">
        <f>IFERROR(INDEX('Production Data'!J$2:J$1000, MATCH($A20, 'Production Data'!$A$2:$A$1000, 0)), "")</f>
        <v>Fail</v>
      </c>
      <c r="K20" s="11">
        <f>IFERROR(INDEX('Production Data'!K$2:K$1000, MATCH($A20, 'Production Data'!$A$2:$A$1000, 0)), "")</f>
        <v>1</v>
      </c>
    </row>
    <row r="21" spans="1:18" hidden="1" x14ac:dyDescent="0.25">
      <c r="A21" s="8" t="s">
        <v>61</v>
      </c>
      <c r="B21" s="10" t="str">
        <f>IFERROR(INDEX('Production Data'!B$2:B$1000, MATCH($A21, 'Production Data'!$A$2:$A$1000, 0)), "")</f>
        <v>15-May-2023</v>
      </c>
      <c r="C21" s="8" t="str">
        <f>IFERROR(INDEX('Production Data'!C$2:C$1000, MATCH($A21, 'Production Data'!$A$2:$A$1000, 0)), "")</f>
        <v>Line C</v>
      </c>
      <c r="D21" s="8" t="str">
        <f>IFERROR(INDEX('Production Data'!D$2:D$1000, MATCH($A21, 'Production Data'!$A$2:$A$1000, 0)), "")</f>
        <v>Industrial</v>
      </c>
      <c r="E21" s="8" t="str">
        <f>IFERROR(INDEX('Production Data'!E$2:E$1000, MATCH($A21, 'Production Data'!$A$2:$A$1000, 0)), "")</f>
        <v>Robotic</v>
      </c>
      <c r="F21" s="8" t="str">
        <f>IFERROR(INDEX('Production Data'!F$2:F$1000, MATCH($A21, 'Production Data'!$A$2:$A$1000, 0)), "")</f>
        <v>Operator 3</v>
      </c>
      <c r="G21" s="8">
        <f>IFERROR(INDEX('Production Data'!G$2:G$1000, MATCH($A21, 'Production Data'!$A$2:$A$1000, 0)), "")</f>
        <v>400</v>
      </c>
      <c r="H21" s="8">
        <f>IFERROR(INDEX('Production Data'!H$2:H$1000, MATCH($A21, 'Production Data'!$A$2:$A$1000, 0)), "")</f>
        <v>8</v>
      </c>
      <c r="I21" s="8">
        <f>IFERROR(INDEX('Production Data'!I$2:I$1000, MATCH($A21, 'Production Data'!$A$2:$A$1000, 0)), "")</f>
        <v>6.5</v>
      </c>
      <c r="J21" s="8" t="str">
        <f>IFERROR(INDEX('Production Data'!J$2:J$1000, MATCH($A21, 'Production Data'!$A$2:$A$1000, 0)), "")</f>
        <v>Pass</v>
      </c>
      <c r="K21" s="11">
        <f>IFERROR(INDEX('Production Data'!K$2:K$1000, MATCH($A21, 'Production Data'!$A$2:$A$1000, 0)), "")</f>
        <v>0.3</v>
      </c>
    </row>
    <row r="22" spans="1:18" hidden="1" x14ac:dyDescent="0.25">
      <c r="A22" s="8" t="s">
        <v>63</v>
      </c>
      <c r="B22" s="10" t="str">
        <f>IFERROR(INDEX('Production Data'!B$2:B$1000, MATCH($A22, 'Production Data'!$A$2:$A$1000, 0)), "")</f>
        <v>22-May-2023</v>
      </c>
      <c r="C22" s="8" t="str">
        <f>IFERROR(INDEX('Production Data'!C$2:C$1000, MATCH($A22, 'Production Data'!$A$2:$A$1000, 0)), "")</f>
        <v>Line A</v>
      </c>
      <c r="D22" s="8" t="str">
        <f>IFERROR(INDEX('Production Data'!D$2:D$1000, MATCH($A22, 'Production Data'!$A$2:$A$1000, 0)), "")</f>
        <v>Automotive</v>
      </c>
      <c r="E22" s="8" t="str">
        <f>IFERROR(INDEX('Production Data'!E$2:E$1000, MATCH($A22, 'Production Data'!$A$2:$A$1000, 0)), "")</f>
        <v>CNC</v>
      </c>
      <c r="F22" s="8" t="str">
        <f>IFERROR(INDEX('Production Data'!F$2:F$1000, MATCH($A22, 'Production Data'!$A$2:$A$1000, 0)), "")</f>
        <v>Operator 1</v>
      </c>
      <c r="G22" s="8">
        <f>IFERROR(INDEX('Production Data'!G$2:G$1000, MATCH($A22, 'Production Data'!$A$2:$A$1000, 0)), "")</f>
        <v>550</v>
      </c>
      <c r="H22" s="8">
        <f>IFERROR(INDEX('Production Data'!H$2:H$1000, MATCH($A22, 'Production Data'!$A$2:$A$1000, 0)), "")</f>
        <v>15</v>
      </c>
      <c r="I22" s="8">
        <f>IFERROR(INDEX('Production Data'!I$2:I$1000, MATCH($A22, 'Production Data'!$A$2:$A$1000, 0)), "")</f>
        <v>8</v>
      </c>
      <c r="J22" s="8" t="str">
        <f>IFERROR(INDEX('Production Data'!J$2:J$1000, MATCH($A22, 'Production Data'!$A$2:$A$1000, 0)), "")</f>
        <v>Pass</v>
      </c>
      <c r="K22" s="11">
        <f>IFERROR(INDEX('Production Data'!K$2:K$1000, MATCH($A22, 'Production Data'!$A$2:$A$1000, 0)), "")</f>
        <v>1.5</v>
      </c>
    </row>
    <row r="23" spans="1:18" hidden="1" x14ac:dyDescent="0.25">
      <c r="A23" s="8" t="s">
        <v>65</v>
      </c>
      <c r="B23" s="20" t="str">
        <f>IFERROR(INDEX('Production Data'!B$2:B$1000, MATCH($A23, 'Production Data'!$A$2:$A$1000, 0)), "")</f>
        <v>05-Jun-2023</v>
      </c>
      <c r="C23" s="8" t="str">
        <f>IFERROR(INDEX('Production Data'!C$2:C$1000, MATCH($A23, 'Production Data'!$A$2:$A$1000, 0)), "")</f>
        <v>Line B</v>
      </c>
      <c r="D23" s="8" t="str">
        <f>IFERROR(INDEX('Production Data'!D$2:D$1000, MATCH($A23, 'Production Data'!$A$2:$A$1000, 0)), "")</f>
        <v>Consumer Goods</v>
      </c>
      <c r="E23" s="8" t="str">
        <f>IFERROR(INDEX('Production Data'!E$2:E$1000, MATCH($A23, 'Production Data'!$A$2:$A$1000, 0)), "")</f>
        <v>Hydraulic</v>
      </c>
      <c r="F23" s="8" t="str">
        <f>IFERROR(INDEX('Production Data'!F$2:F$1000, MATCH($A23, 'Production Data'!$A$2:$A$1000, 0)), "")</f>
        <v>Operator 2</v>
      </c>
      <c r="G23" s="8">
        <f>IFERROR(INDEX('Production Data'!G$2:G$1000, MATCH($A23, 'Production Data'!$A$2:$A$1000, 0)), "")</f>
        <v>900</v>
      </c>
      <c r="H23" s="8">
        <f>IFERROR(INDEX('Production Data'!H$2:H$1000, MATCH($A23, 'Production Data'!$A$2:$A$1000, 0)), "")</f>
        <v>35</v>
      </c>
      <c r="I23" s="8">
        <f>IFERROR(INDEX('Production Data'!I$2:I$1000, MATCH($A23, 'Production Data'!$A$2:$A$1000, 0)), "")</f>
        <v>10</v>
      </c>
      <c r="J23" s="8" t="str">
        <f>IFERROR(INDEX('Production Data'!J$2:J$1000, MATCH($A23, 'Production Data'!$A$2:$A$1000, 0)), "")</f>
        <v>Fail</v>
      </c>
      <c r="K23" s="11">
        <f>IFERROR(INDEX('Production Data'!K$2:K$1000, MATCH($A23, 'Production Data'!$A$2:$A$1000, 0)), "")</f>
        <v>2.5</v>
      </c>
    </row>
    <row r="24" spans="1:18" hidden="1" x14ac:dyDescent="0.25">
      <c r="A24" s="8" t="s">
        <v>67</v>
      </c>
      <c r="B24" s="10" t="str">
        <f>IFERROR(INDEX('Production Data'!B$2:B$1000, MATCH($A24, 'Production Data'!$A$2:$A$1000, 0)), "")</f>
        <v>18-Jun-2023</v>
      </c>
      <c r="C24" s="8" t="str">
        <f>IFERROR(INDEX('Production Data'!C$2:C$1000, MATCH($A24, 'Production Data'!$A$2:$A$1000, 0)), "")</f>
        <v>Line C</v>
      </c>
      <c r="D24" s="8" t="str">
        <f>IFERROR(INDEX('Production Data'!D$2:D$1000, MATCH($A24, 'Production Data'!$A$2:$A$1000, 0)), "")</f>
        <v>Industrial</v>
      </c>
      <c r="E24" s="8" t="str">
        <f>IFERROR(INDEX('Production Data'!E$2:E$1000, MATCH($A24, 'Production Data'!$A$2:$A$1000, 0)), "")</f>
        <v>Robotic</v>
      </c>
      <c r="F24" s="8" t="str">
        <f>IFERROR(INDEX('Production Data'!F$2:F$1000, MATCH($A24, 'Production Data'!$A$2:$A$1000, 0)), "")</f>
        <v>Operator 3</v>
      </c>
      <c r="G24" s="8">
        <f>IFERROR(INDEX('Production Data'!G$2:G$1000, MATCH($A24, 'Production Data'!$A$2:$A$1000, 0)), "")</f>
        <v>350</v>
      </c>
      <c r="H24" s="8">
        <f>IFERROR(INDEX('Production Data'!H$2:H$1000, MATCH($A24, 'Production Data'!$A$2:$A$1000, 0)), "")</f>
        <v>6</v>
      </c>
      <c r="I24" s="8">
        <f>IFERROR(INDEX('Production Data'!I$2:I$1000, MATCH($A24, 'Production Data'!$A$2:$A$1000, 0)), "")</f>
        <v>5.5</v>
      </c>
      <c r="J24" s="8" t="str">
        <f>IFERROR(INDEX('Production Data'!J$2:J$1000, MATCH($A24, 'Production Data'!$A$2:$A$1000, 0)), "")</f>
        <v>Under Review</v>
      </c>
      <c r="K24" s="11">
        <f>IFERROR(INDEX('Production Data'!K$2:K$1000, MATCH($A24, 'Production Data'!$A$2:$A$1000, 0)), "")</f>
        <v>0</v>
      </c>
    </row>
    <row r="25" spans="1:18" hidden="1" x14ac:dyDescent="0.25">
      <c r="A25" s="8" t="s">
        <v>69</v>
      </c>
      <c r="B25" s="15" t="str">
        <f>IFERROR(INDEX('Production Data'!B$2:B$1000, MATCH($A25, 'Production Data'!$A$2:$A$1000, 0)), "")</f>
        <v>25-Jun-2023</v>
      </c>
      <c r="C25" s="16" t="str">
        <f>IFERROR(INDEX('Production Data'!C$2:C$1000, MATCH($A25, 'Production Data'!$A$2:$A$1000, 0)), "")</f>
        <v>Line A</v>
      </c>
      <c r="D25" s="16" t="str">
        <f>IFERROR(INDEX('Production Data'!D$2:D$1000, MATCH($A25, 'Production Data'!$A$2:$A$1000, 0)), "")</f>
        <v>Automotive</v>
      </c>
      <c r="E25" s="16" t="str">
        <f>IFERROR(INDEX('Production Data'!E$2:E$1000, MATCH($A25, 'Production Data'!$A$2:$A$1000, 0)), "")</f>
        <v>CNC</v>
      </c>
      <c r="F25" s="16" t="str">
        <f>IFERROR(INDEX('Production Data'!F$2:F$1000, MATCH($A25, 'Production Data'!$A$2:$A$1000, 0)), "")</f>
        <v>Operator 1</v>
      </c>
      <c r="G25" s="16">
        <f>IFERROR(INDEX('Production Data'!G$2:G$1000, MATCH($A25, 'Production Data'!$A$2:$A$1000, 0)), "")</f>
        <v>480</v>
      </c>
      <c r="H25" s="16">
        <f>IFERROR(INDEX('Production Data'!H$2:H$1000, MATCH($A25, 'Production Data'!$A$2:$A$1000, 0)), "")</f>
        <v>10</v>
      </c>
      <c r="I25" s="16">
        <f>IFERROR(INDEX('Production Data'!I$2:I$1000, MATCH($A25, 'Production Data'!$A$2:$A$1000, 0)), "")</f>
        <v>7.8</v>
      </c>
      <c r="J25" s="16" t="str">
        <f>IFERROR(INDEX('Production Data'!J$2:J$1000, MATCH($A25, 'Production Data'!$A$2:$A$1000, 0)), "")</f>
        <v>Pass</v>
      </c>
      <c r="K25" s="17">
        <f>IFERROR(INDEX('Production Data'!K$2:K$1000, MATCH($A25, 'Production Data'!$A$2:$A$1000, 0)), "")</f>
        <v>0.8</v>
      </c>
    </row>
    <row r="26" spans="1:18" x14ac:dyDescent="0.25">
      <c r="A26" s="29" t="s">
        <v>34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8" t="s">
        <v>31</v>
      </c>
      <c r="M26" s="19"/>
      <c r="N26" s="19"/>
      <c r="O26" s="19"/>
      <c r="P26" s="19"/>
      <c r="Q26" s="19"/>
      <c r="R26" s="19"/>
    </row>
    <row r="27" spans="1:18" x14ac:dyDescent="0.25">
      <c r="A27" s="8" t="s">
        <v>0</v>
      </c>
      <c r="B27" s="12" t="s">
        <v>1</v>
      </c>
      <c r="C27" s="13" t="s">
        <v>2</v>
      </c>
      <c r="D27" s="13" t="s">
        <v>3</v>
      </c>
      <c r="E27" s="13" t="s">
        <v>4</v>
      </c>
      <c r="F27" s="13" t="s">
        <v>5</v>
      </c>
      <c r="G27" s="13" t="s">
        <v>6</v>
      </c>
      <c r="H27" s="13" t="s">
        <v>7</v>
      </c>
      <c r="I27" s="13" t="s">
        <v>8</v>
      </c>
      <c r="J27" s="13" t="s">
        <v>9</v>
      </c>
      <c r="K27" s="14" t="s">
        <v>10</v>
      </c>
      <c r="L27" s="21" t="s">
        <v>32</v>
      </c>
      <c r="M27" s="19"/>
      <c r="N27" s="19"/>
      <c r="O27" s="19"/>
      <c r="P27" s="19"/>
      <c r="Q27" s="19"/>
      <c r="R27" s="19"/>
    </row>
    <row r="28" spans="1:18" hidden="1" x14ac:dyDescent="0.25">
      <c r="A28" s="8" t="s">
        <v>11</v>
      </c>
      <c r="B28" s="10" t="str">
        <f>IFERROR(INDEX('Production Data'!B$2:B$1000, MATCH($A28, 'Production Data'!$A$2:$A$1000, 0)), "")</f>
        <v>05-Apr-2023</v>
      </c>
      <c r="C28" s="8" t="str">
        <f>IFERROR(INDEX('Production Data'!C$2:C$1000, MATCH($A28, 'Production Data'!$A$2:$A$1000, 0)), "")</f>
        <v>Line A</v>
      </c>
      <c r="D28" s="8" t="str">
        <f>IFERROR(INDEX('Production Data'!D$2:D$1000, MATCH($A28, 'Production Data'!$A$2:$A$1000, 0)), "")</f>
        <v>Automotive</v>
      </c>
      <c r="E28" s="8" t="str">
        <f>IFERROR(INDEX('Production Data'!E$2:E$1000, MATCH($A28, 'Production Data'!$A$2:$A$1000, 0)), "")</f>
        <v>CNC</v>
      </c>
      <c r="F28" s="8" t="str">
        <f>IFERROR(INDEX('Production Data'!F$2:F$1000, MATCH($A28, 'Production Data'!$A$2:$A$1000, 0)), "")</f>
        <v>Operator 1</v>
      </c>
      <c r="G28" s="8">
        <f>IFERROR(INDEX('Production Data'!G$2:G$1000, MATCH($A28, 'Production Data'!$A$2:$A$1000, 0)), "")</f>
        <v>500</v>
      </c>
      <c r="H28" s="8">
        <f>IFERROR(INDEX('Production Data'!H$2:H$1000, MATCH($A28, 'Production Data'!$A$2:$A$1000, 0)), "")</f>
        <v>12</v>
      </c>
      <c r="I28" s="8">
        <f>IFERROR(INDEX('Production Data'!I$2:I$1000, MATCH($A28, 'Production Data'!$A$2:$A$1000, 0)), "")</f>
        <v>8.5</v>
      </c>
      <c r="J28" s="8" t="str">
        <f>IFERROR(INDEX('Production Data'!J$2:J$1000, MATCH($A28, 'Production Data'!$A$2:$A$1000, 0)), "")</f>
        <v>Pass</v>
      </c>
      <c r="K28" s="11">
        <f>IFERROR(INDEX('Production Data'!K$2:K$1000, MATCH($A28, 'Production Data'!$A$2:$A$1000, 0)), "")</f>
        <v>1.2</v>
      </c>
      <c r="L28" s="8" t="s">
        <v>33</v>
      </c>
    </row>
    <row r="29" spans="1:18" hidden="1" x14ac:dyDescent="0.25">
      <c r="A29" s="8" t="s">
        <v>47</v>
      </c>
      <c r="B29" s="10" t="str">
        <f>IFERROR(INDEX('Production Data'!B$2:B$1000, MATCH($A29, 'Production Data'!$A$2:$A$1000, 0)), "")</f>
        <v>12-Apr-2023</v>
      </c>
      <c r="C29" s="8" t="str">
        <f>IFERROR(INDEX('Production Data'!C$2:C$1000, MATCH($A29, 'Production Data'!$A$2:$A$1000, 0)), "")</f>
        <v>Line B</v>
      </c>
      <c r="D29" s="8" t="str">
        <f>IFERROR(INDEX('Production Data'!D$2:D$1000, MATCH($A29, 'Production Data'!$A$2:$A$1000, 0)), "")</f>
        <v>Consumer Goods</v>
      </c>
      <c r="E29" s="8" t="str">
        <f>IFERROR(INDEX('Production Data'!E$2:E$1000, MATCH($A29, 'Production Data'!$A$2:$A$1000, 0)), "")</f>
        <v>Hydraulic</v>
      </c>
      <c r="F29" s="8" t="str">
        <f>IFERROR(INDEX('Production Data'!F$2:F$1000, MATCH($A29, 'Production Data'!$A$2:$A$1000, 0)), "")</f>
        <v>Operator 2</v>
      </c>
      <c r="G29" s="8">
        <f>IFERROR(INDEX('Production Data'!G$2:G$1000, MATCH($A29, 'Production Data'!$A$2:$A$1000, 0)), "")</f>
        <v>800</v>
      </c>
      <c r="H29" s="8">
        <f>IFERROR(INDEX('Production Data'!H$2:H$1000, MATCH($A29, 'Production Data'!$A$2:$A$1000, 0)), "")</f>
        <v>25</v>
      </c>
      <c r="I29" s="8">
        <f>IFERROR(INDEX('Production Data'!I$2:I$1000, MATCH($A29, 'Production Data'!$A$2:$A$1000, 0)), "")</f>
        <v>7</v>
      </c>
      <c r="J29" s="8" t="str">
        <f>IFERROR(INDEX('Production Data'!J$2:J$1000, MATCH($A29, 'Production Data'!$A$2:$A$1000, 0)), "")</f>
        <v>Fail</v>
      </c>
      <c r="K29" s="11">
        <f>IFERROR(INDEX('Production Data'!K$2:K$1000, MATCH($A29, 'Production Data'!$A$2:$A$1000, 0)), "")</f>
        <v>0.5</v>
      </c>
    </row>
    <row r="30" spans="1:18" x14ac:dyDescent="0.25">
      <c r="A30" s="8" t="s">
        <v>53</v>
      </c>
      <c r="B30" s="10" t="str">
        <f>IFERROR(INDEX('Production Data'!B$2:B$1000, MATCH($A30, 'Production Data'!$A$2:$A$1000, 0)), "")</f>
        <v>18-Apr-2023</v>
      </c>
      <c r="C30" s="8" t="str">
        <f>IFERROR(INDEX('Production Data'!C$2:C$1000, MATCH($A30, 'Production Data'!$A$2:$A$1000, 0)), "")</f>
        <v>Line C</v>
      </c>
      <c r="D30" s="8" t="str">
        <f>IFERROR(INDEX('Production Data'!D$2:D$1000, MATCH($A30, 'Production Data'!$A$2:$A$1000, 0)), "")</f>
        <v>Industrial</v>
      </c>
      <c r="E30" s="8" t="str">
        <f>IFERROR(INDEX('Production Data'!E$2:E$1000, MATCH($A30, 'Production Data'!$A$2:$A$1000, 0)), "")</f>
        <v>Robotic</v>
      </c>
      <c r="F30" s="8" t="str">
        <f>IFERROR(INDEX('Production Data'!F$2:F$1000, MATCH($A30, 'Production Data'!$A$2:$A$1000, 0)), "")</f>
        <v>Operator 3</v>
      </c>
      <c r="G30" s="8">
        <f>IFERROR(INDEX('Production Data'!G$2:G$1000, MATCH($A30, 'Production Data'!$A$2:$A$1000, 0)), "")</f>
        <v>300</v>
      </c>
      <c r="H30" s="8">
        <f>IFERROR(INDEX('Production Data'!H$2:H$1000, MATCH($A30, 'Production Data'!$A$2:$A$1000, 0)), "")</f>
        <v>5</v>
      </c>
      <c r="I30" s="8">
        <f>IFERROR(INDEX('Production Data'!I$2:I$1000, MATCH($A30, 'Production Data'!$A$2:$A$1000, 0)), "")</f>
        <v>6</v>
      </c>
      <c r="J30" s="8" t="str">
        <f>IFERROR(INDEX('Production Data'!J$2:J$1000, MATCH($A30, 'Production Data'!$A$2:$A$1000, 0)), "")</f>
        <v>Pass</v>
      </c>
      <c r="K30" s="11">
        <f>IFERROR(INDEX('Production Data'!K$2:K$1000, MATCH($A30, 'Production Data'!$A$2:$A$1000, 0)), "")</f>
        <v>0</v>
      </c>
    </row>
    <row r="31" spans="1:18" hidden="1" x14ac:dyDescent="0.25">
      <c r="A31" s="8" t="s">
        <v>56</v>
      </c>
      <c r="B31" s="10" t="str">
        <f>IFERROR(INDEX('Production Data'!B$2:B$1000, MATCH($A31, 'Production Data'!$A$2:$A$1000, 0)), "")</f>
        <v>25-Apr-2023</v>
      </c>
      <c r="C31" s="8" t="str">
        <f>IFERROR(INDEX('Production Data'!C$2:C$1000, MATCH($A31, 'Production Data'!$A$2:$A$1000, 0)), "")</f>
        <v>Line A</v>
      </c>
      <c r="D31" s="8" t="str">
        <f>IFERROR(INDEX('Production Data'!D$2:D$1000, MATCH($A31, 'Production Data'!$A$2:$A$1000, 0)), "")</f>
        <v>Automotive</v>
      </c>
      <c r="E31" s="8" t="str">
        <f>IFERROR(INDEX('Production Data'!E$2:E$1000, MATCH($A31, 'Production Data'!$A$2:$A$1000, 0)), "")</f>
        <v>CNC</v>
      </c>
      <c r="F31" s="8" t="str">
        <f>IFERROR(INDEX('Production Data'!F$2:F$1000, MATCH($A31, 'Production Data'!$A$2:$A$1000, 0)), "")</f>
        <v>Operator 1</v>
      </c>
      <c r="G31" s="8">
        <f>IFERROR(INDEX('Production Data'!G$2:G$1000, MATCH($A31, 'Production Data'!$A$2:$A$1000, 0)), "")</f>
        <v>600</v>
      </c>
      <c r="H31" s="8">
        <f>IFERROR(INDEX('Production Data'!H$2:H$1000, MATCH($A31, 'Production Data'!$A$2:$A$1000, 0)), "")</f>
        <v>18</v>
      </c>
      <c r="I31" s="8">
        <f>IFERROR(INDEX('Production Data'!I$2:I$1000, MATCH($A31, 'Production Data'!$A$2:$A$1000, 0)), "")</f>
        <v>9</v>
      </c>
      <c r="J31" s="8" t="str">
        <f>IFERROR(INDEX('Production Data'!J$2:J$1000, MATCH($A31, 'Production Data'!$A$2:$A$1000, 0)), "")</f>
        <v>Under Review</v>
      </c>
      <c r="K31" s="11">
        <f>IFERROR(INDEX('Production Data'!K$2:K$1000, MATCH($A31, 'Production Data'!$A$2:$A$1000, 0)), "")</f>
        <v>2</v>
      </c>
    </row>
    <row r="32" spans="1:18" hidden="1" x14ac:dyDescent="0.25">
      <c r="A32" s="8" t="s">
        <v>59</v>
      </c>
      <c r="B32" s="10" t="str">
        <f>IFERROR(INDEX('Production Data'!B$2:B$1000, MATCH($A32, 'Production Data'!$A$2:$A$1000, 0)), "")</f>
        <v>02-May-2023</v>
      </c>
      <c r="C32" s="8" t="str">
        <f>IFERROR(INDEX('Production Data'!C$2:C$1000, MATCH($A32, 'Production Data'!$A$2:$A$1000, 0)), "")</f>
        <v>Line B</v>
      </c>
      <c r="D32" s="8" t="str">
        <f>IFERROR(INDEX('Production Data'!D$2:D$1000, MATCH($A32, 'Production Data'!$A$2:$A$1000, 0)), "")</f>
        <v>Consumer Goods</v>
      </c>
      <c r="E32" s="8" t="str">
        <f>IFERROR(INDEX('Production Data'!E$2:E$1000, MATCH($A32, 'Production Data'!$A$2:$A$1000, 0)), "")</f>
        <v>Hydraulic</v>
      </c>
      <c r="F32" s="8" t="str">
        <f>IFERROR(INDEX('Production Data'!F$2:F$1000, MATCH($A32, 'Production Data'!$A$2:$A$1000, 0)), "")</f>
        <v>Operator 2</v>
      </c>
      <c r="G32" s="8">
        <f>IFERROR(INDEX('Production Data'!G$2:G$1000, MATCH($A32, 'Production Data'!$A$2:$A$1000, 0)), "")</f>
        <v>750</v>
      </c>
      <c r="H32" s="8">
        <f>IFERROR(INDEX('Production Data'!H$2:H$1000, MATCH($A32, 'Production Data'!$A$2:$A$1000, 0)), "")</f>
        <v>30</v>
      </c>
      <c r="I32" s="8">
        <f>IFERROR(INDEX('Production Data'!I$2:I$1000, MATCH($A32, 'Production Data'!$A$2:$A$1000, 0)), "")</f>
        <v>7.5</v>
      </c>
      <c r="J32" s="8" t="str">
        <f>IFERROR(INDEX('Production Data'!J$2:J$1000, MATCH($A32, 'Production Data'!$A$2:$A$1000, 0)), "")</f>
        <v>Fail</v>
      </c>
      <c r="K32" s="11">
        <f>IFERROR(INDEX('Production Data'!K$2:K$1000, MATCH($A32, 'Production Data'!$A$2:$A$1000, 0)), "")</f>
        <v>1</v>
      </c>
    </row>
    <row r="33" spans="1:23" x14ac:dyDescent="0.25">
      <c r="A33" s="8" t="s">
        <v>61</v>
      </c>
      <c r="B33" s="10" t="str">
        <f>IFERROR(INDEX('Production Data'!B$2:B$1000, MATCH($A33, 'Production Data'!$A$2:$A$1000, 0)), "")</f>
        <v>15-May-2023</v>
      </c>
      <c r="C33" s="8" t="str">
        <f>IFERROR(INDEX('Production Data'!C$2:C$1000, MATCH($A33, 'Production Data'!$A$2:$A$1000, 0)), "")</f>
        <v>Line C</v>
      </c>
      <c r="D33" s="8" t="str">
        <f>IFERROR(INDEX('Production Data'!D$2:D$1000, MATCH($A33, 'Production Data'!$A$2:$A$1000, 0)), "")</f>
        <v>Industrial</v>
      </c>
      <c r="E33" s="8" t="str">
        <f>IFERROR(INDEX('Production Data'!E$2:E$1000, MATCH($A33, 'Production Data'!$A$2:$A$1000, 0)), "")</f>
        <v>Robotic</v>
      </c>
      <c r="F33" s="8" t="str">
        <f>IFERROR(INDEX('Production Data'!F$2:F$1000, MATCH($A33, 'Production Data'!$A$2:$A$1000, 0)), "")</f>
        <v>Operator 3</v>
      </c>
      <c r="G33" s="8">
        <f>IFERROR(INDEX('Production Data'!G$2:G$1000, MATCH($A33, 'Production Data'!$A$2:$A$1000, 0)), "")</f>
        <v>400</v>
      </c>
      <c r="H33" s="8">
        <f>IFERROR(INDEX('Production Data'!H$2:H$1000, MATCH($A33, 'Production Data'!$A$2:$A$1000, 0)), "")</f>
        <v>8</v>
      </c>
      <c r="I33" s="8">
        <f>IFERROR(INDEX('Production Data'!I$2:I$1000, MATCH($A33, 'Production Data'!$A$2:$A$1000, 0)), "")</f>
        <v>6.5</v>
      </c>
      <c r="J33" s="8" t="str">
        <f>IFERROR(INDEX('Production Data'!J$2:J$1000, MATCH($A33, 'Production Data'!$A$2:$A$1000, 0)), "")</f>
        <v>Pass</v>
      </c>
      <c r="K33" s="11">
        <f>IFERROR(INDEX('Production Data'!K$2:K$1000, MATCH($A33, 'Production Data'!$A$2:$A$1000, 0)), "")</f>
        <v>0.3</v>
      </c>
    </row>
    <row r="34" spans="1:23" hidden="1" x14ac:dyDescent="0.25">
      <c r="A34" s="8" t="s">
        <v>63</v>
      </c>
      <c r="B34" s="10" t="str">
        <f>IFERROR(INDEX('Production Data'!B$2:B$1000, MATCH($A34, 'Production Data'!$A$2:$A$1000, 0)), "")</f>
        <v>22-May-2023</v>
      </c>
      <c r="C34" s="8" t="str">
        <f>IFERROR(INDEX('Production Data'!C$2:C$1000, MATCH($A34, 'Production Data'!$A$2:$A$1000, 0)), "")</f>
        <v>Line A</v>
      </c>
      <c r="D34" s="8" t="str">
        <f>IFERROR(INDEX('Production Data'!D$2:D$1000, MATCH($A34, 'Production Data'!$A$2:$A$1000, 0)), "")</f>
        <v>Automotive</v>
      </c>
      <c r="E34" s="8" t="str">
        <f>IFERROR(INDEX('Production Data'!E$2:E$1000, MATCH($A34, 'Production Data'!$A$2:$A$1000, 0)), "")</f>
        <v>CNC</v>
      </c>
      <c r="F34" s="8" t="str">
        <f>IFERROR(INDEX('Production Data'!F$2:F$1000, MATCH($A34, 'Production Data'!$A$2:$A$1000, 0)), "")</f>
        <v>Operator 1</v>
      </c>
      <c r="G34" s="8">
        <f>IFERROR(INDEX('Production Data'!G$2:G$1000, MATCH($A34, 'Production Data'!$A$2:$A$1000, 0)), "")</f>
        <v>550</v>
      </c>
      <c r="H34" s="8">
        <f>IFERROR(INDEX('Production Data'!H$2:H$1000, MATCH($A34, 'Production Data'!$A$2:$A$1000, 0)), "")</f>
        <v>15</v>
      </c>
      <c r="I34" s="8">
        <f>IFERROR(INDEX('Production Data'!I$2:I$1000, MATCH($A34, 'Production Data'!$A$2:$A$1000, 0)), "")</f>
        <v>8</v>
      </c>
      <c r="J34" s="8" t="str">
        <f>IFERROR(INDEX('Production Data'!J$2:J$1000, MATCH($A34, 'Production Data'!$A$2:$A$1000, 0)), "")</f>
        <v>Pass</v>
      </c>
      <c r="K34" s="11">
        <f>IFERROR(INDEX('Production Data'!K$2:K$1000, MATCH($A34, 'Production Data'!$A$2:$A$1000, 0)), "")</f>
        <v>1.5</v>
      </c>
    </row>
    <row r="35" spans="1:23" hidden="1" x14ac:dyDescent="0.25">
      <c r="A35" s="8" t="s">
        <v>65</v>
      </c>
      <c r="B35" s="10" t="str">
        <f>IFERROR(INDEX('Production Data'!B$2:B$1000, MATCH($A35, 'Production Data'!$A$2:$A$1000, 0)), "")</f>
        <v>05-Jun-2023</v>
      </c>
      <c r="C35" s="8" t="str">
        <f>IFERROR(INDEX('Production Data'!C$2:C$1000, MATCH($A35, 'Production Data'!$A$2:$A$1000, 0)), "")</f>
        <v>Line B</v>
      </c>
      <c r="D35" s="8" t="str">
        <f>IFERROR(INDEX('Production Data'!D$2:D$1000, MATCH($A35, 'Production Data'!$A$2:$A$1000, 0)), "")</f>
        <v>Consumer Goods</v>
      </c>
      <c r="E35" s="8" t="str">
        <f>IFERROR(INDEX('Production Data'!E$2:E$1000, MATCH($A35, 'Production Data'!$A$2:$A$1000, 0)), "")</f>
        <v>Hydraulic</v>
      </c>
      <c r="F35" s="8" t="str">
        <f>IFERROR(INDEX('Production Data'!F$2:F$1000, MATCH($A35, 'Production Data'!$A$2:$A$1000, 0)), "")</f>
        <v>Operator 2</v>
      </c>
      <c r="G35" s="8">
        <f>IFERROR(INDEX('Production Data'!G$2:G$1000, MATCH($A35, 'Production Data'!$A$2:$A$1000, 0)), "")</f>
        <v>900</v>
      </c>
      <c r="H35" s="8">
        <f>IFERROR(INDEX('Production Data'!H$2:H$1000, MATCH($A35, 'Production Data'!$A$2:$A$1000, 0)), "")</f>
        <v>35</v>
      </c>
      <c r="I35" s="8">
        <f>IFERROR(INDEX('Production Data'!I$2:I$1000, MATCH($A35, 'Production Data'!$A$2:$A$1000, 0)), "")</f>
        <v>10</v>
      </c>
      <c r="J35" s="8" t="str">
        <f>IFERROR(INDEX('Production Data'!J$2:J$1000, MATCH($A35, 'Production Data'!$A$2:$A$1000, 0)), "")</f>
        <v>Fail</v>
      </c>
      <c r="K35" s="11">
        <f>IFERROR(INDEX('Production Data'!K$2:K$1000, MATCH($A35, 'Production Data'!$A$2:$A$1000, 0)), "")</f>
        <v>2.5</v>
      </c>
    </row>
    <row r="36" spans="1:23" x14ac:dyDescent="0.25">
      <c r="A36" s="8" t="s">
        <v>67</v>
      </c>
      <c r="B36" s="10" t="str">
        <f>IFERROR(INDEX('Production Data'!B$2:B$1000, MATCH($A36, 'Production Data'!$A$2:$A$1000, 0)), "")</f>
        <v>18-Jun-2023</v>
      </c>
      <c r="C36" s="8" t="str">
        <f>IFERROR(INDEX('Production Data'!C$2:C$1000, MATCH($A36, 'Production Data'!$A$2:$A$1000, 0)), "")</f>
        <v>Line C</v>
      </c>
      <c r="D36" s="8" t="str">
        <f>IFERROR(INDEX('Production Data'!D$2:D$1000, MATCH($A36, 'Production Data'!$A$2:$A$1000, 0)), "")</f>
        <v>Industrial</v>
      </c>
      <c r="E36" s="8" t="str">
        <f>IFERROR(INDEX('Production Data'!E$2:E$1000, MATCH($A36, 'Production Data'!$A$2:$A$1000, 0)), "")</f>
        <v>Robotic</v>
      </c>
      <c r="F36" s="8" t="str">
        <f>IFERROR(INDEX('Production Data'!F$2:F$1000, MATCH($A36, 'Production Data'!$A$2:$A$1000, 0)), "")</f>
        <v>Operator 3</v>
      </c>
      <c r="G36" s="8">
        <f>IFERROR(INDEX('Production Data'!G$2:G$1000, MATCH($A36, 'Production Data'!$A$2:$A$1000, 0)), "")</f>
        <v>350</v>
      </c>
      <c r="H36" s="8">
        <f>IFERROR(INDEX('Production Data'!H$2:H$1000, MATCH($A36, 'Production Data'!$A$2:$A$1000, 0)), "")</f>
        <v>6</v>
      </c>
      <c r="I36" s="8">
        <f>IFERROR(INDEX('Production Data'!I$2:I$1000, MATCH($A36, 'Production Data'!$A$2:$A$1000, 0)), "")</f>
        <v>5.5</v>
      </c>
      <c r="J36" s="8" t="str">
        <f>IFERROR(INDEX('Production Data'!J$2:J$1000, MATCH($A36, 'Production Data'!$A$2:$A$1000, 0)), "")</f>
        <v>Under Review</v>
      </c>
      <c r="K36" s="11">
        <f>IFERROR(INDEX('Production Data'!K$2:K$1000, MATCH($A36, 'Production Data'!$A$2:$A$1000, 0)), "")</f>
        <v>0</v>
      </c>
    </row>
    <row r="37" spans="1:23" hidden="1" x14ac:dyDescent="0.25">
      <c r="A37" s="8" t="s">
        <v>69</v>
      </c>
      <c r="B37" s="15" t="str">
        <f>IFERROR(INDEX('Production Data'!B$2:B$1000, MATCH($A37, 'Production Data'!$A$2:$A$1000, 0)), "")</f>
        <v>25-Jun-2023</v>
      </c>
      <c r="C37" s="16" t="str">
        <f>IFERROR(INDEX('Production Data'!C$2:C$1000, MATCH($A37, 'Production Data'!$A$2:$A$1000, 0)), "")</f>
        <v>Line A</v>
      </c>
      <c r="D37" s="16" t="str">
        <f>IFERROR(INDEX('Production Data'!D$2:D$1000, MATCH($A37, 'Production Data'!$A$2:$A$1000, 0)), "")</f>
        <v>Automotive</v>
      </c>
      <c r="E37" s="16" t="str">
        <f>IFERROR(INDEX('Production Data'!E$2:E$1000, MATCH($A37, 'Production Data'!$A$2:$A$1000, 0)), "")</f>
        <v>CNC</v>
      </c>
      <c r="F37" s="16" t="str">
        <f>IFERROR(INDEX('Production Data'!F$2:F$1000, MATCH($A37, 'Production Data'!$A$2:$A$1000, 0)), "")</f>
        <v>Operator 1</v>
      </c>
      <c r="G37" s="16">
        <f>IFERROR(INDEX('Production Data'!G$2:G$1000, MATCH($A37, 'Production Data'!$A$2:$A$1000, 0)), "")</f>
        <v>480</v>
      </c>
      <c r="H37" s="16">
        <f>IFERROR(INDEX('Production Data'!H$2:H$1000, MATCH($A37, 'Production Data'!$A$2:$A$1000, 0)), "")</f>
        <v>10</v>
      </c>
      <c r="I37" s="16">
        <f>IFERROR(INDEX('Production Data'!I$2:I$1000, MATCH($A37, 'Production Data'!$A$2:$A$1000, 0)), "")</f>
        <v>7.8</v>
      </c>
      <c r="J37" s="16" t="str">
        <f>IFERROR(INDEX('Production Data'!J$2:J$1000, MATCH($A37, 'Production Data'!$A$2:$A$1000, 0)), "")</f>
        <v>Pass</v>
      </c>
      <c r="K37" s="17">
        <f>IFERROR(INDEX('Production Data'!K$2:K$1000, MATCH($A37, 'Production Data'!$A$2:$A$1000, 0)), "")</f>
        <v>0.8</v>
      </c>
    </row>
    <row r="38" spans="1:23" x14ac:dyDescent="0.25">
      <c r="A38" s="29" t="s"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23" x14ac:dyDescent="0.25">
      <c r="A39" s="8" t="s">
        <v>0</v>
      </c>
      <c r="B39" s="12" t="s">
        <v>1</v>
      </c>
      <c r="C39" s="13" t="s">
        <v>2</v>
      </c>
      <c r="D39" s="13" t="s">
        <v>3</v>
      </c>
      <c r="E39" s="13" t="s">
        <v>4</v>
      </c>
      <c r="F39" s="13" t="s">
        <v>5</v>
      </c>
      <c r="G39" s="13" t="s">
        <v>6</v>
      </c>
      <c r="H39" s="13" t="s">
        <v>7</v>
      </c>
      <c r="I39" s="13" t="s">
        <v>8</v>
      </c>
      <c r="J39" s="13" t="s">
        <v>9</v>
      </c>
      <c r="K39" s="14" t="s">
        <v>10</v>
      </c>
    </row>
    <row r="40" spans="1:23" x14ac:dyDescent="0.25">
      <c r="A40" s="8" t="s">
        <v>11</v>
      </c>
      <c r="B40" s="10" t="str">
        <f>IFERROR(INDEX('Production Data'!B$2:B$1000, MATCH($A40, 'Production Data'!$A$2:$A$1000, 0)), "")</f>
        <v>05-Apr-2023</v>
      </c>
      <c r="C40" s="8" t="str">
        <f>IFERROR(INDEX('Production Data'!C$2:C$1000, MATCH($A40, 'Production Data'!$A$2:$A$1000, 0)), "")</f>
        <v>Line A</v>
      </c>
      <c r="D40" s="8" t="str">
        <f>IFERROR(INDEX('Production Data'!D$2:D$1000, MATCH($A40, 'Production Data'!$A$2:$A$1000, 0)), "")</f>
        <v>Automotive</v>
      </c>
      <c r="E40" s="8" t="str">
        <f>IFERROR(INDEX('Production Data'!E$2:E$1000, MATCH($A40, 'Production Data'!$A$2:$A$1000, 0)), "")</f>
        <v>CNC</v>
      </c>
      <c r="F40" s="8" t="str">
        <f>IFERROR(INDEX('Production Data'!F$2:F$1000, MATCH($A40, 'Production Data'!$A$2:$A$1000, 0)), "")</f>
        <v>Operator 1</v>
      </c>
      <c r="G40" s="8">
        <f>IFERROR(INDEX('Production Data'!G$2:G$1000, MATCH($A40, 'Production Data'!$A$2:$A$1000, 0)), "")</f>
        <v>500</v>
      </c>
      <c r="H40" s="8">
        <f>IFERROR(INDEX('Production Data'!H$2:H$1000, MATCH($A40, 'Production Data'!$A$2:$A$1000, 0)), "")</f>
        <v>12</v>
      </c>
      <c r="I40" s="8">
        <f>IFERROR(INDEX('Production Data'!I$2:I$1000, MATCH($A40, 'Production Data'!$A$2:$A$1000, 0)), "")</f>
        <v>8.5</v>
      </c>
      <c r="J40" s="8" t="str">
        <f>IFERROR(INDEX('Production Data'!J$2:J$1000, MATCH($A40, 'Production Data'!$A$2:$A$1000, 0)), "")</f>
        <v>Pass</v>
      </c>
      <c r="K40" s="11">
        <f>IFERROR(INDEX('Production Data'!K$2:K$1000, MATCH($A40, 'Production Data'!$A$2:$A$1000, 0)), "")</f>
        <v>1.2</v>
      </c>
    </row>
    <row r="41" spans="1:23" x14ac:dyDescent="0.25">
      <c r="A41" s="8" t="s">
        <v>47</v>
      </c>
      <c r="B41" s="10" t="str">
        <f>IFERROR(INDEX('Production Data'!B$2:B$1000, MATCH($A41, 'Production Data'!$A$2:$A$1000, 0)), "")</f>
        <v>12-Apr-2023</v>
      </c>
      <c r="C41" s="8" t="str">
        <f>IFERROR(INDEX('Production Data'!C$2:C$1000, MATCH($A41, 'Production Data'!$A$2:$A$1000, 0)), "")</f>
        <v>Line B</v>
      </c>
      <c r="D41" s="8" t="str">
        <f>IFERROR(INDEX('Production Data'!D$2:D$1000, MATCH($A41, 'Production Data'!$A$2:$A$1000, 0)), "")</f>
        <v>Consumer Goods</v>
      </c>
      <c r="E41" s="8" t="str">
        <f>IFERROR(INDEX('Production Data'!E$2:E$1000, MATCH($A41, 'Production Data'!$A$2:$A$1000, 0)), "")</f>
        <v>Hydraulic</v>
      </c>
      <c r="F41" s="8" t="str">
        <f>IFERROR(INDEX('Production Data'!F$2:F$1000, MATCH($A41, 'Production Data'!$A$2:$A$1000, 0)), "")</f>
        <v>Operator 2</v>
      </c>
      <c r="G41" s="8">
        <f>IFERROR(INDEX('Production Data'!G$2:G$1000, MATCH($A41, 'Production Data'!$A$2:$A$1000, 0)), "")</f>
        <v>800</v>
      </c>
      <c r="H41" s="8">
        <f>IFERROR(INDEX('Production Data'!H$2:H$1000, MATCH($A41, 'Production Data'!$A$2:$A$1000, 0)), "")</f>
        <v>25</v>
      </c>
      <c r="I41" s="8">
        <f>IFERROR(INDEX('Production Data'!I$2:I$1000, MATCH($A41, 'Production Data'!$A$2:$A$1000, 0)), "")</f>
        <v>7</v>
      </c>
      <c r="J41" s="8" t="str">
        <f>IFERROR(INDEX('Production Data'!J$2:J$1000, MATCH($A41, 'Production Data'!$A$2:$A$1000, 0)), "")</f>
        <v>Fail</v>
      </c>
      <c r="K41" s="11">
        <f>IFERROR(INDEX('Production Data'!K$2:K$1000, MATCH($A41, 'Production Data'!$A$2:$A$1000, 0)), "")</f>
        <v>0.5</v>
      </c>
    </row>
    <row r="42" spans="1:23" x14ac:dyDescent="0.25">
      <c r="A42" s="8" t="s">
        <v>53</v>
      </c>
      <c r="B42" s="10" t="str">
        <f>IFERROR(INDEX('Production Data'!B$2:B$1000, MATCH($A42, 'Production Data'!$A$2:$A$1000, 0)), "")</f>
        <v>18-Apr-2023</v>
      </c>
      <c r="C42" s="8" t="str">
        <f>IFERROR(INDEX('Production Data'!C$2:C$1000, MATCH($A42, 'Production Data'!$A$2:$A$1000, 0)), "")</f>
        <v>Line C</v>
      </c>
      <c r="D42" s="8" t="str">
        <f>IFERROR(INDEX('Production Data'!D$2:D$1000, MATCH($A42, 'Production Data'!$A$2:$A$1000, 0)), "")</f>
        <v>Industrial</v>
      </c>
      <c r="E42" s="8" t="str">
        <f>IFERROR(INDEX('Production Data'!E$2:E$1000, MATCH($A42, 'Production Data'!$A$2:$A$1000, 0)), "")</f>
        <v>Robotic</v>
      </c>
      <c r="F42" s="8" t="str">
        <f>IFERROR(INDEX('Production Data'!F$2:F$1000, MATCH($A42, 'Production Data'!$A$2:$A$1000, 0)), "")</f>
        <v>Operator 3</v>
      </c>
      <c r="G42" s="8">
        <f>IFERROR(INDEX('Production Data'!G$2:G$1000, MATCH($A42, 'Production Data'!$A$2:$A$1000, 0)), "")</f>
        <v>300</v>
      </c>
      <c r="H42" s="8">
        <f>IFERROR(INDEX('Production Data'!H$2:H$1000, MATCH($A42, 'Production Data'!$A$2:$A$1000, 0)), "")</f>
        <v>5</v>
      </c>
      <c r="I42" s="8">
        <f>IFERROR(INDEX('Production Data'!I$2:I$1000, MATCH($A42, 'Production Data'!$A$2:$A$1000, 0)), "")</f>
        <v>6</v>
      </c>
      <c r="J42" s="8" t="str">
        <f>IFERROR(INDEX('Production Data'!J$2:J$1000, MATCH($A42, 'Production Data'!$A$2:$A$1000, 0)), "")</f>
        <v>Pass</v>
      </c>
      <c r="K42" s="11">
        <f>IFERROR(INDEX('Production Data'!K$2:K$1000, MATCH($A42, 'Production Data'!$A$2:$A$1000, 0)), "")</f>
        <v>0</v>
      </c>
      <c r="M42" s="19" t="s">
        <v>2</v>
      </c>
      <c r="N42" s="19" t="s">
        <v>10</v>
      </c>
    </row>
    <row r="43" spans="1:23" x14ac:dyDescent="0.25">
      <c r="A43" s="8" t="s">
        <v>56</v>
      </c>
      <c r="B43" s="10" t="str">
        <f>IFERROR(INDEX('Production Data'!B$2:B$1000, MATCH($A43, 'Production Data'!$A$2:$A$1000, 0)), "")</f>
        <v>25-Apr-2023</v>
      </c>
      <c r="C43" s="8" t="str">
        <f>IFERROR(INDEX('Production Data'!C$2:C$1000, MATCH($A43, 'Production Data'!$A$2:$A$1000, 0)), "")</f>
        <v>Line A</v>
      </c>
      <c r="D43" s="8" t="str">
        <f>IFERROR(INDEX('Production Data'!D$2:D$1000, MATCH($A43, 'Production Data'!$A$2:$A$1000, 0)), "")</f>
        <v>Automotive</v>
      </c>
      <c r="E43" s="8" t="str">
        <f>IFERROR(INDEX('Production Data'!E$2:E$1000, MATCH($A43, 'Production Data'!$A$2:$A$1000, 0)), "")</f>
        <v>CNC</v>
      </c>
      <c r="F43" s="8" t="str">
        <f>IFERROR(INDEX('Production Data'!F$2:F$1000, MATCH($A43, 'Production Data'!$A$2:$A$1000, 0)), "")</f>
        <v>Operator 1</v>
      </c>
      <c r="G43" s="8">
        <f>IFERROR(INDEX('Production Data'!G$2:G$1000, MATCH($A43, 'Production Data'!$A$2:$A$1000, 0)), "")</f>
        <v>600</v>
      </c>
      <c r="H43" s="8">
        <f>IFERROR(INDEX('Production Data'!H$2:H$1000, MATCH($A43, 'Production Data'!$A$2:$A$1000, 0)), "")</f>
        <v>18</v>
      </c>
      <c r="I43" s="8">
        <f>IFERROR(INDEX('Production Data'!I$2:I$1000, MATCH($A43, 'Production Data'!$A$2:$A$1000, 0)), "")</f>
        <v>9</v>
      </c>
      <c r="J43" s="8" t="str">
        <f>IFERROR(INDEX('Production Data'!J$2:J$1000, MATCH($A43, 'Production Data'!$A$2:$A$1000, 0)), "")</f>
        <v>Under Review</v>
      </c>
      <c r="K43" s="11">
        <f>IFERROR(INDEX('Production Data'!K$2:K$1000, MATCH($A43, 'Production Data'!$A$2:$A$1000, 0)), "")</f>
        <v>2</v>
      </c>
      <c r="M43" s="19" t="s">
        <v>26</v>
      </c>
      <c r="N43" s="19" t="s">
        <v>71</v>
      </c>
    </row>
    <row r="44" spans="1:23" x14ac:dyDescent="0.25">
      <c r="A44" s="8" t="s">
        <v>59</v>
      </c>
      <c r="B44" s="10" t="str">
        <f>IFERROR(INDEX('Production Data'!B$2:B$1000, MATCH($A44, 'Production Data'!$A$2:$A$1000, 0)), "")</f>
        <v>02-May-2023</v>
      </c>
      <c r="C44" s="8" t="str">
        <f>IFERROR(INDEX('Production Data'!C$2:C$1000, MATCH($A44, 'Production Data'!$A$2:$A$1000, 0)), "")</f>
        <v>Line B</v>
      </c>
      <c r="D44" s="8" t="str">
        <f>IFERROR(INDEX('Production Data'!D$2:D$1000, MATCH($A44, 'Production Data'!$A$2:$A$1000, 0)), "")</f>
        <v>Consumer Goods</v>
      </c>
      <c r="E44" s="8" t="str">
        <f>IFERROR(INDEX('Production Data'!E$2:E$1000, MATCH($A44, 'Production Data'!$A$2:$A$1000, 0)), "")</f>
        <v>Hydraulic</v>
      </c>
      <c r="F44" s="8" t="str">
        <f>IFERROR(INDEX('Production Data'!F$2:F$1000, MATCH($A44, 'Production Data'!$A$2:$A$1000, 0)), "")</f>
        <v>Operator 2</v>
      </c>
      <c r="G44" s="8">
        <f>IFERROR(INDEX('Production Data'!G$2:G$1000, MATCH($A44, 'Production Data'!$A$2:$A$1000, 0)), "")</f>
        <v>750</v>
      </c>
      <c r="H44" s="8">
        <f>IFERROR(INDEX('Production Data'!H$2:H$1000, MATCH($A44, 'Production Data'!$A$2:$A$1000, 0)), "")</f>
        <v>30</v>
      </c>
      <c r="I44" s="8">
        <f>IFERROR(INDEX('Production Data'!I$2:I$1000, MATCH($A44, 'Production Data'!$A$2:$A$1000, 0)), "")</f>
        <v>7.5</v>
      </c>
      <c r="J44" s="8" t="str">
        <f>IFERROR(INDEX('Production Data'!J$2:J$1000, MATCH($A44, 'Production Data'!$A$2:$A$1000, 0)), "")</f>
        <v>Fail</v>
      </c>
      <c r="K44" s="11">
        <f>IFERROR(INDEX('Production Data'!K$2:K$1000, MATCH($A44, 'Production Data'!$A$2:$A$1000, 0)), "")</f>
        <v>1</v>
      </c>
      <c r="M44" s="19" t="s">
        <v>27</v>
      </c>
      <c r="N44" s="19" t="s">
        <v>71</v>
      </c>
    </row>
    <row r="45" spans="1:23" x14ac:dyDescent="0.25">
      <c r="A45" s="8" t="s">
        <v>61</v>
      </c>
      <c r="B45" s="10" t="str">
        <f>IFERROR(INDEX('Production Data'!B$2:B$1000, MATCH($A45, 'Production Data'!$A$2:$A$1000, 0)), "")</f>
        <v>15-May-2023</v>
      </c>
      <c r="C45" s="8" t="str">
        <f>IFERROR(INDEX('Production Data'!C$2:C$1000, MATCH($A45, 'Production Data'!$A$2:$A$1000, 0)), "")</f>
        <v>Line C</v>
      </c>
      <c r="D45" s="8" t="str">
        <f>IFERROR(INDEX('Production Data'!D$2:D$1000, MATCH($A45, 'Production Data'!$A$2:$A$1000, 0)), "")</f>
        <v>Industrial</v>
      </c>
      <c r="E45" s="8" t="str">
        <f>IFERROR(INDEX('Production Data'!E$2:E$1000, MATCH($A45, 'Production Data'!$A$2:$A$1000, 0)), "")</f>
        <v>Robotic</v>
      </c>
      <c r="F45" s="8" t="str">
        <f>IFERROR(INDEX('Production Data'!F$2:F$1000, MATCH($A45, 'Production Data'!$A$2:$A$1000, 0)), "")</f>
        <v>Operator 3</v>
      </c>
      <c r="G45" s="8">
        <f>IFERROR(INDEX('Production Data'!G$2:G$1000, MATCH($A45, 'Production Data'!$A$2:$A$1000, 0)), "")</f>
        <v>400</v>
      </c>
      <c r="H45" s="8">
        <f>IFERROR(INDEX('Production Data'!H$2:H$1000, MATCH($A45, 'Production Data'!$A$2:$A$1000, 0)), "")</f>
        <v>8</v>
      </c>
      <c r="I45" s="8">
        <f>IFERROR(INDEX('Production Data'!I$2:I$1000, MATCH($A45, 'Production Data'!$A$2:$A$1000, 0)), "")</f>
        <v>6.5</v>
      </c>
      <c r="J45" s="8" t="str">
        <f>IFERROR(INDEX('Production Data'!J$2:J$1000, MATCH($A45, 'Production Data'!$A$2:$A$1000, 0)), "")</f>
        <v>Pass</v>
      </c>
      <c r="K45" s="11">
        <f>IFERROR(INDEX('Production Data'!K$2:K$1000, MATCH($A45, 'Production Data'!$A$2:$A$1000, 0)), "")</f>
        <v>0.3</v>
      </c>
    </row>
    <row r="46" spans="1:23" x14ac:dyDescent="0.25">
      <c r="A46" s="8" t="s">
        <v>63</v>
      </c>
      <c r="B46" s="10" t="str">
        <f>IFERROR(INDEX('Production Data'!B$2:B$1000, MATCH($A46, 'Production Data'!$A$2:$A$1000, 0)), "")</f>
        <v>22-May-2023</v>
      </c>
      <c r="C46" s="8" t="str">
        <f>IFERROR(INDEX('Production Data'!C$2:C$1000, MATCH($A46, 'Production Data'!$A$2:$A$1000, 0)), "")</f>
        <v>Line A</v>
      </c>
      <c r="D46" s="8" t="str">
        <f>IFERROR(INDEX('Production Data'!D$2:D$1000, MATCH($A46, 'Production Data'!$A$2:$A$1000, 0)), "")</f>
        <v>Automotive</v>
      </c>
      <c r="E46" s="8" t="str">
        <f>IFERROR(INDEX('Production Data'!E$2:E$1000, MATCH($A46, 'Production Data'!$A$2:$A$1000, 0)), "")</f>
        <v>CNC</v>
      </c>
      <c r="F46" s="8" t="str">
        <f>IFERROR(INDEX('Production Data'!F$2:F$1000, MATCH($A46, 'Production Data'!$A$2:$A$1000, 0)), "")</f>
        <v>Operator 1</v>
      </c>
      <c r="G46" s="8">
        <f>IFERROR(INDEX('Production Data'!G$2:G$1000, MATCH($A46, 'Production Data'!$A$2:$A$1000, 0)), "")</f>
        <v>550</v>
      </c>
      <c r="H46" s="8">
        <f>IFERROR(INDEX('Production Data'!H$2:H$1000, MATCH($A46, 'Production Data'!$A$2:$A$1000, 0)), "")</f>
        <v>15</v>
      </c>
      <c r="I46" s="8">
        <f>IFERROR(INDEX('Production Data'!I$2:I$1000, MATCH($A46, 'Production Data'!$A$2:$A$1000, 0)), "")</f>
        <v>8</v>
      </c>
      <c r="J46" s="8" t="str">
        <f>IFERROR(INDEX('Production Data'!J$2:J$1000, MATCH($A46, 'Production Data'!$A$2:$A$1000, 0)), "")</f>
        <v>Pass</v>
      </c>
      <c r="K46" s="11">
        <f>IFERROR(INDEX('Production Data'!K$2:K$1000, MATCH($A46, 'Production Data'!$A$2:$A$1000, 0)), "")</f>
        <v>1.5</v>
      </c>
    </row>
    <row r="47" spans="1:23" x14ac:dyDescent="0.25">
      <c r="A47" s="8" t="s">
        <v>65</v>
      </c>
      <c r="B47" s="10" t="str">
        <f>IFERROR(INDEX('Production Data'!B$2:B$1000, MATCH($A47, 'Production Data'!$A$2:$A$1000, 0)), "")</f>
        <v>05-Jun-2023</v>
      </c>
      <c r="C47" s="8" t="str">
        <f>IFERROR(INDEX('Production Data'!C$2:C$1000, MATCH($A47, 'Production Data'!$A$2:$A$1000, 0)), "")</f>
        <v>Line B</v>
      </c>
      <c r="D47" s="8" t="str">
        <f>IFERROR(INDEX('Production Data'!D$2:D$1000, MATCH($A47, 'Production Data'!$A$2:$A$1000, 0)), "")</f>
        <v>Consumer Goods</v>
      </c>
      <c r="E47" s="8" t="str">
        <f>IFERROR(INDEX('Production Data'!E$2:E$1000, MATCH($A47, 'Production Data'!$A$2:$A$1000, 0)), "")</f>
        <v>Hydraulic</v>
      </c>
      <c r="F47" s="8" t="str">
        <f>IFERROR(INDEX('Production Data'!F$2:F$1000, MATCH($A47, 'Production Data'!$A$2:$A$1000, 0)), "")</f>
        <v>Operator 2</v>
      </c>
      <c r="G47" s="8">
        <f>IFERROR(INDEX('Production Data'!G$2:G$1000, MATCH($A47, 'Production Data'!$A$2:$A$1000, 0)), "")</f>
        <v>900</v>
      </c>
      <c r="H47" s="8">
        <f>IFERROR(INDEX('Production Data'!H$2:H$1000, MATCH($A47, 'Production Data'!$A$2:$A$1000, 0)), "")</f>
        <v>35</v>
      </c>
      <c r="I47" s="8">
        <f>IFERROR(INDEX('Production Data'!I$2:I$1000, MATCH($A47, 'Production Data'!$A$2:$A$1000, 0)), "")</f>
        <v>10</v>
      </c>
      <c r="J47" s="8" t="str">
        <f>IFERROR(INDEX('Production Data'!J$2:J$1000, MATCH($A47, 'Production Data'!$A$2:$A$1000, 0)), "")</f>
        <v>Fail</v>
      </c>
      <c r="K47" s="11">
        <f>IFERROR(INDEX('Production Data'!K$2:K$1000, MATCH($A47, 'Production Data'!$A$2:$A$1000, 0)), "")</f>
        <v>2.5</v>
      </c>
      <c r="M47" s="21" t="s">
        <v>0</v>
      </c>
      <c r="N47" s="30" t="s">
        <v>1</v>
      </c>
      <c r="O47" s="31" t="s">
        <v>2</v>
      </c>
      <c r="P47" s="31" t="s">
        <v>3</v>
      </c>
      <c r="Q47" s="31" t="s">
        <v>4</v>
      </c>
      <c r="R47" s="31" t="s">
        <v>5</v>
      </c>
      <c r="S47" s="31" t="s">
        <v>6</v>
      </c>
      <c r="T47" s="31" t="s">
        <v>7</v>
      </c>
      <c r="U47" s="31" t="s">
        <v>8</v>
      </c>
      <c r="V47" s="31" t="s">
        <v>9</v>
      </c>
      <c r="W47" s="32" t="s">
        <v>10</v>
      </c>
    </row>
    <row r="48" spans="1:23" x14ac:dyDescent="0.25">
      <c r="A48" s="8" t="s">
        <v>67</v>
      </c>
      <c r="B48" s="10" t="str">
        <f>IFERROR(INDEX('Production Data'!B$2:B$1000, MATCH($A48, 'Production Data'!$A$2:$A$1000, 0)), "")</f>
        <v>18-Jun-2023</v>
      </c>
      <c r="C48" s="8" t="str">
        <f>IFERROR(INDEX('Production Data'!C$2:C$1000, MATCH($A48, 'Production Data'!$A$2:$A$1000, 0)), "")</f>
        <v>Line C</v>
      </c>
      <c r="D48" s="8" t="str">
        <f>IFERROR(INDEX('Production Data'!D$2:D$1000, MATCH($A48, 'Production Data'!$A$2:$A$1000, 0)), "")</f>
        <v>Industrial</v>
      </c>
      <c r="E48" s="8" t="str">
        <f>IFERROR(INDEX('Production Data'!E$2:E$1000, MATCH($A48, 'Production Data'!$A$2:$A$1000, 0)), "")</f>
        <v>Robotic</v>
      </c>
      <c r="F48" s="8" t="str">
        <f>IFERROR(INDEX('Production Data'!F$2:F$1000, MATCH($A48, 'Production Data'!$A$2:$A$1000, 0)), "")</f>
        <v>Operator 3</v>
      </c>
      <c r="G48" s="8">
        <f>IFERROR(INDEX('Production Data'!G$2:G$1000, MATCH($A48, 'Production Data'!$A$2:$A$1000, 0)), "")</f>
        <v>350</v>
      </c>
      <c r="H48" s="8">
        <f>IFERROR(INDEX('Production Data'!H$2:H$1000, MATCH($A48, 'Production Data'!$A$2:$A$1000, 0)), "")</f>
        <v>6</v>
      </c>
      <c r="I48" s="8">
        <f>IFERROR(INDEX('Production Data'!I$2:I$1000, MATCH($A48, 'Production Data'!$A$2:$A$1000, 0)), "")</f>
        <v>5.5</v>
      </c>
      <c r="J48" s="8" t="str">
        <f>IFERROR(INDEX('Production Data'!J$2:J$1000, MATCH($A48, 'Production Data'!$A$2:$A$1000, 0)), "")</f>
        <v>Under Review</v>
      </c>
      <c r="K48" s="11">
        <f>IFERROR(INDEX('Production Data'!K$2:K$1000, MATCH($A48, 'Production Data'!$A$2:$A$1000, 0)), "")</f>
        <v>0</v>
      </c>
      <c r="M48" s="21" t="s">
        <v>65</v>
      </c>
      <c r="N48" s="33" t="s">
        <v>66</v>
      </c>
      <c r="O48" s="21" t="s">
        <v>26</v>
      </c>
      <c r="P48" s="21" t="s">
        <v>49</v>
      </c>
      <c r="Q48" s="21" t="s">
        <v>50</v>
      </c>
      <c r="R48" s="21" t="s">
        <v>51</v>
      </c>
      <c r="S48" s="21">
        <v>900</v>
      </c>
      <c r="T48" s="21">
        <v>35</v>
      </c>
      <c r="U48" s="21">
        <v>10</v>
      </c>
      <c r="V48" s="21" t="s">
        <v>52</v>
      </c>
      <c r="W48" s="34">
        <v>2.5</v>
      </c>
    </row>
    <row r="49" spans="1:11" x14ac:dyDescent="0.25">
      <c r="A49" s="8" t="s">
        <v>69</v>
      </c>
      <c r="B49" s="15" t="str">
        <f>IFERROR(INDEX('Production Data'!B$2:B$1000, MATCH($A49, 'Production Data'!$A$2:$A$1000, 0)), "")</f>
        <v>25-Jun-2023</v>
      </c>
      <c r="C49" s="16" t="str">
        <f>IFERROR(INDEX('Production Data'!C$2:C$1000, MATCH($A49, 'Production Data'!$A$2:$A$1000, 0)), "")</f>
        <v>Line A</v>
      </c>
      <c r="D49" s="16" t="str">
        <f>IFERROR(INDEX('Production Data'!D$2:D$1000, MATCH($A49, 'Production Data'!$A$2:$A$1000, 0)), "")</f>
        <v>Automotive</v>
      </c>
      <c r="E49" s="16" t="str">
        <f>IFERROR(INDEX('Production Data'!E$2:E$1000, MATCH($A49, 'Production Data'!$A$2:$A$1000, 0)), "")</f>
        <v>CNC</v>
      </c>
      <c r="F49" s="16" t="str">
        <f>IFERROR(INDEX('Production Data'!F$2:F$1000, MATCH($A49, 'Production Data'!$A$2:$A$1000, 0)), "")</f>
        <v>Operator 1</v>
      </c>
      <c r="G49" s="16">
        <f>IFERROR(INDEX('Production Data'!G$2:G$1000, MATCH($A49, 'Production Data'!$A$2:$A$1000, 0)), "")</f>
        <v>480</v>
      </c>
      <c r="H49" s="16">
        <f>IFERROR(INDEX('Production Data'!H$2:H$1000, MATCH($A49, 'Production Data'!$A$2:$A$1000, 0)), "")</f>
        <v>10</v>
      </c>
      <c r="I49" s="16">
        <f>IFERROR(INDEX('Production Data'!I$2:I$1000, MATCH($A49, 'Production Data'!$A$2:$A$1000, 0)), "")</f>
        <v>7.8</v>
      </c>
      <c r="J49" s="16" t="str">
        <f>IFERROR(INDEX('Production Data'!J$2:J$1000, MATCH($A49, 'Production Data'!$A$2:$A$1000, 0)), "")</f>
        <v>Pass</v>
      </c>
      <c r="K49" s="17">
        <f>IFERROR(INDEX('Production Data'!K$2:K$1000, MATCH($A49, 'Production Data'!$A$2:$A$1000, 0)), "")</f>
        <v>0.8</v>
      </c>
    </row>
    <row r="50" spans="1:11" x14ac:dyDescent="0.25">
      <c r="A50" s="29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25">
      <c r="A51" s="8" t="s">
        <v>39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25">
      <c r="A52" s="8" t="s">
        <v>0</v>
      </c>
      <c r="B52" s="12" t="s">
        <v>1</v>
      </c>
      <c r="C52" s="13" t="s">
        <v>2</v>
      </c>
      <c r="D52" s="13" t="s">
        <v>3</v>
      </c>
      <c r="E52" s="13" t="s">
        <v>4</v>
      </c>
      <c r="F52" s="13" t="s">
        <v>5</v>
      </c>
      <c r="G52" s="13" t="s">
        <v>6</v>
      </c>
      <c r="H52" s="13" t="s">
        <v>7</v>
      </c>
      <c r="I52" s="13" t="s">
        <v>8</v>
      </c>
      <c r="J52" s="13" t="s">
        <v>9</v>
      </c>
      <c r="K52" s="14" t="s">
        <v>10</v>
      </c>
    </row>
    <row r="53" spans="1:11" hidden="1" x14ac:dyDescent="0.25">
      <c r="A53" s="8" t="s">
        <v>11</v>
      </c>
      <c r="B53" s="10" t="str">
        <f>IFERROR(INDEX('Production Data'!B$2:B$1000, MATCH($A53, 'Production Data'!$A$2:$A$1000, 0)), "")</f>
        <v>05-Apr-2023</v>
      </c>
      <c r="C53" s="8" t="str">
        <f>IFERROR(INDEX('Production Data'!C$2:C$1000, MATCH($A53, 'Production Data'!$A$2:$A$1000, 0)), "")</f>
        <v>Line A</v>
      </c>
      <c r="D53" s="8" t="str">
        <f>IFERROR(INDEX('Production Data'!D$2:D$1000, MATCH($A53, 'Production Data'!$A$2:$A$1000, 0)), "")</f>
        <v>Automotive</v>
      </c>
      <c r="E53" s="8" t="str">
        <f>IFERROR(INDEX('Production Data'!E$2:E$1000, MATCH($A53, 'Production Data'!$A$2:$A$1000, 0)), "")</f>
        <v>CNC</v>
      </c>
      <c r="F53" s="8" t="str">
        <f>IFERROR(INDEX('Production Data'!F$2:F$1000, MATCH($A53, 'Production Data'!$A$2:$A$1000, 0)), "")</f>
        <v>Operator 1</v>
      </c>
      <c r="G53" s="8">
        <f>IFERROR(INDEX('Production Data'!G$2:G$1000, MATCH($A53, 'Production Data'!$A$2:$A$1000, 0)), "")</f>
        <v>500</v>
      </c>
      <c r="H53" s="8">
        <f>IFERROR(INDEX('Production Data'!H$2:H$1000, MATCH($A53, 'Production Data'!$A$2:$A$1000, 0)), "")</f>
        <v>12</v>
      </c>
      <c r="I53" s="8">
        <f>IFERROR(INDEX('Production Data'!I$2:I$1000, MATCH($A53, 'Production Data'!$A$2:$A$1000, 0)), "")</f>
        <v>8.5</v>
      </c>
      <c r="J53" s="8" t="str">
        <f>IFERROR(INDEX('Production Data'!J$2:J$1000, MATCH($A53, 'Production Data'!$A$2:$A$1000, 0)), "")</f>
        <v>Pass</v>
      </c>
      <c r="K53" s="11">
        <f>IFERROR(INDEX('Production Data'!K$2:K$1000, MATCH($A53, 'Production Data'!$A$2:$A$1000, 0)), "")</f>
        <v>1.2</v>
      </c>
    </row>
    <row r="54" spans="1:11" x14ac:dyDescent="0.25">
      <c r="A54" s="8" t="s">
        <v>47</v>
      </c>
      <c r="B54" s="10" t="str">
        <f>IFERROR(INDEX('Production Data'!B$2:B$1000, MATCH($A54, 'Production Data'!$A$2:$A$1000, 0)), "")</f>
        <v>12-Apr-2023</v>
      </c>
      <c r="C54" s="8" t="str">
        <f>IFERROR(INDEX('Production Data'!C$2:C$1000, MATCH($A54, 'Production Data'!$A$2:$A$1000, 0)), "")</f>
        <v>Line B</v>
      </c>
      <c r="D54" s="8" t="str">
        <f>IFERROR(INDEX('Production Data'!D$2:D$1000, MATCH($A54, 'Production Data'!$A$2:$A$1000, 0)), "")</f>
        <v>Consumer Goods</v>
      </c>
      <c r="E54" s="8" t="str">
        <f>IFERROR(INDEX('Production Data'!E$2:E$1000, MATCH($A54, 'Production Data'!$A$2:$A$1000, 0)), "")</f>
        <v>Hydraulic</v>
      </c>
      <c r="F54" s="8" t="str">
        <f>IFERROR(INDEX('Production Data'!F$2:F$1000, MATCH($A54, 'Production Data'!$A$2:$A$1000, 0)), "")</f>
        <v>Operator 2</v>
      </c>
      <c r="G54" s="8">
        <f>IFERROR(INDEX('Production Data'!G$2:G$1000, MATCH($A54, 'Production Data'!$A$2:$A$1000, 0)), "")</f>
        <v>800</v>
      </c>
      <c r="H54" s="8">
        <f>IFERROR(INDEX('Production Data'!H$2:H$1000, MATCH($A54, 'Production Data'!$A$2:$A$1000, 0)), "")</f>
        <v>25</v>
      </c>
      <c r="I54" s="8">
        <f>IFERROR(INDEX('Production Data'!I$2:I$1000, MATCH($A54, 'Production Data'!$A$2:$A$1000, 0)), "")</f>
        <v>7</v>
      </c>
      <c r="J54" s="8" t="str">
        <f>IFERROR(INDEX('Production Data'!J$2:J$1000, MATCH($A54, 'Production Data'!$A$2:$A$1000, 0)), "")</f>
        <v>Fail</v>
      </c>
      <c r="K54" s="11">
        <f>IFERROR(INDEX('Production Data'!K$2:K$1000, MATCH($A54, 'Production Data'!$A$2:$A$1000, 0)), "")</f>
        <v>0.5</v>
      </c>
    </row>
    <row r="55" spans="1:11" hidden="1" x14ac:dyDescent="0.25">
      <c r="A55" s="8" t="s">
        <v>53</v>
      </c>
      <c r="B55" s="10" t="str">
        <f>IFERROR(INDEX('Production Data'!B$2:B$1000, MATCH($A55, 'Production Data'!$A$2:$A$1000, 0)), "")</f>
        <v>18-Apr-2023</v>
      </c>
      <c r="C55" s="8" t="str">
        <f>IFERROR(INDEX('Production Data'!C$2:C$1000, MATCH($A55, 'Production Data'!$A$2:$A$1000, 0)), "")</f>
        <v>Line C</v>
      </c>
      <c r="D55" s="8" t="str">
        <f>IFERROR(INDEX('Production Data'!D$2:D$1000, MATCH($A55, 'Production Data'!$A$2:$A$1000, 0)), "")</f>
        <v>Industrial</v>
      </c>
      <c r="E55" s="8" t="str">
        <f>IFERROR(INDEX('Production Data'!E$2:E$1000, MATCH($A55, 'Production Data'!$A$2:$A$1000, 0)), "")</f>
        <v>Robotic</v>
      </c>
      <c r="F55" s="8" t="str">
        <f>IFERROR(INDEX('Production Data'!F$2:F$1000, MATCH($A55, 'Production Data'!$A$2:$A$1000, 0)), "")</f>
        <v>Operator 3</v>
      </c>
      <c r="G55" s="8">
        <f>IFERROR(INDEX('Production Data'!G$2:G$1000, MATCH($A55, 'Production Data'!$A$2:$A$1000, 0)), "")</f>
        <v>300</v>
      </c>
      <c r="H55" s="8">
        <f>IFERROR(INDEX('Production Data'!H$2:H$1000, MATCH($A55, 'Production Data'!$A$2:$A$1000, 0)), "")</f>
        <v>5</v>
      </c>
      <c r="I55" s="8">
        <f>IFERROR(INDEX('Production Data'!I$2:I$1000, MATCH($A55, 'Production Data'!$A$2:$A$1000, 0)), "")</f>
        <v>6</v>
      </c>
      <c r="J55" s="8" t="str">
        <f>IFERROR(INDEX('Production Data'!J$2:J$1000, MATCH($A55, 'Production Data'!$A$2:$A$1000, 0)), "")</f>
        <v>Pass</v>
      </c>
      <c r="K55" s="11">
        <f>IFERROR(INDEX('Production Data'!K$2:K$1000, MATCH($A55, 'Production Data'!$A$2:$A$1000, 0)), "")</f>
        <v>0</v>
      </c>
    </row>
    <row r="56" spans="1:11" x14ac:dyDescent="0.25">
      <c r="A56" s="8" t="s">
        <v>56</v>
      </c>
      <c r="B56" s="10" t="str">
        <f>IFERROR(INDEX('Production Data'!B$2:B$1000, MATCH($A56, 'Production Data'!$A$2:$A$1000, 0)), "")</f>
        <v>25-Apr-2023</v>
      </c>
      <c r="C56" s="8" t="str">
        <f>IFERROR(INDEX('Production Data'!C$2:C$1000, MATCH($A56, 'Production Data'!$A$2:$A$1000, 0)), "")</f>
        <v>Line A</v>
      </c>
      <c r="D56" s="8" t="str">
        <f>IFERROR(INDEX('Production Data'!D$2:D$1000, MATCH($A56, 'Production Data'!$A$2:$A$1000, 0)), "")</f>
        <v>Automotive</v>
      </c>
      <c r="E56" s="8" t="str">
        <f>IFERROR(INDEX('Production Data'!E$2:E$1000, MATCH($A56, 'Production Data'!$A$2:$A$1000, 0)), "")</f>
        <v>CNC</v>
      </c>
      <c r="F56" s="8" t="str">
        <f>IFERROR(INDEX('Production Data'!F$2:F$1000, MATCH($A56, 'Production Data'!$A$2:$A$1000, 0)), "")</f>
        <v>Operator 1</v>
      </c>
      <c r="G56" s="8">
        <f>IFERROR(INDEX('Production Data'!G$2:G$1000, MATCH($A56, 'Production Data'!$A$2:$A$1000, 0)), "")</f>
        <v>600</v>
      </c>
      <c r="H56" s="8">
        <f>IFERROR(INDEX('Production Data'!H$2:H$1000, MATCH($A56, 'Production Data'!$A$2:$A$1000, 0)), "")</f>
        <v>18</v>
      </c>
      <c r="I56" s="8">
        <f>IFERROR(INDEX('Production Data'!I$2:I$1000, MATCH($A56, 'Production Data'!$A$2:$A$1000, 0)), "")</f>
        <v>9</v>
      </c>
      <c r="J56" s="8" t="str">
        <f>IFERROR(INDEX('Production Data'!J$2:J$1000, MATCH($A56, 'Production Data'!$A$2:$A$1000, 0)), "")</f>
        <v>Under Review</v>
      </c>
      <c r="K56" s="11">
        <f>IFERROR(INDEX('Production Data'!K$2:K$1000, MATCH($A56, 'Production Data'!$A$2:$A$1000, 0)), "")</f>
        <v>2</v>
      </c>
    </row>
    <row r="57" spans="1:11" x14ac:dyDescent="0.25">
      <c r="A57" s="8" t="s">
        <v>59</v>
      </c>
      <c r="B57" s="10" t="str">
        <f>IFERROR(INDEX('Production Data'!B$2:B$1000, MATCH($A57, 'Production Data'!$A$2:$A$1000, 0)), "")</f>
        <v>02-May-2023</v>
      </c>
      <c r="C57" s="8" t="str">
        <f>IFERROR(INDEX('Production Data'!C$2:C$1000, MATCH($A57, 'Production Data'!$A$2:$A$1000, 0)), "")</f>
        <v>Line B</v>
      </c>
      <c r="D57" s="8" t="str">
        <f>IFERROR(INDEX('Production Data'!D$2:D$1000, MATCH($A57, 'Production Data'!$A$2:$A$1000, 0)), "")</f>
        <v>Consumer Goods</v>
      </c>
      <c r="E57" s="8" t="str">
        <f>IFERROR(INDEX('Production Data'!E$2:E$1000, MATCH($A57, 'Production Data'!$A$2:$A$1000, 0)), "")</f>
        <v>Hydraulic</v>
      </c>
      <c r="F57" s="8" t="str">
        <f>IFERROR(INDEX('Production Data'!F$2:F$1000, MATCH($A57, 'Production Data'!$A$2:$A$1000, 0)), "")</f>
        <v>Operator 2</v>
      </c>
      <c r="G57" s="8">
        <f>IFERROR(INDEX('Production Data'!G$2:G$1000, MATCH($A57, 'Production Data'!$A$2:$A$1000, 0)), "")</f>
        <v>750</v>
      </c>
      <c r="H57" s="8">
        <f>IFERROR(INDEX('Production Data'!H$2:H$1000, MATCH($A57, 'Production Data'!$A$2:$A$1000, 0)), "")</f>
        <v>30</v>
      </c>
      <c r="I57" s="8">
        <f>IFERROR(INDEX('Production Data'!I$2:I$1000, MATCH($A57, 'Production Data'!$A$2:$A$1000, 0)), "")</f>
        <v>7.5</v>
      </c>
      <c r="J57" s="8" t="str">
        <f>IFERROR(INDEX('Production Data'!J$2:J$1000, MATCH($A57, 'Production Data'!$A$2:$A$1000, 0)), "")</f>
        <v>Fail</v>
      </c>
      <c r="K57" s="11">
        <f>IFERROR(INDEX('Production Data'!K$2:K$1000, MATCH($A57, 'Production Data'!$A$2:$A$1000, 0)), "")</f>
        <v>1</v>
      </c>
    </row>
    <row r="58" spans="1:11" hidden="1" x14ac:dyDescent="0.25">
      <c r="A58" s="8" t="s">
        <v>61</v>
      </c>
      <c r="B58" s="10" t="str">
        <f>IFERROR(INDEX('Production Data'!B$2:B$1000, MATCH($A58, 'Production Data'!$A$2:$A$1000, 0)), "")</f>
        <v>15-May-2023</v>
      </c>
      <c r="C58" s="8" t="str">
        <f>IFERROR(INDEX('Production Data'!C$2:C$1000, MATCH($A58, 'Production Data'!$A$2:$A$1000, 0)), "")</f>
        <v>Line C</v>
      </c>
      <c r="D58" s="8" t="str">
        <f>IFERROR(INDEX('Production Data'!D$2:D$1000, MATCH($A58, 'Production Data'!$A$2:$A$1000, 0)), "")</f>
        <v>Industrial</v>
      </c>
      <c r="E58" s="8" t="str">
        <f>IFERROR(INDEX('Production Data'!E$2:E$1000, MATCH($A58, 'Production Data'!$A$2:$A$1000, 0)), "")</f>
        <v>Robotic</v>
      </c>
      <c r="F58" s="8" t="str">
        <f>IFERROR(INDEX('Production Data'!F$2:F$1000, MATCH($A58, 'Production Data'!$A$2:$A$1000, 0)), "")</f>
        <v>Operator 3</v>
      </c>
      <c r="G58" s="8">
        <f>IFERROR(INDEX('Production Data'!G$2:G$1000, MATCH($A58, 'Production Data'!$A$2:$A$1000, 0)), "")</f>
        <v>400</v>
      </c>
      <c r="H58" s="8">
        <f>IFERROR(INDEX('Production Data'!H$2:H$1000, MATCH($A58, 'Production Data'!$A$2:$A$1000, 0)), "")</f>
        <v>8</v>
      </c>
      <c r="I58" s="8">
        <f>IFERROR(INDEX('Production Data'!I$2:I$1000, MATCH($A58, 'Production Data'!$A$2:$A$1000, 0)), "")</f>
        <v>6.5</v>
      </c>
      <c r="J58" s="8" t="str">
        <f>IFERROR(INDEX('Production Data'!J$2:J$1000, MATCH($A58, 'Production Data'!$A$2:$A$1000, 0)), "")</f>
        <v>Pass</v>
      </c>
      <c r="K58" s="11">
        <f>IFERROR(INDEX('Production Data'!K$2:K$1000, MATCH($A58, 'Production Data'!$A$2:$A$1000, 0)), "")</f>
        <v>0.3</v>
      </c>
    </row>
    <row r="59" spans="1:11" x14ac:dyDescent="0.25">
      <c r="A59" s="8" t="s">
        <v>63</v>
      </c>
      <c r="B59" s="10" t="str">
        <f>IFERROR(INDEX('Production Data'!B$2:B$1000, MATCH($A59, 'Production Data'!$A$2:$A$1000, 0)), "")</f>
        <v>22-May-2023</v>
      </c>
      <c r="C59" s="8" t="str">
        <f>IFERROR(INDEX('Production Data'!C$2:C$1000, MATCH($A59, 'Production Data'!$A$2:$A$1000, 0)), "")</f>
        <v>Line A</v>
      </c>
      <c r="D59" s="8" t="str">
        <f>IFERROR(INDEX('Production Data'!D$2:D$1000, MATCH($A59, 'Production Data'!$A$2:$A$1000, 0)), "")</f>
        <v>Automotive</v>
      </c>
      <c r="E59" s="8" t="str">
        <f>IFERROR(INDEX('Production Data'!E$2:E$1000, MATCH($A59, 'Production Data'!$A$2:$A$1000, 0)), "")</f>
        <v>CNC</v>
      </c>
      <c r="F59" s="8" t="str">
        <f>IFERROR(INDEX('Production Data'!F$2:F$1000, MATCH($A59, 'Production Data'!$A$2:$A$1000, 0)), "")</f>
        <v>Operator 1</v>
      </c>
      <c r="G59" s="8">
        <f>IFERROR(INDEX('Production Data'!G$2:G$1000, MATCH($A59, 'Production Data'!$A$2:$A$1000, 0)), "")</f>
        <v>550</v>
      </c>
      <c r="H59" s="8">
        <f>IFERROR(INDEX('Production Data'!H$2:H$1000, MATCH($A59, 'Production Data'!$A$2:$A$1000, 0)), "")</f>
        <v>15</v>
      </c>
      <c r="I59" s="8">
        <f>IFERROR(INDEX('Production Data'!I$2:I$1000, MATCH($A59, 'Production Data'!$A$2:$A$1000, 0)), "")</f>
        <v>8</v>
      </c>
      <c r="J59" s="8" t="str">
        <f>IFERROR(INDEX('Production Data'!J$2:J$1000, MATCH($A59, 'Production Data'!$A$2:$A$1000, 0)), "")</f>
        <v>Pass</v>
      </c>
      <c r="K59" s="11">
        <f>IFERROR(INDEX('Production Data'!K$2:K$1000, MATCH($A59, 'Production Data'!$A$2:$A$1000, 0)), "")</f>
        <v>1.5</v>
      </c>
    </row>
    <row r="60" spans="1:11" x14ac:dyDescent="0.25">
      <c r="A60" s="8" t="s">
        <v>65</v>
      </c>
      <c r="B60" s="10" t="str">
        <f>IFERROR(INDEX('Production Data'!B$2:B$1000, MATCH($A60, 'Production Data'!$A$2:$A$1000, 0)), "")</f>
        <v>05-Jun-2023</v>
      </c>
      <c r="C60" s="8" t="str">
        <f>IFERROR(INDEX('Production Data'!C$2:C$1000, MATCH($A60, 'Production Data'!$A$2:$A$1000, 0)), "")</f>
        <v>Line B</v>
      </c>
      <c r="D60" s="8" t="str">
        <f>IFERROR(INDEX('Production Data'!D$2:D$1000, MATCH($A60, 'Production Data'!$A$2:$A$1000, 0)), "")</f>
        <v>Consumer Goods</v>
      </c>
      <c r="E60" s="8" t="str">
        <f>IFERROR(INDEX('Production Data'!E$2:E$1000, MATCH($A60, 'Production Data'!$A$2:$A$1000, 0)), "")</f>
        <v>Hydraulic</v>
      </c>
      <c r="F60" s="8" t="str">
        <f>IFERROR(INDEX('Production Data'!F$2:F$1000, MATCH($A60, 'Production Data'!$A$2:$A$1000, 0)), "")</f>
        <v>Operator 2</v>
      </c>
      <c r="G60" s="8">
        <f>IFERROR(INDEX('Production Data'!G$2:G$1000, MATCH($A60, 'Production Data'!$A$2:$A$1000, 0)), "")</f>
        <v>900</v>
      </c>
      <c r="H60" s="8">
        <f>IFERROR(INDEX('Production Data'!H$2:H$1000, MATCH($A60, 'Production Data'!$A$2:$A$1000, 0)), "")</f>
        <v>35</v>
      </c>
      <c r="I60" s="8">
        <f>IFERROR(INDEX('Production Data'!I$2:I$1000, MATCH($A60, 'Production Data'!$A$2:$A$1000, 0)), "")</f>
        <v>10</v>
      </c>
      <c r="J60" s="8" t="str">
        <f>IFERROR(INDEX('Production Data'!J$2:J$1000, MATCH($A60, 'Production Data'!$A$2:$A$1000, 0)), "")</f>
        <v>Fail</v>
      </c>
      <c r="K60" s="11">
        <f>IFERROR(INDEX('Production Data'!K$2:K$1000, MATCH($A60, 'Production Data'!$A$2:$A$1000, 0)), "")</f>
        <v>2.5</v>
      </c>
    </row>
    <row r="61" spans="1:11" hidden="1" x14ac:dyDescent="0.25">
      <c r="A61" s="8" t="s">
        <v>67</v>
      </c>
      <c r="B61" s="10" t="str">
        <f>IFERROR(INDEX('Production Data'!B$2:B$1000, MATCH($A61, 'Production Data'!$A$2:$A$1000, 0)), "")</f>
        <v>18-Jun-2023</v>
      </c>
      <c r="C61" s="8" t="str">
        <f>IFERROR(INDEX('Production Data'!C$2:C$1000, MATCH($A61, 'Production Data'!$A$2:$A$1000, 0)), "")</f>
        <v>Line C</v>
      </c>
      <c r="D61" s="8" t="str">
        <f>IFERROR(INDEX('Production Data'!D$2:D$1000, MATCH($A61, 'Production Data'!$A$2:$A$1000, 0)), "")</f>
        <v>Industrial</v>
      </c>
      <c r="E61" s="8" t="str">
        <f>IFERROR(INDEX('Production Data'!E$2:E$1000, MATCH($A61, 'Production Data'!$A$2:$A$1000, 0)), "")</f>
        <v>Robotic</v>
      </c>
      <c r="F61" s="8" t="str">
        <f>IFERROR(INDEX('Production Data'!F$2:F$1000, MATCH($A61, 'Production Data'!$A$2:$A$1000, 0)), "")</f>
        <v>Operator 3</v>
      </c>
      <c r="G61" s="8">
        <f>IFERROR(INDEX('Production Data'!G$2:G$1000, MATCH($A61, 'Production Data'!$A$2:$A$1000, 0)), "")</f>
        <v>350</v>
      </c>
      <c r="H61" s="8">
        <f>IFERROR(INDEX('Production Data'!H$2:H$1000, MATCH($A61, 'Production Data'!$A$2:$A$1000, 0)), "")</f>
        <v>6</v>
      </c>
      <c r="I61" s="8">
        <f>IFERROR(INDEX('Production Data'!I$2:I$1000, MATCH($A61, 'Production Data'!$A$2:$A$1000, 0)), "")</f>
        <v>5.5</v>
      </c>
      <c r="J61" s="8" t="str">
        <f>IFERROR(INDEX('Production Data'!J$2:J$1000, MATCH($A61, 'Production Data'!$A$2:$A$1000, 0)), "")</f>
        <v>Under Review</v>
      </c>
      <c r="K61" s="11">
        <f>IFERROR(INDEX('Production Data'!K$2:K$1000, MATCH($A61, 'Production Data'!$A$2:$A$1000, 0)), "")</f>
        <v>0</v>
      </c>
    </row>
    <row r="62" spans="1:11" hidden="1" x14ac:dyDescent="0.25">
      <c r="A62" s="8" t="s">
        <v>69</v>
      </c>
      <c r="B62" s="15" t="str">
        <f>IFERROR(INDEX('Production Data'!B$2:B$1000, MATCH($A62, 'Production Data'!$A$2:$A$1000, 0)), "")</f>
        <v>25-Jun-2023</v>
      </c>
      <c r="C62" s="16" t="str">
        <f>IFERROR(INDEX('Production Data'!C$2:C$1000, MATCH($A62, 'Production Data'!$A$2:$A$1000, 0)), "")</f>
        <v>Line A</v>
      </c>
      <c r="D62" s="16" t="str">
        <f>IFERROR(INDEX('Production Data'!D$2:D$1000, MATCH($A62, 'Production Data'!$A$2:$A$1000, 0)), "")</f>
        <v>Automotive</v>
      </c>
      <c r="E62" s="16" t="str">
        <f>IFERROR(INDEX('Production Data'!E$2:E$1000, MATCH($A62, 'Production Data'!$A$2:$A$1000, 0)), "")</f>
        <v>CNC</v>
      </c>
      <c r="F62" s="16" t="str">
        <f>IFERROR(INDEX('Production Data'!F$2:F$1000, MATCH($A62, 'Production Data'!$A$2:$A$1000, 0)), "")</f>
        <v>Operator 1</v>
      </c>
      <c r="G62" s="16">
        <f>IFERROR(INDEX('Production Data'!G$2:G$1000, MATCH($A62, 'Production Data'!$A$2:$A$1000, 0)), "")</f>
        <v>480</v>
      </c>
      <c r="H62" s="16">
        <f>IFERROR(INDEX('Production Data'!H$2:H$1000, MATCH($A62, 'Production Data'!$A$2:$A$1000, 0)), "")</f>
        <v>10</v>
      </c>
      <c r="I62" s="16">
        <f>IFERROR(INDEX('Production Data'!I$2:I$1000, MATCH($A62, 'Production Data'!$A$2:$A$1000, 0)), "")</f>
        <v>7.8</v>
      </c>
      <c r="J62" s="16" t="str">
        <f>IFERROR(INDEX('Production Data'!J$2:J$1000, MATCH($A62, 'Production Data'!$A$2:$A$1000, 0)), "")</f>
        <v>Pass</v>
      </c>
      <c r="K62" s="17">
        <f>IFERROR(INDEX('Production Data'!K$2:K$1000, MATCH($A62, 'Production Data'!$A$2:$A$1000, 0)), "")</f>
        <v>0.8</v>
      </c>
    </row>
    <row r="63" spans="1:11" x14ac:dyDescent="0.25">
      <c r="A63" s="29" t="s">
        <v>41</v>
      </c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x14ac:dyDescent="0.25">
      <c r="A64" s="8" t="s">
        <v>0</v>
      </c>
      <c r="B64" s="35" t="s">
        <v>1</v>
      </c>
      <c r="C64" s="13" t="s">
        <v>2</v>
      </c>
      <c r="D64" s="13" t="s">
        <v>3</v>
      </c>
      <c r="E64" s="13" t="s">
        <v>4</v>
      </c>
      <c r="F64" s="13" t="s">
        <v>5</v>
      </c>
      <c r="G64" s="13" t="s">
        <v>6</v>
      </c>
      <c r="H64" s="13" t="s">
        <v>7</v>
      </c>
      <c r="I64" s="13" t="s">
        <v>8</v>
      </c>
      <c r="J64" s="13" t="s">
        <v>9</v>
      </c>
      <c r="K64" s="14" t="s">
        <v>10</v>
      </c>
    </row>
    <row r="65" spans="1:11" hidden="1" x14ac:dyDescent="0.25">
      <c r="A65" s="8" t="s">
        <v>11</v>
      </c>
      <c r="B65" s="36" t="str">
        <f>IFERROR(INDEX('Production Data'!B$2:B$1000, MATCH($A65, 'Production Data'!$A$2:$A$1000, 0)), "")</f>
        <v>05-Apr-2023</v>
      </c>
      <c r="C65" s="8" t="str">
        <f>IFERROR(INDEX('Production Data'!C$2:C$1000, MATCH($A65, 'Production Data'!$A$2:$A$1000, 0)), "")</f>
        <v>Line A</v>
      </c>
      <c r="D65" s="8" t="str">
        <f>IFERROR(INDEX('Production Data'!D$2:D$1000, MATCH($A65, 'Production Data'!$A$2:$A$1000, 0)), "")</f>
        <v>Automotive</v>
      </c>
      <c r="E65" s="8" t="str">
        <f>IFERROR(INDEX('Production Data'!E$2:E$1000, MATCH($A65, 'Production Data'!$A$2:$A$1000, 0)), "")</f>
        <v>CNC</v>
      </c>
      <c r="F65" s="8" t="str">
        <f>IFERROR(INDEX('Production Data'!F$2:F$1000, MATCH($A65, 'Production Data'!$A$2:$A$1000, 0)), "")</f>
        <v>Operator 1</v>
      </c>
      <c r="G65" s="8">
        <f>IFERROR(INDEX('Production Data'!G$2:G$1000, MATCH($A65, 'Production Data'!$A$2:$A$1000, 0)), "")</f>
        <v>500</v>
      </c>
      <c r="H65" s="8">
        <f>IFERROR(INDEX('Production Data'!H$2:H$1000, MATCH($A65, 'Production Data'!$A$2:$A$1000, 0)), "")</f>
        <v>12</v>
      </c>
      <c r="I65" s="8">
        <f>IFERROR(INDEX('Production Data'!I$2:I$1000, MATCH($A65, 'Production Data'!$A$2:$A$1000, 0)), "")</f>
        <v>8.5</v>
      </c>
      <c r="J65" s="8" t="str">
        <f>IFERROR(INDEX('Production Data'!J$2:J$1000, MATCH($A65, 'Production Data'!$A$2:$A$1000, 0)), "")</f>
        <v>Pass</v>
      </c>
      <c r="K65" s="11">
        <f>IFERROR(INDEX('Production Data'!K$2:K$1000, MATCH($A65, 'Production Data'!$A$2:$A$1000, 0)), "")</f>
        <v>1.2</v>
      </c>
    </row>
    <row r="66" spans="1:11" hidden="1" x14ac:dyDescent="0.25">
      <c r="A66" s="8" t="s">
        <v>47</v>
      </c>
      <c r="B66" s="36" t="str">
        <f>IFERROR(INDEX('Production Data'!B$2:B$1000, MATCH($A66, 'Production Data'!$A$2:$A$1000, 0)), "")</f>
        <v>12-Apr-2023</v>
      </c>
      <c r="C66" s="8" t="str">
        <f>IFERROR(INDEX('Production Data'!C$2:C$1000, MATCH($A66, 'Production Data'!$A$2:$A$1000, 0)), "")</f>
        <v>Line B</v>
      </c>
      <c r="D66" s="8" t="str">
        <f>IFERROR(INDEX('Production Data'!D$2:D$1000, MATCH($A66, 'Production Data'!$A$2:$A$1000, 0)), "")</f>
        <v>Consumer Goods</v>
      </c>
      <c r="E66" s="8" t="str">
        <f>IFERROR(INDEX('Production Data'!E$2:E$1000, MATCH($A66, 'Production Data'!$A$2:$A$1000, 0)), "")</f>
        <v>Hydraulic</v>
      </c>
      <c r="F66" s="8" t="str">
        <f>IFERROR(INDEX('Production Data'!F$2:F$1000, MATCH($A66, 'Production Data'!$A$2:$A$1000, 0)), "")</f>
        <v>Operator 2</v>
      </c>
      <c r="G66" s="8">
        <f>IFERROR(INDEX('Production Data'!G$2:G$1000, MATCH($A66, 'Production Data'!$A$2:$A$1000, 0)), "")</f>
        <v>800</v>
      </c>
      <c r="H66" s="8">
        <f>IFERROR(INDEX('Production Data'!H$2:H$1000, MATCH($A66, 'Production Data'!$A$2:$A$1000, 0)), "")</f>
        <v>25</v>
      </c>
      <c r="I66" s="8">
        <f>IFERROR(INDEX('Production Data'!I$2:I$1000, MATCH($A66, 'Production Data'!$A$2:$A$1000, 0)), "")</f>
        <v>7</v>
      </c>
      <c r="J66" s="8" t="str">
        <f>IFERROR(INDEX('Production Data'!J$2:J$1000, MATCH($A66, 'Production Data'!$A$2:$A$1000, 0)), "")</f>
        <v>Fail</v>
      </c>
      <c r="K66" s="11">
        <f>IFERROR(INDEX('Production Data'!K$2:K$1000, MATCH($A66, 'Production Data'!$A$2:$A$1000, 0)), "")</f>
        <v>0.5</v>
      </c>
    </row>
    <row r="67" spans="1:11" hidden="1" x14ac:dyDescent="0.25">
      <c r="A67" s="8" t="s">
        <v>53</v>
      </c>
      <c r="B67" s="36" t="str">
        <f>IFERROR(INDEX('Production Data'!B$2:B$1000, MATCH($A67, 'Production Data'!$A$2:$A$1000, 0)), "")</f>
        <v>18-Apr-2023</v>
      </c>
      <c r="C67" s="8" t="str">
        <f>IFERROR(INDEX('Production Data'!C$2:C$1000, MATCH($A67, 'Production Data'!$A$2:$A$1000, 0)), "")</f>
        <v>Line C</v>
      </c>
      <c r="D67" s="8" t="str">
        <f>IFERROR(INDEX('Production Data'!D$2:D$1000, MATCH($A67, 'Production Data'!$A$2:$A$1000, 0)), "")</f>
        <v>Industrial</v>
      </c>
      <c r="E67" s="8" t="str">
        <f>IFERROR(INDEX('Production Data'!E$2:E$1000, MATCH($A67, 'Production Data'!$A$2:$A$1000, 0)), "")</f>
        <v>Robotic</v>
      </c>
      <c r="F67" s="8" t="str">
        <f>IFERROR(INDEX('Production Data'!F$2:F$1000, MATCH($A67, 'Production Data'!$A$2:$A$1000, 0)), "")</f>
        <v>Operator 3</v>
      </c>
      <c r="G67" s="8">
        <f>IFERROR(INDEX('Production Data'!G$2:G$1000, MATCH($A67, 'Production Data'!$A$2:$A$1000, 0)), "")</f>
        <v>300</v>
      </c>
      <c r="H67" s="8">
        <f>IFERROR(INDEX('Production Data'!H$2:H$1000, MATCH($A67, 'Production Data'!$A$2:$A$1000, 0)), "")</f>
        <v>5</v>
      </c>
      <c r="I67" s="8">
        <f>IFERROR(INDEX('Production Data'!I$2:I$1000, MATCH($A67, 'Production Data'!$A$2:$A$1000, 0)), "")</f>
        <v>6</v>
      </c>
      <c r="J67" s="8" t="str">
        <f>IFERROR(INDEX('Production Data'!J$2:J$1000, MATCH($A67, 'Production Data'!$A$2:$A$1000, 0)), "")</f>
        <v>Pass</v>
      </c>
      <c r="K67" s="11">
        <f>IFERROR(INDEX('Production Data'!K$2:K$1000, MATCH($A67, 'Production Data'!$A$2:$A$1000, 0)), "")</f>
        <v>0</v>
      </c>
    </row>
    <row r="68" spans="1:11" hidden="1" x14ac:dyDescent="0.25">
      <c r="A68" s="8" t="s">
        <v>56</v>
      </c>
      <c r="B68" s="36" t="str">
        <f>IFERROR(INDEX('Production Data'!B$2:B$1000, MATCH($A68, 'Production Data'!$A$2:$A$1000, 0)), "")</f>
        <v>25-Apr-2023</v>
      </c>
      <c r="C68" s="8" t="str">
        <f>IFERROR(INDEX('Production Data'!C$2:C$1000, MATCH($A68, 'Production Data'!$A$2:$A$1000, 0)), "")</f>
        <v>Line A</v>
      </c>
      <c r="D68" s="8" t="str">
        <f>IFERROR(INDEX('Production Data'!D$2:D$1000, MATCH($A68, 'Production Data'!$A$2:$A$1000, 0)), "")</f>
        <v>Automotive</v>
      </c>
      <c r="E68" s="8" t="str">
        <f>IFERROR(INDEX('Production Data'!E$2:E$1000, MATCH($A68, 'Production Data'!$A$2:$A$1000, 0)), "")</f>
        <v>CNC</v>
      </c>
      <c r="F68" s="8" t="str">
        <f>IFERROR(INDEX('Production Data'!F$2:F$1000, MATCH($A68, 'Production Data'!$A$2:$A$1000, 0)), "")</f>
        <v>Operator 1</v>
      </c>
      <c r="G68" s="8">
        <f>IFERROR(INDEX('Production Data'!G$2:G$1000, MATCH($A68, 'Production Data'!$A$2:$A$1000, 0)), "")</f>
        <v>600</v>
      </c>
      <c r="H68" s="8">
        <f>IFERROR(INDEX('Production Data'!H$2:H$1000, MATCH($A68, 'Production Data'!$A$2:$A$1000, 0)), "")</f>
        <v>18</v>
      </c>
      <c r="I68" s="8">
        <f>IFERROR(INDEX('Production Data'!I$2:I$1000, MATCH($A68, 'Production Data'!$A$2:$A$1000, 0)), "")</f>
        <v>9</v>
      </c>
      <c r="J68" s="8" t="str">
        <f>IFERROR(INDEX('Production Data'!J$2:J$1000, MATCH($A68, 'Production Data'!$A$2:$A$1000, 0)), "")</f>
        <v>Under Review</v>
      </c>
      <c r="K68" s="11">
        <f>IFERROR(INDEX('Production Data'!K$2:K$1000, MATCH($A68, 'Production Data'!$A$2:$A$1000, 0)), "")</f>
        <v>2</v>
      </c>
    </row>
    <row r="69" spans="1:11" hidden="1" x14ac:dyDescent="0.25">
      <c r="A69" s="8" t="s">
        <v>59</v>
      </c>
      <c r="B69" s="36" t="str">
        <f>IFERROR(INDEX('Production Data'!B$2:B$1000, MATCH($A69, 'Production Data'!$A$2:$A$1000, 0)), "")</f>
        <v>02-May-2023</v>
      </c>
      <c r="C69" s="8" t="str">
        <f>IFERROR(INDEX('Production Data'!C$2:C$1000, MATCH($A69, 'Production Data'!$A$2:$A$1000, 0)), "")</f>
        <v>Line B</v>
      </c>
      <c r="D69" s="8" t="str">
        <f>IFERROR(INDEX('Production Data'!D$2:D$1000, MATCH($A69, 'Production Data'!$A$2:$A$1000, 0)), "")</f>
        <v>Consumer Goods</v>
      </c>
      <c r="E69" s="8" t="str">
        <f>IFERROR(INDEX('Production Data'!E$2:E$1000, MATCH($A69, 'Production Data'!$A$2:$A$1000, 0)), "")</f>
        <v>Hydraulic</v>
      </c>
      <c r="F69" s="8" t="str">
        <f>IFERROR(INDEX('Production Data'!F$2:F$1000, MATCH($A69, 'Production Data'!$A$2:$A$1000, 0)), "")</f>
        <v>Operator 2</v>
      </c>
      <c r="G69" s="8">
        <f>IFERROR(INDEX('Production Data'!G$2:G$1000, MATCH($A69, 'Production Data'!$A$2:$A$1000, 0)), "")</f>
        <v>750</v>
      </c>
      <c r="H69" s="8">
        <f>IFERROR(INDEX('Production Data'!H$2:H$1000, MATCH($A69, 'Production Data'!$A$2:$A$1000, 0)), "")</f>
        <v>30</v>
      </c>
      <c r="I69" s="8">
        <f>IFERROR(INDEX('Production Data'!I$2:I$1000, MATCH($A69, 'Production Data'!$A$2:$A$1000, 0)), "")</f>
        <v>7.5</v>
      </c>
      <c r="J69" s="8" t="str">
        <f>IFERROR(INDEX('Production Data'!J$2:J$1000, MATCH($A69, 'Production Data'!$A$2:$A$1000, 0)), "")</f>
        <v>Fail</v>
      </c>
      <c r="K69" s="11">
        <f>IFERROR(INDEX('Production Data'!K$2:K$1000, MATCH($A69, 'Production Data'!$A$2:$A$1000, 0)), "")</f>
        <v>1</v>
      </c>
    </row>
    <row r="70" spans="1:11" hidden="1" x14ac:dyDescent="0.25">
      <c r="A70" s="8" t="s">
        <v>61</v>
      </c>
      <c r="B70" s="36" t="str">
        <f>IFERROR(INDEX('Production Data'!B$2:B$1000, MATCH($A70, 'Production Data'!$A$2:$A$1000, 0)), "")</f>
        <v>15-May-2023</v>
      </c>
      <c r="C70" s="8" t="str">
        <f>IFERROR(INDEX('Production Data'!C$2:C$1000, MATCH($A70, 'Production Data'!$A$2:$A$1000, 0)), "")</f>
        <v>Line C</v>
      </c>
      <c r="D70" s="8" t="str">
        <f>IFERROR(INDEX('Production Data'!D$2:D$1000, MATCH($A70, 'Production Data'!$A$2:$A$1000, 0)), "")</f>
        <v>Industrial</v>
      </c>
      <c r="E70" s="8" t="str">
        <f>IFERROR(INDEX('Production Data'!E$2:E$1000, MATCH($A70, 'Production Data'!$A$2:$A$1000, 0)), "")</f>
        <v>Robotic</v>
      </c>
      <c r="F70" s="8" t="str">
        <f>IFERROR(INDEX('Production Data'!F$2:F$1000, MATCH($A70, 'Production Data'!$A$2:$A$1000, 0)), "")</f>
        <v>Operator 3</v>
      </c>
      <c r="G70" s="8">
        <f>IFERROR(INDEX('Production Data'!G$2:G$1000, MATCH($A70, 'Production Data'!$A$2:$A$1000, 0)), "")</f>
        <v>400</v>
      </c>
      <c r="H70" s="8">
        <f>IFERROR(INDEX('Production Data'!H$2:H$1000, MATCH($A70, 'Production Data'!$A$2:$A$1000, 0)), "")</f>
        <v>8</v>
      </c>
      <c r="I70" s="8">
        <f>IFERROR(INDEX('Production Data'!I$2:I$1000, MATCH($A70, 'Production Data'!$A$2:$A$1000, 0)), "")</f>
        <v>6.5</v>
      </c>
      <c r="J70" s="8" t="str">
        <f>IFERROR(INDEX('Production Data'!J$2:J$1000, MATCH($A70, 'Production Data'!$A$2:$A$1000, 0)), "")</f>
        <v>Pass</v>
      </c>
      <c r="K70" s="11">
        <f>IFERROR(INDEX('Production Data'!K$2:K$1000, MATCH($A70, 'Production Data'!$A$2:$A$1000, 0)), "")</f>
        <v>0.3</v>
      </c>
    </row>
    <row r="71" spans="1:11" hidden="1" x14ac:dyDescent="0.25">
      <c r="A71" s="8" t="s">
        <v>63</v>
      </c>
      <c r="B71" s="36" t="str">
        <f>IFERROR(INDEX('Production Data'!B$2:B$1000, MATCH($A71, 'Production Data'!$A$2:$A$1000, 0)), "")</f>
        <v>22-May-2023</v>
      </c>
      <c r="C71" s="8" t="str">
        <f>IFERROR(INDEX('Production Data'!C$2:C$1000, MATCH($A71, 'Production Data'!$A$2:$A$1000, 0)), "")</f>
        <v>Line A</v>
      </c>
      <c r="D71" s="8" t="str">
        <f>IFERROR(INDEX('Production Data'!D$2:D$1000, MATCH($A71, 'Production Data'!$A$2:$A$1000, 0)), "")</f>
        <v>Automotive</v>
      </c>
      <c r="E71" s="8" t="str">
        <f>IFERROR(INDEX('Production Data'!E$2:E$1000, MATCH($A71, 'Production Data'!$A$2:$A$1000, 0)), "")</f>
        <v>CNC</v>
      </c>
      <c r="F71" s="8" t="str">
        <f>IFERROR(INDEX('Production Data'!F$2:F$1000, MATCH($A71, 'Production Data'!$A$2:$A$1000, 0)), "")</f>
        <v>Operator 1</v>
      </c>
      <c r="G71" s="8">
        <f>IFERROR(INDEX('Production Data'!G$2:G$1000, MATCH($A71, 'Production Data'!$A$2:$A$1000, 0)), "")</f>
        <v>550</v>
      </c>
      <c r="H71" s="8">
        <f>IFERROR(INDEX('Production Data'!H$2:H$1000, MATCH($A71, 'Production Data'!$A$2:$A$1000, 0)), "")</f>
        <v>15</v>
      </c>
      <c r="I71" s="8">
        <f>IFERROR(INDEX('Production Data'!I$2:I$1000, MATCH($A71, 'Production Data'!$A$2:$A$1000, 0)), "")</f>
        <v>8</v>
      </c>
      <c r="J71" s="8" t="str">
        <f>IFERROR(INDEX('Production Data'!J$2:J$1000, MATCH($A71, 'Production Data'!$A$2:$A$1000, 0)), "")</f>
        <v>Pass</v>
      </c>
      <c r="K71" s="11">
        <f>IFERROR(INDEX('Production Data'!K$2:K$1000, MATCH($A71, 'Production Data'!$A$2:$A$1000, 0)), "")</f>
        <v>1.5</v>
      </c>
    </row>
    <row r="72" spans="1:11" hidden="1" x14ac:dyDescent="0.25">
      <c r="A72" s="8" t="s">
        <v>65</v>
      </c>
      <c r="B72" s="36" t="str">
        <f>IFERROR(INDEX('Production Data'!B$2:B$1000, MATCH($A72, 'Production Data'!$A$2:$A$1000, 0)), "")</f>
        <v>05-Jun-2023</v>
      </c>
      <c r="C72" s="8" t="str">
        <f>IFERROR(INDEX('Production Data'!C$2:C$1000, MATCH($A72, 'Production Data'!$A$2:$A$1000, 0)), "")</f>
        <v>Line B</v>
      </c>
      <c r="D72" s="8" t="str">
        <f>IFERROR(INDEX('Production Data'!D$2:D$1000, MATCH($A72, 'Production Data'!$A$2:$A$1000, 0)), "")</f>
        <v>Consumer Goods</v>
      </c>
      <c r="E72" s="8" t="str">
        <f>IFERROR(INDEX('Production Data'!E$2:E$1000, MATCH($A72, 'Production Data'!$A$2:$A$1000, 0)), "")</f>
        <v>Hydraulic</v>
      </c>
      <c r="F72" s="8" t="str">
        <f>IFERROR(INDEX('Production Data'!F$2:F$1000, MATCH($A72, 'Production Data'!$A$2:$A$1000, 0)), "")</f>
        <v>Operator 2</v>
      </c>
      <c r="G72" s="8">
        <f>IFERROR(INDEX('Production Data'!G$2:G$1000, MATCH($A72, 'Production Data'!$A$2:$A$1000, 0)), "")</f>
        <v>900</v>
      </c>
      <c r="H72" s="8">
        <f>IFERROR(INDEX('Production Data'!H$2:H$1000, MATCH($A72, 'Production Data'!$A$2:$A$1000, 0)), "")</f>
        <v>35</v>
      </c>
      <c r="I72" s="8">
        <f>IFERROR(INDEX('Production Data'!I$2:I$1000, MATCH($A72, 'Production Data'!$A$2:$A$1000, 0)), "")</f>
        <v>10</v>
      </c>
      <c r="J72" s="8" t="str">
        <f>IFERROR(INDEX('Production Data'!J$2:J$1000, MATCH($A72, 'Production Data'!$A$2:$A$1000, 0)), "")</f>
        <v>Fail</v>
      </c>
      <c r="K72" s="11">
        <f>IFERROR(INDEX('Production Data'!K$2:K$1000, MATCH($A72, 'Production Data'!$A$2:$A$1000, 0)), "")</f>
        <v>2.5</v>
      </c>
    </row>
    <row r="73" spans="1:11" hidden="1" x14ac:dyDescent="0.25">
      <c r="A73" s="8" t="s">
        <v>67</v>
      </c>
      <c r="B73" s="36" t="str">
        <f>IFERROR(INDEX('Production Data'!B$2:B$1000, MATCH($A73, 'Production Data'!$A$2:$A$1000, 0)), "")</f>
        <v>18-Jun-2023</v>
      </c>
      <c r="C73" s="8" t="str">
        <f>IFERROR(INDEX('Production Data'!C$2:C$1000, MATCH($A73, 'Production Data'!$A$2:$A$1000, 0)), "")</f>
        <v>Line C</v>
      </c>
      <c r="D73" s="8" t="str">
        <f>IFERROR(INDEX('Production Data'!D$2:D$1000, MATCH($A73, 'Production Data'!$A$2:$A$1000, 0)), "")</f>
        <v>Industrial</v>
      </c>
      <c r="E73" s="8" t="str">
        <f>IFERROR(INDEX('Production Data'!E$2:E$1000, MATCH($A73, 'Production Data'!$A$2:$A$1000, 0)), "")</f>
        <v>Robotic</v>
      </c>
      <c r="F73" s="8" t="str">
        <f>IFERROR(INDEX('Production Data'!F$2:F$1000, MATCH($A73, 'Production Data'!$A$2:$A$1000, 0)), "")</f>
        <v>Operator 3</v>
      </c>
      <c r="G73" s="8">
        <f>IFERROR(INDEX('Production Data'!G$2:G$1000, MATCH($A73, 'Production Data'!$A$2:$A$1000, 0)), "")</f>
        <v>350</v>
      </c>
      <c r="H73" s="8">
        <f>IFERROR(INDEX('Production Data'!H$2:H$1000, MATCH($A73, 'Production Data'!$A$2:$A$1000, 0)), "")</f>
        <v>6</v>
      </c>
      <c r="I73" s="8">
        <f>IFERROR(INDEX('Production Data'!I$2:I$1000, MATCH($A73, 'Production Data'!$A$2:$A$1000, 0)), "")</f>
        <v>5.5</v>
      </c>
      <c r="J73" s="8" t="str">
        <f>IFERROR(INDEX('Production Data'!J$2:J$1000, MATCH($A73, 'Production Data'!$A$2:$A$1000, 0)), "")</f>
        <v>Under Review</v>
      </c>
      <c r="K73" s="11">
        <f>IFERROR(INDEX('Production Data'!K$2:K$1000, MATCH($A73, 'Production Data'!$A$2:$A$1000, 0)), "")</f>
        <v>0</v>
      </c>
    </row>
    <row r="74" spans="1:11" x14ac:dyDescent="0.25">
      <c r="A74" s="8" t="s">
        <v>69</v>
      </c>
      <c r="B74" s="37" t="str">
        <f>IFERROR(INDEX('Production Data'!B$2:B$1000, MATCH($A74, 'Production Data'!$A$2:$A$1000, 0)), "")</f>
        <v>25-Jun-2023</v>
      </c>
      <c r="C74" s="16" t="str">
        <f>IFERROR(INDEX('Production Data'!C$2:C$1000, MATCH($A74, 'Production Data'!$A$2:$A$1000, 0)), "")</f>
        <v>Line A</v>
      </c>
      <c r="D74" s="16" t="str">
        <f>IFERROR(INDEX('Production Data'!D$2:D$1000, MATCH($A74, 'Production Data'!$A$2:$A$1000, 0)), "")</f>
        <v>Automotive</v>
      </c>
      <c r="E74" s="16" t="str">
        <f>IFERROR(INDEX('Production Data'!E$2:E$1000, MATCH($A74, 'Production Data'!$A$2:$A$1000, 0)), "")</f>
        <v>CNC</v>
      </c>
      <c r="F74" s="16" t="str">
        <f>IFERROR(INDEX('Production Data'!F$2:F$1000, MATCH($A74, 'Production Data'!$A$2:$A$1000, 0)), "")</f>
        <v>Operator 1</v>
      </c>
      <c r="G74" s="16">
        <f>IFERROR(INDEX('Production Data'!G$2:G$1000, MATCH($A74, 'Production Data'!$A$2:$A$1000, 0)), "")</f>
        <v>480</v>
      </c>
      <c r="H74" s="16">
        <f>IFERROR(INDEX('Production Data'!H$2:H$1000, MATCH($A74, 'Production Data'!$A$2:$A$1000, 0)), "")</f>
        <v>10</v>
      </c>
      <c r="I74" s="16">
        <f>IFERROR(INDEX('Production Data'!I$2:I$1000, MATCH($A74, 'Production Data'!$A$2:$A$1000, 0)), "")</f>
        <v>7.8</v>
      </c>
      <c r="J74" s="16" t="str">
        <f>IFERROR(INDEX('Production Data'!J$2:J$1000, MATCH($A74, 'Production Data'!$A$2:$A$1000, 0)), "")</f>
        <v>Pass</v>
      </c>
      <c r="K74" s="17">
        <f>IFERROR(INDEX('Production Data'!K$2:K$1000, MATCH($A74, 'Production Data'!$A$2:$A$1000, 0)), "")</f>
        <v>0.8</v>
      </c>
    </row>
    <row r="75" spans="1:11" x14ac:dyDescent="0.25">
      <c r="A75" s="29" t="s">
        <v>43</v>
      </c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x14ac:dyDescent="0.25">
      <c r="A76" s="8" t="s">
        <v>0</v>
      </c>
      <c r="B76" s="12" t="s">
        <v>1</v>
      </c>
      <c r="C76" s="13" t="s">
        <v>2</v>
      </c>
      <c r="D76" s="13" t="s">
        <v>3</v>
      </c>
      <c r="E76" s="13" t="s">
        <v>4</v>
      </c>
      <c r="F76" s="13" t="s">
        <v>5</v>
      </c>
      <c r="G76" s="13" t="s">
        <v>6</v>
      </c>
      <c r="H76" s="13" t="s">
        <v>7</v>
      </c>
      <c r="I76" s="13" t="s">
        <v>8</v>
      </c>
      <c r="J76" s="13" t="s">
        <v>9</v>
      </c>
      <c r="K76" s="14" t="s">
        <v>10</v>
      </c>
    </row>
    <row r="77" spans="1:11" x14ac:dyDescent="0.25">
      <c r="A77" s="8" t="s">
        <v>11</v>
      </c>
      <c r="B77" s="10" t="str">
        <f>IFERROR(INDEX('Production Data'!B$2:B$1000, MATCH($A77, 'Production Data'!$A$2:$A$1000, 0)), "")</f>
        <v>05-Apr-2023</v>
      </c>
      <c r="C77" s="8" t="str">
        <f>IFERROR(INDEX('Production Data'!C$2:C$1000, MATCH($A77, 'Production Data'!$A$2:$A$1000, 0)), "")</f>
        <v>Line A</v>
      </c>
      <c r="D77" s="8" t="str">
        <f>IFERROR(INDEX('Production Data'!D$2:D$1000, MATCH($A77, 'Production Data'!$A$2:$A$1000, 0)), "")</f>
        <v>Automotive</v>
      </c>
      <c r="E77" s="8" t="str">
        <f>IFERROR(INDEX('Production Data'!E$2:E$1000, MATCH($A77, 'Production Data'!$A$2:$A$1000, 0)), "")</f>
        <v>CNC</v>
      </c>
      <c r="F77" s="8" t="str">
        <f>IFERROR(INDEX('Production Data'!F$2:F$1000, MATCH($A77, 'Production Data'!$A$2:$A$1000, 0)), "")</f>
        <v>Operator 1</v>
      </c>
      <c r="G77" s="8">
        <f>IFERROR(INDEX('Production Data'!G$2:G$1000, MATCH($A77, 'Production Data'!$A$2:$A$1000, 0)), "")</f>
        <v>500</v>
      </c>
      <c r="H77" s="8">
        <f>IFERROR(INDEX('Production Data'!H$2:H$1000, MATCH($A77, 'Production Data'!$A$2:$A$1000, 0)), "")</f>
        <v>12</v>
      </c>
      <c r="I77" s="8">
        <f>IFERROR(INDEX('Production Data'!I$2:I$1000, MATCH($A77, 'Production Data'!$A$2:$A$1000, 0)), "")</f>
        <v>8.5</v>
      </c>
      <c r="J77" s="8" t="str">
        <f>IFERROR(INDEX('Production Data'!J$2:J$1000, MATCH($A77, 'Production Data'!$A$2:$A$1000, 0)), "")</f>
        <v>Pass</v>
      </c>
      <c r="K77" s="11">
        <f>IFERROR(INDEX('Production Data'!K$2:K$1000, MATCH($A77, 'Production Data'!$A$2:$A$1000, 0)), "")</f>
        <v>1.2</v>
      </c>
    </row>
    <row r="78" spans="1:11" x14ac:dyDescent="0.25">
      <c r="A78" s="8" t="s">
        <v>47</v>
      </c>
      <c r="B78" s="10" t="str">
        <f>IFERROR(INDEX('Production Data'!B$2:B$1000, MATCH($A78, 'Production Data'!$A$2:$A$1000, 0)), "")</f>
        <v>12-Apr-2023</v>
      </c>
      <c r="C78" s="8" t="str">
        <f>IFERROR(INDEX('Production Data'!C$2:C$1000, MATCH($A78, 'Production Data'!$A$2:$A$1000, 0)), "")</f>
        <v>Line B</v>
      </c>
      <c r="D78" s="8" t="str">
        <f>IFERROR(INDEX('Production Data'!D$2:D$1000, MATCH($A78, 'Production Data'!$A$2:$A$1000, 0)), "")</f>
        <v>Consumer Goods</v>
      </c>
      <c r="E78" s="8" t="str">
        <f>IFERROR(INDEX('Production Data'!E$2:E$1000, MATCH($A78, 'Production Data'!$A$2:$A$1000, 0)), "")</f>
        <v>Hydraulic</v>
      </c>
      <c r="F78" s="8" t="str">
        <f>IFERROR(INDEX('Production Data'!F$2:F$1000, MATCH($A78, 'Production Data'!$A$2:$A$1000, 0)), "")</f>
        <v>Operator 2</v>
      </c>
      <c r="G78" s="8">
        <f>IFERROR(INDEX('Production Data'!G$2:G$1000, MATCH($A78, 'Production Data'!$A$2:$A$1000, 0)), "")</f>
        <v>800</v>
      </c>
      <c r="H78" s="8">
        <f>IFERROR(INDEX('Production Data'!H$2:H$1000, MATCH($A78, 'Production Data'!$A$2:$A$1000, 0)), "")</f>
        <v>25</v>
      </c>
      <c r="I78" s="8">
        <f>IFERROR(INDEX('Production Data'!I$2:I$1000, MATCH($A78, 'Production Data'!$A$2:$A$1000, 0)), "")</f>
        <v>7</v>
      </c>
      <c r="J78" s="8" t="str">
        <f>IFERROR(INDEX('Production Data'!J$2:J$1000, MATCH($A78, 'Production Data'!$A$2:$A$1000, 0)), "")</f>
        <v>Fail</v>
      </c>
      <c r="K78" s="11">
        <f>IFERROR(INDEX('Production Data'!K$2:K$1000, MATCH($A78, 'Production Data'!$A$2:$A$1000, 0)), "")</f>
        <v>0.5</v>
      </c>
    </row>
    <row r="79" spans="1:11" x14ac:dyDescent="0.25">
      <c r="A79" s="8" t="s">
        <v>53</v>
      </c>
      <c r="B79" s="10" t="str">
        <f>IFERROR(INDEX('Production Data'!B$2:B$1000, MATCH($A79, 'Production Data'!$A$2:$A$1000, 0)), "")</f>
        <v>18-Apr-2023</v>
      </c>
      <c r="C79" s="8" t="str">
        <f>IFERROR(INDEX('Production Data'!C$2:C$1000, MATCH($A79, 'Production Data'!$A$2:$A$1000, 0)), "")</f>
        <v>Line C</v>
      </c>
      <c r="D79" s="8" t="str">
        <f>IFERROR(INDEX('Production Data'!D$2:D$1000, MATCH($A79, 'Production Data'!$A$2:$A$1000, 0)), "")</f>
        <v>Industrial</v>
      </c>
      <c r="E79" s="8" t="str">
        <f>IFERROR(INDEX('Production Data'!E$2:E$1000, MATCH($A79, 'Production Data'!$A$2:$A$1000, 0)), "")</f>
        <v>Robotic</v>
      </c>
      <c r="F79" s="8" t="str">
        <f>IFERROR(INDEX('Production Data'!F$2:F$1000, MATCH($A79, 'Production Data'!$A$2:$A$1000, 0)), "")</f>
        <v>Operator 3</v>
      </c>
      <c r="G79" s="8">
        <f>IFERROR(INDEX('Production Data'!G$2:G$1000, MATCH($A79, 'Production Data'!$A$2:$A$1000, 0)), "")</f>
        <v>300</v>
      </c>
      <c r="H79" s="8">
        <f>IFERROR(INDEX('Production Data'!H$2:H$1000, MATCH($A79, 'Production Data'!$A$2:$A$1000, 0)), "")</f>
        <v>5</v>
      </c>
      <c r="I79" s="8">
        <f>IFERROR(INDEX('Production Data'!I$2:I$1000, MATCH($A79, 'Production Data'!$A$2:$A$1000, 0)), "")</f>
        <v>6</v>
      </c>
      <c r="J79" s="8" t="str">
        <f>IFERROR(INDEX('Production Data'!J$2:J$1000, MATCH($A79, 'Production Data'!$A$2:$A$1000, 0)), "")</f>
        <v>Pass</v>
      </c>
      <c r="K79" s="11">
        <f>IFERROR(INDEX('Production Data'!K$2:K$1000, MATCH($A79, 'Production Data'!$A$2:$A$1000, 0)), "")</f>
        <v>0</v>
      </c>
    </row>
    <row r="80" spans="1:11" x14ac:dyDescent="0.25">
      <c r="A80" s="8" t="s">
        <v>56</v>
      </c>
      <c r="B80" s="10" t="str">
        <f>IFERROR(INDEX('Production Data'!B$2:B$1000, MATCH($A80, 'Production Data'!$A$2:$A$1000, 0)), "")</f>
        <v>25-Apr-2023</v>
      </c>
      <c r="C80" s="8" t="str">
        <f>IFERROR(INDEX('Production Data'!C$2:C$1000, MATCH($A80, 'Production Data'!$A$2:$A$1000, 0)), "")</f>
        <v>Line A</v>
      </c>
      <c r="D80" s="8" t="str">
        <f>IFERROR(INDEX('Production Data'!D$2:D$1000, MATCH($A80, 'Production Data'!$A$2:$A$1000, 0)), "")</f>
        <v>Automotive</v>
      </c>
      <c r="E80" s="8" t="str">
        <f>IFERROR(INDEX('Production Data'!E$2:E$1000, MATCH($A80, 'Production Data'!$A$2:$A$1000, 0)), "")</f>
        <v>CNC</v>
      </c>
      <c r="F80" s="8" t="str">
        <f>IFERROR(INDEX('Production Data'!F$2:F$1000, MATCH($A80, 'Production Data'!$A$2:$A$1000, 0)), "")</f>
        <v>Operator 1</v>
      </c>
      <c r="G80" s="8">
        <f>IFERROR(INDEX('Production Data'!G$2:G$1000, MATCH($A80, 'Production Data'!$A$2:$A$1000, 0)), "")</f>
        <v>600</v>
      </c>
      <c r="H80" s="8">
        <f>IFERROR(INDEX('Production Data'!H$2:H$1000, MATCH($A80, 'Production Data'!$A$2:$A$1000, 0)), "")</f>
        <v>18</v>
      </c>
      <c r="I80" s="8">
        <f>IFERROR(INDEX('Production Data'!I$2:I$1000, MATCH($A80, 'Production Data'!$A$2:$A$1000, 0)), "")</f>
        <v>9</v>
      </c>
      <c r="J80" s="8" t="str">
        <f>IFERROR(INDEX('Production Data'!J$2:J$1000, MATCH($A80, 'Production Data'!$A$2:$A$1000, 0)), "")</f>
        <v>Under Review</v>
      </c>
      <c r="K80" s="11">
        <f>IFERROR(INDEX('Production Data'!K$2:K$1000, MATCH($A80, 'Production Data'!$A$2:$A$1000, 0)), "")</f>
        <v>2</v>
      </c>
    </row>
    <row r="81" spans="1:32" x14ac:dyDescent="0.25">
      <c r="A81" s="8" t="s">
        <v>59</v>
      </c>
      <c r="B81" s="10" t="str">
        <f>IFERROR(INDEX('Production Data'!B$2:B$1000, MATCH($A81, 'Production Data'!$A$2:$A$1000, 0)), "")</f>
        <v>02-May-2023</v>
      </c>
      <c r="C81" s="8" t="str">
        <f>IFERROR(INDEX('Production Data'!C$2:C$1000, MATCH($A81, 'Production Data'!$A$2:$A$1000, 0)), "")</f>
        <v>Line B</v>
      </c>
      <c r="D81" s="8" t="str">
        <f>IFERROR(INDEX('Production Data'!D$2:D$1000, MATCH($A81, 'Production Data'!$A$2:$A$1000, 0)), "")</f>
        <v>Consumer Goods</v>
      </c>
      <c r="E81" s="8" t="str">
        <f>IFERROR(INDEX('Production Data'!E$2:E$1000, MATCH($A81, 'Production Data'!$A$2:$A$1000, 0)), "")</f>
        <v>Hydraulic</v>
      </c>
      <c r="F81" s="8" t="str">
        <f>IFERROR(INDEX('Production Data'!F$2:F$1000, MATCH($A81, 'Production Data'!$A$2:$A$1000, 0)), "")</f>
        <v>Operator 2</v>
      </c>
      <c r="G81" s="8">
        <f>IFERROR(INDEX('Production Data'!G$2:G$1000, MATCH($A81, 'Production Data'!$A$2:$A$1000, 0)), "")</f>
        <v>750</v>
      </c>
      <c r="H81" s="8">
        <f>IFERROR(INDEX('Production Data'!H$2:H$1000, MATCH($A81, 'Production Data'!$A$2:$A$1000, 0)), "")</f>
        <v>30</v>
      </c>
      <c r="I81" s="8">
        <f>IFERROR(INDEX('Production Data'!I$2:I$1000, MATCH($A81, 'Production Data'!$A$2:$A$1000, 0)), "")</f>
        <v>7.5</v>
      </c>
      <c r="J81" s="8" t="str">
        <f>IFERROR(INDEX('Production Data'!J$2:J$1000, MATCH($A81, 'Production Data'!$A$2:$A$1000, 0)), "")</f>
        <v>Fail</v>
      </c>
      <c r="K81" s="11">
        <f>IFERROR(INDEX('Production Data'!K$2:K$1000, MATCH($A81, 'Production Data'!$A$2:$A$1000, 0)), "")</f>
        <v>1</v>
      </c>
    </row>
    <row r="82" spans="1:32" x14ac:dyDescent="0.25">
      <c r="A82" s="8" t="s">
        <v>61</v>
      </c>
      <c r="B82" s="10" t="str">
        <f>IFERROR(INDEX('Production Data'!B$2:B$1000, MATCH($A82, 'Production Data'!$A$2:$A$1000, 0)), "")</f>
        <v>15-May-2023</v>
      </c>
      <c r="C82" s="8" t="str">
        <f>IFERROR(INDEX('Production Data'!C$2:C$1000, MATCH($A82, 'Production Data'!$A$2:$A$1000, 0)), "")</f>
        <v>Line C</v>
      </c>
      <c r="D82" s="8" t="str">
        <f>IFERROR(INDEX('Production Data'!D$2:D$1000, MATCH($A82, 'Production Data'!$A$2:$A$1000, 0)), "")</f>
        <v>Industrial</v>
      </c>
      <c r="E82" s="8" t="str">
        <f>IFERROR(INDEX('Production Data'!E$2:E$1000, MATCH($A82, 'Production Data'!$A$2:$A$1000, 0)), "")</f>
        <v>Robotic</v>
      </c>
      <c r="F82" s="8" t="str">
        <f>IFERROR(INDEX('Production Data'!F$2:F$1000, MATCH($A82, 'Production Data'!$A$2:$A$1000, 0)), "")</f>
        <v>Operator 3</v>
      </c>
      <c r="G82" s="8">
        <f>IFERROR(INDEX('Production Data'!G$2:G$1000, MATCH($A82, 'Production Data'!$A$2:$A$1000, 0)), "")</f>
        <v>400</v>
      </c>
      <c r="H82" s="8">
        <f>IFERROR(INDEX('Production Data'!H$2:H$1000, MATCH($A82, 'Production Data'!$A$2:$A$1000, 0)), "")</f>
        <v>8</v>
      </c>
      <c r="I82" s="8">
        <f>IFERROR(INDEX('Production Data'!I$2:I$1000, MATCH($A82, 'Production Data'!$A$2:$A$1000, 0)), "")</f>
        <v>6.5</v>
      </c>
      <c r="J82" s="8" t="str">
        <f>IFERROR(INDEX('Production Data'!J$2:J$1000, MATCH($A82, 'Production Data'!$A$2:$A$1000, 0)), "")</f>
        <v>Pass</v>
      </c>
      <c r="K82" s="11">
        <f>IFERROR(INDEX('Production Data'!K$2:K$1000, MATCH($A82, 'Production Data'!$A$2:$A$1000, 0)), "")</f>
        <v>0.3</v>
      </c>
    </row>
    <row r="83" spans="1:32" x14ac:dyDescent="0.25">
      <c r="A83" s="8" t="s">
        <v>63</v>
      </c>
      <c r="B83" s="10" t="str">
        <f>IFERROR(INDEX('Production Data'!B$2:B$1000, MATCH($A83, 'Production Data'!$A$2:$A$1000, 0)), "")</f>
        <v>22-May-2023</v>
      </c>
      <c r="C83" s="8" t="str">
        <f>IFERROR(INDEX('Production Data'!C$2:C$1000, MATCH($A83, 'Production Data'!$A$2:$A$1000, 0)), "")</f>
        <v>Line A</v>
      </c>
      <c r="D83" s="8" t="str">
        <f>IFERROR(INDEX('Production Data'!D$2:D$1000, MATCH($A83, 'Production Data'!$A$2:$A$1000, 0)), "")</f>
        <v>Automotive</v>
      </c>
      <c r="E83" s="8" t="str">
        <f>IFERROR(INDEX('Production Data'!E$2:E$1000, MATCH($A83, 'Production Data'!$A$2:$A$1000, 0)), "")</f>
        <v>CNC</v>
      </c>
      <c r="F83" s="8" t="str">
        <f>IFERROR(INDEX('Production Data'!F$2:F$1000, MATCH($A83, 'Production Data'!$A$2:$A$1000, 0)), "")</f>
        <v>Operator 1</v>
      </c>
      <c r="G83" s="8">
        <f>IFERROR(INDEX('Production Data'!G$2:G$1000, MATCH($A83, 'Production Data'!$A$2:$A$1000, 0)), "")</f>
        <v>550</v>
      </c>
      <c r="H83" s="8">
        <f>IFERROR(INDEX('Production Data'!H$2:H$1000, MATCH($A83, 'Production Data'!$A$2:$A$1000, 0)), "")</f>
        <v>15</v>
      </c>
      <c r="I83" s="8">
        <f>IFERROR(INDEX('Production Data'!I$2:I$1000, MATCH($A83, 'Production Data'!$A$2:$A$1000, 0)), "")</f>
        <v>8</v>
      </c>
      <c r="J83" s="8" t="str">
        <f>IFERROR(INDEX('Production Data'!J$2:J$1000, MATCH($A83, 'Production Data'!$A$2:$A$1000, 0)), "")</f>
        <v>Pass</v>
      </c>
      <c r="K83" s="11">
        <f>IFERROR(INDEX('Production Data'!K$2:K$1000, MATCH($A83, 'Production Data'!$A$2:$A$1000, 0)), "")</f>
        <v>1.5</v>
      </c>
    </row>
    <row r="84" spans="1:32" x14ac:dyDescent="0.25">
      <c r="A84" s="8" t="s">
        <v>65</v>
      </c>
      <c r="B84" s="10" t="str">
        <f>IFERROR(INDEX('Production Data'!B$2:B$1000, MATCH($A84, 'Production Data'!$A$2:$A$1000, 0)), "")</f>
        <v>05-Jun-2023</v>
      </c>
      <c r="C84" s="8" t="str">
        <f>IFERROR(INDEX('Production Data'!C$2:C$1000, MATCH($A84, 'Production Data'!$A$2:$A$1000, 0)), "")</f>
        <v>Line B</v>
      </c>
      <c r="D84" s="8" t="str">
        <f>IFERROR(INDEX('Production Data'!D$2:D$1000, MATCH($A84, 'Production Data'!$A$2:$A$1000, 0)), "")</f>
        <v>Consumer Goods</v>
      </c>
      <c r="E84" s="8" t="str">
        <f>IFERROR(INDEX('Production Data'!E$2:E$1000, MATCH($A84, 'Production Data'!$A$2:$A$1000, 0)), "")</f>
        <v>Hydraulic</v>
      </c>
      <c r="F84" s="8" t="str">
        <f>IFERROR(INDEX('Production Data'!F$2:F$1000, MATCH($A84, 'Production Data'!$A$2:$A$1000, 0)), "")</f>
        <v>Operator 2</v>
      </c>
      <c r="G84" s="8">
        <f>IFERROR(INDEX('Production Data'!G$2:G$1000, MATCH($A84, 'Production Data'!$A$2:$A$1000, 0)), "")</f>
        <v>900</v>
      </c>
      <c r="H84" s="8">
        <f>IFERROR(INDEX('Production Data'!H$2:H$1000, MATCH($A84, 'Production Data'!$A$2:$A$1000, 0)), "")</f>
        <v>35</v>
      </c>
      <c r="I84" s="8">
        <f>IFERROR(INDEX('Production Data'!I$2:I$1000, MATCH($A84, 'Production Data'!$A$2:$A$1000, 0)), "")</f>
        <v>10</v>
      </c>
      <c r="J84" s="8" t="str">
        <f>IFERROR(INDEX('Production Data'!J$2:J$1000, MATCH($A84, 'Production Data'!$A$2:$A$1000, 0)), "")</f>
        <v>Fail</v>
      </c>
      <c r="K84" s="11">
        <f>IFERROR(INDEX('Production Data'!K$2:K$1000, MATCH($A84, 'Production Data'!$A$2:$A$1000, 0)), "")</f>
        <v>2.5</v>
      </c>
    </row>
    <row r="85" spans="1:32" x14ac:dyDescent="0.25">
      <c r="A85" s="8" t="s">
        <v>67</v>
      </c>
      <c r="B85" s="10" t="str">
        <f>IFERROR(INDEX('Production Data'!B$2:B$1000, MATCH($A85, 'Production Data'!$A$2:$A$1000, 0)), "")</f>
        <v>18-Jun-2023</v>
      </c>
      <c r="C85" s="8" t="str">
        <f>IFERROR(INDEX('Production Data'!C$2:C$1000, MATCH($A85, 'Production Data'!$A$2:$A$1000, 0)), "")</f>
        <v>Line C</v>
      </c>
      <c r="D85" s="8" t="str">
        <f>IFERROR(INDEX('Production Data'!D$2:D$1000, MATCH($A85, 'Production Data'!$A$2:$A$1000, 0)), "")</f>
        <v>Industrial</v>
      </c>
      <c r="E85" s="8" t="str">
        <f>IFERROR(INDEX('Production Data'!E$2:E$1000, MATCH($A85, 'Production Data'!$A$2:$A$1000, 0)), "")</f>
        <v>Robotic</v>
      </c>
      <c r="F85" s="8" t="str">
        <f>IFERROR(INDEX('Production Data'!F$2:F$1000, MATCH($A85, 'Production Data'!$A$2:$A$1000, 0)), "")</f>
        <v>Operator 3</v>
      </c>
      <c r="G85" s="8">
        <f>IFERROR(INDEX('Production Data'!G$2:G$1000, MATCH($A85, 'Production Data'!$A$2:$A$1000, 0)), "")</f>
        <v>350</v>
      </c>
      <c r="H85" s="8">
        <f>IFERROR(INDEX('Production Data'!H$2:H$1000, MATCH($A85, 'Production Data'!$A$2:$A$1000, 0)), "")</f>
        <v>6</v>
      </c>
      <c r="I85" s="8">
        <f>IFERROR(INDEX('Production Data'!I$2:I$1000, MATCH($A85, 'Production Data'!$A$2:$A$1000, 0)), "")</f>
        <v>5.5</v>
      </c>
      <c r="J85" s="8" t="str">
        <f>IFERROR(INDEX('Production Data'!J$2:J$1000, MATCH($A85, 'Production Data'!$A$2:$A$1000, 0)), "")</f>
        <v>Under Review</v>
      </c>
      <c r="K85" s="11">
        <f>IFERROR(INDEX('Production Data'!K$2:K$1000, MATCH($A85, 'Production Data'!$A$2:$A$1000, 0)), "")</f>
        <v>0</v>
      </c>
    </row>
    <row r="86" spans="1:32" hidden="1" x14ac:dyDescent="0.25">
      <c r="A86" s="8" t="s">
        <v>69</v>
      </c>
      <c r="B86" s="15" t="str">
        <f>IFERROR(INDEX('Production Data'!B$2:B$1000, MATCH($A86, 'Production Data'!$A$2:$A$1000, 0)), "")</f>
        <v>25-Jun-2023</v>
      </c>
      <c r="C86" s="16" t="str">
        <f>IFERROR(INDEX('Production Data'!C$2:C$1000, MATCH($A86, 'Production Data'!$A$2:$A$1000, 0)), "")</f>
        <v>Line A</v>
      </c>
      <c r="D86" s="16" t="str">
        <f>IFERROR(INDEX('Production Data'!D$2:D$1000, MATCH($A86, 'Production Data'!$A$2:$A$1000, 0)), "")</f>
        <v>Automotive</v>
      </c>
      <c r="E86" s="16" t="str">
        <f>IFERROR(INDEX('Production Data'!E$2:E$1000, MATCH($A86, 'Production Data'!$A$2:$A$1000, 0)), "")</f>
        <v>CNC</v>
      </c>
      <c r="F86" s="16" t="str">
        <f>IFERROR(INDEX('Production Data'!F$2:F$1000, MATCH($A86, 'Production Data'!$A$2:$A$1000, 0)), "")</f>
        <v>Operator 1</v>
      </c>
      <c r="G86" s="16">
        <f>IFERROR(INDEX('Production Data'!G$2:G$1000, MATCH($A86, 'Production Data'!$A$2:$A$1000, 0)), "")</f>
        <v>480</v>
      </c>
      <c r="H86" s="16">
        <f>IFERROR(INDEX('Production Data'!H$2:H$1000, MATCH($A86, 'Production Data'!$A$2:$A$1000, 0)), "")</f>
        <v>10</v>
      </c>
      <c r="I86" s="16">
        <f>IFERROR(INDEX('Production Data'!I$2:I$1000, MATCH($A86, 'Production Data'!$A$2:$A$1000, 0)), "")</f>
        <v>7.8</v>
      </c>
      <c r="J86" s="16" t="str">
        <f>IFERROR(INDEX('Production Data'!J$2:J$1000, MATCH($A86, 'Production Data'!$A$2:$A$1000, 0)), "")</f>
        <v>Pass</v>
      </c>
      <c r="K86" s="17">
        <f>IFERROR(INDEX('Production Data'!K$2:K$1000, MATCH($A86, 'Production Data'!$A$2:$A$1000, 0)), "")</f>
        <v>0.8</v>
      </c>
    </row>
    <row r="87" spans="1:32" x14ac:dyDescent="0.25">
      <c r="A87" s="2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3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3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5" spans="1:32" x14ac:dyDescent="0.25"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 spans="1:32" ht="15.75" x14ac:dyDescent="0.25">
      <c r="L96" s="42"/>
      <c r="M96" s="43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 spans="12:32" x14ac:dyDescent="0.25"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 spans="12:32" x14ac:dyDescent="0.25"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 spans="12:32" x14ac:dyDescent="0.25"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 spans="12:32" x14ac:dyDescent="0.25"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 spans="12:32" x14ac:dyDescent="0.25">
      <c r="L101" s="42"/>
      <c r="M101" s="42"/>
      <c r="N101" s="42"/>
      <c r="O101" s="42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2"/>
      <c r="AB101" s="42"/>
      <c r="AC101" s="42"/>
      <c r="AD101" s="42"/>
      <c r="AE101" s="42"/>
      <c r="AF101" s="42"/>
    </row>
    <row r="102" spans="12:32" x14ac:dyDescent="0.25"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 spans="12:32" x14ac:dyDescent="0.25"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 spans="12:32" x14ac:dyDescent="0.25"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13" spans="2:2" x14ac:dyDescent="0.25">
      <c r="B113" s="2" t="s">
        <v>40</v>
      </c>
    </row>
    <row r="125" spans="2:2" x14ac:dyDescent="0.25">
      <c r="B125" s="2" t="s">
        <v>42</v>
      </c>
    </row>
    <row r="138" spans="2:2" x14ac:dyDescent="0.25">
      <c r="B138" s="2" t="s">
        <v>44</v>
      </c>
    </row>
    <row r="139" spans="2:2" x14ac:dyDescent="0.25">
      <c r="B139" s="8" t="s">
        <v>45</v>
      </c>
    </row>
    <row r="140" spans="2:2" x14ac:dyDescent="0.25">
      <c r="B140" s="8" t="s">
        <v>33</v>
      </c>
    </row>
  </sheetData>
  <autoFilter ref="A76:A86">
    <filterColumn colId="0">
      <filters>
        <filter val="PROD-001"/>
        <filter val="PROD-002"/>
        <filter val="PROD-003"/>
        <filter val="PROD-004"/>
        <filter val="PROD-005"/>
        <filter val="PROD-006"/>
        <filter val="PROD-007"/>
        <filter val="PROD-008"/>
        <filter val="PROD-009"/>
      </filters>
    </filterColumn>
  </autoFilter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'Production Data'!$A$2:$A$11</xm:f>
          </x14:formula1>
          <xm:sqref>A3:A13 A16:A25 A28:A37 A40:A49 A53:A62 A65:A74 A77:A86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J13"/>
  <sheetViews>
    <sheetView workbookViewId="0">
      <selection activeCell="E18" sqref="E18"/>
    </sheetView>
  </sheetViews>
  <sheetFormatPr defaultRowHeight="15" x14ac:dyDescent="0.25"/>
  <cols>
    <col min="1" max="1" width="28.42578125" bestFit="1" customWidth="1"/>
    <col min="2" max="2" width="10.5703125" bestFit="1" customWidth="1"/>
    <col min="3" max="3" width="16.42578125" bestFit="1" customWidth="1"/>
  </cols>
  <sheetData>
    <row r="1" spans="1:10" x14ac:dyDescent="0.25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3"/>
      <c r="B2" s="3"/>
      <c r="C2" s="3"/>
    </row>
    <row r="3" spans="1:10" x14ac:dyDescent="0.25">
      <c r="A3" s="3" t="s">
        <v>18</v>
      </c>
      <c r="B3" s="3">
        <f>SUM('Production Data'!G2:G11)</f>
        <v>5630</v>
      </c>
      <c r="C3" s="3"/>
    </row>
    <row r="4" spans="1:10" x14ac:dyDescent="0.25">
      <c r="A4" s="3" t="s">
        <v>19</v>
      </c>
      <c r="B4" s="6">
        <f>AVERAGE('Production Data'!H2:H11)</f>
        <v>16.399999999999999</v>
      </c>
      <c r="C4" s="3"/>
    </row>
    <row r="5" spans="1:10" x14ac:dyDescent="0.25">
      <c r="A5" s="3" t="s">
        <v>20</v>
      </c>
      <c r="B5" s="5">
        <f>SUM('Production Data'!H2:H11)/SUM('Production Data'!G2:G11)</f>
        <v>2.9129662522202487E-2</v>
      </c>
      <c r="C5" s="3"/>
    </row>
    <row r="6" spans="1:10" x14ac:dyDescent="0.25">
      <c r="A6" s="3" t="s">
        <v>21</v>
      </c>
      <c r="B6" s="3">
        <f>SUM('Production Data'!K2:K11)</f>
        <v>9.8000000000000007</v>
      </c>
      <c r="C6" s="3"/>
    </row>
    <row r="7" spans="1:10" x14ac:dyDescent="0.25">
      <c r="A7" s="3" t="s">
        <v>22</v>
      </c>
      <c r="B7" s="5">
        <f>COUNTIF('Production Data'!J2:J11,"Pass")/COUNTA('Production Data'!J2:J11)</f>
        <v>0.5</v>
      </c>
      <c r="C7" s="3"/>
    </row>
    <row r="8" spans="1:10" x14ac:dyDescent="0.25">
      <c r="A8" s="3"/>
      <c r="B8" s="3"/>
      <c r="C8" s="3"/>
    </row>
    <row r="9" spans="1:10" x14ac:dyDescent="0.25">
      <c r="A9" s="1" t="s">
        <v>23</v>
      </c>
      <c r="B9" s="3"/>
      <c r="C9" s="3"/>
    </row>
    <row r="10" spans="1:10" x14ac:dyDescent="0.25">
      <c r="A10" s="1" t="s">
        <v>2</v>
      </c>
      <c r="B10" s="1" t="s">
        <v>24</v>
      </c>
      <c r="C10" s="1" t="s">
        <v>25</v>
      </c>
    </row>
    <row r="11" spans="1:10" x14ac:dyDescent="0.25">
      <c r="A11" s="3" t="s">
        <v>12</v>
      </c>
      <c r="B11" s="6">
        <f>SUMIF('Production Data'!C2:C11,A11,'Production Data'!G2:G11)</f>
        <v>2130</v>
      </c>
      <c r="C11" s="6">
        <f>AVERAGEIF('Production Data'!C2:C11,A11,'Production Data'!H2:H11)</f>
        <v>13.75</v>
      </c>
    </row>
    <row r="12" spans="1:10" x14ac:dyDescent="0.25">
      <c r="A12" s="3" t="s">
        <v>26</v>
      </c>
      <c r="B12" s="6">
        <f>SUMIF('Production Data'!C2:C11,A12,'Production Data'!G2:G11)</f>
        <v>2450</v>
      </c>
      <c r="C12" s="6">
        <f>AVERAGEIF('Production Data'!C2:C11,A12,'Production Data'!H2:H11)</f>
        <v>30</v>
      </c>
    </row>
    <row r="13" spans="1:10" x14ac:dyDescent="0.25">
      <c r="A13" s="3" t="s">
        <v>27</v>
      </c>
      <c r="B13" s="6">
        <f>SUMIF('Production Data'!C2:C11,A13,'Production Data'!G2:G11)</f>
        <v>1050</v>
      </c>
      <c r="C13" s="6">
        <f>AVERAGEIF('Production Data'!C2:C11,A13,'Production Data'!H2:H11)</f>
        <v>6.333333333333333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Production Data</vt:lpstr>
      <vt:lpstr>Pass_Keys</vt:lpstr>
      <vt:lpstr>Results</vt:lpstr>
      <vt:lpstr>Formulas</vt:lpstr>
      <vt:lpstr>Results!Criteria</vt:lpstr>
      <vt:lpstr>Results!Extract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2025-05-08T08:58:15Z</dcterms:modified>
</cp:coreProperties>
</file>