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leed-PC\YandexDisk\University\data-analysis\"/>
    </mc:Choice>
  </mc:AlternateContent>
  <xr:revisionPtr revIDLastSave="0" documentId="13_ncr:1_{01225ACC-401B-4696-B7FB-7DF39D58354B}" xr6:coauthVersionLast="44" xr6:coauthVersionMax="44" xr10:uidLastSave="{00000000-0000-0000-0000-000000000000}"/>
  <bookViews>
    <workbookView xWindow="2730" yWindow="2730" windowWidth="21600" windowHeight="11385" xr2:uid="{8D60319A-75F7-4C2B-8F94-7FE21085DEB7}"/>
  </bookViews>
  <sheets>
    <sheet name="Диаметр цилиндра" sheetId="1" r:id="rId1"/>
    <sheet name="Содержан. алюминия в сплаве" sheetId="2" r:id="rId2"/>
    <sheet name="Масса образца" sheetId="3" r:id="rId3"/>
    <sheet name="Диаметр конуса" sheetId="4" r:id="rId4"/>
    <sheet name="Измерения параллелепипида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5" l="1"/>
  <c r="E9" i="5"/>
  <c r="E2" i="4"/>
  <c r="E2" i="1"/>
  <c r="E2" i="2"/>
  <c r="C6" i="4" l="1"/>
  <c r="D6" i="4" s="1"/>
  <c r="C5" i="4"/>
  <c r="D5" i="4" s="1"/>
  <c r="C4" i="4"/>
  <c r="D4" i="4" s="1"/>
  <c r="C3" i="4"/>
  <c r="D3" i="4" s="1"/>
  <c r="C2" i="4"/>
  <c r="C23" i="5"/>
  <c r="H2" i="5"/>
  <c r="H2" i="3"/>
  <c r="C17" i="5"/>
  <c r="C18" i="5"/>
  <c r="D18" i="5" s="1"/>
  <c r="C16" i="5"/>
  <c r="F9" i="5"/>
  <c r="D16" i="5"/>
  <c r="C3" i="5"/>
  <c r="C4" i="5"/>
  <c r="D4" i="5" s="1"/>
  <c r="C10" i="5"/>
  <c r="C11" i="5"/>
  <c r="D11" i="5" s="1"/>
  <c r="C9" i="5"/>
  <c r="D9" i="5" s="1"/>
  <c r="C2" i="5"/>
  <c r="F2" i="2"/>
  <c r="F2" i="1"/>
  <c r="F2" i="3"/>
  <c r="E2" i="3"/>
  <c r="D2" i="4" l="1"/>
  <c r="E2" i="5"/>
  <c r="D17" i="5"/>
  <c r="D3" i="5"/>
  <c r="D10" i="5"/>
  <c r="D2" i="5"/>
  <c r="C3" i="3"/>
  <c r="D3" i="3" s="1"/>
  <c r="C2" i="3"/>
  <c r="C4" i="3"/>
  <c r="D4" i="3" s="1"/>
  <c r="G2" i="2"/>
  <c r="H2" i="2" s="1"/>
  <c r="G2" i="1"/>
  <c r="H2" i="1" s="1"/>
  <c r="I2" i="1" s="1"/>
  <c r="C2" i="2"/>
  <c r="D2" i="2" s="1"/>
  <c r="C3" i="2"/>
  <c r="D3" i="2" s="1"/>
  <c r="C4" i="2"/>
  <c r="D4" i="2" s="1"/>
  <c r="C5" i="2"/>
  <c r="D5" i="2" s="1"/>
  <c r="C6" i="2"/>
  <c r="D6" i="2" s="1"/>
  <c r="C3" i="1"/>
  <c r="C4" i="1"/>
  <c r="C5" i="1"/>
  <c r="C6" i="1"/>
  <c r="D6" i="1" s="1"/>
  <c r="C2" i="1"/>
  <c r="D2" i="1" s="1"/>
  <c r="D3" i="1"/>
  <c r="D4" i="1"/>
  <c r="D5" i="1"/>
  <c r="F2" i="4" l="1"/>
  <c r="G2" i="4" s="1"/>
  <c r="H2" i="4" s="1"/>
  <c r="I2" i="4" s="1"/>
  <c r="F16" i="5"/>
  <c r="G16" i="5" s="1"/>
  <c r="F2" i="5"/>
  <c r="G2" i="5" s="1"/>
  <c r="I2" i="5" s="1"/>
  <c r="G9" i="5"/>
  <c r="D2" i="3"/>
  <c r="G2" i="3" s="1"/>
  <c r="I2" i="2"/>
  <c r="H9" i="5" l="1"/>
  <c r="I9" i="5" s="1"/>
  <c r="H16" i="5"/>
  <c r="I16" i="5" s="1"/>
  <c r="I2" i="3"/>
</calcChain>
</file>

<file path=xl/sharedStrings.xml><?xml version="1.0" encoding="utf-8"?>
<sst xmlns="http://schemas.openxmlformats.org/spreadsheetml/2006/main" count="74" uniqueCount="36">
  <si>
    <t>n</t>
  </si>
  <si>
    <t>d, мм</t>
  </si>
  <si>
    <t>Среднее d</t>
  </si>
  <si>
    <t>Средне-квадратичная погрешность</t>
  </si>
  <si>
    <t>Абсол. погреш.</t>
  </si>
  <si>
    <t>Станд. отклонение</t>
  </si>
  <si>
    <t>Относ. погрешность</t>
  </si>
  <si>
    <r>
      <t>d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-d</t>
    </r>
    <r>
      <rPr>
        <vertAlign val="subscript"/>
        <sz val="12"/>
        <color theme="1"/>
        <rFont val="Calibri"/>
        <family val="2"/>
        <scheme val="minor"/>
      </rPr>
      <t>0</t>
    </r>
  </si>
  <si>
    <r>
      <t>(d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-d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2</t>
    </r>
  </si>
  <si>
    <t>Среднее m</t>
  </si>
  <si>
    <t>m, кг</t>
  </si>
  <si>
    <r>
      <t>m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-m</t>
    </r>
    <r>
      <rPr>
        <vertAlign val="subscript"/>
        <sz val="12"/>
        <color theme="1"/>
        <rFont val="Calibri"/>
        <family val="2"/>
        <scheme val="minor"/>
      </rPr>
      <t>0</t>
    </r>
  </si>
  <si>
    <r>
      <t>(m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-m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2</t>
    </r>
  </si>
  <si>
    <t>m, %</t>
  </si>
  <si>
    <r>
      <t>d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, мм</t>
    </r>
  </si>
  <si>
    <r>
      <t>m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, %</t>
    </r>
  </si>
  <si>
    <r>
      <t>m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, кг</t>
    </r>
  </si>
  <si>
    <t>a, мм</t>
  </si>
  <si>
    <t>b, мм</t>
  </si>
  <si>
    <t>h, мм</t>
  </si>
  <si>
    <r>
      <t>a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-a</t>
    </r>
    <r>
      <rPr>
        <vertAlign val="subscript"/>
        <sz val="12"/>
        <color theme="1"/>
        <rFont val="Calibri"/>
        <family val="2"/>
        <scheme val="minor"/>
      </rPr>
      <t>0</t>
    </r>
  </si>
  <si>
    <r>
      <t>(a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-a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2</t>
    </r>
  </si>
  <si>
    <t>Среднее a</t>
  </si>
  <si>
    <r>
      <t>b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-b</t>
    </r>
    <r>
      <rPr>
        <vertAlign val="subscript"/>
        <sz val="12"/>
        <color theme="1"/>
        <rFont val="Calibri"/>
        <family val="2"/>
        <scheme val="minor"/>
      </rPr>
      <t>0</t>
    </r>
  </si>
  <si>
    <r>
      <t>(b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-b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2</t>
    </r>
  </si>
  <si>
    <t>Среднее b</t>
  </si>
  <si>
    <r>
      <t>h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-h</t>
    </r>
    <r>
      <rPr>
        <vertAlign val="subscript"/>
        <sz val="12"/>
        <color theme="1"/>
        <rFont val="Calibri"/>
        <family val="2"/>
        <scheme val="minor"/>
      </rPr>
      <t>0</t>
    </r>
  </si>
  <si>
    <r>
      <t>(h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-h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2</t>
    </r>
  </si>
  <si>
    <t>Среднее h</t>
  </si>
  <si>
    <r>
      <t>a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, мм</t>
    </r>
  </si>
  <si>
    <r>
      <t>b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, мм</t>
    </r>
  </si>
  <si>
    <r>
      <t>h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, мм</t>
    </r>
  </si>
  <si>
    <r>
      <t>12,8</t>
    </r>
    <r>
      <rPr>
        <sz val="12"/>
        <color theme="1"/>
        <rFont val="Calibri"/>
        <family val="2"/>
      </rPr>
      <t>±0,2</t>
    </r>
  </si>
  <si>
    <r>
      <t>b</t>
    </r>
    <r>
      <rPr>
        <vertAlign val="subscript"/>
        <sz val="12"/>
        <color theme="1"/>
        <rFont val="Calibri"/>
        <family val="2"/>
        <scheme val="minor"/>
      </rPr>
      <t>эксп.</t>
    </r>
  </si>
  <si>
    <r>
      <t>V</t>
    </r>
    <r>
      <rPr>
        <vertAlign val="subscript"/>
        <sz val="12"/>
        <color theme="1"/>
        <rFont val="Calibri"/>
        <family val="2"/>
        <scheme val="minor"/>
      </rPr>
      <t>параллелепипеда</t>
    </r>
  </si>
  <si>
    <r>
      <t>В результате определения диаметра основания конуса получены следующие значения (в мм): 37.56, 37.58, 37.54, 37.55, 37.57. Вычислить погрешность эксперимента средствами Excel. Результаты оформить в виде таблицы. В качестве d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 xml:space="preserve"> выбрать 37.55.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</si>
</sst>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8889-87BE-430E-A23D-C41DD07D9953}">
  <dimension ref="A1:I8"/>
  <sheetViews>
    <sheetView tabSelected="1" workbookViewId="0">
      <selection activeCell="D8" sqref="D8"/>
    </sheetView>
  </sheetViews>
  <sheetFormatPr defaultColWidth="8.85546875" defaultRowHeight="15.75" x14ac:dyDescent="0.25"/>
  <cols>
    <col min="1" max="4" width="8.85546875" style="2"/>
    <col min="5" max="5" width="10.28515625" style="2" customWidth="1"/>
    <col min="6" max="6" width="15.28515625" style="2" customWidth="1"/>
    <col min="7" max="7" width="12.28515625" style="2" customWidth="1"/>
    <col min="8" max="8" width="8.85546875" style="2"/>
    <col min="9" max="9" width="14" style="2" customWidth="1"/>
    <col min="10" max="16384" width="8.85546875" style="2"/>
  </cols>
  <sheetData>
    <row r="1" spans="1:9" ht="47.25" x14ac:dyDescent="0.25">
      <c r="A1" s="3" t="s">
        <v>0</v>
      </c>
      <c r="B1" s="3" t="s">
        <v>1</v>
      </c>
      <c r="C1" s="3" t="s">
        <v>7</v>
      </c>
      <c r="D1" s="3" t="s">
        <v>8</v>
      </c>
      <c r="E1" s="3" t="s">
        <v>2</v>
      </c>
      <c r="F1" s="3" t="s">
        <v>3</v>
      </c>
      <c r="G1" s="3" t="s">
        <v>5</v>
      </c>
      <c r="H1" s="3" t="s">
        <v>4</v>
      </c>
      <c r="I1" s="3" t="s">
        <v>6</v>
      </c>
    </row>
    <row r="2" spans="1:9" x14ac:dyDescent="0.25">
      <c r="A2" s="4">
        <v>1</v>
      </c>
      <c r="B2" s="4">
        <v>14.85</v>
      </c>
      <c r="C2" s="4">
        <f>B2-$B$8</f>
        <v>4.9999999999998934E-2</v>
      </c>
      <c r="D2" s="4">
        <f>POWER(C2, 2)</f>
        <v>2.4999999999998934E-3</v>
      </c>
      <c r="E2" s="9">
        <f>$B$8+1/A6*SUM(C2:C6)</f>
        <v>14.818</v>
      </c>
      <c r="F2" s="9">
        <f>(1/(A6*(A6-1))*(SUM(D2:D6)-5*POWER(E2-B8,2)))</f>
        <v>1.3400000000000247E-4</v>
      </c>
      <c r="G2" s="9">
        <f>SQRT(F2)</f>
        <v>1.1575836902790333E-2</v>
      </c>
      <c r="H2" s="9">
        <f>2.57*G2</f>
        <v>2.9749900840171154E-2</v>
      </c>
      <c r="I2" s="9">
        <f>H2/E2*100</f>
        <v>0.20076866540809254</v>
      </c>
    </row>
    <row r="3" spans="1:9" x14ac:dyDescent="0.25">
      <c r="A3" s="4">
        <v>2</v>
      </c>
      <c r="B3" s="4">
        <v>14.8</v>
      </c>
      <c r="C3" s="4">
        <f t="shared" ref="C3:C6" si="0">B3-$B$8</f>
        <v>0</v>
      </c>
      <c r="D3" s="4">
        <f t="shared" ref="D3:D6" si="1">POWER(C3, 2)</f>
        <v>0</v>
      </c>
      <c r="E3" s="9"/>
      <c r="F3" s="9"/>
      <c r="G3" s="9"/>
      <c r="H3" s="9"/>
      <c r="I3" s="9"/>
    </row>
    <row r="4" spans="1:9" x14ac:dyDescent="0.25">
      <c r="A4" s="4">
        <v>3</v>
      </c>
      <c r="B4" s="4">
        <v>14.79</v>
      </c>
      <c r="C4" s="4">
        <f t="shared" si="0"/>
        <v>-1.0000000000001563E-2</v>
      </c>
      <c r="D4" s="4">
        <f t="shared" si="1"/>
        <v>1.0000000000003127E-4</v>
      </c>
      <c r="E4" s="9"/>
      <c r="F4" s="9"/>
      <c r="G4" s="9"/>
      <c r="H4" s="9"/>
      <c r="I4" s="9"/>
    </row>
    <row r="5" spans="1:9" x14ac:dyDescent="0.25">
      <c r="A5" s="4">
        <v>4</v>
      </c>
      <c r="B5" s="4">
        <v>14.84</v>
      </c>
      <c r="C5" s="4">
        <f t="shared" si="0"/>
        <v>3.9999999999999147E-2</v>
      </c>
      <c r="D5" s="4">
        <f t="shared" si="1"/>
        <v>1.5999999999999318E-3</v>
      </c>
      <c r="E5" s="9"/>
      <c r="F5" s="9"/>
      <c r="G5" s="9"/>
      <c r="H5" s="9"/>
      <c r="I5" s="9"/>
    </row>
    <row r="6" spans="1:9" x14ac:dyDescent="0.25">
      <c r="A6" s="4">
        <v>5</v>
      </c>
      <c r="B6" s="4">
        <v>14.81</v>
      </c>
      <c r="C6" s="4">
        <f t="shared" si="0"/>
        <v>9.9999999999997868E-3</v>
      </c>
      <c r="D6" s="4">
        <f t="shared" si="1"/>
        <v>9.9999999999995736E-5</v>
      </c>
      <c r="E6" s="9"/>
      <c r="F6" s="9"/>
      <c r="G6" s="9"/>
      <c r="H6" s="9"/>
      <c r="I6" s="9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ht="18.75" x14ac:dyDescent="0.25">
      <c r="A8" s="4" t="s">
        <v>14</v>
      </c>
      <c r="B8" s="4">
        <v>14.8</v>
      </c>
      <c r="C8" s="1"/>
      <c r="D8" s="1"/>
      <c r="E8" s="1"/>
      <c r="F8" s="1"/>
      <c r="G8" s="1"/>
      <c r="H8" s="1"/>
      <c r="I8" s="1"/>
    </row>
  </sheetData>
  <mergeCells count="5">
    <mergeCell ref="E2:E6"/>
    <mergeCell ref="F2:F6"/>
    <mergeCell ref="G2:G6"/>
    <mergeCell ref="H2:H6"/>
    <mergeCell ref="I2:I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2830-4C5E-459C-B607-F431D8ACD887}">
  <dimension ref="A1:I8"/>
  <sheetViews>
    <sheetView workbookViewId="0">
      <selection activeCell="E2" sqref="E2:E6"/>
    </sheetView>
  </sheetViews>
  <sheetFormatPr defaultRowHeight="15" x14ac:dyDescent="0.25"/>
  <cols>
    <col min="4" max="4" width="11.28515625" customWidth="1"/>
    <col min="5" max="5" width="10.5703125" customWidth="1"/>
    <col min="6" max="6" width="15.28515625" customWidth="1"/>
    <col min="7" max="7" width="12.28515625" customWidth="1"/>
    <col min="9" max="9" width="13.140625" customWidth="1"/>
  </cols>
  <sheetData>
    <row r="1" spans="1:9" ht="47.25" x14ac:dyDescent="0.25">
      <c r="A1" s="3" t="s">
        <v>0</v>
      </c>
      <c r="B1" s="3" t="s">
        <v>13</v>
      </c>
      <c r="C1" s="3" t="s">
        <v>11</v>
      </c>
      <c r="D1" s="3" t="s">
        <v>12</v>
      </c>
      <c r="E1" s="3" t="s">
        <v>9</v>
      </c>
      <c r="F1" s="3" t="s">
        <v>3</v>
      </c>
      <c r="G1" s="3" t="s">
        <v>5</v>
      </c>
      <c r="H1" s="3" t="s">
        <v>4</v>
      </c>
      <c r="I1" s="3" t="s">
        <v>6</v>
      </c>
    </row>
    <row r="2" spans="1:9" ht="15.75" x14ac:dyDescent="0.25">
      <c r="A2" s="4">
        <v>1</v>
      </c>
      <c r="B2" s="4">
        <v>7.48</v>
      </c>
      <c r="C2" s="4">
        <f>B2-$B$8</f>
        <v>0</v>
      </c>
      <c r="D2" s="4">
        <f>POWER(C2, 2)</f>
        <v>0</v>
      </c>
      <c r="E2" s="9">
        <f>$B$8+1/A6*SUM(C2:C6)</f>
        <v>7.492</v>
      </c>
      <c r="F2" s="9">
        <f>(1/(A6*(A6-1)))*(SUM(D2:D6)-5*POWER(E2-B8, 2))</f>
        <v>7.399999999999879E-5</v>
      </c>
      <c r="G2" s="9">
        <f>SQRT(F2)</f>
        <v>8.6023252670425557E-3</v>
      </c>
      <c r="H2" s="9">
        <f>2.57*G2</f>
        <v>2.2107975936299366E-2</v>
      </c>
      <c r="I2" s="9">
        <f>H2/E2*100</f>
        <v>0.29508777277495152</v>
      </c>
    </row>
    <row r="3" spans="1:9" ht="15.75" x14ac:dyDescent="0.25">
      <c r="A3" s="4">
        <v>2</v>
      </c>
      <c r="B3" s="4">
        <v>7.49</v>
      </c>
      <c r="C3" s="4">
        <f t="shared" ref="C3:C6" si="0">B3-$B$8</f>
        <v>9.9999999999997868E-3</v>
      </c>
      <c r="D3" s="4">
        <f t="shared" ref="D3:D6" si="1">POWER(C3, 2)</f>
        <v>9.9999999999995736E-5</v>
      </c>
      <c r="E3" s="9"/>
      <c r="F3" s="9"/>
      <c r="G3" s="9"/>
      <c r="H3" s="9"/>
      <c r="I3" s="9"/>
    </row>
    <row r="4" spans="1:9" ht="15.75" x14ac:dyDescent="0.25">
      <c r="A4" s="4">
        <v>3</v>
      </c>
      <c r="B4" s="4">
        <v>7.52</v>
      </c>
      <c r="C4" s="4">
        <f t="shared" si="0"/>
        <v>3.9999999999999147E-2</v>
      </c>
      <c r="D4" s="4">
        <f t="shared" si="1"/>
        <v>1.5999999999999318E-3</v>
      </c>
      <c r="E4" s="9"/>
      <c r="F4" s="9"/>
      <c r="G4" s="9"/>
      <c r="H4" s="9"/>
      <c r="I4" s="9"/>
    </row>
    <row r="5" spans="1:9" ht="15.75" x14ac:dyDescent="0.25">
      <c r="A5" s="4">
        <v>4</v>
      </c>
      <c r="B5" s="4">
        <v>7.47</v>
      </c>
      <c r="C5" s="4">
        <f t="shared" si="0"/>
        <v>-1.0000000000000675E-2</v>
      </c>
      <c r="D5" s="4">
        <f t="shared" si="1"/>
        <v>1.000000000000135E-4</v>
      </c>
      <c r="E5" s="9"/>
      <c r="F5" s="9"/>
      <c r="G5" s="9"/>
      <c r="H5" s="9"/>
      <c r="I5" s="9"/>
    </row>
    <row r="6" spans="1:9" ht="15.75" x14ac:dyDescent="0.25">
      <c r="A6" s="4">
        <v>5</v>
      </c>
      <c r="B6" s="4">
        <v>7.5</v>
      </c>
      <c r="C6" s="4">
        <f t="shared" si="0"/>
        <v>1.9999999999999574E-2</v>
      </c>
      <c r="D6" s="4">
        <f t="shared" si="1"/>
        <v>3.9999999999998294E-4</v>
      </c>
      <c r="E6" s="9"/>
      <c r="F6" s="9"/>
      <c r="G6" s="9"/>
      <c r="H6" s="9"/>
      <c r="I6" s="9"/>
    </row>
    <row r="7" spans="1:9" ht="15.75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ht="18.75" x14ac:dyDescent="0.25">
      <c r="A8" s="4" t="s">
        <v>15</v>
      </c>
      <c r="B8" s="4">
        <v>7.48</v>
      </c>
      <c r="C8" s="1"/>
      <c r="D8" s="1"/>
      <c r="E8" s="1"/>
      <c r="F8" s="1"/>
      <c r="G8" s="1"/>
      <c r="H8" s="1"/>
      <c r="I8" s="1"/>
    </row>
  </sheetData>
  <mergeCells count="5">
    <mergeCell ref="E2:E6"/>
    <mergeCell ref="F2:F6"/>
    <mergeCell ref="G2:G6"/>
    <mergeCell ref="H2:H6"/>
    <mergeCell ref="I2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7B05-FE59-4D4C-8FF7-6E411900102B}">
  <dimension ref="A1:I8"/>
  <sheetViews>
    <sheetView workbookViewId="0">
      <selection activeCell="E2" sqref="E2:E4"/>
    </sheetView>
  </sheetViews>
  <sheetFormatPr defaultRowHeight="15" x14ac:dyDescent="0.25"/>
  <cols>
    <col min="5" max="5" width="10.140625" customWidth="1"/>
    <col min="6" max="6" width="15.42578125" customWidth="1"/>
    <col min="7" max="7" width="13.5703125" customWidth="1"/>
    <col min="9" max="9" width="13.7109375" customWidth="1"/>
  </cols>
  <sheetData>
    <row r="1" spans="1:9" s="6" customFormat="1" ht="47.25" x14ac:dyDescent="0.25">
      <c r="A1" s="3" t="s">
        <v>0</v>
      </c>
      <c r="B1" s="3" t="s">
        <v>10</v>
      </c>
      <c r="C1" s="3" t="s">
        <v>11</v>
      </c>
      <c r="D1" s="3" t="s">
        <v>12</v>
      </c>
      <c r="E1" s="3" t="s">
        <v>9</v>
      </c>
      <c r="F1" s="3" t="s">
        <v>3</v>
      </c>
      <c r="G1" s="3" t="s">
        <v>5</v>
      </c>
      <c r="H1" s="3" t="s">
        <v>4</v>
      </c>
      <c r="I1" s="3" t="s">
        <v>6</v>
      </c>
    </row>
    <row r="2" spans="1:9" ht="15.75" x14ac:dyDescent="0.25">
      <c r="A2" s="4">
        <v>1</v>
      </c>
      <c r="B2" s="4">
        <v>47.12</v>
      </c>
      <c r="C2" s="4">
        <f>B2-$B$6</f>
        <v>1.9999999999996021E-2</v>
      </c>
      <c r="D2" s="4">
        <f>POWER(C2, 2)</f>
        <v>3.9999999999984086E-4</v>
      </c>
      <c r="E2" s="10">
        <f>$B$6+1/A4*SUM(C2:C4)</f>
        <v>47.11</v>
      </c>
      <c r="F2" s="10">
        <f>(1/(A4*(A4-1))*(SUM(D2:D4)-3*POWER(E2-B6,2)))</f>
        <v>2.3333333333335886E-4</v>
      </c>
      <c r="G2" s="10">
        <f>SQRT(F2)</f>
        <v>1.5275252316520303E-2</v>
      </c>
      <c r="H2" s="10">
        <f>3.182*G2</f>
        <v>4.8605852871167601E-2</v>
      </c>
      <c r="I2" s="10">
        <f>H2/E2*100</f>
        <v>0.10317523428394736</v>
      </c>
    </row>
    <row r="3" spans="1:9" ht="15.75" x14ac:dyDescent="0.25">
      <c r="A3" s="4">
        <v>2</v>
      </c>
      <c r="B3" s="4">
        <v>47.08</v>
      </c>
      <c r="C3" s="4">
        <f>B3-$B$6</f>
        <v>-2.0000000000003126E-2</v>
      </c>
      <c r="D3" s="4">
        <f t="shared" ref="D3:D4" si="0">POWER(C3, 2)</f>
        <v>4.0000000000012508E-4</v>
      </c>
      <c r="E3" s="11"/>
      <c r="F3" s="11"/>
      <c r="G3" s="11"/>
      <c r="H3" s="11"/>
      <c r="I3" s="11"/>
    </row>
    <row r="4" spans="1:9" ht="15.75" x14ac:dyDescent="0.25">
      <c r="A4" s="4">
        <v>3</v>
      </c>
      <c r="B4" s="4">
        <v>47.13</v>
      </c>
      <c r="C4" s="4">
        <f>B4-$B$6</f>
        <v>3.0000000000001137E-2</v>
      </c>
      <c r="D4" s="4">
        <f t="shared" si="0"/>
        <v>9.0000000000006817E-4</v>
      </c>
      <c r="E4" s="12"/>
      <c r="F4" s="12"/>
      <c r="G4" s="12"/>
      <c r="H4" s="12"/>
      <c r="I4" s="12"/>
    </row>
    <row r="5" spans="1:9" ht="14.45" customHeight="1" x14ac:dyDescent="0.25"/>
    <row r="6" spans="1:9" ht="14.45" customHeight="1" x14ac:dyDescent="0.25">
      <c r="A6" s="4" t="s">
        <v>16</v>
      </c>
      <c r="B6" s="4">
        <v>47.1</v>
      </c>
    </row>
    <row r="7" spans="1:9" ht="15.75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ht="15.75" x14ac:dyDescent="0.25">
      <c r="C8" s="1"/>
      <c r="D8" s="1"/>
      <c r="E8" s="1"/>
      <c r="F8" s="1"/>
      <c r="G8" s="1"/>
      <c r="H8" s="1"/>
      <c r="I8" s="1"/>
    </row>
  </sheetData>
  <mergeCells count="5">
    <mergeCell ref="E2:E4"/>
    <mergeCell ref="F2:F4"/>
    <mergeCell ref="G2:G4"/>
    <mergeCell ref="H2:H4"/>
    <mergeCell ref="I2:I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CE6AF-11B6-41CA-9904-0BF6C4C55EBB}">
  <dimension ref="A1:I15"/>
  <sheetViews>
    <sheetView workbookViewId="0">
      <selection activeCell="E2" sqref="E2:E6"/>
    </sheetView>
  </sheetViews>
  <sheetFormatPr defaultColWidth="8.85546875" defaultRowHeight="15.75" x14ac:dyDescent="0.25"/>
  <cols>
    <col min="1" max="16384" width="8.85546875" style="8"/>
  </cols>
  <sheetData>
    <row r="1" spans="1:9" ht="78.75" x14ac:dyDescent="0.25">
      <c r="A1" s="3" t="s">
        <v>0</v>
      </c>
      <c r="B1" s="3" t="s">
        <v>1</v>
      </c>
      <c r="C1" s="3" t="s">
        <v>7</v>
      </c>
      <c r="D1" s="3" t="s">
        <v>8</v>
      </c>
      <c r="E1" s="3" t="s">
        <v>2</v>
      </c>
      <c r="F1" s="3" t="s">
        <v>3</v>
      </c>
      <c r="G1" s="3" t="s">
        <v>5</v>
      </c>
      <c r="H1" s="3" t="s">
        <v>4</v>
      </c>
      <c r="I1" s="3" t="s">
        <v>6</v>
      </c>
    </row>
    <row r="2" spans="1:9" x14ac:dyDescent="0.25">
      <c r="A2" s="5">
        <v>1</v>
      </c>
      <c r="B2" s="5">
        <v>37.56</v>
      </c>
      <c r="C2" s="5">
        <f>B2-$B$8</f>
        <v>1.0000000000005116E-2</v>
      </c>
      <c r="D2" s="5">
        <f>POWER(C2, 2)</f>
        <v>1.0000000000010231E-4</v>
      </c>
      <c r="E2" s="9">
        <f>$B$8+1/A6*SUM(C2:C6)</f>
        <v>37.56</v>
      </c>
      <c r="F2" s="9">
        <f>(1/(A6*(A6-1))*(SUM(D2:D6)-5*POWER(E2-B8,2)))</f>
        <v>4.9999999999987209E-5</v>
      </c>
      <c r="G2" s="9">
        <f>SQRT(F2)</f>
        <v>7.0710678118645707E-3</v>
      </c>
      <c r="H2" s="9">
        <f>2.57*G2</f>
        <v>1.8172644276491946E-2</v>
      </c>
      <c r="I2" s="9">
        <f>H2/E2*100</f>
        <v>4.8382971982140428E-2</v>
      </c>
    </row>
    <row r="3" spans="1:9" x14ac:dyDescent="0.25">
      <c r="A3" s="5">
        <v>2</v>
      </c>
      <c r="B3" s="5">
        <v>37.58</v>
      </c>
      <c r="C3" s="5">
        <f t="shared" ref="C3:C6" si="0">B3-$B$8</f>
        <v>3.0000000000001137E-2</v>
      </c>
      <c r="D3" s="5">
        <f t="shared" ref="D3:D6" si="1">POWER(C3, 2)</f>
        <v>9.0000000000006817E-4</v>
      </c>
      <c r="E3" s="9"/>
      <c r="F3" s="9"/>
      <c r="G3" s="9"/>
      <c r="H3" s="9"/>
      <c r="I3" s="9"/>
    </row>
    <row r="4" spans="1:9" x14ac:dyDescent="0.25">
      <c r="A4" s="5">
        <v>3</v>
      </c>
      <c r="B4" s="5">
        <v>37.54</v>
      </c>
      <c r="C4" s="5">
        <f t="shared" si="0"/>
        <v>-9.9999999999980105E-3</v>
      </c>
      <c r="D4" s="5">
        <f t="shared" si="1"/>
        <v>9.9999999999960215E-5</v>
      </c>
      <c r="E4" s="9"/>
      <c r="F4" s="9"/>
      <c r="G4" s="9"/>
      <c r="H4" s="9"/>
      <c r="I4" s="9"/>
    </row>
    <row r="5" spans="1:9" x14ac:dyDescent="0.25">
      <c r="A5" s="5">
        <v>4</v>
      </c>
      <c r="B5" s="5">
        <v>37.549999999999997</v>
      </c>
      <c r="C5" s="5">
        <f t="shared" si="0"/>
        <v>0</v>
      </c>
      <c r="D5" s="5">
        <f t="shared" si="1"/>
        <v>0</v>
      </c>
      <c r="E5" s="9"/>
      <c r="F5" s="9"/>
      <c r="G5" s="9"/>
      <c r="H5" s="9"/>
      <c r="I5" s="9"/>
    </row>
    <row r="6" spans="1:9" x14ac:dyDescent="0.25">
      <c r="A6" s="5">
        <v>5</v>
      </c>
      <c r="B6" s="5">
        <v>37.57</v>
      </c>
      <c r="C6" s="5">
        <f t="shared" si="0"/>
        <v>2.0000000000003126E-2</v>
      </c>
      <c r="D6" s="5">
        <f t="shared" si="1"/>
        <v>4.0000000000012508E-4</v>
      </c>
      <c r="E6" s="9"/>
      <c r="F6" s="9"/>
      <c r="G6" s="9"/>
      <c r="H6" s="9"/>
      <c r="I6" s="9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ht="18.75" x14ac:dyDescent="0.25">
      <c r="A8" s="5" t="s">
        <v>14</v>
      </c>
      <c r="B8" s="5">
        <v>37.549999999999997</v>
      </c>
      <c r="C8" s="1"/>
      <c r="D8" s="1"/>
      <c r="E8" s="1"/>
      <c r="F8" s="1"/>
      <c r="G8" s="1"/>
      <c r="H8" s="1"/>
      <c r="I8" s="1"/>
    </row>
    <row r="10" spans="1:9" ht="15.75" customHeight="1" x14ac:dyDescent="0.25">
      <c r="A10" s="13" t="s">
        <v>35</v>
      </c>
      <c r="B10" s="13"/>
      <c r="C10" s="13"/>
      <c r="D10" s="13"/>
      <c r="E10" s="13"/>
      <c r="F10" s="13"/>
    </row>
    <row r="11" spans="1:9" x14ac:dyDescent="0.25">
      <c r="A11" s="13"/>
      <c r="B11" s="13"/>
      <c r="C11" s="13"/>
      <c r="D11" s="13"/>
      <c r="E11" s="13"/>
      <c r="F11" s="13"/>
    </row>
    <row r="12" spans="1:9" x14ac:dyDescent="0.25">
      <c r="A12" s="13"/>
      <c r="B12" s="13"/>
      <c r="C12" s="13"/>
      <c r="D12" s="13"/>
      <c r="E12" s="13"/>
      <c r="F12" s="13"/>
    </row>
    <row r="13" spans="1:9" x14ac:dyDescent="0.25">
      <c r="A13" s="13"/>
      <c r="B13" s="13"/>
      <c r="C13" s="13"/>
      <c r="D13" s="13"/>
      <c r="E13" s="13"/>
      <c r="F13" s="13"/>
    </row>
    <row r="14" spans="1:9" x14ac:dyDescent="0.25">
      <c r="A14" s="13"/>
      <c r="B14" s="13"/>
      <c r="C14" s="13"/>
      <c r="D14" s="13"/>
      <c r="E14" s="13"/>
      <c r="F14" s="13"/>
    </row>
    <row r="15" spans="1:9" x14ac:dyDescent="0.25">
      <c r="A15" s="13"/>
      <c r="B15" s="13"/>
      <c r="C15" s="13"/>
      <c r="D15" s="13"/>
      <c r="E15" s="13"/>
      <c r="F15" s="13"/>
    </row>
  </sheetData>
  <mergeCells count="6">
    <mergeCell ref="I2:I6"/>
    <mergeCell ref="A10:F15"/>
    <mergeCell ref="E2:E6"/>
    <mergeCell ref="F2:F6"/>
    <mergeCell ref="G2:G6"/>
    <mergeCell ref="H2:H6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0E45-B11B-453C-89F3-F286E7E08021}">
  <dimension ref="A1:O23"/>
  <sheetViews>
    <sheetView workbookViewId="0">
      <selection activeCell="E16" sqref="E16:E18"/>
    </sheetView>
  </sheetViews>
  <sheetFormatPr defaultColWidth="8.85546875" defaultRowHeight="15.75" x14ac:dyDescent="0.25"/>
  <cols>
    <col min="1" max="2" width="7.28515625" style="1" customWidth="1"/>
    <col min="3" max="3" width="9" style="1" customWidth="1"/>
    <col min="4" max="4" width="8.85546875" style="1" customWidth="1"/>
    <col min="5" max="5" width="10" style="1" customWidth="1"/>
    <col min="6" max="6" width="14.28515625" style="1" customWidth="1"/>
    <col min="7" max="7" width="13.28515625" style="1" customWidth="1"/>
    <col min="8" max="8" width="10.85546875" style="1" bestFit="1" customWidth="1"/>
    <col min="9" max="9" width="13.7109375" style="1" customWidth="1"/>
    <col min="10" max="10" width="8.85546875" style="1"/>
    <col min="11" max="13" width="8.85546875" style="1" customWidth="1"/>
    <col min="14" max="14" width="8.85546875" style="1"/>
    <col min="15" max="15" width="8.85546875" style="1" customWidth="1"/>
    <col min="16" max="16384" width="8.85546875" style="1"/>
  </cols>
  <sheetData>
    <row r="1" spans="1:15" s="7" customFormat="1" ht="63" x14ac:dyDescent="0.25">
      <c r="A1" s="3" t="s">
        <v>0</v>
      </c>
      <c r="B1" s="3" t="s">
        <v>17</v>
      </c>
      <c r="C1" s="3" t="s">
        <v>20</v>
      </c>
      <c r="D1" s="3" t="s">
        <v>21</v>
      </c>
      <c r="E1" s="3" t="s">
        <v>22</v>
      </c>
      <c r="F1" s="3" t="s">
        <v>3</v>
      </c>
      <c r="G1" s="3" t="s">
        <v>5</v>
      </c>
      <c r="H1" s="3" t="s">
        <v>4</v>
      </c>
      <c r="I1" s="3" t="s">
        <v>6</v>
      </c>
    </row>
    <row r="2" spans="1:15" x14ac:dyDescent="0.25">
      <c r="A2" s="5">
        <v>1</v>
      </c>
      <c r="B2" s="5">
        <v>12.7</v>
      </c>
      <c r="C2" s="5">
        <f>B2-$B$6</f>
        <v>0</v>
      </c>
      <c r="D2" s="5">
        <f>POWER(C2, 2)</f>
        <v>0</v>
      </c>
      <c r="E2" s="10">
        <f>$B$6+1/A4*SUM(C2:C4)</f>
        <v>12.7</v>
      </c>
      <c r="F2" s="10">
        <f>(1/(A4*(A4-1))*(SUM(D2:D4)-3*POWER(E2-B6,2)))</f>
        <v>0</v>
      </c>
      <c r="G2" s="10">
        <f>SQRT(F2)</f>
        <v>0</v>
      </c>
      <c r="H2" s="10">
        <f>3.182*G2</f>
        <v>0</v>
      </c>
      <c r="I2" s="10">
        <f>H2/E2*100</f>
        <v>0</v>
      </c>
    </row>
    <row r="3" spans="1:15" x14ac:dyDescent="0.25">
      <c r="A3" s="5">
        <v>2</v>
      </c>
      <c r="B3" s="5">
        <v>12.7</v>
      </c>
      <c r="C3" s="5">
        <f>B3-$B$6</f>
        <v>0</v>
      </c>
      <c r="D3" s="5">
        <f t="shared" ref="D3:D4" si="0">POWER(C3, 2)</f>
        <v>0</v>
      </c>
      <c r="E3" s="11"/>
      <c r="F3" s="11"/>
      <c r="G3" s="11"/>
      <c r="H3" s="11"/>
      <c r="I3" s="11"/>
    </row>
    <row r="4" spans="1:15" x14ac:dyDescent="0.25">
      <c r="A4" s="5">
        <v>3</v>
      </c>
      <c r="B4" s="5">
        <v>12.7</v>
      </c>
      <c r="C4" s="5">
        <f>B4-$B$6</f>
        <v>0</v>
      </c>
      <c r="D4" s="5">
        <f t="shared" si="0"/>
        <v>0</v>
      </c>
      <c r="E4" s="12"/>
      <c r="F4" s="12"/>
      <c r="G4" s="12"/>
      <c r="H4" s="12"/>
      <c r="I4" s="12"/>
    </row>
    <row r="6" spans="1:15" ht="18.75" x14ac:dyDescent="0.25">
      <c r="A6" s="5" t="s">
        <v>29</v>
      </c>
      <c r="B6" s="5">
        <v>12.7</v>
      </c>
    </row>
    <row r="7" spans="1:15" s="7" customFormat="1" x14ac:dyDescent="0.25">
      <c r="M7" s="1"/>
      <c r="N7" s="1"/>
      <c r="O7" s="1"/>
    </row>
    <row r="8" spans="1:15" s="7" customFormat="1" ht="63" x14ac:dyDescent="0.25">
      <c r="A8" s="3" t="s">
        <v>0</v>
      </c>
      <c r="B8" s="3" t="s">
        <v>18</v>
      </c>
      <c r="C8" s="3" t="s">
        <v>23</v>
      </c>
      <c r="D8" s="3" t="s">
        <v>24</v>
      </c>
      <c r="E8" s="3" t="s">
        <v>25</v>
      </c>
      <c r="F8" s="3" t="s">
        <v>3</v>
      </c>
      <c r="G8" s="3" t="s">
        <v>5</v>
      </c>
      <c r="H8" s="3" t="s">
        <v>4</v>
      </c>
      <c r="I8" s="3" t="s">
        <v>6</v>
      </c>
    </row>
    <row r="9" spans="1:15" x14ac:dyDescent="0.25">
      <c r="A9" s="5">
        <v>1</v>
      </c>
      <c r="B9" s="5">
        <v>12.7</v>
      </c>
      <c r="C9" s="5">
        <f>B9-$B$13</f>
        <v>-0.10000000000000142</v>
      </c>
      <c r="D9" s="5">
        <f>POWER(C9, 2)</f>
        <v>1.0000000000000285E-2</v>
      </c>
      <c r="E9" s="10">
        <f>$B$13+1/A11*SUM(C9:C11)</f>
        <v>12.8</v>
      </c>
      <c r="F9" s="10">
        <f>(1/(A11*(A11-1))*(SUM(D9:D11)-3*POWER(E9-B13,2)))</f>
        <v>3.3333333333333687E-3</v>
      </c>
      <c r="G9" s="10">
        <f>SQRT(F9)</f>
        <v>5.773502691896288E-2</v>
      </c>
      <c r="H9" s="10">
        <f>3.182*G9</f>
        <v>0.18371285565613987</v>
      </c>
      <c r="I9" s="10">
        <f>H9/E9*100</f>
        <v>1.4352566848135926</v>
      </c>
    </row>
    <row r="10" spans="1:15" x14ac:dyDescent="0.25">
      <c r="A10" s="5">
        <v>2</v>
      </c>
      <c r="B10" s="5">
        <v>12.8</v>
      </c>
      <c r="C10" s="5">
        <f>B10-$B$13</f>
        <v>0</v>
      </c>
      <c r="D10" s="5">
        <f t="shared" ref="D10:D11" si="1">POWER(C10, 2)</f>
        <v>0</v>
      </c>
      <c r="E10" s="11"/>
      <c r="F10" s="11"/>
      <c r="G10" s="11"/>
      <c r="H10" s="11"/>
      <c r="I10" s="11"/>
    </row>
    <row r="11" spans="1:15" x14ac:dyDescent="0.25">
      <c r="A11" s="5">
        <v>3</v>
      </c>
      <c r="B11" s="5">
        <v>12.9</v>
      </c>
      <c r="C11" s="5">
        <f>B11-$B$13</f>
        <v>9.9999999999999645E-2</v>
      </c>
      <c r="D11" s="5">
        <f t="shared" si="1"/>
        <v>9.9999999999999291E-3</v>
      </c>
      <c r="E11" s="12"/>
      <c r="F11" s="12"/>
      <c r="G11" s="12"/>
      <c r="H11" s="12"/>
      <c r="I11" s="12"/>
    </row>
    <row r="12" spans="1:15" s="7" customFormat="1" x14ac:dyDescent="0.25"/>
    <row r="13" spans="1:15" ht="18.75" x14ac:dyDescent="0.25">
      <c r="A13" s="5" t="s">
        <v>30</v>
      </c>
      <c r="B13" s="5">
        <v>12.8</v>
      </c>
      <c r="D13" s="5" t="s">
        <v>33</v>
      </c>
      <c r="E13" s="5" t="s">
        <v>32</v>
      </c>
    </row>
    <row r="15" spans="1:15" s="7" customFormat="1" ht="63" x14ac:dyDescent="0.25">
      <c r="A15" s="3" t="s">
        <v>0</v>
      </c>
      <c r="B15" s="3" t="s">
        <v>19</v>
      </c>
      <c r="C15" s="3" t="s">
        <v>26</v>
      </c>
      <c r="D15" s="3" t="s">
        <v>27</v>
      </c>
      <c r="E15" s="3" t="s">
        <v>28</v>
      </c>
      <c r="F15" s="3" t="s">
        <v>3</v>
      </c>
      <c r="G15" s="3" t="s">
        <v>5</v>
      </c>
      <c r="H15" s="3" t="s">
        <v>4</v>
      </c>
      <c r="I15" s="3" t="s">
        <v>6</v>
      </c>
    </row>
    <row r="16" spans="1:15" x14ac:dyDescent="0.25">
      <c r="A16" s="5">
        <v>1</v>
      </c>
      <c r="B16" s="5">
        <v>14.8</v>
      </c>
      <c r="C16" s="5">
        <f>B16-$B$20</f>
        <v>0.10000000000000142</v>
      </c>
      <c r="D16" s="5">
        <f>POWER(C16, 2)</f>
        <v>1.0000000000000285E-2</v>
      </c>
      <c r="E16" s="10">
        <f>$B$20+1/A18*SUM(C16:C18)</f>
        <v>14.8</v>
      </c>
      <c r="F16" s="10">
        <f>(1/(A18*(A18-1))*(SUM(D16:D18)-3*POWER(E16-B20,2)))</f>
        <v>3.3333333333333097E-3</v>
      </c>
      <c r="G16" s="10">
        <f>SQRT(F16)</f>
        <v>5.7735026918962373E-2</v>
      </c>
      <c r="H16" s="10">
        <f>3.182*G16</f>
        <v>0.18371285565613826</v>
      </c>
      <c r="I16" s="10">
        <f>H16/E16*100</f>
        <v>1.2413030787576909</v>
      </c>
    </row>
    <row r="17" spans="1:9" x14ac:dyDescent="0.25">
      <c r="A17" s="5">
        <v>2</v>
      </c>
      <c r="B17" s="5">
        <v>14.9</v>
      </c>
      <c r="C17" s="5">
        <f t="shared" ref="C17:C18" si="2">B17-$B$20</f>
        <v>0.20000000000000107</v>
      </c>
      <c r="D17" s="5">
        <f t="shared" ref="D17:D18" si="3">POWER(C17, 2)</f>
        <v>4.0000000000000424E-2</v>
      </c>
      <c r="E17" s="11"/>
      <c r="F17" s="11"/>
      <c r="G17" s="11"/>
      <c r="H17" s="11"/>
      <c r="I17" s="11"/>
    </row>
    <row r="18" spans="1:9" x14ac:dyDescent="0.25">
      <c r="A18" s="5">
        <v>3</v>
      </c>
      <c r="B18" s="5">
        <v>14.7</v>
      </c>
      <c r="C18" s="5">
        <f t="shared" si="2"/>
        <v>0</v>
      </c>
      <c r="D18" s="5">
        <f t="shared" si="3"/>
        <v>0</v>
      </c>
      <c r="E18" s="12"/>
      <c r="F18" s="12"/>
      <c r="G18" s="12"/>
      <c r="H18" s="12"/>
      <c r="I18" s="12"/>
    </row>
    <row r="20" spans="1:9" ht="18.75" x14ac:dyDescent="0.25">
      <c r="A20" s="5" t="s">
        <v>31</v>
      </c>
      <c r="B20" s="5">
        <v>14.7</v>
      </c>
    </row>
    <row r="23" spans="1:9" ht="18.75" x14ac:dyDescent="0.25">
      <c r="A23" s="9" t="s">
        <v>34</v>
      </c>
      <c r="B23" s="9"/>
      <c r="C23" s="5">
        <f>E2*E9*E16</f>
        <v>2405.8880000000004</v>
      </c>
    </row>
  </sheetData>
  <mergeCells count="16">
    <mergeCell ref="I16:I18"/>
    <mergeCell ref="A23:B23"/>
    <mergeCell ref="E2:E4"/>
    <mergeCell ref="F2:F4"/>
    <mergeCell ref="G2:G4"/>
    <mergeCell ref="H2:H4"/>
    <mergeCell ref="E16:E18"/>
    <mergeCell ref="F16:F18"/>
    <mergeCell ref="G16:G18"/>
    <mergeCell ref="H16:H18"/>
    <mergeCell ref="I2:I4"/>
    <mergeCell ref="E9:E11"/>
    <mergeCell ref="F9:F11"/>
    <mergeCell ref="G9:G11"/>
    <mergeCell ref="H9:H11"/>
    <mergeCell ref="I9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Диаметр цилиндра</vt:lpstr>
      <vt:lpstr>Содержан. алюминия в сплаве</vt:lpstr>
      <vt:lpstr>Масса образца</vt:lpstr>
      <vt:lpstr>Диаметр конуса</vt:lpstr>
      <vt:lpstr>Измерения параллелепипида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Moiseenko</dc:creator>
  <cp:lastModifiedBy>Pavel Moiseenko</cp:lastModifiedBy>
  <dcterms:created xsi:type="dcterms:W3CDTF">2019-09-13T08:57:01Z</dcterms:created>
  <dcterms:modified xsi:type="dcterms:W3CDTF">2019-09-25T14:01:19Z</dcterms:modified>
</cp:coreProperties>
</file>