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tern\Desktop\Desktop\Python\"/>
    </mc:Choice>
  </mc:AlternateContent>
  <xr:revisionPtr revIDLastSave="0" documentId="13_ncr:1_{7022B9FF-7A19-404B-BDC0-189F36522A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4" i="1" l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<sst xmlns="http://schemas.openxmlformats.org/spreadsheetml/2006/main" count="645" uniqueCount="627">
  <si>
    <t>Cryptocurrency Name</t>
  </si>
  <si>
    <t>URL</t>
  </si>
  <si>
    <t>Solana</t>
  </si>
  <si>
    <t>Ethereum</t>
  </si>
  <si>
    <t>Harmony</t>
  </si>
  <si>
    <t>Polygon</t>
  </si>
  <si>
    <t>XRP</t>
  </si>
  <si>
    <t>Bitcoin</t>
  </si>
  <si>
    <t>Avalanche</t>
  </si>
  <si>
    <t>Terra Classic</t>
  </si>
  <si>
    <t>Quant</t>
  </si>
  <si>
    <t>Cardano</t>
  </si>
  <si>
    <t>Shiba Inu</t>
  </si>
  <si>
    <t>ApeCoin</t>
  </si>
  <si>
    <t>Polkadot</t>
  </si>
  <si>
    <t>USDD</t>
  </si>
  <si>
    <t>JasmyCoin</t>
  </si>
  <si>
    <t>Aave</t>
  </si>
  <si>
    <t>USD Coin</t>
  </si>
  <si>
    <t>STEPN</t>
  </si>
  <si>
    <t>TerraClassicUSD</t>
  </si>
  <si>
    <t>Litecoin</t>
  </si>
  <si>
    <t>Gala</t>
  </si>
  <si>
    <t>NEAR Protocol</t>
  </si>
  <si>
    <t>Dogecoin</t>
  </si>
  <si>
    <t>BurgerCities</t>
  </si>
  <si>
    <t>Cosmos</t>
  </si>
  <si>
    <t>KOK</t>
  </si>
  <si>
    <t>APENFT</t>
  </si>
  <si>
    <t>Fantom</t>
  </si>
  <si>
    <t>Chainlink</t>
  </si>
  <si>
    <t>Terra</t>
  </si>
  <si>
    <t>TRON</t>
  </si>
  <si>
    <t>Monero</t>
  </si>
  <si>
    <t>Tether</t>
  </si>
  <si>
    <t>JUST</t>
  </si>
  <si>
    <t>Internet Computer</t>
  </si>
  <si>
    <t>Gari Network</t>
  </si>
  <si>
    <t>WINkLink</t>
  </si>
  <si>
    <t>THORChain</t>
  </si>
  <si>
    <t>The Sandbox</t>
  </si>
  <si>
    <t>Stellar</t>
  </si>
  <si>
    <t>Verasity</t>
  </si>
  <si>
    <t>DigitalBits</t>
  </si>
  <si>
    <t>Sun (New)</t>
  </si>
  <si>
    <t>Theta Network</t>
  </si>
  <si>
    <t>Zilliqa</t>
  </si>
  <si>
    <t>Decentraland</t>
  </si>
  <si>
    <t>Kadena</t>
  </si>
  <si>
    <t>dYdX</t>
  </si>
  <si>
    <t>Uniswap</t>
  </si>
  <si>
    <t>Seedify.fund</t>
  </si>
  <si>
    <t>Unifi Protocol DAO</t>
  </si>
  <si>
    <t>MahaDAO</t>
  </si>
  <si>
    <t>Proton</t>
  </si>
  <si>
    <t>VeChain</t>
  </si>
  <si>
    <t>OVR</t>
  </si>
  <si>
    <t>Klever</t>
  </si>
  <si>
    <t>Waves</t>
  </si>
  <si>
    <t>EOS</t>
  </si>
  <si>
    <t>Compound</t>
  </si>
  <si>
    <t>WEMIX</t>
  </si>
  <si>
    <t>Hedera</t>
  </si>
  <si>
    <t>Aergo</t>
  </si>
  <si>
    <t>ConstitutionDAO</t>
  </si>
  <si>
    <t>Jupiter</t>
  </si>
  <si>
    <t>Algorand</t>
  </si>
  <si>
    <t>EarthFund</t>
  </si>
  <si>
    <t>Curve DAO Token</t>
  </si>
  <si>
    <t>DeFi Yield Protocol</t>
  </si>
  <si>
    <t>Flow</t>
  </si>
  <si>
    <t>Anchor Protocol</t>
  </si>
  <si>
    <t>Bitcoin SV</t>
  </si>
  <si>
    <t>Pikaster</t>
  </si>
  <si>
    <t>Immutable X</t>
  </si>
  <si>
    <t>Reserve Rights</t>
  </si>
  <si>
    <t>WAX</t>
  </si>
  <si>
    <t>Polytrade</t>
  </si>
  <si>
    <t>Victoria VR</t>
  </si>
  <si>
    <t>Ethereum Classic</t>
  </si>
  <si>
    <t>v.systems</t>
  </si>
  <si>
    <t>BNB</t>
  </si>
  <si>
    <t>Oasis Network</t>
  </si>
  <si>
    <t>Melos Studio</t>
  </si>
  <si>
    <t>Everscale</t>
  </si>
  <si>
    <t>Bitcoin Cash</t>
  </si>
  <si>
    <t>Tezos</t>
  </si>
  <si>
    <t>Oddz</t>
  </si>
  <si>
    <t>SwftCoin</t>
  </si>
  <si>
    <t>Injective</t>
  </si>
  <si>
    <t>Moonriver</t>
  </si>
  <si>
    <t>COTI</t>
  </si>
  <si>
    <t>WOO Network</t>
  </si>
  <si>
    <t>ZeroSwap</t>
  </si>
  <si>
    <t>OpenLeverage</t>
  </si>
  <si>
    <t>Cocos-BCX</t>
  </si>
  <si>
    <t>Flux</t>
  </si>
  <si>
    <t>Filecoin</t>
  </si>
  <si>
    <t>TitanSwap</t>
  </si>
  <si>
    <t>RankerDAO</t>
  </si>
  <si>
    <t>Hathor</t>
  </si>
  <si>
    <t>API3</t>
  </si>
  <si>
    <t>ChainX</t>
  </si>
  <si>
    <t>Chiliz</t>
  </si>
  <si>
    <t>Zebec Protocol</t>
  </si>
  <si>
    <t>Render Token</t>
  </si>
  <si>
    <t>XCAD Network</t>
  </si>
  <si>
    <t>Smooth Love Potion</t>
  </si>
  <si>
    <t>1inch Network</t>
  </si>
  <si>
    <t>Project Galaxy</t>
  </si>
  <si>
    <t>Optimism</t>
  </si>
  <si>
    <t>Mirror Protocol</t>
  </si>
  <si>
    <t>XDC Network</t>
  </si>
  <si>
    <t>Hot Cross</t>
  </si>
  <si>
    <t>Deesse</t>
  </si>
  <si>
    <t>Cronos</t>
  </si>
  <si>
    <t>Ndau</t>
  </si>
  <si>
    <t>WOM Protocol</t>
  </si>
  <si>
    <t>Stacks</t>
  </si>
  <si>
    <t>Gods Unchained</t>
  </si>
  <si>
    <t>X World Games</t>
  </si>
  <si>
    <t>Moonbeam</t>
  </si>
  <si>
    <t>Arker</t>
  </si>
  <si>
    <t>Chronicle</t>
  </si>
  <si>
    <t>Zcash</t>
  </si>
  <si>
    <t>Sperax</t>
  </si>
  <si>
    <t>Litentry</t>
  </si>
  <si>
    <t>PolkaBridge</t>
  </si>
  <si>
    <t>Monsta Infinite</t>
  </si>
  <si>
    <t>Bloktopia</t>
  </si>
  <si>
    <t>BABB</t>
  </si>
  <si>
    <t>fantomGO</t>
  </si>
  <si>
    <t>Cashaa</t>
  </si>
  <si>
    <t>Origin Protocol</t>
  </si>
  <si>
    <t>Cult DAO</t>
  </si>
  <si>
    <t>Telcoin</t>
  </si>
  <si>
    <t>Router Protocol</t>
  </si>
  <si>
    <t>Coinweb</t>
  </si>
  <si>
    <t>The Forbidden Forest</t>
  </si>
  <si>
    <t>yearn.finance</t>
  </si>
  <si>
    <t>Proof Of Liquidity</t>
  </si>
  <si>
    <t>NAGA</t>
  </si>
  <si>
    <t>FireStarter</t>
  </si>
  <si>
    <t>World Mobile Token</t>
  </si>
  <si>
    <t>The Graph</t>
  </si>
  <si>
    <t>Inflation Hedging Coin</t>
  </si>
  <si>
    <t>Etho Protocol</t>
  </si>
  <si>
    <t>MoonStarter</t>
  </si>
  <si>
    <t>ARCS</t>
  </si>
  <si>
    <t>Dogelon Mars</t>
  </si>
  <si>
    <t>Decentral Games</t>
  </si>
  <si>
    <t>ACENT</t>
  </si>
  <si>
    <t>Revuto</t>
  </si>
  <si>
    <t>GensoKishi Metaverse</t>
  </si>
  <si>
    <t>Enjin Coin</t>
  </si>
  <si>
    <t>Yield Guild Games</t>
  </si>
  <si>
    <t>BakeryToken</t>
  </si>
  <si>
    <t>Concordium</t>
  </si>
  <si>
    <t>Axie Infinity</t>
  </si>
  <si>
    <t>Sentinel</t>
  </si>
  <si>
    <t>PancakeSwap</t>
  </si>
  <si>
    <t>Dash</t>
  </si>
  <si>
    <t>Basic Attention Token</t>
  </si>
  <si>
    <t>The Crypto Prophecies</t>
  </si>
  <si>
    <t>Only1</t>
  </si>
  <si>
    <t>Aleph.im</t>
  </si>
  <si>
    <t>Ellipsis</t>
  </si>
  <si>
    <t>Bifrost</t>
  </si>
  <si>
    <t>dAppstore</t>
  </si>
  <si>
    <t>Achain</t>
  </si>
  <si>
    <t>Serum</t>
  </si>
  <si>
    <t>Loopring</t>
  </si>
  <si>
    <t>Infinite Launch</t>
  </si>
  <si>
    <t>Netvrk</t>
  </si>
  <si>
    <t>Celo</t>
  </si>
  <si>
    <t>OpenOcean</t>
  </si>
  <si>
    <t>Secret</t>
  </si>
  <si>
    <t>BiFi</t>
  </si>
  <si>
    <t>Constellation</t>
  </si>
  <si>
    <t>Nord Finance</t>
  </si>
  <si>
    <t>Energy Web Token</t>
  </si>
  <si>
    <t>DeFiChain</t>
  </si>
  <si>
    <t>Ambire AdEx</t>
  </si>
  <si>
    <t>Wrapped NXM</t>
  </si>
  <si>
    <t>LUKSO</t>
  </si>
  <si>
    <t>AIOZ Network</t>
  </si>
  <si>
    <t>UpBots</t>
  </si>
  <si>
    <t>Trias Token (new)</t>
  </si>
  <si>
    <t>ClinTex CTi</t>
  </si>
  <si>
    <t>LTO Network</t>
  </si>
  <si>
    <t>Dego Finance</t>
  </si>
  <si>
    <t>Pastel</t>
  </si>
  <si>
    <t>H2O DAO</t>
  </si>
  <si>
    <t>Phantasma</t>
  </si>
  <si>
    <t>The Wasted Lands</t>
  </si>
  <si>
    <t>Frontier</t>
  </si>
  <si>
    <t>Telos</t>
  </si>
  <si>
    <t>Cappasity</t>
  </si>
  <si>
    <t>Unifty</t>
  </si>
  <si>
    <t>2crazyNFT</t>
  </si>
  <si>
    <t>Humans.ai</t>
  </si>
  <si>
    <t>Skey Network</t>
  </si>
  <si>
    <t>Chumbi Valley</t>
  </si>
  <si>
    <t>UpOnly</t>
  </si>
  <si>
    <t>Aurox</t>
  </si>
  <si>
    <t>Graphlinq Protocol</t>
  </si>
  <si>
    <t>WHALE</t>
  </si>
  <si>
    <t>LavaX Labs</t>
  </si>
  <si>
    <t>Deeper Network</t>
  </si>
  <si>
    <t>Student Coin</t>
  </si>
  <si>
    <t>Storj</t>
  </si>
  <si>
    <t>Swash</t>
  </si>
  <si>
    <t>Unicly</t>
  </si>
  <si>
    <t>Origin Dollar</t>
  </si>
  <si>
    <t>ReapChain</t>
  </si>
  <si>
    <t>RMRK</t>
  </si>
  <si>
    <t>DODO</t>
  </si>
  <si>
    <t>FTX Token</t>
  </si>
  <si>
    <t>Ultra</t>
  </si>
  <si>
    <t>VAIOT</t>
  </si>
  <si>
    <t>Numeraire</t>
  </si>
  <si>
    <t>Arenum</t>
  </si>
  <si>
    <t>Tribe</t>
  </si>
  <si>
    <t>Wrapped Bitcoin</t>
  </si>
  <si>
    <t>IoTeX</t>
  </si>
  <si>
    <t>Neo</t>
  </si>
  <si>
    <t>Dreams Quest</t>
  </si>
  <si>
    <t>bZx Protocol</t>
  </si>
  <si>
    <t>RaceFi</t>
  </si>
  <si>
    <t>Ethereum Name Service</t>
  </si>
  <si>
    <t>Alien Worlds</t>
  </si>
  <si>
    <t>AntiMatter Governance Token</t>
  </si>
  <si>
    <t>OpenDAO</t>
  </si>
  <si>
    <t>BENQI</t>
  </si>
  <si>
    <t>Velo</t>
  </si>
  <si>
    <t>Woonkly Power</t>
  </si>
  <si>
    <t>vEmpire DDAO</t>
  </si>
  <si>
    <t>DIA</t>
  </si>
  <si>
    <t>UBIX.Network</t>
  </si>
  <si>
    <t>Perpetual Protocol</t>
  </si>
  <si>
    <t>REV3AL</t>
  </si>
  <si>
    <t>NYM</t>
  </si>
  <si>
    <t>MOBLAND</t>
  </si>
  <si>
    <t>Helium</t>
  </si>
  <si>
    <t>Illuvium</t>
  </si>
  <si>
    <t>SENSO</t>
  </si>
  <si>
    <t>Audius</t>
  </si>
  <si>
    <t>Acala Token</t>
  </si>
  <si>
    <t>Request</t>
  </si>
  <si>
    <t>Sakura</t>
  </si>
  <si>
    <t>Mines of Dalarnia</t>
  </si>
  <si>
    <t>DAO Maker</t>
  </si>
  <si>
    <t>VisionGame</t>
  </si>
  <si>
    <t>Powerledger</t>
  </si>
  <si>
    <t>OneLedger</t>
  </si>
  <si>
    <t>SXP</t>
  </si>
  <si>
    <t>TrueFi</t>
  </si>
  <si>
    <t>Meter Governance</t>
  </si>
  <si>
    <t>Ideaology</t>
  </si>
  <si>
    <t>ROOBEE</t>
  </si>
  <si>
    <t>xHashtag DAO</t>
  </si>
  <si>
    <t>Uquid Coin</t>
  </si>
  <si>
    <t>Green Satoshi Token (SOL)</t>
  </si>
  <si>
    <t>PARSIQ</t>
  </si>
  <si>
    <t>Syntropy</t>
  </si>
  <si>
    <t>Nakamoto Games</t>
  </si>
  <si>
    <t>Kusama</t>
  </si>
  <si>
    <t>Bitgert</t>
  </si>
  <si>
    <t>SUKU</t>
  </si>
  <si>
    <t>Lovelace World</t>
  </si>
  <si>
    <t>Ergo</t>
  </si>
  <si>
    <t>Torum</t>
  </si>
  <si>
    <t>Launchpool</t>
  </si>
  <si>
    <t>Uno Re</t>
  </si>
  <si>
    <t>Ispolink</t>
  </si>
  <si>
    <t>Vectorspace AI</t>
  </si>
  <si>
    <t>Trust Wallet Token</t>
  </si>
  <si>
    <t>DSLA Protocol</t>
  </si>
  <si>
    <t>SolRazr</t>
  </si>
  <si>
    <t>Credefi</t>
  </si>
  <si>
    <t>Celo Dollar</t>
  </si>
  <si>
    <t>IOTA</t>
  </si>
  <si>
    <t>Launchblock.com</t>
  </si>
  <si>
    <t>LooksRare</t>
  </si>
  <si>
    <t>IOST</t>
  </si>
  <si>
    <t>Ocean Protocol</t>
  </si>
  <si>
    <t>Arweave</t>
  </si>
  <si>
    <t>Alchemy Pay</t>
  </si>
  <si>
    <t>Sinverse</t>
  </si>
  <si>
    <t>iExec RLC</t>
  </si>
  <si>
    <t>AFKDAO</t>
  </si>
  <si>
    <t>SuperFarm</t>
  </si>
  <si>
    <t>Gamium</t>
  </si>
  <si>
    <t>Energi</t>
  </si>
  <si>
    <t>BOLT</t>
  </si>
  <si>
    <t>BOSAGORA</t>
  </si>
  <si>
    <t>Syscoin</t>
  </si>
  <si>
    <t>DigiByte</t>
  </si>
  <si>
    <t>unFederalReserve</t>
  </si>
  <si>
    <t>Maker</t>
  </si>
  <si>
    <t>Orbit Chain</t>
  </si>
  <si>
    <t>ClearDAO</t>
  </si>
  <si>
    <t>Geeq</t>
  </si>
  <si>
    <t>Metastrike</t>
  </si>
  <si>
    <t>Oxen</t>
  </si>
  <si>
    <t>Paribus</t>
  </si>
  <si>
    <t>Bullieverse</t>
  </si>
  <si>
    <t>Cartesi</t>
  </si>
  <si>
    <t>Polkacity</t>
  </si>
  <si>
    <t>PAX Gold</t>
  </si>
  <si>
    <t>FortKnoxster</t>
  </si>
  <si>
    <t>Hyve</t>
  </si>
  <si>
    <t>Nano</t>
  </si>
  <si>
    <t>MiL.k</t>
  </si>
  <si>
    <t>Starly</t>
  </si>
  <si>
    <t>GamerCoin</t>
  </si>
  <si>
    <t>Astar</t>
  </si>
  <si>
    <t>Metahero</t>
  </si>
  <si>
    <t>Modefi</t>
  </si>
  <si>
    <t>Curate</t>
  </si>
  <si>
    <t>Govi</t>
  </si>
  <si>
    <t>CargoX</t>
  </si>
  <si>
    <t>MANTRA DAO</t>
  </si>
  <si>
    <t>Mask Network</t>
  </si>
  <si>
    <t>Seascape Crowns</t>
  </si>
  <si>
    <t>Hurricane NFT</t>
  </si>
  <si>
    <t>e-Radix</t>
  </si>
  <si>
    <t>MultiVAC</t>
  </si>
  <si>
    <t>Lympo</t>
  </si>
  <si>
    <t>Ferrum Network</t>
  </si>
  <si>
    <t>Frontrow</t>
  </si>
  <si>
    <t>CBC.network</t>
  </si>
  <si>
    <t>Covesting</t>
  </si>
  <si>
    <t>AllianceBlock</t>
  </si>
  <si>
    <t>Boson Protocol</t>
  </si>
  <si>
    <t>Hacken Token</t>
  </si>
  <si>
    <t>Convex Finance</t>
  </si>
  <si>
    <t>MARS4</t>
  </si>
  <si>
    <t>Aurora</t>
  </si>
  <si>
    <t>Step App</t>
  </si>
  <si>
    <t>Dfyn Network</t>
  </si>
  <si>
    <t>TomoChain</t>
  </si>
  <si>
    <t>Polkastarter</t>
  </si>
  <si>
    <t>Standard Protocol</t>
  </si>
  <si>
    <t>Orbitau Taureum</t>
  </si>
  <si>
    <t>Chromia</t>
  </si>
  <si>
    <t>MoneySwap</t>
  </si>
  <si>
    <t>Sylo</t>
  </si>
  <si>
    <t>Conflux</t>
  </si>
  <si>
    <t>Lossless</t>
  </si>
  <si>
    <t>RadioCaca</t>
  </si>
  <si>
    <t>Biconomy</t>
  </si>
  <si>
    <t>Ampleforth</t>
  </si>
  <si>
    <t>Aragon</t>
  </si>
  <si>
    <t>Waves Enterprise</t>
  </si>
  <si>
    <t>Keep Network</t>
  </si>
  <si>
    <t>Exeedme</t>
  </si>
  <si>
    <t>Wilder World</t>
  </si>
  <si>
    <t>MakiSwap</t>
  </si>
  <si>
    <t>Cardstack</t>
  </si>
  <si>
    <t>Polychain Monsters</t>
  </si>
  <si>
    <t>Chia</t>
  </si>
  <si>
    <t>Propel</t>
  </si>
  <si>
    <t>Revain</t>
  </si>
  <si>
    <t>Bancor</t>
  </si>
  <si>
    <t>Persistence</t>
  </si>
  <si>
    <t>UFO Gaming</t>
  </si>
  <si>
    <t>carVertical</t>
  </si>
  <si>
    <t>Nervos Network</t>
  </si>
  <si>
    <t>Ertha</t>
  </si>
  <si>
    <t>Pirate Chain</t>
  </si>
  <si>
    <t>PhoenixDAO</t>
  </si>
  <si>
    <t>BASIC</t>
  </si>
  <si>
    <t>Polkamarkets</t>
  </si>
  <si>
    <t>Jarvis+</t>
  </si>
  <si>
    <t>Linear Finance</t>
  </si>
  <si>
    <t>Enecuum</t>
  </si>
  <si>
    <t>Lido DAO</t>
  </si>
  <si>
    <t>Band Protocol</t>
  </si>
  <si>
    <t>EpiK Protocol</t>
  </si>
  <si>
    <t>Vega Protocol</t>
  </si>
  <si>
    <t>Pluton</t>
  </si>
  <si>
    <t>e-Money</t>
  </si>
  <si>
    <t>CPChain</t>
  </si>
  <si>
    <t>RFOX</t>
  </si>
  <si>
    <t>Celestial</t>
  </si>
  <si>
    <t>MINE Network</t>
  </si>
  <si>
    <t>Nimiq</t>
  </si>
  <si>
    <t>Scallop</t>
  </si>
  <si>
    <t>Horizen</t>
  </si>
  <si>
    <t>Travala.com</t>
  </si>
  <si>
    <t>TribeOne</t>
  </si>
  <si>
    <t>Hyprr</t>
  </si>
  <si>
    <t>MovieBloc</t>
  </si>
  <si>
    <t>Utrust</t>
  </si>
  <si>
    <t>Velas</t>
  </si>
  <si>
    <t>Orion Protocol</t>
  </si>
  <si>
    <t>Tellor</t>
  </si>
  <si>
    <t>Akash Network</t>
  </si>
  <si>
    <t>UniLayer</t>
  </si>
  <si>
    <t>Dusk Network</t>
  </si>
  <si>
    <t>Lattice Token</t>
  </si>
  <si>
    <t>aelf</t>
  </si>
  <si>
    <t>Theta Fuel</t>
  </si>
  <si>
    <t>Moonwell Artemis</t>
  </si>
  <si>
    <t>YFDAI.FINANCE</t>
  </si>
  <si>
    <t>SparkPoint</t>
  </si>
  <si>
    <t>BEPRO Network</t>
  </si>
  <si>
    <t>Electroneum</t>
  </si>
  <si>
    <t>Huobi Token</t>
  </si>
  <si>
    <t>LOCGame</t>
  </si>
  <si>
    <t>Fetch.ai</t>
  </si>
  <si>
    <t>SHILL Token</t>
  </si>
  <si>
    <t>Crypterium</t>
  </si>
  <si>
    <t>pSTAKE Finance</t>
  </si>
  <si>
    <t>Oraichain</t>
  </si>
  <si>
    <t>HEROcoin</t>
  </si>
  <si>
    <t>QuickSwap</t>
  </si>
  <si>
    <t>Ankr</t>
  </si>
  <si>
    <t>UMA</t>
  </si>
  <si>
    <t>Morpheus Labs</t>
  </si>
  <si>
    <t>Marlin</t>
  </si>
  <si>
    <t>Strong</t>
  </si>
  <si>
    <t>Kryll</t>
  </si>
  <si>
    <t>Akropolis</t>
  </si>
  <si>
    <t>Memecoin</t>
  </si>
  <si>
    <t>Wanchain</t>
  </si>
  <si>
    <t>Keep3rV1</t>
  </si>
  <si>
    <t>Burp</t>
  </si>
  <si>
    <t>KardiaChain</t>
  </si>
  <si>
    <t>Genshiro</t>
  </si>
  <si>
    <t>Frax Share</t>
  </si>
  <si>
    <t>Spell Token</t>
  </si>
  <si>
    <t>Rally</t>
  </si>
  <si>
    <t>Sienna (ERC20)</t>
  </si>
  <si>
    <t>ONSTON</t>
  </si>
  <si>
    <t>Klaytn</t>
  </si>
  <si>
    <t>Gitcoin</t>
  </si>
  <si>
    <t>Opulous</t>
  </si>
  <si>
    <t>Unizen</t>
  </si>
  <si>
    <t>Clearpool</t>
  </si>
  <si>
    <t>Metal</t>
  </si>
  <si>
    <t>CUDOS</t>
  </si>
  <si>
    <t>TE-FOOD</t>
  </si>
  <si>
    <t>League of Kingdoms Arena</t>
  </si>
  <si>
    <t>Don-key</t>
  </si>
  <si>
    <t>DeFine</t>
  </si>
  <si>
    <t>Adventure Gold</t>
  </si>
  <si>
    <t>ChainGuardians</t>
  </si>
  <si>
    <t>Livepeer</t>
  </si>
  <si>
    <t>H3RO3S</t>
  </si>
  <si>
    <t>Amp</t>
  </si>
  <si>
    <t>GameFi</t>
  </si>
  <si>
    <t>Boba Network</t>
  </si>
  <si>
    <t>SpaceFalcon</t>
  </si>
  <si>
    <t>Morpheus.Network</t>
  </si>
  <si>
    <t>Cryowar</t>
  </si>
  <si>
    <t>Divi</t>
  </si>
  <si>
    <t>Ampleforth Governance Token</t>
  </si>
  <si>
    <t>Blockchain Brawlers</t>
  </si>
  <si>
    <t>WazirX</t>
  </si>
  <si>
    <t>Burency</t>
  </si>
  <si>
    <t>Prometeus</t>
  </si>
  <si>
    <t>Kambria</t>
  </si>
  <si>
    <t>Celer Network</t>
  </si>
  <si>
    <t>SingularityDAO</t>
  </si>
  <si>
    <t>Avalaunch</t>
  </si>
  <si>
    <t>Acala Dollar</t>
  </si>
  <si>
    <t>SingularityNET</t>
  </si>
  <si>
    <t>MAP Protocol</t>
  </si>
  <si>
    <t>TRVL</t>
  </si>
  <si>
    <t>Function X</t>
  </si>
  <si>
    <t>ICON</t>
  </si>
  <si>
    <t>Kava</t>
  </si>
  <si>
    <t>Solanium</t>
  </si>
  <si>
    <t>Wrapped Centrifuge</t>
  </si>
  <si>
    <t>Findora</t>
  </si>
  <si>
    <t>Sovryn</t>
  </si>
  <si>
    <t>NFTb</t>
  </si>
  <si>
    <t>Carnomaly</t>
  </si>
  <si>
    <t>Equalizer</t>
  </si>
  <si>
    <t>Hydra</t>
  </si>
  <si>
    <t>Alkimi</t>
  </si>
  <si>
    <t>Qredo</t>
  </si>
  <si>
    <t>Elastos</t>
  </si>
  <si>
    <t>Dimitra</t>
  </si>
  <si>
    <t>Vivid Labs</t>
  </si>
  <si>
    <t>Aurigami</t>
  </si>
  <si>
    <t>Pax Dollar</t>
  </si>
  <si>
    <t>MOBOX</t>
  </si>
  <si>
    <t>NKN</t>
  </si>
  <si>
    <t>Hord</t>
  </si>
  <si>
    <t>Ontology</t>
  </si>
  <si>
    <t>EPIK Prime</t>
  </si>
  <si>
    <t>Cere Network</t>
  </si>
  <si>
    <t>Forta</t>
  </si>
  <si>
    <t>Shyft Network</t>
  </si>
  <si>
    <t>Falcon Swaps</t>
  </si>
  <si>
    <t>Covalent</t>
  </si>
  <si>
    <t>Digitex</t>
  </si>
  <si>
    <t>Komodo</t>
  </si>
  <si>
    <t>Wrapped NCG (Nine Chronicles Gold)</t>
  </si>
  <si>
    <t>Lithium</t>
  </si>
  <si>
    <t>Coin98</t>
  </si>
  <si>
    <t>MXC</t>
  </si>
  <si>
    <t>NULS</t>
  </si>
  <si>
    <t>DinoSwap</t>
  </si>
  <si>
    <t>Dora Factory</t>
  </si>
  <si>
    <t>Strike</t>
  </si>
  <si>
    <t>RSK Infrastructure Framework</t>
  </si>
  <si>
    <t>OriginTrail</t>
  </si>
  <si>
    <t>Aavegotchi</t>
  </si>
  <si>
    <t>IDEX</t>
  </si>
  <si>
    <t>Cryptoindex.com 100</t>
  </si>
  <si>
    <t>Waltonchain</t>
  </si>
  <si>
    <t>Solcial</t>
  </si>
  <si>
    <t>Polylastic</t>
  </si>
  <si>
    <t>Credits</t>
  </si>
  <si>
    <t>pNetwork</t>
  </si>
  <si>
    <t>Presearch</t>
  </si>
  <si>
    <t>Multiverse</t>
  </si>
  <si>
    <t>YIELD App</t>
  </si>
  <si>
    <t>Numbers Protocol</t>
  </si>
  <si>
    <t>Pledge</t>
  </si>
  <si>
    <t>PolkaFoundry</t>
  </si>
  <si>
    <t>Golem</t>
  </si>
  <si>
    <t>MojitoSwap</t>
  </si>
  <si>
    <t>GAMEE</t>
  </si>
  <si>
    <t>Ethernity</t>
  </si>
  <si>
    <t>Biswap</t>
  </si>
  <si>
    <t>Reef</t>
  </si>
  <si>
    <t>StormX</t>
  </si>
  <si>
    <t>Taraxa</t>
  </si>
  <si>
    <t>0x</t>
  </si>
  <si>
    <t>Streamr</t>
  </si>
  <si>
    <t>Lumerin</t>
  </si>
  <si>
    <t>Voxies</t>
  </si>
  <si>
    <t>OMG Network</t>
  </si>
  <si>
    <t>LABS Group</t>
  </si>
  <si>
    <t>Symbol</t>
  </si>
  <si>
    <t>Alpha Venture DAO</t>
  </si>
  <si>
    <t>Dero</t>
  </si>
  <si>
    <t>Matrix AI Network</t>
  </si>
  <si>
    <t>Stronghold Token</t>
  </si>
  <si>
    <t>GAMB</t>
  </si>
  <si>
    <t>Beta Finance</t>
  </si>
  <si>
    <t>Forj(Bondly)</t>
  </si>
  <si>
    <t>Venus</t>
  </si>
  <si>
    <t>Shiden Network</t>
  </si>
  <si>
    <t>Formation Fi</t>
  </si>
  <si>
    <t>Gas</t>
  </si>
  <si>
    <t>Balancer</t>
  </si>
  <si>
    <t>Swingby</t>
  </si>
  <si>
    <t>Safe Haven</t>
  </si>
  <si>
    <t>CUBE</t>
  </si>
  <si>
    <t>Edgeware</t>
  </si>
  <si>
    <t>Qtum</t>
  </si>
  <si>
    <t>SafePal</t>
  </si>
  <si>
    <t>REVV</t>
  </si>
  <si>
    <t>Hawksight</t>
  </si>
  <si>
    <t>Konomi Network</t>
  </si>
  <si>
    <t>Dotmoovs</t>
  </si>
  <si>
    <t>Kin</t>
  </si>
  <si>
    <t>DeFi Pulse Index</t>
  </si>
  <si>
    <t>Dent</t>
  </si>
  <si>
    <t>SwissBorg</t>
  </si>
  <si>
    <t>Kollect</t>
  </si>
  <si>
    <t>Loom Network</t>
  </si>
  <si>
    <t>eCash</t>
  </si>
  <si>
    <t>Polkadex</t>
  </si>
  <si>
    <t>IX Swap</t>
  </si>
  <si>
    <t>Franklin</t>
  </si>
  <si>
    <t>Karura</t>
  </si>
  <si>
    <t>Grin</t>
  </si>
  <si>
    <t>SOLVE</t>
  </si>
  <si>
    <t>NEM</t>
  </si>
  <si>
    <t>UnMarshal</t>
  </si>
  <si>
    <t>Toko Token</t>
  </si>
  <si>
    <t>Kava Lend</t>
  </si>
  <si>
    <t>Good Games Guild</t>
  </si>
  <si>
    <t>Stargate Finance</t>
  </si>
  <si>
    <t>Sentivate</t>
  </si>
  <si>
    <t>My DeFi Pet</t>
  </si>
  <si>
    <t>Alpine F1 Team Fan Token</t>
  </si>
  <si>
    <t>SelfKey</t>
  </si>
  <si>
    <t>Decred</t>
  </si>
  <si>
    <t>#MetaHash</t>
  </si>
  <si>
    <t>Badger DAO</t>
  </si>
  <si>
    <t>Hegic</t>
  </si>
  <si>
    <t>Populous</t>
  </si>
  <si>
    <t>Fractal</t>
  </si>
  <si>
    <t>Dragonchain</t>
  </si>
  <si>
    <t>Alpaca Finance</t>
  </si>
  <si>
    <t>Aurory</t>
  </si>
  <si>
    <t>Suterusu</t>
  </si>
  <si>
    <t>Opacity</t>
  </si>
  <si>
    <t>Effect Network</t>
  </si>
  <si>
    <t>Tidal Finance</t>
  </si>
  <si>
    <t>IndiGG</t>
  </si>
  <si>
    <t>Enzyme</t>
  </si>
  <si>
    <t>Umbrella Network</t>
  </si>
  <si>
    <t>BarnBridge</t>
  </si>
  <si>
    <t>Binamon</t>
  </si>
  <si>
    <t>Aion</t>
  </si>
  <si>
    <t>Ambrosus</t>
  </si>
  <si>
    <t>Calamari Network</t>
  </si>
  <si>
    <t>Kava Swap</t>
  </si>
  <si>
    <t>QuarkChain</t>
  </si>
  <si>
    <t>PIVX</t>
  </si>
  <si>
    <t>BNS Token</t>
  </si>
  <si>
    <t>Dock</t>
  </si>
  <si>
    <t>Bitcoin Diamond</t>
  </si>
  <si>
    <t>Orbs</t>
  </si>
  <si>
    <t>DeXe</t>
  </si>
  <si>
    <t>RioDeFi</t>
  </si>
  <si>
    <t>Lisk</t>
  </si>
  <si>
    <t>Creditcoin</t>
  </si>
  <si>
    <t>Civic</t>
  </si>
  <si>
    <t>GoChain</t>
  </si>
  <si>
    <t>DATx</t>
  </si>
  <si>
    <t>LockTrip</t>
  </si>
  <si>
    <t>DOSE</t>
  </si>
  <si>
    <t>sUSD</t>
  </si>
  <si>
    <t>Status</t>
  </si>
  <si>
    <t>Augur</t>
  </si>
  <si>
    <t>Rare Ball Shares</t>
  </si>
  <si>
    <t>Super Rare Ball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</si>
</sst>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4"/>
  <sheetViews>
    <sheetView tabSelected="1" workbookViewId="0">
      <selection activeCell="H12" sqref="H12"/>
    </sheetView>
  </sheetViews>
  <sheetFormatPr defaultRowHeight="15" x14ac:dyDescent="0.25"/>
  <cols>
    <col min="1" max="1" width="20.140625" customWidth="1"/>
    <col min="2" max="2" width="8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 t="str">
        <f>HYPERLINK("https://coinmarketcap.com/currencies/solana/", "https://coinmarketcap.com/currencies/solana/")</f>
        <v>https://coinmarketcap.com/currencies/solana/</v>
      </c>
    </row>
    <row r="3" spans="1:2" x14ac:dyDescent="0.25">
      <c r="A3" t="s">
        <v>3</v>
      </c>
      <c r="B3" s="1" t="str">
        <f>HYPERLINK("https://coinmarketcap.com/currencies/ethereum/", "https://coinmarketcap.com/currencies/ethereum/")</f>
        <v>https://coinmarketcap.com/currencies/ethereum/</v>
      </c>
    </row>
    <row r="4" spans="1:2" x14ac:dyDescent="0.25">
      <c r="A4" t="s">
        <v>4</v>
      </c>
      <c r="B4" s="1" t="str">
        <f>HYPERLINK("https://coinmarketcap.com/currencies/harmony/", "https://coinmarketcap.com/currencies/harmony/")</f>
        <v>https://coinmarketcap.com/currencies/harmony/</v>
      </c>
    </row>
    <row r="5" spans="1:2" x14ac:dyDescent="0.25">
      <c r="A5" t="s">
        <v>5</v>
      </c>
      <c r="B5" s="1" t="str">
        <f>HYPERLINK("https://coinmarketcap.com/currencies/polygon/", "https://coinmarketcap.com/currencies/polygon/")</f>
        <v>https://coinmarketcap.com/currencies/polygon/</v>
      </c>
    </row>
    <row r="6" spans="1:2" x14ac:dyDescent="0.25">
      <c r="A6" t="s">
        <v>6</v>
      </c>
      <c r="B6" s="1" t="str">
        <f>HYPERLINK("https://coinmarketcap.com/currencies/xrp/", "https://coinmarketcap.com/currencies/xrp/")</f>
        <v>https://coinmarketcap.com/currencies/xrp/</v>
      </c>
    </row>
    <row r="7" spans="1:2" x14ac:dyDescent="0.25">
      <c r="A7" t="s">
        <v>7</v>
      </c>
      <c r="B7" s="1" t="str">
        <f>HYPERLINK("https://coinmarketcap.com/currencies/bitcoin/", "https://coinmarketcap.com/currencies/bitcoin/")</f>
        <v>https://coinmarketcap.com/currencies/bitcoin/</v>
      </c>
    </row>
    <row r="8" spans="1:2" x14ac:dyDescent="0.25">
      <c r="A8" t="s">
        <v>8</v>
      </c>
      <c r="B8" s="1" t="str">
        <f>HYPERLINK("https://coinmarketcap.com/currencies/avalanche/", "https://coinmarketcap.com/currencies/avalanche/")</f>
        <v>https://coinmarketcap.com/currencies/avalanche/</v>
      </c>
    </row>
    <row r="9" spans="1:2" x14ac:dyDescent="0.25">
      <c r="A9" t="s">
        <v>9</v>
      </c>
      <c r="B9" s="1" t="str">
        <f>HYPERLINK("https://coinmarketcap.com/currencies/terra-classic/", "https://coinmarketcap.com/currencies/terra-classic/")</f>
        <v>https://coinmarketcap.com/currencies/terra-classic/</v>
      </c>
    </row>
    <row r="10" spans="1:2" x14ac:dyDescent="0.25">
      <c r="A10" t="s">
        <v>10</v>
      </c>
      <c r="B10" s="1" t="str">
        <f>HYPERLINK("https://coinmarketcap.com/currencies/quant/", "https://coinmarketcap.com/currencies/quant/")</f>
        <v>https://coinmarketcap.com/currencies/quant/</v>
      </c>
    </row>
    <row r="11" spans="1:2" x14ac:dyDescent="0.25">
      <c r="A11" t="s">
        <v>11</v>
      </c>
      <c r="B11" s="1" t="str">
        <f>HYPERLINK("https://coinmarketcap.com/currencies/cardano/", "https://coinmarketcap.com/currencies/cardano/")</f>
        <v>https://coinmarketcap.com/currencies/cardano/</v>
      </c>
    </row>
    <row r="12" spans="1:2" x14ac:dyDescent="0.25">
      <c r="A12" t="s">
        <v>12</v>
      </c>
      <c r="B12" s="1" t="str">
        <f>HYPERLINK("https://coinmarketcap.com/currencies/shiba-inu/", "https://coinmarketcap.com/currencies/shiba-inu/")</f>
        <v>https://coinmarketcap.com/currencies/shiba-inu/</v>
      </c>
    </row>
    <row r="13" spans="1:2" x14ac:dyDescent="0.25">
      <c r="A13" t="s">
        <v>13</v>
      </c>
      <c r="B13" s="1" t="str">
        <f>HYPERLINK("https://coinmarketcap.com/currencies/apecoin/", "https://coinmarketcap.com/currencies/apecoin/")</f>
        <v>https://coinmarketcap.com/currencies/apecoin/</v>
      </c>
    </row>
    <row r="14" spans="1:2" x14ac:dyDescent="0.25">
      <c r="A14" t="s">
        <v>14</v>
      </c>
      <c r="B14" s="1" t="str">
        <f>HYPERLINK("https://coinmarketcap.com/currencies/polkadot/", "https://coinmarketcap.com/currencies/polkadot/")</f>
        <v>https://coinmarketcap.com/currencies/polkadot/</v>
      </c>
    </row>
    <row r="15" spans="1:2" x14ac:dyDescent="0.25">
      <c r="A15" t="s">
        <v>15</v>
      </c>
      <c r="B15" s="1" t="str">
        <f>HYPERLINK("https://coinmarketcap.com/currencies/usdd/", "https://coinmarketcap.com/currencies/usdd/")</f>
        <v>https://coinmarketcap.com/currencies/usdd/</v>
      </c>
    </row>
    <row r="16" spans="1:2" x14ac:dyDescent="0.25">
      <c r="A16" t="s">
        <v>16</v>
      </c>
      <c r="B16" s="1" t="str">
        <f>HYPERLINK("https://coinmarketcap.com/currencies/jasmycoin/", "https://coinmarketcap.com/currencies/jasmycoin/")</f>
        <v>https://coinmarketcap.com/currencies/jasmycoin/</v>
      </c>
    </row>
    <row r="17" spans="1:2" x14ac:dyDescent="0.25">
      <c r="A17" t="s">
        <v>17</v>
      </c>
      <c r="B17" s="1" t="str">
        <f>HYPERLINK("https://coinmarketcap.com/currencies/aave/", "https://coinmarketcap.com/currencies/aave/")</f>
        <v>https://coinmarketcap.com/currencies/aave/</v>
      </c>
    </row>
    <row r="18" spans="1:2" x14ac:dyDescent="0.25">
      <c r="A18" t="s">
        <v>18</v>
      </c>
      <c r="B18" s="1" t="str">
        <f>HYPERLINK("https://coinmarketcap.com/currencies/usd-coin/", "https://coinmarketcap.com/currencies/usd-coin/")</f>
        <v>https://coinmarketcap.com/currencies/usd-coin/</v>
      </c>
    </row>
    <row r="19" spans="1:2" x14ac:dyDescent="0.25">
      <c r="A19" t="s">
        <v>19</v>
      </c>
      <c r="B19" s="1" t="str">
        <f>HYPERLINK("https://coinmarketcap.com/currencies/stepn/", "https://coinmarketcap.com/currencies/stepn/")</f>
        <v>https://coinmarketcap.com/currencies/stepn/</v>
      </c>
    </row>
    <row r="20" spans="1:2" x14ac:dyDescent="0.25">
      <c r="A20" t="s">
        <v>20</v>
      </c>
      <c r="B20" s="1" t="str">
        <f>HYPERLINK("https://coinmarketcap.com/currencies/terraclassicusd/", "https://coinmarketcap.com/currencies/terraclassicusd/")</f>
        <v>https://coinmarketcap.com/currencies/terraclassicusd/</v>
      </c>
    </row>
    <row r="21" spans="1:2" x14ac:dyDescent="0.25">
      <c r="A21" t="s">
        <v>21</v>
      </c>
      <c r="B21" s="1" t="str">
        <f>HYPERLINK("https://coinmarketcap.com/currencies/litecoin/", "https://coinmarketcap.com/currencies/litecoin/")</f>
        <v>https://coinmarketcap.com/currencies/litecoin/</v>
      </c>
    </row>
    <row r="22" spans="1:2" x14ac:dyDescent="0.25">
      <c r="A22" t="s">
        <v>22</v>
      </c>
      <c r="B22" s="1" t="str">
        <f>HYPERLINK("https://coinmarketcap.com/currencies/gala/", "https://coinmarketcap.com/currencies/gala/")</f>
        <v>https://coinmarketcap.com/currencies/gala/</v>
      </c>
    </row>
    <row r="23" spans="1:2" x14ac:dyDescent="0.25">
      <c r="A23" t="s">
        <v>23</v>
      </c>
      <c r="B23" s="1" t="str">
        <f>HYPERLINK("https://coinmarketcap.com/currencies/near-protocol/", "https://coinmarketcap.com/currencies/near-protocol/")</f>
        <v>https://coinmarketcap.com/currencies/near-protocol/</v>
      </c>
    </row>
    <row r="24" spans="1:2" x14ac:dyDescent="0.25">
      <c r="A24" t="s">
        <v>24</v>
      </c>
      <c r="B24" s="1" t="str">
        <f>HYPERLINK("https://coinmarketcap.com/currencies/dogecoin/", "https://coinmarketcap.com/currencies/dogecoin/")</f>
        <v>https://coinmarketcap.com/currencies/dogecoin/</v>
      </c>
    </row>
    <row r="25" spans="1:2" x14ac:dyDescent="0.25">
      <c r="A25" t="s">
        <v>25</v>
      </c>
      <c r="B25" s="1" t="str">
        <f>HYPERLINK("https://coinmarketcap.com/currencies/burger-cities/", "https://coinmarketcap.com/currencies/burger-cities/")</f>
        <v>https://coinmarketcap.com/currencies/burger-cities/</v>
      </c>
    </row>
    <row r="26" spans="1:2" x14ac:dyDescent="0.25">
      <c r="A26" t="s">
        <v>26</v>
      </c>
      <c r="B26" s="1" t="str">
        <f>HYPERLINK("https://coinmarketcap.com/currencies/cosmos/", "https://coinmarketcap.com/currencies/cosmos/")</f>
        <v>https://coinmarketcap.com/currencies/cosmos/</v>
      </c>
    </row>
    <row r="27" spans="1:2" x14ac:dyDescent="0.25">
      <c r="A27" t="s">
        <v>27</v>
      </c>
      <c r="B27" s="1" t="str">
        <f>HYPERLINK("https://coinmarketcap.com/currencies/kok/", "https://coinmarketcap.com/currencies/kok/")</f>
        <v>https://coinmarketcap.com/currencies/kok/</v>
      </c>
    </row>
    <row r="28" spans="1:2" x14ac:dyDescent="0.25">
      <c r="A28" t="s">
        <v>28</v>
      </c>
      <c r="B28" s="1" t="str">
        <f>HYPERLINK("https://coinmarketcap.com/currencies/apenft/", "https://coinmarketcap.com/currencies/apenft/")</f>
        <v>https://coinmarketcap.com/currencies/apenft/</v>
      </c>
    </row>
    <row r="29" spans="1:2" x14ac:dyDescent="0.25">
      <c r="A29" t="s">
        <v>29</v>
      </c>
      <c r="B29" s="1" t="str">
        <f>HYPERLINK("https://coinmarketcap.com/currencies/fantom/", "https://coinmarketcap.com/currencies/fantom/")</f>
        <v>https://coinmarketcap.com/currencies/fantom/</v>
      </c>
    </row>
    <row r="30" spans="1:2" x14ac:dyDescent="0.25">
      <c r="A30" t="s">
        <v>30</v>
      </c>
      <c r="B30" s="1" t="str">
        <f>HYPERLINK("https://coinmarketcap.com/currencies/chainlink/", "https://coinmarketcap.com/currencies/chainlink/")</f>
        <v>https://coinmarketcap.com/currencies/chainlink/</v>
      </c>
    </row>
    <row r="31" spans="1:2" x14ac:dyDescent="0.25">
      <c r="A31" t="s">
        <v>31</v>
      </c>
      <c r="B31" s="1" t="str">
        <f>HYPERLINK("https://coinmarketcap.com/currencies/terra-luna/", "https://coinmarketcap.com/currencies/terra-luna/")</f>
        <v>https://coinmarketcap.com/currencies/terra-luna/</v>
      </c>
    </row>
    <row r="32" spans="1:2" x14ac:dyDescent="0.25">
      <c r="A32" t="s">
        <v>32</v>
      </c>
      <c r="B32" s="1" t="str">
        <f>HYPERLINK("https://coinmarketcap.com/currencies/tron/", "https://coinmarketcap.com/currencies/tron/")</f>
        <v>https://coinmarketcap.com/currencies/tron/</v>
      </c>
    </row>
    <row r="33" spans="1:2" x14ac:dyDescent="0.25">
      <c r="A33" t="s">
        <v>33</v>
      </c>
      <c r="B33" s="1" t="str">
        <f>HYPERLINK("https://coinmarketcap.com/currencies/monero/", "https://coinmarketcap.com/currencies/monero/")</f>
        <v>https://coinmarketcap.com/currencies/monero/</v>
      </c>
    </row>
    <row r="34" spans="1:2" x14ac:dyDescent="0.25">
      <c r="A34" t="s">
        <v>34</v>
      </c>
      <c r="B34" s="1" t="str">
        <f>HYPERLINK("https://coinmarketcap.com/currencies/tether/", "https://coinmarketcap.com/currencies/tether/")</f>
        <v>https://coinmarketcap.com/currencies/tether/</v>
      </c>
    </row>
    <row r="35" spans="1:2" x14ac:dyDescent="0.25">
      <c r="A35" t="s">
        <v>35</v>
      </c>
      <c r="B35" s="1" t="str">
        <f>HYPERLINK("https://coinmarketcap.com/currencies/just/", "https://coinmarketcap.com/currencies/just/")</f>
        <v>https://coinmarketcap.com/currencies/just/</v>
      </c>
    </row>
    <row r="36" spans="1:2" x14ac:dyDescent="0.25">
      <c r="A36" t="s">
        <v>36</v>
      </c>
      <c r="B36" s="1" t="str">
        <f>HYPERLINK("https://coinmarketcap.com/currencies/internet-computer/", "https://coinmarketcap.com/currencies/internet-computer/")</f>
        <v>https://coinmarketcap.com/currencies/internet-computer/</v>
      </c>
    </row>
    <row r="37" spans="1:2" x14ac:dyDescent="0.25">
      <c r="A37" t="s">
        <v>37</v>
      </c>
      <c r="B37" s="1" t="str">
        <f>HYPERLINK("https://coinmarketcap.com/currencies/gari-network/", "https://coinmarketcap.com/currencies/gari-network/")</f>
        <v>https://coinmarketcap.com/currencies/gari-network/</v>
      </c>
    </row>
    <row r="38" spans="1:2" x14ac:dyDescent="0.25">
      <c r="A38" t="s">
        <v>38</v>
      </c>
      <c r="B38" s="1" t="str">
        <f>HYPERLINK("https://coinmarketcap.com/currencies/wink/", "https://coinmarketcap.com/currencies/wink/")</f>
        <v>https://coinmarketcap.com/currencies/wink/</v>
      </c>
    </row>
    <row r="39" spans="1:2" x14ac:dyDescent="0.25">
      <c r="A39" t="s">
        <v>39</v>
      </c>
      <c r="B39" s="1" t="str">
        <f>HYPERLINK("https://coinmarketcap.com/currencies/thorchain/", "https://coinmarketcap.com/currencies/thorchain/")</f>
        <v>https://coinmarketcap.com/currencies/thorchain/</v>
      </c>
    </row>
    <row r="40" spans="1:2" x14ac:dyDescent="0.25">
      <c r="A40" t="s">
        <v>40</v>
      </c>
      <c r="B40" s="1" t="str">
        <f>HYPERLINK("https://coinmarketcap.com/currencies/sandbox/", "https://coinmarketcap.com/currencies/sandbox/")</f>
        <v>https://coinmarketcap.com/currencies/sandbox/</v>
      </c>
    </row>
    <row r="41" spans="1:2" x14ac:dyDescent="0.25">
      <c r="A41" t="s">
        <v>41</v>
      </c>
      <c r="B41" s="1" t="str">
        <f>HYPERLINK("https://coinmarketcap.com/currencies/stellar/", "https://coinmarketcap.com/currencies/stellar/")</f>
        <v>https://coinmarketcap.com/currencies/stellar/</v>
      </c>
    </row>
    <row r="42" spans="1:2" x14ac:dyDescent="0.25">
      <c r="A42" t="s">
        <v>42</v>
      </c>
      <c r="B42" s="1" t="str">
        <f>HYPERLINK("https://coinmarketcap.com/currencies/verasity/", "https://coinmarketcap.com/currencies/verasity/")</f>
        <v>https://coinmarketcap.com/currencies/verasity/</v>
      </c>
    </row>
    <row r="43" spans="1:2" x14ac:dyDescent="0.25">
      <c r="A43" t="s">
        <v>43</v>
      </c>
      <c r="B43" s="1" t="str">
        <f>HYPERLINK("https://coinmarketcap.com/currencies/digitalbits/", "https://coinmarketcap.com/currencies/digitalbits/")</f>
        <v>https://coinmarketcap.com/currencies/digitalbits/</v>
      </c>
    </row>
    <row r="44" spans="1:2" x14ac:dyDescent="0.25">
      <c r="A44" t="s">
        <v>44</v>
      </c>
      <c r="B44" s="1" t="str">
        <f>HYPERLINK("https://coinmarketcap.com/currencies/sun/", "https://coinmarketcap.com/currencies/sun/")</f>
        <v>https://coinmarketcap.com/currencies/sun/</v>
      </c>
    </row>
    <row r="45" spans="1:2" x14ac:dyDescent="0.25">
      <c r="A45" t="s">
        <v>45</v>
      </c>
      <c r="B45" s="1" t="str">
        <f>HYPERLINK("https://coinmarketcap.com/currencies/theta", "https://coinmarketcap.com/currencies/theta")</f>
        <v>https://coinmarketcap.com/currencies/theta</v>
      </c>
    </row>
    <row r="46" spans="1:2" x14ac:dyDescent="0.25">
      <c r="A46" t="s">
        <v>46</v>
      </c>
      <c r="B46" s="1" t="str">
        <f>HYPERLINK("https://coinmarketcap.com/currencies/zilliqa/", "https://coinmarketcap.com/currencies/zilliqa/")</f>
        <v>https://coinmarketcap.com/currencies/zilliqa/</v>
      </c>
    </row>
    <row r="47" spans="1:2" x14ac:dyDescent="0.25">
      <c r="A47" t="s">
        <v>47</v>
      </c>
      <c r="B47" s="1" t="str">
        <f>HYPERLINK("https://coinmarketcap.com/currencies/decentraland/", "https://coinmarketcap.com/currencies/decentraland/")</f>
        <v>https://coinmarketcap.com/currencies/decentraland/</v>
      </c>
    </row>
    <row r="48" spans="1:2" x14ac:dyDescent="0.25">
      <c r="A48" t="s">
        <v>48</v>
      </c>
      <c r="B48" s="1" t="str">
        <f>HYPERLINK("https://coinmarketcap.com/currencies/kadena/", "https://coinmarketcap.com/currencies/kadena/")</f>
        <v>https://coinmarketcap.com/currencies/kadena/</v>
      </c>
    </row>
    <row r="49" spans="1:2" x14ac:dyDescent="0.25">
      <c r="A49" t="s">
        <v>49</v>
      </c>
      <c r="B49" s="1" t="str">
        <f>HYPERLINK("https://coinmarketcap.com/currencies/dydx/", "https://coinmarketcap.com/currencies/dydx/")</f>
        <v>https://coinmarketcap.com/currencies/dydx/</v>
      </c>
    </row>
    <row r="50" spans="1:2" x14ac:dyDescent="0.25">
      <c r="A50" t="s">
        <v>50</v>
      </c>
      <c r="B50" s="1" t="str">
        <f>HYPERLINK("https://coinmarketcap.com/currencies/uniswap/", "https://coinmarketcap.com/currencies/uniswap/")</f>
        <v>https://coinmarketcap.com/currencies/uniswap/</v>
      </c>
    </row>
    <row r="51" spans="1:2" x14ac:dyDescent="0.25">
      <c r="A51" t="s">
        <v>51</v>
      </c>
      <c r="B51" s="1" t="str">
        <f>HYPERLINK("https://coinmarketcap.com/currencies/seedify-fund/", "https://coinmarketcap.com/currencies/seedify-fund/")</f>
        <v>https://coinmarketcap.com/currencies/seedify-fund/</v>
      </c>
    </row>
    <row r="52" spans="1:2" x14ac:dyDescent="0.25">
      <c r="A52" t="s">
        <v>52</v>
      </c>
      <c r="B52" s="1" t="str">
        <f>HYPERLINK("https://coinmarketcap.com/currencies/unifi-protocol-dao/", "https://coinmarketcap.com/currencies/unifi-protocol-dao/")</f>
        <v>https://coinmarketcap.com/currencies/unifi-protocol-dao/</v>
      </c>
    </row>
    <row r="53" spans="1:2" x14ac:dyDescent="0.25">
      <c r="A53" t="s">
        <v>53</v>
      </c>
      <c r="B53" s="1" t="str">
        <f>HYPERLINK("https://coinmarketcap.com/currencies/mahadao/", "https://coinmarketcap.com/currencies/mahadao/")</f>
        <v>https://coinmarketcap.com/currencies/mahadao/</v>
      </c>
    </row>
    <row r="54" spans="1:2" x14ac:dyDescent="0.25">
      <c r="A54" t="s">
        <v>54</v>
      </c>
      <c r="B54" s="1" t="str">
        <f>HYPERLINK("https://coinmarketcap.com/currencies/proton/", "https://coinmarketcap.com/currencies/proton/")</f>
        <v>https://coinmarketcap.com/currencies/proton/</v>
      </c>
    </row>
    <row r="55" spans="1:2" x14ac:dyDescent="0.25">
      <c r="A55" t="s">
        <v>55</v>
      </c>
      <c r="B55" s="1" t="str">
        <f>HYPERLINK("https://coinmarketcap.com/currencies/vechain/", "https://coinmarketcap.com/currencies/vechain/")</f>
        <v>https://coinmarketcap.com/currencies/vechain/</v>
      </c>
    </row>
    <row r="56" spans="1:2" x14ac:dyDescent="0.25">
      <c r="A56" t="s">
        <v>56</v>
      </c>
      <c r="B56" s="1" t="str">
        <f>HYPERLINK("https://coinmarketcap.com/currencies/ovr/", "https://coinmarketcap.com/currencies/ovr/")</f>
        <v>https://coinmarketcap.com/currencies/ovr/</v>
      </c>
    </row>
    <row r="57" spans="1:2" x14ac:dyDescent="0.25">
      <c r="A57" t="s">
        <v>57</v>
      </c>
      <c r="B57" s="1" t="str">
        <f>HYPERLINK("https://coinmarketcap.com/currencies/klever/", "https://coinmarketcap.com/currencies/klever/")</f>
        <v>https://coinmarketcap.com/currencies/klever/</v>
      </c>
    </row>
    <row r="58" spans="1:2" x14ac:dyDescent="0.25">
      <c r="A58" t="s">
        <v>58</v>
      </c>
      <c r="B58" s="1" t="str">
        <f>HYPERLINK("https://coinmarketcap.com/currencies/waves/", "https://coinmarketcap.com/currencies/waves/")</f>
        <v>https://coinmarketcap.com/currencies/waves/</v>
      </c>
    </row>
    <row r="59" spans="1:2" x14ac:dyDescent="0.25">
      <c r="A59" t="s">
        <v>59</v>
      </c>
      <c r="B59" s="1" t="str">
        <f>HYPERLINK("https://coinmarketcap.com/currencies/eos/", "https://coinmarketcap.com/currencies/eos/")</f>
        <v>https://coinmarketcap.com/currencies/eos/</v>
      </c>
    </row>
    <row r="60" spans="1:2" x14ac:dyDescent="0.25">
      <c r="A60" t="s">
        <v>60</v>
      </c>
      <c r="B60" s="1" t="str">
        <f>HYPERLINK("https://coinmarketcap.com/currencies/compound/", "https://coinmarketcap.com/currencies/compound/")</f>
        <v>https://coinmarketcap.com/currencies/compound/</v>
      </c>
    </row>
    <row r="61" spans="1:2" x14ac:dyDescent="0.25">
      <c r="A61" t="s">
        <v>61</v>
      </c>
      <c r="B61" s="1" t="str">
        <f>HYPERLINK("https://coinmarketcap.com/currencies/wemix/", "https://coinmarketcap.com/currencies/wemix/")</f>
        <v>https://coinmarketcap.com/currencies/wemix/</v>
      </c>
    </row>
    <row r="62" spans="1:2" x14ac:dyDescent="0.25">
      <c r="A62" t="s">
        <v>62</v>
      </c>
      <c r="B62" s="1" t="str">
        <f>HYPERLINK("https://coinmarketcap.com/currencies/hedera-hashgraph/", "https://coinmarketcap.com/currencies/hedera-hashgraph/")</f>
        <v>https://coinmarketcap.com/currencies/hedera-hashgraph/</v>
      </c>
    </row>
    <row r="63" spans="1:2" x14ac:dyDescent="0.25">
      <c r="A63" t="s">
        <v>63</v>
      </c>
      <c r="B63" s="1" t="str">
        <f>HYPERLINK("https://coinmarketcap.com/currencies/aergo/", "https://coinmarketcap.com/currencies/aergo/")</f>
        <v>https://coinmarketcap.com/currencies/aergo/</v>
      </c>
    </row>
    <row r="64" spans="1:2" x14ac:dyDescent="0.25">
      <c r="A64" t="s">
        <v>64</v>
      </c>
      <c r="B64" s="1" t="str">
        <f>HYPERLINK("https://coinmarketcap.com/currencies/constitutiondao/", "https://coinmarketcap.com/currencies/constitutiondao/")</f>
        <v>https://coinmarketcap.com/currencies/constitutiondao/</v>
      </c>
    </row>
    <row r="65" spans="1:2" x14ac:dyDescent="0.25">
      <c r="A65" t="s">
        <v>65</v>
      </c>
      <c r="B65" s="1" t="str">
        <f>HYPERLINK("https://coinmarketcap.com/currencies/jupiter/", "https://coinmarketcap.com/currencies/jupiter/")</f>
        <v>https://coinmarketcap.com/currencies/jupiter/</v>
      </c>
    </row>
    <row r="66" spans="1:2" x14ac:dyDescent="0.25">
      <c r="A66" t="s">
        <v>66</v>
      </c>
      <c r="B66" s="1" t="str">
        <f>HYPERLINK("https://coinmarketcap.com/currencies/algorand/", "https://coinmarketcap.com/currencies/algorand/")</f>
        <v>https://coinmarketcap.com/currencies/algorand/</v>
      </c>
    </row>
    <row r="67" spans="1:2" x14ac:dyDescent="0.25">
      <c r="A67" t="s">
        <v>67</v>
      </c>
      <c r="B67" s="1" t="str">
        <f>HYPERLINK("https://coinmarketcap.com/currencies/earthfund/", "https://coinmarketcap.com/currencies/earthfund/")</f>
        <v>https://coinmarketcap.com/currencies/earthfund/</v>
      </c>
    </row>
    <row r="68" spans="1:2" x14ac:dyDescent="0.25">
      <c r="A68" t="s">
        <v>68</v>
      </c>
      <c r="B68" s="1" t="str">
        <f>HYPERLINK("https://coinmarketcap.com/currencies/curve-dao-token/", "https://coinmarketcap.com/currencies/curve-dao-token/")</f>
        <v>https://coinmarketcap.com/currencies/curve-dao-token/</v>
      </c>
    </row>
    <row r="69" spans="1:2" x14ac:dyDescent="0.25">
      <c r="A69" t="s">
        <v>69</v>
      </c>
      <c r="B69" s="1" t="str">
        <f>HYPERLINK("https://coinmarketcap.com/currencies/defi-yield-protocol/", "https://coinmarketcap.com/currencies/defi-yield-protocol/")</f>
        <v>https://coinmarketcap.com/currencies/defi-yield-protocol/</v>
      </c>
    </row>
    <row r="70" spans="1:2" x14ac:dyDescent="0.25">
      <c r="A70" t="s">
        <v>70</v>
      </c>
      <c r="B70" s="1" t="str">
        <f>HYPERLINK("https://coinmarketcap.com/currencies/flow/", "https://coinmarketcap.com/currencies/flow/")</f>
        <v>https://coinmarketcap.com/currencies/flow/</v>
      </c>
    </row>
    <row r="71" spans="1:2" x14ac:dyDescent="0.25">
      <c r="A71" t="s">
        <v>71</v>
      </c>
      <c r="B71" s="1" t="str">
        <f>HYPERLINK("https://coinmarketcap.com/currencies/anchor-protocol/", "https://coinmarketcap.com/currencies/anchor-protocol/")</f>
        <v>https://coinmarketcap.com/currencies/anchor-protocol/</v>
      </c>
    </row>
    <row r="72" spans="1:2" x14ac:dyDescent="0.25">
      <c r="A72" t="s">
        <v>72</v>
      </c>
      <c r="B72" s="1" t="str">
        <f>HYPERLINK("https://coinmarketcap.com/currencies/bitcoin-sv/", "https://coinmarketcap.com/currencies/bitcoin-sv/")</f>
        <v>https://coinmarketcap.com/currencies/bitcoin-sv/</v>
      </c>
    </row>
    <row r="73" spans="1:2" x14ac:dyDescent="0.25">
      <c r="A73" t="s">
        <v>73</v>
      </c>
      <c r="B73" s="1" t="str">
        <f>HYPERLINK("https://coinmarketcap.com/currencies/pikaster/", "https://coinmarketcap.com/currencies/pikaster/")</f>
        <v>https://coinmarketcap.com/currencies/pikaster/</v>
      </c>
    </row>
    <row r="74" spans="1:2" x14ac:dyDescent="0.25">
      <c r="A74" t="s">
        <v>74</v>
      </c>
      <c r="B74" s="1" t="str">
        <f>HYPERLINK("https://coinmarketcap.com/currencies/immutable-x/", "https://coinmarketcap.com/currencies/immutable-x/")</f>
        <v>https://coinmarketcap.com/currencies/immutable-x/</v>
      </c>
    </row>
    <row r="75" spans="1:2" x14ac:dyDescent="0.25">
      <c r="A75" t="s">
        <v>75</v>
      </c>
      <c r="B75" s="1" t="str">
        <f>HYPERLINK("https://coinmarketcap.com/currencies/reserve-rights/", "https://coinmarketcap.com/currencies/reserve-rights/")</f>
        <v>https://coinmarketcap.com/currencies/reserve-rights/</v>
      </c>
    </row>
    <row r="76" spans="1:2" x14ac:dyDescent="0.25">
      <c r="A76" t="s">
        <v>76</v>
      </c>
      <c r="B76" s="1" t="str">
        <f>HYPERLINK("https://coinmarketcap.com/currencies/wax/", "https://coinmarketcap.com/currencies/wax/")</f>
        <v>https://coinmarketcap.com/currencies/wax/</v>
      </c>
    </row>
    <row r="77" spans="1:2" x14ac:dyDescent="0.25">
      <c r="A77" t="s">
        <v>77</v>
      </c>
      <c r="B77" s="1" t="str">
        <f>HYPERLINK("https://coinmarketcap.com/currencies/polytrade/", "https://coinmarketcap.com/currencies/polytrade/")</f>
        <v>https://coinmarketcap.com/currencies/polytrade/</v>
      </c>
    </row>
    <row r="78" spans="1:2" x14ac:dyDescent="0.25">
      <c r="A78" t="s">
        <v>78</v>
      </c>
      <c r="B78" s="1" t="str">
        <f>HYPERLINK("https://coinmarketcap.com/currencies/victoria-vr/", "https://coinmarketcap.com/currencies/victoria-vr/")</f>
        <v>https://coinmarketcap.com/currencies/victoria-vr/</v>
      </c>
    </row>
    <row r="79" spans="1:2" x14ac:dyDescent="0.25">
      <c r="A79" t="s">
        <v>79</v>
      </c>
      <c r="B79" s="1" t="str">
        <f>HYPERLINK("https://coinmarketcap.com/currencies/ethereum-classic/", "https://coinmarketcap.com/currencies/ethereum-classic/")</f>
        <v>https://coinmarketcap.com/currencies/ethereum-classic/</v>
      </c>
    </row>
    <row r="80" spans="1:2" x14ac:dyDescent="0.25">
      <c r="A80" t="s">
        <v>80</v>
      </c>
      <c r="B80" s="1" t="str">
        <f>HYPERLINK("https://coinmarketcap.com/currencies/v-systems/", "https://coinmarketcap.com/currencies/v-systems/")</f>
        <v>https://coinmarketcap.com/currencies/v-systems/</v>
      </c>
    </row>
    <row r="81" spans="1:2" x14ac:dyDescent="0.25">
      <c r="A81" t="s">
        <v>81</v>
      </c>
      <c r="B81" s="1" t="str">
        <f>HYPERLINK("https://coinmarketcap.com/currencies/binance-coin/", "https://coinmarketcap.com/currencies/binance-coin/")</f>
        <v>https://coinmarketcap.com/currencies/binance-coin/</v>
      </c>
    </row>
    <row r="82" spans="1:2" x14ac:dyDescent="0.25">
      <c r="A82" t="s">
        <v>82</v>
      </c>
      <c r="B82" s="1" t="str">
        <f>HYPERLINK("https://coinmarketcap.com/currencies/oasis-network/", "https://coinmarketcap.com/currencies/oasis-network/")</f>
        <v>https://coinmarketcap.com/currencies/oasis-network/</v>
      </c>
    </row>
    <row r="83" spans="1:2" x14ac:dyDescent="0.25">
      <c r="A83" t="s">
        <v>83</v>
      </c>
      <c r="B83" s="1" t="str">
        <f>HYPERLINK("https://coinmarketcap.com/currencies/melos-studio/", "https://coinmarketcap.com/currencies/melos-studio/")</f>
        <v>https://coinmarketcap.com/currencies/melos-studio/</v>
      </c>
    </row>
    <row r="84" spans="1:2" x14ac:dyDescent="0.25">
      <c r="A84" t="s">
        <v>84</v>
      </c>
      <c r="B84" s="1" t="str">
        <f>HYPERLINK("https://coinmarketcap.com/currencies/everscale/", "https://coinmarketcap.com/currencies/everscale/")</f>
        <v>https://coinmarketcap.com/currencies/everscale/</v>
      </c>
    </row>
    <row r="85" spans="1:2" x14ac:dyDescent="0.25">
      <c r="A85" t="s">
        <v>85</v>
      </c>
      <c r="B85" s="1" t="str">
        <f>HYPERLINK("https://coinmarketcap.com/currencies/bitcoin-cash/", "https://coinmarketcap.com/currencies/bitcoin-cash/")</f>
        <v>https://coinmarketcap.com/currencies/bitcoin-cash/</v>
      </c>
    </row>
    <row r="86" spans="1:2" x14ac:dyDescent="0.25">
      <c r="A86" t="s">
        <v>86</v>
      </c>
      <c r="B86" s="1" t="str">
        <f>HYPERLINK("https://coinmarketcap.com/currencies/tezos/", "https://coinmarketcap.com/currencies/tezos/")</f>
        <v>https://coinmarketcap.com/currencies/tezos/</v>
      </c>
    </row>
    <row r="87" spans="1:2" x14ac:dyDescent="0.25">
      <c r="A87" t="s">
        <v>87</v>
      </c>
      <c r="B87" s="1" t="str">
        <f>HYPERLINK("https://coinmarketcap.com/currencies/oddz/", "https://coinmarketcap.com/currencies/oddz/")</f>
        <v>https://coinmarketcap.com/currencies/oddz/</v>
      </c>
    </row>
    <row r="88" spans="1:2" x14ac:dyDescent="0.25">
      <c r="A88" t="s">
        <v>88</v>
      </c>
      <c r="B88" s="1" t="str">
        <f>HYPERLINK("https://coinmarketcap.com/currencies/swftcoin/", "https://coinmarketcap.com/currencies/swftcoin/")</f>
        <v>https://coinmarketcap.com/currencies/swftcoin/</v>
      </c>
    </row>
    <row r="89" spans="1:2" x14ac:dyDescent="0.25">
      <c r="A89" t="s">
        <v>89</v>
      </c>
      <c r="B89" s="1" t="str">
        <f>HYPERLINK("https://coinmarketcap.com/currencies/injective-protocol/", "https://coinmarketcap.com/currencies/injective-protocol/")</f>
        <v>https://coinmarketcap.com/currencies/injective-protocol/</v>
      </c>
    </row>
    <row r="90" spans="1:2" x14ac:dyDescent="0.25">
      <c r="A90" t="s">
        <v>90</v>
      </c>
      <c r="B90" s="1" t="str">
        <f>HYPERLINK("https://coinmarketcap.com/currencies/moonriver/", "https://coinmarketcap.com/currencies/moonriver/")</f>
        <v>https://coinmarketcap.com/currencies/moonriver/</v>
      </c>
    </row>
    <row r="91" spans="1:2" x14ac:dyDescent="0.25">
      <c r="A91" t="s">
        <v>91</v>
      </c>
      <c r="B91" s="1" t="str">
        <f>HYPERLINK("https://coinmarketcap.com/currencies/coti/", "https://coinmarketcap.com/currencies/coti/")</f>
        <v>https://coinmarketcap.com/currencies/coti/</v>
      </c>
    </row>
    <row r="92" spans="1:2" x14ac:dyDescent="0.25">
      <c r="A92" t="s">
        <v>92</v>
      </c>
      <c r="B92" s="1" t="str">
        <f>HYPERLINK("https://coinmarketcap.com/currencies/woo-network/", "https://coinmarketcap.com/currencies/woo-network/")</f>
        <v>https://coinmarketcap.com/currencies/woo-network/</v>
      </c>
    </row>
    <row r="93" spans="1:2" x14ac:dyDescent="0.25">
      <c r="A93" t="s">
        <v>93</v>
      </c>
      <c r="B93" s="1" t="str">
        <f>HYPERLINK("https://coinmarketcap.com/currencies/zeroswap/", "https://coinmarketcap.com/currencies/zeroswap/")</f>
        <v>https://coinmarketcap.com/currencies/zeroswap/</v>
      </c>
    </row>
    <row r="94" spans="1:2" x14ac:dyDescent="0.25">
      <c r="A94" t="s">
        <v>94</v>
      </c>
      <c r="B94" s="1" t="str">
        <f>HYPERLINK("https://coinmarketcap.com/currencies/openleverage/", "https://coinmarketcap.com/currencies/openleverage/")</f>
        <v>https://coinmarketcap.com/currencies/openleverage/</v>
      </c>
    </row>
    <row r="95" spans="1:2" x14ac:dyDescent="0.25">
      <c r="A95" t="s">
        <v>95</v>
      </c>
      <c r="B95" s="1" t="str">
        <f>HYPERLINK("https://coinmarketcap.com/currencies/cocos-bcx/", "https://coinmarketcap.com/currencies/cocos-bcx/")</f>
        <v>https://coinmarketcap.com/currencies/cocos-bcx/</v>
      </c>
    </row>
    <row r="96" spans="1:2" x14ac:dyDescent="0.25">
      <c r="A96" t="s">
        <v>96</v>
      </c>
      <c r="B96" s="1" t="str">
        <f>HYPERLINK("https://coinmarketcap.com/currencies/zelcash/", "https://coinmarketcap.com/currencies/zelcash/")</f>
        <v>https://coinmarketcap.com/currencies/zelcash/</v>
      </c>
    </row>
    <row r="97" spans="1:2" x14ac:dyDescent="0.25">
      <c r="A97" t="s">
        <v>97</v>
      </c>
      <c r="B97" s="1" t="str">
        <f>HYPERLINK("https://coinmarketcap.com/currencies/filecoin/", "https://coinmarketcap.com/currencies/filecoin/")</f>
        <v>https://coinmarketcap.com/currencies/filecoin/</v>
      </c>
    </row>
    <row r="98" spans="1:2" x14ac:dyDescent="0.25">
      <c r="A98" t="s">
        <v>98</v>
      </c>
      <c r="B98" s="1" t="str">
        <f>HYPERLINK("https://coinmarketcap.com/currencies/titanswap/", "https://coinmarketcap.com/currencies/titanswap/")</f>
        <v>https://coinmarketcap.com/currencies/titanswap/</v>
      </c>
    </row>
    <row r="99" spans="1:2" x14ac:dyDescent="0.25">
      <c r="A99" t="s">
        <v>99</v>
      </c>
      <c r="B99" s="1" t="str">
        <f>HYPERLINK("https://coinmarketcap.com/currencies/rankerdao/", "https://coinmarketcap.com/currencies/rankerdao/")</f>
        <v>https://coinmarketcap.com/currencies/rankerdao/</v>
      </c>
    </row>
    <row r="100" spans="1:2" x14ac:dyDescent="0.25">
      <c r="A100" t="s">
        <v>100</v>
      </c>
      <c r="B100" s="1" t="str">
        <f>HYPERLINK("https://coinmarketcap.com/currencies/hathor/", "https://coinmarketcap.com/currencies/hathor/")</f>
        <v>https://coinmarketcap.com/currencies/hathor/</v>
      </c>
    </row>
    <row r="101" spans="1:2" x14ac:dyDescent="0.25">
      <c r="A101" t="s">
        <v>101</v>
      </c>
      <c r="B101" s="1" t="str">
        <f>HYPERLINK("https://coinmarketcap.com/currencies/api3/", "https://coinmarketcap.com/currencies/api3/")</f>
        <v>https://coinmarketcap.com/currencies/api3/</v>
      </c>
    </row>
    <row r="102" spans="1:2" x14ac:dyDescent="0.25">
      <c r="A102" t="s">
        <v>102</v>
      </c>
      <c r="B102" s="1" t="str">
        <f>HYPERLINK("https://coinmarketcap.com/currencies/chainx/", "https://coinmarketcap.com/currencies/chainx/")</f>
        <v>https://coinmarketcap.com/currencies/chainx/</v>
      </c>
    </row>
    <row r="103" spans="1:2" x14ac:dyDescent="0.25">
      <c r="A103" t="s">
        <v>103</v>
      </c>
      <c r="B103" s="1" t="str">
        <f>HYPERLINK("https://coinmarketcap.com/currencies/chiliz/", "https://coinmarketcap.com/currencies/chiliz/")</f>
        <v>https://coinmarketcap.com/currencies/chiliz/</v>
      </c>
    </row>
    <row r="104" spans="1:2" x14ac:dyDescent="0.25">
      <c r="A104" t="s">
        <v>104</v>
      </c>
      <c r="B104" s="1" t="str">
        <f>HYPERLINK("https://coinmarketcap.com/currencies/zebec-protocol/", "https://coinmarketcap.com/currencies/zebec-protocol/")</f>
        <v>https://coinmarketcap.com/currencies/zebec-protocol/</v>
      </c>
    </row>
    <row r="105" spans="1:2" x14ac:dyDescent="0.25">
      <c r="A105" t="s">
        <v>105</v>
      </c>
      <c r="B105" s="1" t="str">
        <f>HYPERLINK("https://coinmarketcap.com/currencies/render-token/", "https://coinmarketcap.com/currencies/render-token/")</f>
        <v>https://coinmarketcap.com/currencies/render-token/</v>
      </c>
    </row>
    <row r="106" spans="1:2" x14ac:dyDescent="0.25">
      <c r="A106" t="s">
        <v>106</v>
      </c>
      <c r="B106" s="1" t="str">
        <f>HYPERLINK("https://coinmarketcap.com/currencies/xcad-network/", "https://coinmarketcap.com/currencies/xcad-network/")</f>
        <v>https://coinmarketcap.com/currencies/xcad-network/</v>
      </c>
    </row>
    <row r="107" spans="1:2" x14ac:dyDescent="0.25">
      <c r="A107" t="s">
        <v>107</v>
      </c>
      <c r="B107" s="1" t="str">
        <f>HYPERLINK("https://coinmarketcap.com/currencies/smooth-love-potion/", "https://coinmarketcap.com/currencies/smooth-love-potion/")</f>
        <v>https://coinmarketcap.com/currencies/smooth-love-potion/</v>
      </c>
    </row>
    <row r="108" spans="1:2" x14ac:dyDescent="0.25">
      <c r="A108" t="s">
        <v>108</v>
      </c>
      <c r="B108" s="1" t="str">
        <f>HYPERLINK("https://coinmarketcap.com/currencies/1inch/", "https://coinmarketcap.com/currencies/1inch/")</f>
        <v>https://coinmarketcap.com/currencies/1inch/</v>
      </c>
    </row>
    <row r="109" spans="1:2" x14ac:dyDescent="0.25">
      <c r="A109" t="s">
        <v>109</v>
      </c>
      <c r="B109" s="1" t="str">
        <f>HYPERLINK("https://coinmarketcap.com/currencies/project-galaxy/", "https://coinmarketcap.com/currencies/project-galaxy/")</f>
        <v>https://coinmarketcap.com/currencies/project-galaxy/</v>
      </c>
    </row>
    <row r="110" spans="1:2" x14ac:dyDescent="0.25">
      <c r="A110" t="s">
        <v>110</v>
      </c>
      <c r="B110" s="1" t="str">
        <f>HYPERLINK("https://coinmarketcap.com/currencies/optimism/", "https://coinmarketcap.com/currencies/optimism/")</f>
        <v>https://coinmarketcap.com/currencies/optimism/</v>
      </c>
    </row>
    <row r="111" spans="1:2" x14ac:dyDescent="0.25">
      <c r="A111" t="s">
        <v>111</v>
      </c>
      <c r="B111" s="1" t="str">
        <f>HYPERLINK("https://coinmarketcap.com/currencies/mirrored-invesco-qqq-trust/", "https://coinmarketcap.com/currencies/mirrored-invesco-qqq-trust/")</f>
        <v>https://coinmarketcap.com/currencies/mirrored-invesco-qqq-trust/</v>
      </c>
    </row>
    <row r="112" spans="1:2" x14ac:dyDescent="0.25">
      <c r="A112" t="s">
        <v>112</v>
      </c>
      <c r="B112" s="1" t="str">
        <f>HYPERLINK("https://coinmarketcap.com/currencies/xdc-network/", "https://coinmarketcap.com/currencies/xdc-network/")</f>
        <v>https://coinmarketcap.com/currencies/xdc-network/</v>
      </c>
    </row>
    <row r="113" spans="1:2" x14ac:dyDescent="0.25">
      <c r="A113" t="s">
        <v>113</v>
      </c>
      <c r="B113" s="1" t="str">
        <f>HYPERLINK("https://coinmarketcap.com/currencies/hot-cross/", "https://coinmarketcap.com/currencies/hot-cross/")</f>
        <v>https://coinmarketcap.com/currencies/hot-cross/</v>
      </c>
    </row>
    <row r="114" spans="1:2" x14ac:dyDescent="0.25">
      <c r="A114" t="s">
        <v>114</v>
      </c>
      <c r="B114" s="1" t="str">
        <f>HYPERLINK("https://coinmarketcap.com/currencies/deesse/", "https://coinmarketcap.com/currencies/deesse/")</f>
        <v>https://coinmarketcap.com/currencies/deesse/</v>
      </c>
    </row>
    <row r="115" spans="1:2" x14ac:dyDescent="0.25">
      <c r="A115" t="s">
        <v>115</v>
      </c>
      <c r="B115" s="1" t="str">
        <f>HYPERLINK("https://coinmarketcap.com/currencies/cronos/", "https://coinmarketcap.com/currencies/cronos/")</f>
        <v>https://coinmarketcap.com/currencies/cronos/</v>
      </c>
    </row>
    <row r="116" spans="1:2" x14ac:dyDescent="0.25">
      <c r="A116" t="s">
        <v>116</v>
      </c>
      <c r="B116" s="1" t="str">
        <f>HYPERLINK("https://coinmarketcap.com/currencies/ndau/", "https://coinmarketcap.com/currencies/ndau/")</f>
        <v>https://coinmarketcap.com/currencies/ndau/</v>
      </c>
    </row>
    <row r="117" spans="1:2" x14ac:dyDescent="0.25">
      <c r="A117" t="s">
        <v>117</v>
      </c>
      <c r="B117" s="1" t="str">
        <f>HYPERLINK("https://coinmarketcap.com/currencies/wom-protocol/", "https://coinmarketcap.com/currencies/wom-protocol/")</f>
        <v>https://coinmarketcap.com/currencies/wom-protocol/</v>
      </c>
    </row>
    <row r="118" spans="1:2" x14ac:dyDescent="0.25">
      <c r="A118" t="s">
        <v>118</v>
      </c>
      <c r="B118" s="1" t="str">
        <f>HYPERLINK("https://coinmarketcap.com/currencies/stacks/", "https://coinmarketcap.com/currencies/stacks/")</f>
        <v>https://coinmarketcap.com/currencies/stacks/</v>
      </c>
    </row>
    <row r="119" spans="1:2" x14ac:dyDescent="0.25">
      <c r="A119" t="s">
        <v>119</v>
      </c>
      <c r="B119" s="1" t="str">
        <f>HYPERLINK("https://coinmarketcap.com/currencies/gods-unchained/", "https://coinmarketcap.com/currencies/gods-unchained/")</f>
        <v>https://coinmarketcap.com/currencies/gods-unchained/</v>
      </c>
    </row>
    <row r="120" spans="1:2" x14ac:dyDescent="0.25">
      <c r="A120" t="s">
        <v>120</v>
      </c>
      <c r="B120" s="1" t="str">
        <f>HYPERLINK("https://coinmarketcap.com/currencies/x-world-games/", "https://coinmarketcap.com/currencies/x-world-games/")</f>
        <v>https://coinmarketcap.com/currencies/x-world-games/</v>
      </c>
    </row>
    <row r="121" spans="1:2" x14ac:dyDescent="0.25">
      <c r="A121" t="s">
        <v>121</v>
      </c>
      <c r="B121" s="1" t="str">
        <f>HYPERLINK("https://coinmarketcap.com/currencies/moonbeam/", "https://coinmarketcap.com/currencies/moonbeam/")</f>
        <v>https://coinmarketcap.com/currencies/moonbeam/</v>
      </c>
    </row>
    <row r="122" spans="1:2" x14ac:dyDescent="0.25">
      <c r="A122" t="s">
        <v>122</v>
      </c>
      <c r="B122" s="1" t="str">
        <f>HYPERLINK("https://coinmarketcap.com/currencies/arker/", "https://coinmarketcap.com/currencies/arker/")</f>
        <v>https://coinmarketcap.com/currencies/arker/</v>
      </c>
    </row>
    <row r="123" spans="1:2" x14ac:dyDescent="0.25">
      <c r="A123" t="s">
        <v>123</v>
      </c>
      <c r="B123" s="1" t="str">
        <f>HYPERLINK("https://coinmarketcap.com/currencies/chronicle/", "https://coinmarketcap.com/currencies/chronicle/")</f>
        <v>https://coinmarketcap.com/currencies/chronicle/</v>
      </c>
    </row>
    <row r="124" spans="1:2" x14ac:dyDescent="0.25">
      <c r="A124" t="s">
        <v>124</v>
      </c>
      <c r="B124" s="1" t="str">
        <f>HYPERLINK("https://coinmarketcap.com/currencies/zcash/", "https://coinmarketcap.com/currencies/zcash/")</f>
        <v>https://coinmarketcap.com/currencies/zcash/</v>
      </c>
    </row>
    <row r="125" spans="1:2" x14ac:dyDescent="0.25">
      <c r="A125" t="s">
        <v>125</v>
      </c>
      <c r="B125" s="1" t="str">
        <f>HYPERLINK("https://coinmarketcap.com/currencies/sperax/", "https://coinmarketcap.com/currencies/sperax/")</f>
        <v>https://coinmarketcap.com/currencies/sperax/</v>
      </c>
    </row>
    <row r="126" spans="1:2" x14ac:dyDescent="0.25">
      <c r="A126" t="s">
        <v>126</v>
      </c>
      <c r="B126" s="1" t="str">
        <f>HYPERLINK("https://coinmarketcap.com/currencies/litentry/", "https://coinmarketcap.com/currencies/litentry/")</f>
        <v>https://coinmarketcap.com/currencies/litentry/</v>
      </c>
    </row>
    <row r="127" spans="1:2" x14ac:dyDescent="0.25">
      <c r="A127" t="s">
        <v>127</v>
      </c>
      <c r="B127" s="1" t="str">
        <f>HYPERLINK("https://coinmarketcap.com/currencies/polkabridge/", "https://coinmarketcap.com/currencies/polkabridge/")</f>
        <v>https://coinmarketcap.com/currencies/polkabridge/</v>
      </c>
    </row>
    <row r="128" spans="1:2" x14ac:dyDescent="0.25">
      <c r="A128" t="s">
        <v>128</v>
      </c>
      <c r="B128" s="1" t="str">
        <f>HYPERLINK("https://coinmarketcap.com/currencies/monsta-infinite/", "https://coinmarketcap.com/currencies/monsta-infinite/")</f>
        <v>https://coinmarketcap.com/currencies/monsta-infinite/</v>
      </c>
    </row>
    <row r="129" spans="1:2" x14ac:dyDescent="0.25">
      <c r="A129" t="s">
        <v>129</v>
      </c>
      <c r="B129" s="1" t="str">
        <f>HYPERLINK("https://coinmarketcap.com/currencies/bloktopia/", "https://coinmarketcap.com/currencies/bloktopia/")</f>
        <v>https://coinmarketcap.com/currencies/bloktopia/</v>
      </c>
    </row>
    <row r="130" spans="1:2" x14ac:dyDescent="0.25">
      <c r="A130" t="s">
        <v>130</v>
      </c>
      <c r="B130" s="1" t="str">
        <f>HYPERLINK("https://coinmarketcap.com/currencies/babb/", "https://coinmarketcap.com/currencies/babb/")</f>
        <v>https://coinmarketcap.com/currencies/babb/</v>
      </c>
    </row>
    <row r="131" spans="1:2" x14ac:dyDescent="0.25">
      <c r="A131" t="s">
        <v>131</v>
      </c>
      <c r="B131" s="1" t="str">
        <f>HYPERLINK("https://coinmarketcap.com/currencies/fantomgo/", "https://coinmarketcap.com/currencies/fantomgo/")</f>
        <v>https://coinmarketcap.com/currencies/fantomgo/</v>
      </c>
    </row>
    <row r="132" spans="1:2" x14ac:dyDescent="0.25">
      <c r="A132" t="s">
        <v>132</v>
      </c>
      <c r="B132" s="1" t="str">
        <f>HYPERLINK("https://coinmarketcap.com/currencies/cashaa/", "https://coinmarketcap.com/currencies/cashaa/")</f>
        <v>https://coinmarketcap.com/currencies/cashaa/</v>
      </c>
    </row>
    <row r="133" spans="1:2" x14ac:dyDescent="0.25">
      <c r="A133" t="s">
        <v>133</v>
      </c>
      <c r="B133" s="1" t="str">
        <f>HYPERLINK("https://coinmarketcap.com/currencies/origin-protocol/", "https://coinmarketcap.com/currencies/origin-protocol/")</f>
        <v>https://coinmarketcap.com/currencies/origin-protocol/</v>
      </c>
    </row>
    <row r="134" spans="1:2" x14ac:dyDescent="0.25">
      <c r="A134" t="s">
        <v>134</v>
      </c>
      <c r="B134" s="1" t="str">
        <f>HYPERLINK("https://coinmarketcap.com/currencies/cult-dao/", "https://coinmarketcap.com/currencies/cult-dao/")</f>
        <v>https://coinmarketcap.com/currencies/cult-dao/</v>
      </c>
    </row>
    <row r="135" spans="1:2" x14ac:dyDescent="0.25">
      <c r="A135" t="s">
        <v>135</v>
      </c>
      <c r="B135" s="1" t="str">
        <f>HYPERLINK("https://coinmarketcap.com/currencies/telcoin/", "https://coinmarketcap.com/currencies/telcoin/")</f>
        <v>https://coinmarketcap.com/currencies/telcoin/</v>
      </c>
    </row>
    <row r="136" spans="1:2" x14ac:dyDescent="0.25">
      <c r="A136" t="s">
        <v>136</v>
      </c>
      <c r="B136" s="1" t="str">
        <f>HYPERLINK("https://coinmarketcap.com/currencies/router-protocol/", "https://coinmarketcap.com/currencies/router-protocol/")</f>
        <v>https://coinmarketcap.com/currencies/router-protocol/</v>
      </c>
    </row>
    <row r="137" spans="1:2" x14ac:dyDescent="0.25">
      <c r="A137" t="s">
        <v>137</v>
      </c>
      <c r="B137" s="1" t="str">
        <f>HYPERLINK("https://coinmarketcap.com/currencies/coinweb/", "https://coinmarketcap.com/currencies/coinweb/")</f>
        <v>https://coinmarketcap.com/currencies/coinweb/</v>
      </c>
    </row>
    <row r="138" spans="1:2" x14ac:dyDescent="0.25">
      <c r="A138" t="s">
        <v>138</v>
      </c>
      <c r="B138" s="1" t="str">
        <f>HYPERLINK("https://coinmarketcap.com/currencies/the-forbidden-forest/", "https://coinmarketcap.com/currencies/the-forbidden-forest/")</f>
        <v>https://coinmarketcap.com/currencies/the-forbidden-forest/</v>
      </c>
    </row>
    <row r="139" spans="1:2" x14ac:dyDescent="0.25">
      <c r="A139" t="s">
        <v>139</v>
      </c>
      <c r="B139" s="1" t="str">
        <f>HYPERLINK("https://coinmarketcap.com/currencies/yearn-finance/", "https://coinmarketcap.com/currencies/yearn-finance/")</f>
        <v>https://coinmarketcap.com/currencies/yearn-finance/</v>
      </c>
    </row>
    <row r="140" spans="1:2" x14ac:dyDescent="0.25">
      <c r="A140" t="s">
        <v>140</v>
      </c>
      <c r="B140" s="1" t="str">
        <f>HYPERLINK("https://coinmarketcap.com/currencies/proof-of-liquidity/", "https://coinmarketcap.com/currencies/proof-of-liquidity/")</f>
        <v>https://coinmarketcap.com/currencies/proof-of-liquidity/</v>
      </c>
    </row>
    <row r="141" spans="1:2" x14ac:dyDescent="0.25">
      <c r="A141" t="s">
        <v>141</v>
      </c>
      <c r="B141" s="1" t="str">
        <f>HYPERLINK("https://coinmarketcap.com/currencies/naga/", "https://coinmarketcap.com/currencies/naga/")</f>
        <v>https://coinmarketcap.com/currencies/naga/</v>
      </c>
    </row>
    <row r="142" spans="1:2" x14ac:dyDescent="0.25">
      <c r="A142" t="s">
        <v>142</v>
      </c>
      <c r="B142" s="1" t="str">
        <f>HYPERLINK("https://coinmarketcap.com/currencies/firestarter/", "https://coinmarketcap.com/currencies/firestarter/")</f>
        <v>https://coinmarketcap.com/currencies/firestarter/</v>
      </c>
    </row>
    <row r="143" spans="1:2" x14ac:dyDescent="0.25">
      <c r="A143" t="s">
        <v>143</v>
      </c>
      <c r="B143" s="1" t="str">
        <f>HYPERLINK("https://coinmarketcap.com/currencies/world-mobile-token/", "https://coinmarketcap.com/currencies/world-mobile-token/")</f>
        <v>https://coinmarketcap.com/currencies/world-mobile-token/</v>
      </c>
    </row>
    <row r="144" spans="1:2" x14ac:dyDescent="0.25">
      <c r="A144" t="s">
        <v>144</v>
      </c>
      <c r="B144" s="1" t="str">
        <f>HYPERLINK("https://coinmarketcap.com/currencies/the-graph/", "https://coinmarketcap.com/currencies/the-graph/")</f>
        <v>https://coinmarketcap.com/currencies/the-graph/</v>
      </c>
    </row>
    <row r="145" spans="1:2" x14ac:dyDescent="0.25">
      <c r="A145" t="s">
        <v>145</v>
      </c>
      <c r="B145" s="1" t="str">
        <f>HYPERLINK("https://coinmarketcap.com/currencies/inflation-hedging-coin/", "https://coinmarketcap.com/currencies/inflation-hedging-coin/")</f>
        <v>https://coinmarketcap.com/currencies/inflation-hedging-coin/</v>
      </c>
    </row>
    <row r="146" spans="1:2" x14ac:dyDescent="0.25">
      <c r="A146" t="s">
        <v>146</v>
      </c>
      <c r="B146" s="1" t="str">
        <f>HYPERLINK("https://coinmarketcap.com/currencies/etho-protocol/", "https://coinmarketcap.com/currencies/etho-protocol/")</f>
        <v>https://coinmarketcap.com/currencies/etho-protocol/</v>
      </c>
    </row>
    <row r="147" spans="1:2" x14ac:dyDescent="0.25">
      <c r="A147" t="s">
        <v>147</v>
      </c>
      <c r="B147" s="1" t="str">
        <f>HYPERLINK("https://coinmarketcap.com/currencies/moonstarter/", "https://coinmarketcap.com/currencies/moonstarter/")</f>
        <v>https://coinmarketcap.com/currencies/moonstarter/</v>
      </c>
    </row>
    <row r="148" spans="1:2" x14ac:dyDescent="0.25">
      <c r="A148" t="s">
        <v>148</v>
      </c>
      <c r="B148" s="1" t="str">
        <f>HYPERLINK("https://coinmarketcap.com/currencies/arcs/", "https://coinmarketcap.com/currencies/arcs/")</f>
        <v>https://coinmarketcap.com/currencies/arcs/</v>
      </c>
    </row>
    <row r="149" spans="1:2" x14ac:dyDescent="0.25">
      <c r="A149" t="s">
        <v>149</v>
      </c>
      <c r="B149" s="1" t="str">
        <f>HYPERLINK("https://coinmarketcap.com/currencies/dogelon-mars/", "https://coinmarketcap.com/currencies/dogelon-mars/")</f>
        <v>https://coinmarketcap.com/currencies/dogelon-mars/</v>
      </c>
    </row>
    <row r="150" spans="1:2" x14ac:dyDescent="0.25">
      <c r="A150" t="s">
        <v>150</v>
      </c>
      <c r="B150" s="1" t="str">
        <f>HYPERLINK("https://coinmarketcap.com/currencies/decentral-games/", "https://coinmarketcap.com/currencies/decentral-games/")</f>
        <v>https://coinmarketcap.com/currencies/decentral-games/</v>
      </c>
    </row>
    <row r="151" spans="1:2" x14ac:dyDescent="0.25">
      <c r="A151" t="s">
        <v>151</v>
      </c>
      <c r="B151" s="1" t="str">
        <f>HYPERLINK("https://coinmarketcap.com/currencies/acent/", "https://coinmarketcap.com/currencies/acent/")</f>
        <v>https://coinmarketcap.com/currencies/acent/</v>
      </c>
    </row>
    <row r="152" spans="1:2" x14ac:dyDescent="0.25">
      <c r="A152" t="s">
        <v>152</v>
      </c>
      <c r="B152" s="1" t="str">
        <f>HYPERLINK("https://coinmarketcap.com/currencies/revuto/", "https://coinmarketcap.com/currencies/revuto/")</f>
        <v>https://coinmarketcap.com/currencies/revuto/</v>
      </c>
    </row>
    <row r="153" spans="1:2" x14ac:dyDescent="0.25">
      <c r="A153" t="s">
        <v>153</v>
      </c>
      <c r="B153" s="1" t="str">
        <f>HYPERLINK("https://coinmarketcap.com/currencies/gensokishi-metaverse/", "https://coinmarketcap.com/currencies/gensokishi-metaverse/")</f>
        <v>https://coinmarketcap.com/currencies/gensokishi-metaverse/</v>
      </c>
    </row>
    <row r="154" spans="1:2" x14ac:dyDescent="0.25">
      <c r="A154" t="s">
        <v>154</v>
      </c>
      <c r="B154" s="1" t="str">
        <f>HYPERLINK("https://coinmarketcap.com/currencies/enjin-coin/", "https://coinmarketcap.com/currencies/enjin-coin/")</f>
        <v>https://coinmarketcap.com/currencies/enjin-coin/</v>
      </c>
    </row>
    <row r="155" spans="1:2" x14ac:dyDescent="0.25">
      <c r="A155" t="s">
        <v>155</v>
      </c>
      <c r="B155" s="1" t="str">
        <f>HYPERLINK("https://coinmarketcap.com/currencies/yield-guild-games/", "https://coinmarketcap.com/currencies/yield-guild-games/")</f>
        <v>https://coinmarketcap.com/currencies/yield-guild-games/</v>
      </c>
    </row>
    <row r="156" spans="1:2" x14ac:dyDescent="0.25">
      <c r="A156" t="s">
        <v>156</v>
      </c>
      <c r="B156" s="1" t="str">
        <f>HYPERLINK("https://coinmarketcap.com/currencies/bakerytoken/", "https://coinmarketcap.com/currencies/bakerytoken/")</f>
        <v>https://coinmarketcap.com/currencies/bakerytoken/</v>
      </c>
    </row>
    <row r="157" spans="1:2" x14ac:dyDescent="0.25">
      <c r="A157" t="s">
        <v>157</v>
      </c>
      <c r="B157" s="1" t="str">
        <f>HYPERLINK("https://coinmarketcap.com/currencies/concordium/", "https://coinmarketcap.com/currencies/concordium/")</f>
        <v>https://coinmarketcap.com/currencies/concordium/</v>
      </c>
    </row>
    <row r="158" spans="1:2" x14ac:dyDescent="0.25">
      <c r="A158" t="s">
        <v>158</v>
      </c>
      <c r="B158" s="1" t="str">
        <f>HYPERLINK("https://coinmarketcap.com/currencies/axie-infinity/", "https://coinmarketcap.com/currencies/axie-infinity/")</f>
        <v>https://coinmarketcap.com/currencies/axie-infinity/</v>
      </c>
    </row>
    <row r="159" spans="1:2" x14ac:dyDescent="0.25">
      <c r="A159" t="s">
        <v>159</v>
      </c>
      <c r="B159" s="1" t="str">
        <f>HYPERLINK("https://coinmarketcap.com/currencies/sentinel/", "https://coinmarketcap.com/currencies/sentinel/")</f>
        <v>https://coinmarketcap.com/currencies/sentinel/</v>
      </c>
    </row>
    <row r="160" spans="1:2" x14ac:dyDescent="0.25">
      <c r="A160" t="s">
        <v>160</v>
      </c>
      <c r="B160" s="1" t="str">
        <f>HYPERLINK("https://coinmarketcap.com/currencies/pancakeswap/", "https://coinmarketcap.com/currencies/pancakeswap/")</f>
        <v>https://coinmarketcap.com/currencies/pancakeswap/</v>
      </c>
    </row>
    <row r="161" spans="1:2" x14ac:dyDescent="0.25">
      <c r="A161" t="s">
        <v>161</v>
      </c>
      <c r="B161" s="1" t="str">
        <f>HYPERLINK("https://coinmarketcap.com/currencies/dash/", "https://coinmarketcap.com/currencies/dash/")</f>
        <v>https://coinmarketcap.com/currencies/dash/</v>
      </c>
    </row>
    <row r="162" spans="1:2" x14ac:dyDescent="0.25">
      <c r="A162" t="s">
        <v>162</v>
      </c>
      <c r="B162" s="1" t="str">
        <f>HYPERLINK("https://coinmarketcap.com/currencies/basic-attention-token/", "https://coinmarketcap.com/currencies/basic-attention-token/")</f>
        <v>https://coinmarketcap.com/currencies/basic-attention-token/</v>
      </c>
    </row>
    <row r="163" spans="1:2" x14ac:dyDescent="0.25">
      <c r="A163" t="s">
        <v>163</v>
      </c>
      <c r="B163" s="1" t="str">
        <f>HYPERLINK("https://coinmarketcap.com/currencies/the-crypto-prophecies/", "https://coinmarketcap.com/currencies/the-crypto-prophecies/")</f>
        <v>https://coinmarketcap.com/currencies/the-crypto-prophecies/</v>
      </c>
    </row>
    <row r="164" spans="1:2" x14ac:dyDescent="0.25">
      <c r="A164" t="s">
        <v>164</v>
      </c>
      <c r="B164" s="1" t="str">
        <f>HYPERLINK("https://coinmarketcap.com/currencies/only1/", "https://coinmarketcap.com/currencies/only1/")</f>
        <v>https://coinmarketcap.com/currencies/only1/</v>
      </c>
    </row>
    <row r="165" spans="1:2" x14ac:dyDescent="0.25">
      <c r="A165" t="s">
        <v>165</v>
      </c>
      <c r="B165" s="1" t="str">
        <f>HYPERLINK("https://coinmarketcap.com/currencies/aleph-im/", "https://coinmarketcap.com/currencies/aleph-im/")</f>
        <v>https://coinmarketcap.com/currencies/aleph-im/</v>
      </c>
    </row>
    <row r="166" spans="1:2" x14ac:dyDescent="0.25">
      <c r="A166" t="s">
        <v>166</v>
      </c>
      <c r="B166" s="1" t="str">
        <f>HYPERLINK("https://coinmarketcap.com/currencies/ellipsis/", "https://coinmarketcap.com/currencies/ellipsis/")</f>
        <v>https://coinmarketcap.com/currencies/ellipsis/</v>
      </c>
    </row>
    <row r="167" spans="1:2" x14ac:dyDescent="0.25">
      <c r="A167" t="s">
        <v>167</v>
      </c>
      <c r="B167" s="1" t="str">
        <f>HYPERLINK("https://coinmarketcap.com/currencies/bifrost/", "https://coinmarketcap.com/currencies/bifrost/")</f>
        <v>https://coinmarketcap.com/currencies/bifrost/</v>
      </c>
    </row>
    <row r="168" spans="1:2" x14ac:dyDescent="0.25">
      <c r="A168" t="s">
        <v>168</v>
      </c>
      <c r="B168" s="1" t="str">
        <f>HYPERLINK("https://coinmarketcap.com/currencies/dappstore/", "https://coinmarketcap.com/currencies/dappstore/")</f>
        <v>https://coinmarketcap.com/currencies/dappstore/</v>
      </c>
    </row>
    <row r="169" spans="1:2" x14ac:dyDescent="0.25">
      <c r="A169" t="s">
        <v>169</v>
      </c>
      <c r="B169" s="1" t="str">
        <f>HYPERLINK("https://coinmarketcap.com/currencies/achain/", "https://coinmarketcap.com/currencies/achain/")</f>
        <v>https://coinmarketcap.com/currencies/achain/</v>
      </c>
    </row>
    <row r="170" spans="1:2" x14ac:dyDescent="0.25">
      <c r="A170" t="s">
        <v>170</v>
      </c>
      <c r="B170" s="1" t="str">
        <f>HYPERLINK("https://coinmarketcap.com/currencies/serum/", "https://coinmarketcap.com/currencies/serum/")</f>
        <v>https://coinmarketcap.com/currencies/serum/</v>
      </c>
    </row>
    <row r="171" spans="1:2" x14ac:dyDescent="0.25">
      <c r="A171" t="s">
        <v>171</v>
      </c>
      <c r="B171" s="1" t="str">
        <f>HYPERLINK("https://coinmarketcap.com/currencies/loopring/", "https://coinmarketcap.com/currencies/loopring/")</f>
        <v>https://coinmarketcap.com/currencies/loopring/</v>
      </c>
    </row>
    <row r="172" spans="1:2" x14ac:dyDescent="0.25">
      <c r="A172" t="s">
        <v>172</v>
      </c>
      <c r="B172" s="1" t="str">
        <f>HYPERLINK("https://coinmarketcap.com/currencies/infinite-launch/", "https://coinmarketcap.com/currencies/infinite-launch/")</f>
        <v>https://coinmarketcap.com/currencies/infinite-launch/</v>
      </c>
    </row>
    <row r="173" spans="1:2" x14ac:dyDescent="0.25">
      <c r="A173" t="s">
        <v>173</v>
      </c>
      <c r="B173" s="1" t="str">
        <f>HYPERLINK("https://coinmarketcap.com/currencies/netvrk/", "https://coinmarketcap.com/currencies/netvrk/")</f>
        <v>https://coinmarketcap.com/currencies/netvrk/</v>
      </c>
    </row>
    <row r="174" spans="1:2" x14ac:dyDescent="0.25">
      <c r="A174" t="s">
        <v>174</v>
      </c>
      <c r="B174" s="1" t="str">
        <f>HYPERLINK("https://coinmarketcap.com/currencies/celo/", "https://coinmarketcap.com/currencies/celo/")</f>
        <v>https://coinmarketcap.com/currencies/celo/</v>
      </c>
    </row>
    <row r="175" spans="1:2" x14ac:dyDescent="0.25">
      <c r="A175" t="s">
        <v>175</v>
      </c>
      <c r="B175" s="1" t="str">
        <f>HYPERLINK("https://coinmarketcap.com/currencies/openocean/", "https://coinmarketcap.com/currencies/openocean/")</f>
        <v>https://coinmarketcap.com/currencies/openocean/</v>
      </c>
    </row>
    <row r="176" spans="1:2" x14ac:dyDescent="0.25">
      <c r="A176" t="s">
        <v>176</v>
      </c>
      <c r="B176" s="1" t="str">
        <f>HYPERLINK("https://coinmarketcap.com/currencies/secret/", "https://coinmarketcap.com/currencies/secret/")</f>
        <v>https://coinmarketcap.com/currencies/secret/</v>
      </c>
    </row>
    <row r="177" spans="1:2" x14ac:dyDescent="0.25">
      <c r="A177" t="s">
        <v>177</v>
      </c>
      <c r="B177" s="1" t="str">
        <f>HYPERLINK("https://coinmarketcap.com/currencies/bifi/", "https://coinmarketcap.com/currencies/bifi/")</f>
        <v>https://coinmarketcap.com/currencies/bifi/</v>
      </c>
    </row>
    <row r="178" spans="1:2" x14ac:dyDescent="0.25">
      <c r="A178" t="s">
        <v>178</v>
      </c>
      <c r="B178" s="1" t="str">
        <f>HYPERLINK("https://coinmarketcap.com/currencies/constellation/", "https://coinmarketcap.com/currencies/constellation/")</f>
        <v>https://coinmarketcap.com/currencies/constellation/</v>
      </c>
    </row>
    <row r="179" spans="1:2" x14ac:dyDescent="0.25">
      <c r="A179" t="s">
        <v>179</v>
      </c>
      <c r="B179" s="1" t="str">
        <f>HYPERLINK("https://coinmarketcap.com/currencies/nord-finance/", "https://coinmarketcap.com/currencies/nord-finance/")</f>
        <v>https://coinmarketcap.com/currencies/nord-finance/</v>
      </c>
    </row>
    <row r="180" spans="1:2" x14ac:dyDescent="0.25">
      <c r="A180" t="s">
        <v>180</v>
      </c>
      <c r="B180" s="1" t="str">
        <f>HYPERLINK("https://coinmarketcap.com/currencies/energy-web-token/", "https://coinmarketcap.com/currencies/energy-web-token/")</f>
        <v>https://coinmarketcap.com/currencies/energy-web-token/</v>
      </c>
    </row>
    <row r="181" spans="1:2" x14ac:dyDescent="0.25">
      <c r="A181" t="s">
        <v>181</v>
      </c>
      <c r="B181" s="1" t="str">
        <f>HYPERLINK("https://coinmarketcap.com/currencies/defichain/", "https://coinmarketcap.com/currencies/defichain/")</f>
        <v>https://coinmarketcap.com/currencies/defichain/</v>
      </c>
    </row>
    <row r="182" spans="1:2" x14ac:dyDescent="0.25">
      <c r="A182" t="s">
        <v>182</v>
      </c>
      <c r="B182" s="1" t="str">
        <f>HYPERLINK("https://coinmarketcap.com/currencies/ambire-adex/", "https://coinmarketcap.com/currencies/ambire-adex/")</f>
        <v>https://coinmarketcap.com/currencies/ambire-adex/</v>
      </c>
    </row>
    <row r="183" spans="1:2" x14ac:dyDescent="0.25">
      <c r="A183" t="s">
        <v>183</v>
      </c>
      <c r="B183" s="1" t="str">
        <f>HYPERLINK("https://coinmarketcap.com/currencies/wrapped-nxm/", "https://coinmarketcap.com/currencies/wrapped-nxm/")</f>
        <v>https://coinmarketcap.com/currencies/wrapped-nxm/</v>
      </c>
    </row>
    <row r="184" spans="1:2" x14ac:dyDescent="0.25">
      <c r="A184" t="s">
        <v>184</v>
      </c>
      <c r="B184" s="1" t="str">
        <f>HYPERLINK("https://coinmarketcap.com/currencies/lukso-token/", "https://coinmarketcap.com/currencies/lukso-token/")</f>
        <v>https://coinmarketcap.com/currencies/lukso-token/</v>
      </c>
    </row>
    <row r="185" spans="1:2" x14ac:dyDescent="0.25">
      <c r="A185" t="s">
        <v>185</v>
      </c>
      <c r="B185" s="1" t="str">
        <f>HYPERLINK("https://coinmarketcap.com/currencies/aioz-network/", "https://coinmarketcap.com/currencies/aioz-network/")</f>
        <v>https://coinmarketcap.com/currencies/aioz-network/</v>
      </c>
    </row>
    <row r="186" spans="1:2" x14ac:dyDescent="0.25">
      <c r="A186" t="s">
        <v>186</v>
      </c>
      <c r="B186" s="1" t="str">
        <f>HYPERLINK("https://coinmarketcap.com/currencies/upbots/", "https://coinmarketcap.com/currencies/upbots/")</f>
        <v>https://coinmarketcap.com/currencies/upbots/</v>
      </c>
    </row>
    <row r="187" spans="1:2" x14ac:dyDescent="0.25">
      <c r="A187" t="s">
        <v>187</v>
      </c>
      <c r="B187" s="1" t="str">
        <f>HYPERLINK("https://coinmarketcap.com/currencies/trias-token/", "https://coinmarketcap.com/currencies/trias-token/")</f>
        <v>https://coinmarketcap.com/currencies/trias-token/</v>
      </c>
    </row>
    <row r="188" spans="1:2" x14ac:dyDescent="0.25">
      <c r="A188" t="s">
        <v>188</v>
      </c>
      <c r="B188" s="1" t="str">
        <f>HYPERLINK("https://coinmarketcap.com/currencies/clintex-cti/", "https://coinmarketcap.com/currencies/clintex-cti/")</f>
        <v>https://coinmarketcap.com/currencies/clintex-cti/</v>
      </c>
    </row>
    <row r="189" spans="1:2" x14ac:dyDescent="0.25">
      <c r="A189" t="s">
        <v>189</v>
      </c>
      <c r="B189" s="1" t="str">
        <f>HYPERLINK("https://coinmarketcap.com/currencies/lto-network/", "https://coinmarketcap.com/currencies/lto-network/")</f>
        <v>https://coinmarketcap.com/currencies/lto-network/</v>
      </c>
    </row>
    <row r="190" spans="1:2" x14ac:dyDescent="0.25">
      <c r="A190" t="s">
        <v>190</v>
      </c>
      <c r="B190" s="1" t="str">
        <f>HYPERLINK("https://coinmarketcap.com/currencies/dego-finance/", "https://coinmarketcap.com/currencies/dego-finance/")</f>
        <v>https://coinmarketcap.com/currencies/dego-finance/</v>
      </c>
    </row>
    <row r="191" spans="1:2" x14ac:dyDescent="0.25">
      <c r="A191" t="s">
        <v>191</v>
      </c>
      <c r="B191" s="1" t="str">
        <f>HYPERLINK("https://coinmarketcap.com/currencies/pastel/", "https://coinmarketcap.com/currencies/pastel/")</f>
        <v>https://coinmarketcap.com/currencies/pastel/</v>
      </c>
    </row>
    <row r="192" spans="1:2" x14ac:dyDescent="0.25">
      <c r="A192" t="s">
        <v>192</v>
      </c>
      <c r="B192" s="1" t="str">
        <f>HYPERLINK("https://coinmarketcap.com/currencies/h2o-dao/", "https://coinmarketcap.com/currencies/h2o-dao/")</f>
        <v>https://coinmarketcap.com/currencies/h2o-dao/</v>
      </c>
    </row>
    <row r="193" spans="1:2" x14ac:dyDescent="0.25">
      <c r="A193" t="s">
        <v>193</v>
      </c>
      <c r="B193" s="1" t="str">
        <f>HYPERLINK("https://coinmarketcap.com/currencies/phantasma/", "https://coinmarketcap.com/currencies/phantasma/")</f>
        <v>https://coinmarketcap.com/currencies/phantasma/</v>
      </c>
    </row>
    <row r="194" spans="1:2" x14ac:dyDescent="0.25">
      <c r="A194" t="s">
        <v>194</v>
      </c>
      <c r="B194" s="1" t="str">
        <f>HYPERLINK("https://coinmarketcap.com/currencies/the-wasted-lands/", "https://coinmarketcap.com/currencies/the-wasted-lands/")</f>
        <v>https://coinmarketcap.com/currencies/the-wasted-lands/</v>
      </c>
    </row>
    <row r="195" spans="1:2" x14ac:dyDescent="0.25">
      <c r="A195" t="s">
        <v>195</v>
      </c>
      <c r="B195" s="1" t="str">
        <f>HYPERLINK("https://coinmarketcap.com/currencies/frontier/", "https://coinmarketcap.com/currencies/frontier/")</f>
        <v>https://coinmarketcap.com/currencies/frontier/</v>
      </c>
    </row>
    <row r="196" spans="1:2" x14ac:dyDescent="0.25">
      <c r="A196" t="s">
        <v>196</v>
      </c>
      <c r="B196" s="1" t="str">
        <f>HYPERLINK("https://coinmarketcap.com/currencies/telos/", "https://coinmarketcap.com/currencies/telos/")</f>
        <v>https://coinmarketcap.com/currencies/telos/</v>
      </c>
    </row>
    <row r="197" spans="1:2" x14ac:dyDescent="0.25">
      <c r="A197" t="s">
        <v>197</v>
      </c>
      <c r="B197" s="1" t="str">
        <f>HYPERLINK("https://coinmarketcap.com/currencies/cappasity/", "https://coinmarketcap.com/currencies/cappasity/")</f>
        <v>https://coinmarketcap.com/currencies/cappasity/</v>
      </c>
    </row>
    <row r="198" spans="1:2" x14ac:dyDescent="0.25">
      <c r="A198" t="s">
        <v>198</v>
      </c>
      <c r="B198" s="1" t="str">
        <f>HYPERLINK("https://coinmarketcap.com/currencies/unifty/", "https://coinmarketcap.com/currencies/unifty/")</f>
        <v>https://coinmarketcap.com/currencies/unifty/</v>
      </c>
    </row>
    <row r="199" spans="1:2" x14ac:dyDescent="0.25">
      <c r="A199" t="s">
        <v>199</v>
      </c>
      <c r="B199" s="1" t="str">
        <f>HYPERLINK("https://coinmarketcap.com/currencies/2crazynft/", "https://coinmarketcap.com/currencies/2crazynft/")</f>
        <v>https://coinmarketcap.com/currencies/2crazynft/</v>
      </c>
    </row>
    <row r="200" spans="1:2" x14ac:dyDescent="0.25">
      <c r="A200" t="s">
        <v>200</v>
      </c>
      <c r="B200" s="1" t="str">
        <f>HYPERLINK("https://coinmarketcap.com/currencies/humans-ai/", "https://coinmarketcap.com/currencies/humans-ai/")</f>
        <v>https://coinmarketcap.com/currencies/humans-ai/</v>
      </c>
    </row>
    <row r="201" spans="1:2" x14ac:dyDescent="0.25">
      <c r="A201" t="s">
        <v>201</v>
      </c>
      <c r="B201" s="1" t="str">
        <f>HYPERLINK("https://coinmarketcap.com/currencies/skey-network/", "https://coinmarketcap.com/currencies/skey-network/")</f>
        <v>https://coinmarketcap.com/currencies/skey-network/</v>
      </c>
    </row>
    <row r="202" spans="1:2" x14ac:dyDescent="0.25">
      <c r="A202" t="s">
        <v>202</v>
      </c>
      <c r="B202" s="1" t="str">
        <f>HYPERLINK("https://coinmarketcap.com/currencies/chumbi-valley/", "https://coinmarketcap.com/currencies/chumbi-valley/")</f>
        <v>https://coinmarketcap.com/currencies/chumbi-valley/</v>
      </c>
    </row>
    <row r="203" spans="1:2" x14ac:dyDescent="0.25">
      <c r="A203" t="s">
        <v>203</v>
      </c>
      <c r="B203" s="1" t="str">
        <f>HYPERLINK("https://coinmarketcap.com/currencies/uponly/", "https://coinmarketcap.com/currencies/uponly/")</f>
        <v>https://coinmarketcap.com/currencies/uponly/</v>
      </c>
    </row>
    <row r="204" spans="1:2" x14ac:dyDescent="0.25">
      <c r="A204" t="s">
        <v>204</v>
      </c>
      <c r="B204" s="1" t="str">
        <f>HYPERLINK("https://coinmarketcap.com/currencies/aurox/", "https://coinmarketcap.com/currencies/aurox/")</f>
        <v>https://coinmarketcap.com/currencies/aurox/</v>
      </c>
    </row>
    <row r="205" spans="1:2" x14ac:dyDescent="0.25">
      <c r="A205" t="s">
        <v>205</v>
      </c>
      <c r="B205" s="1" t="str">
        <f>HYPERLINK("https://coinmarketcap.com/currencies/graphlinq-protocol/", "https://coinmarketcap.com/currencies/graphlinq-protocol/")</f>
        <v>https://coinmarketcap.com/currencies/graphlinq-protocol/</v>
      </c>
    </row>
    <row r="206" spans="1:2" x14ac:dyDescent="0.25">
      <c r="A206" t="s">
        <v>206</v>
      </c>
      <c r="B206" s="1" t="str">
        <f>HYPERLINK("https://coinmarketcap.com/currencies/whale/", "https://coinmarketcap.com/currencies/whale/")</f>
        <v>https://coinmarketcap.com/currencies/whale/</v>
      </c>
    </row>
    <row r="207" spans="1:2" x14ac:dyDescent="0.25">
      <c r="A207" t="s">
        <v>207</v>
      </c>
      <c r="B207" s="1" t="str">
        <f>HYPERLINK("https://coinmarketcap.com/currencies/lavax-labs/", "https://coinmarketcap.com/currencies/lavax-labs/")</f>
        <v>https://coinmarketcap.com/currencies/lavax-labs/</v>
      </c>
    </row>
    <row r="208" spans="1:2" x14ac:dyDescent="0.25">
      <c r="A208" t="s">
        <v>208</v>
      </c>
      <c r="B208" s="1" t="str">
        <f>HYPERLINK("https://coinmarketcap.com/currencies/deeper-network/", "https://coinmarketcap.com/currencies/deeper-network/")</f>
        <v>https://coinmarketcap.com/currencies/deeper-network/</v>
      </c>
    </row>
    <row r="209" spans="1:2" x14ac:dyDescent="0.25">
      <c r="A209" t="s">
        <v>209</v>
      </c>
      <c r="B209" s="1" t="str">
        <f>HYPERLINK("https://coinmarketcap.com/currencies/student-coin/", "https://coinmarketcap.com/currencies/student-coin/")</f>
        <v>https://coinmarketcap.com/currencies/student-coin/</v>
      </c>
    </row>
    <row r="210" spans="1:2" x14ac:dyDescent="0.25">
      <c r="A210" t="s">
        <v>210</v>
      </c>
      <c r="B210" s="1" t="str">
        <f>HYPERLINK("https://coinmarketcap.com/currencies/storj/", "https://coinmarketcap.com/currencies/storj/")</f>
        <v>https://coinmarketcap.com/currencies/storj/</v>
      </c>
    </row>
    <row r="211" spans="1:2" x14ac:dyDescent="0.25">
      <c r="A211" t="s">
        <v>211</v>
      </c>
      <c r="B211" s="1" t="str">
        <f>HYPERLINK("https://coinmarketcap.com/currencies/swash/", "https://coinmarketcap.com/currencies/swash/")</f>
        <v>https://coinmarketcap.com/currencies/swash/</v>
      </c>
    </row>
    <row r="212" spans="1:2" x14ac:dyDescent="0.25">
      <c r="A212" t="s">
        <v>212</v>
      </c>
      <c r="B212" s="1" t="str">
        <f>HYPERLINK("https://coinmarketcap.com/currencies/unicly/", "https://coinmarketcap.com/currencies/unicly/")</f>
        <v>https://coinmarketcap.com/currencies/unicly/</v>
      </c>
    </row>
    <row r="213" spans="1:2" x14ac:dyDescent="0.25">
      <c r="A213" t="s">
        <v>213</v>
      </c>
      <c r="B213" s="1" t="str">
        <f>HYPERLINK("https://coinmarketcap.com/currencies/origin-dollar/", "https://coinmarketcap.com/currencies/origin-dollar/")</f>
        <v>https://coinmarketcap.com/currencies/origin-dollar/</v>
      </c>
    </row>
    <row r="214" spans="1:2" x14ac:dyDescent="0.25">
      <c r="A214" t="s">
        <v>214</v>
      </c>
      <c r="B214" s="1" t="str">
        <f>HYPERLINK("https://coinmarketcap.com/currencies/reapchain/", "https://coinmarketcap.com/currencies/reapchain/")</f>
        <v>https://coinmarketcap.com/currencies/reapchain/</v>
      </c>
    </row>
    <row r="215" spans="1:2" x14ac:dyDescent="0.25">
      <c r="A215" t="s">
        <v>215</v>
      </c>
      <c r="B215" s="1" t="str">
        <f>HYPERLINK("https://coinmarketcap.com/currencies/rmrk/", "https://coinmarketcap.com/currencies/rmrk/")</f>
        <v>https://coinmarketcap.com/currencies/rmrk/</v>
      </c>
    </row>
    <row r="216" spans="1:2" x14ac:dyDescent="0.25">
      <c r="A216" t="s">
        <v>216</v>
      </c>
      <c r="B216" s="1" t="str">
        <f>HYPERLINK("https://coinmarketcap.com/currencies/dodo/", "https://coinmarketcap.com/currencies/dodo/")</f>
        <v>https://coinmarketcap.com/currencies/dodo/</v>
      </c>
    </row>
    <row r="217" spans="1:2" x14ac:dyDescent="0.25">
      <c r="A217" t="s">
        <v>217</v>
      </c>
      <c r="B217" s="1" t="str">
        <f>HYPERLINK("https://coinmarketcap.com/currencies/ftx-token/", "https://coinmarketcap.com/currencies/ftx-token/")</f>
        <v>https://coinmarketcap.com/currencies/ftx-token/</v>
      </c>
    </row>
    <row r="218" spans="1:2" x14ac:dyDescent="0.25">
      <c r="A218" t="s">
        <v>218</v>
      </c>
      <c r="B218" s="1" t="str">
        <f>HYPERLINK("https://coinmarketcap.com/currencies/ultra/", "https://coinmarketcap.com/currencies/ultra/")</f>
        <v>https://coinmarketcap.com/currencies/ultra/</v>
      </c>
    </row>
    <row r="219" spans="1:2" x14ac:dyDescent="0.25">
      <c r="A219" t="s">
        <v>219</v>
      </c>
      <c r="B219" s="1" t="str">
        <f>HYPERLINK("https://coinmarketcap.com/currencies/vaiot/", "https://coinmarketcap.com/currencies/vaiot/")</f>
        <v>https://coinmarketcap.com/currencies/vaiot/</v>
      </c>
    </row>
    <row r="220" spans="1:2" x14ac:dyDescent="0.25">
      <c r="A220" t="s">
        <v>220</v>
      </c>
      <c r="B220" s="1" t="str">
        <f>HYPERLINK("https://coinmarketcap.com/currencies/numeraire/", "https://coinmarketcap.com/currencies/numeraire/")</f>
        <v>https://coinmarketcap.com/currencies/numeraire/</v>
      </c>
    </row>
    <row r="221" spans="1:2" x14ac:dyDescent="0.25">
      <c r="A221" t="s">
        <v>221</v>
      </c>
      <c r="B221" s="1" t="str">
        <f>HYPERLINK("https://coinmarketcap.com/currencies/arenium/", "https://coinmarketcap.com/currencies/arenium/")</f>
        <v>https://coinmarketcap.com/currencies/arenium/</v>
      </c>
    </row>
    <row r="222" spans="1:2" x14ac:dyDescent="0.25">
      <c r="A222" t="s">
        <v>222</v>
      </c>
      <c r="B222" s="1" t="str">
        <f>HYPERLINK("https://coinmarketcap.com/currencies/tribe/", "https://coinmarketcap.com/currencies/tribe/")</f>
        <v>https://coinmarketcap.com/currencies/tribe/</v>
      </c>
    </row>
    <row r="223" spans="1:2" x14ac:dyDescent="0.25">
      <c r="A223" t="s">
        <v>223</v>
      </c>
      <c r="B223" s="1" t="str">
        <f>HYPERLINK("https://coinmarketcap.com/currencies/wrapped-bitcoin/", "https://coinmarketcap.com/currencies/wrapped-bitcoin/")</f>
        <v>https://coinmarketcap.com/currencies/wrapped-bitcoin/</v>
      </c>
    </row>
    <row r="224" spans="1:2" x14ac:dyDescent="0.25">
      <c r="A224" t="s">
        <v>224</v>
      </c>
      <c r="B224" s="1" t="str">
        <f>HYPERLINK("https://coinmarketcap.com/currencies/iotex/", "https://coinmarketcap.com/currencies/iotex/")</f>
        <v>https://coinmarketcap.com/currencies/iotex/</v>
      </c>
    </row>
    <row r="225" spans="1:2" x14ac:dyDescent="0.25">
      <c r="A225" t="s">
        <v>225</v>
      </c>
      <c r="B225" s="1" t="str">
        <f>HYPERLINK("https://coinmarketcap.com/currencies/neo/", "https://coinmarketcap.com/currencies/neo/")</f>
        <v>https://coinmarketcap.com/currencies/neo/</v>
      </c>
    </row>
    <row r="226" spans="1:2" x14ac:dyDescent="0.25">
      <c r="A226" t="s">
        <v>226</v>
      </c>
      <c r="B226" s="1" t="str">
        <f>HYPERLINK("https://coinmarketcap.com/currencies/dreams-quest/", "https://coinmarketcap.com/currencies/dreams-quest/")</f>
        <v>https://coinmarketcap.com/currencies/dreams-quest/</v>
      </c>
    </row>
    <row r="227" spans="1:2" x14ac:dyDescent="0.25">
      <c r="A227" t="s">
        <v>227</v>
      </c>
      <c r="B227" s="1" t="str">
        <f>HYPERLINK("https://coinmarketcap.com/currencies/bzx-protocol/", "https://coinmarketcap.com/currencies/bzx-protocol/")</f>
        <v>https://coinmarketcap.com/currencies/bzx-protocol/</v>
      </c>
    </row>
    <row r="228" spans="1:2" x14ac:dyDescent="0.25">
      <c r="A228" t="s">
        <v>228</v>
      </c>
      <c r="B228" s="1" t="str">
        <f>HYPERLINK("https://coinmarketcap.com/currencies/racefi/", "https://coinmarketcap.com/currencies/racefi/")</f>
        <v>https://coinmarketcap.com/currencies/racefi/</v>
      </c>
    </row>
    <row r="229" spans="1:2" x14ac:dyDescent="0.25">
      <c r="A229" t="s">
        <v>229</v>
      </c>
      <c r="B229" s="1" t="str">
        <f>HYPERLINK("https://coinmarketcap.com/currencies/ethereum-name-service/", "https://coinmarketcap.com/currencies/ethereum-name-service/")</f>
        <v>https://coinmarketcap.com/currencies/ethereum-name-service/</v>
      </c>
    </row>
    <row r="230" spans="1:2" x14ac:dyDescent="0.25">
      <c r="A230" t="s">
        <v>230</v>
      </c>
      <c r="B230" s="1" t="str">
        <f>HYPERLINK("https://coinmarketcap.com/currencies/alien-worlds/", "https://coinmarketcap.com/currencies/alien-worlds/")</f>
        <v>https://coinmarketcap.com/currencies/alien-worlds/</v>
      </c>
    </row>
    <row r="231" spans="1:2" x14ac:dyDescent="0.25">
      <c r="A231" t="s">
        <v>231</v>
      </c>
      <c r="B231" s="1" t="str">
        <f>HYPERLINK("https://coinmarketcap.com/currencies/antimatter-governance-token/", "https://coinmarketcap.com/currencies/antimatter-governance-token/")</f>
        <v>https://coinmarketcap.com/currencies/antimatter-governance-token/</v>
      </c>
    </row>
    <row r="232" spans="1:2" x14ac:dyDescent="0.25">
      <c r="A232" t="s">
        <v>232</v>
      </c>
      <c r="B232" s="1" t="str">
        <f>HYPERLINK("https://coinmarketcap.com/currencies/opendao/", "https://coinmarketcap.com/currencies/opendao/")</f>
        <v>https://coinmarketcap.com/currencies/opendao/</v>
      </c>
    </row>
    <row r="233" spans="1:2" x14ac:dyDescent="0.25">
      <c r="A233" t="s">
        <v>233</v>
      </c>
      <c r="B233" s="1" t="str">
        <f>HYPERLINK("https://coinmarketcap.com/currencies/benqi/", "https://coinmarketcap.com/currencies/benqi/")</f>
        <v>https://coinmarketcap.com/currencies/benqi/</v>
      </c>
    </row>
    <row r="234" spans="1:2" x14ac:dyDescent="0.25">
      <c r="A234" t="s">
        <v>234</v>
      </c>
      <c r="B234" s="1" t="str">
        <f>HYPERLINK("https://coinmarketcap.com/currencies/velo/", "https://coinmarketcap.com/currencies/velo/")</f>
        <v>https://coinmarketcap.com/currencies/velo/</v>
      </c>
    </row>
    <row r="235" spans="1:2" x14ac:dyDescent="0.25">
      <c r="A235" t="s">
        <v>235</v>
      </c>
      <c r="B235" s="1" t="str">
        <f>HYPERLINK("https://coinmarketcap.com/currencies/woonkly-power/", "https://coinmarketcap.com/currencies/woonkly-power/")</f>
        <v>https://coinmarketcap.com/currencies/woonkly-power/</v>
      </c>
    </row>
    <row r="236" spans="1:2" x14ac:dyDescent="0.25">
      <c r="A236" t="s">
        <v>236</v>
      </c>
      <c r="B236" s="1" t="str">
        <f>HYPERLINK("https://coinmarketcap.com/currencies/vempire-ddao/", "https://coinmarketcap.com/currencies/vempire-ddao/")</f>
        <v>https://coinmarketcap.com/currencies/vempire-ddao/</v>
      </c>
    </row>
    <row r="237" spans="1:2" x14ac:dyDescent="0.25">
      <c r="A237" t="s">
        <v>237</v>
      </c>
      <c r="B237" s="1" t="str">
        <f>HYPERLINK("https://coinmarketcap.com/currencies/dia/", "https://coinmarketcap.com/currencies/dia/")</f>
        <v>https://coinmarketcap.com/currencies/dia/</v>
      </c>
    </row>
    <row r="238" spans="1:2" x14ac:dyDescent="0.25">
      <c r="A238" t="s">
        <v>238</v>
      </c>
      <c r="B238" s="1" t="str">
        <f>HYPERLINK("https://coinmarketcap.com/currencies/ubix-network/", "https://coinmarketcap.com/currencies/ubix-network/")</f>
        <v>https://coinmarketcap.com/currencies/ubix-network/</v>
      </c>
    </row>
    <row r="239" spans="1:2" x14ac:dyDescent="0.25">
      <c r="A239" t="s">
        <v>239</v>
      </c>
      <c r="B239" s="1" t="str">
        <f>HYPERLINK("https://coinmarketcap.com/currencies/perpetual-protocol/", "https://coinmarketcap.com/currencies/perpetual-protocol/")</f>
        <v>https://coinmarketcap.com/currencies/perpetual-protocol/</v>
      </c>
    </row>
    <row r="240" spans="1:2" x14ac:dyDescent="0.25">
      <c r="A240" t="s">
        <v>240</v>
      </c>
      <c r="B240" s="1" t="str">
        <f>HYPERLINK("https://coinmarketcap.com/currencies/rev3al/", "https://coinmarketcap.com/currencies/rev3al/")</f>
        <v>https://coinmarketcap.com/currencies/rev3al/</v>
      </c>
    </row>
    <row r="241" spans="1:2" x14ac:dyDescent="0.25">
      <c r="A241" t="s">
        <v>241</v>
      </c>
      <c r="B241" s="1" t="str">
        <f>HYPERLINK("https://coinmarketcap.com/currencies/nym/", "https://coinmarketcap.com/currencies/nym/")</f>
        <v>https://coinmarketcap.com/currencies/nym/</v>
      </c>
    </row>
    <row r="242" spans="1:2" x14ac:dyDescent="0.25">
      <c r="A242" t="s">
        <v>242</v>
      </c>
      <c r="B242" s="1" t="str">
        <f>HYPERLINK("https://coinmarketcap.com/currencies/mobland/", "https://coinmarketcap.com/currencies/mobland/")</f>
        <v>https://coinmarketcap.com/currencies/mobland/</v>
      </c>
    </row>
    <row r="243" spans="1:2" x14ac:dyDescent="0.25">
      <c r="A243" t="s">
        <v>243</v>
      </c>
      <c r="B243" s="1" t="str">
        <f>HYPERLINK("https://coinmarketcap.com/currencies/helium/", "https://coinmarketcap.com/currencies/helium/")</f>
        <v>https://coinmarketcap.com/currencies/helium/</v>
      </c>
    </row>
    <row r="244" spans="1:2" x14ac:dyDescent="0.25">
      <c r="A244" t="s">
        <v>244</v>
      </c>
      <c r="B244" s="1" t="str">
        <f>HYPERLINK("https://coinmarketcap.com/currencies/illuvium/", "https://coinmarketcap.com/currencies/illuvium/")</f>
        <v>https://coinmarketcap.com/currencies/illuvium/</v>
      </c>
    </row>
    <row r="245" spans="1:2" x14ac:dyDescent="0.25">
      <c r="A245" t="s">
        <v>245</v>
      </c>
      <c r="B245" s="1" t="str">
        <f>HYPERLINK("https://coinmarketcap.com/currencies/senso/", "https://coinmarketcap.com/currencies/senso/")</f>
        <v>https://coinmarketcap.com/currencies/senso/</v>
      </c>
    </row>
    <row r="246" spans="1:2" x14ac:dyDescent="0.25">
      <c r="A246" t="s">
        <v>246</v>
      </c>
      <c r="B246" s="1" t="str">
        <f>HYPERLINK("https://coinmarketcap.com/currencies/audius/", "https://coinmarketcap.com/currencies/audius/")</f>
        <v>https://coinmarketcap.com/currencies/audius/</v>
      </c>
    </row>
    <row r="247" spans="1:2" x14ac:dyDescent="0.25">
      <c r="A247" t="s">
        <v>247</v>
      </c>
      <c r="B247" s="1" t="str">
        <f>HYPERLINK("https://coinmarketcap.com/currencies/acala-token/", "https://coinmarketcap.com/currencies/acala-token/")</f>
        <v>https://coinmarketcap.com/currencies/acala-token/</v>
      </c>
    </row>
    <row r="248" spans="1:2" x14ac:dyDescent="0.25">
      <c r="A248" t="s">
        <v>248</v>
      </c>
      <c r="B248" s="1" t="str">
        <f>HYPERLINK("https://coinmarketcap.com/currencies/request/", "https://coinmarketcap.com/currencies/request/")</f>
        <v>https://coinmarketcap.com/currencies/request/</v>
      </c>
    </row>
    <row r="249" spans="1:2" x14ac:dyDescent="0.25">
      <c r="A249" t="s">
        <v>249</v>
      </c>
      <c r="B249" s="1" t="str">
        <f>HYPERLINK("https://coinmarketcap.com/currencies/sakura/", "https://coinmarketcap.com/currencies/sakura/")</f>
        <v>https://coinmarketcap.com/currencies/sakura/</v>
      </c>
    </row>
    <row r="250" spans="1:2" x14ac:dyDescent="0.25">
      <c r="A250" t="s">
        <v>250</v>
      </c>
      <c r="B250" s="1" t="str">
        <f>HYPERLINK("https://coinmarketcap.com/currencies/mines-of-dalarnia/", "https://coinmarketcap.com/currencies/mines-of-dalarnia/")</f>
        <v>https://coinmarketcap.com/currencies/mines-of-dalarnia/</v>
      </c>
    </row>
    <row r="251" spans="1:2" x14ac:dyDescent="0.25">
      <c r="A251" t="s">
        <v>251</v>
      </c>
      <c r="B251" s="1" t="str">
        <f>HYPERLINK("https://coinmarketcap.com/currencies/dao-maker/", "https://coinmarketcap.com/currencies/dao-maker/")</f>
        <v>https://coinmarketcap.com/currencies/dao-maker/</v>
      </c>
    </row>
    <row r="252" spans="1:2" x14ac:dyDescent="0.25">
      <c r="A252" t="s">
        <v>252</v>
      </c>
      <c r="B252" s="1" t="str">
        <f>HYPERLINK("https://coinmarketcap.com/currencies/visiongame/", "https://coinmarketcap.com/currencies/visiongame/")</f>
        <v>https://coinmarketcap.com/currencies/visiongame/</v>
      </c>
    </row>
    <row r="253" spans="1:2" x14ac:dyDescent="0.25">
      <c r="A253" t="s">
        <v>253</v>
      </c>
      <c r="B253" s="1" t="str">
        <f>HYPERLINK("https://coinmarketcap.com/currencies/powerledger/", "https://coinmarketcap.com/currencies/powerledger/")</f>
        <v>https://coinmarketcap.com/currencies/powerledger/</v>
      </c>
    </row>
    <row r="254" spans="1:2" x14ac:dyDescent="0.25">
      <c r="A254" t="s">
        <v>254</v>
      </c>
      <c r="B254" s="1" t="str">
        <f>HYPERLINK("https://coinmarketcap.com/currencies/oneledger/", "https://coinmarketcap.com/currencies/oneledger/")</f>
        <v>https://coinmarketcap.com/currencies/oneledger/</v>
      </c>
    </row>
    <row r="255" spans="1:2" x14ac:dyDescent="0.25">
      <c r="A255" t="s">
        <v>254</v>
      </c>
      <c r="B255" s="1" t="str">
        <f>HYPERLINK("https://coinmarketcap.com/currencies/oneledger/", "https://coinmarketcap.com/currencies/oneledger/")</f>
        <v>https://coinmarketcap.com/currencies/oneledger/</v>
      </c>
    </row>
    <row r="256" spans="1:2" x14ac:dyDescent="0.25">
      <c r="A256" t="s">
        <v>255</v>
      </c>
      <c r="B256" s="1" t="str">
        <f>HYPERLINK("https://coinmarketcap.com/currencies/swipe/", "https://coinmarketcap.com/currencies/swipe/")</f>
        <v>https://coinmarketcap.com/currencies/swipe/</v>
      </c>
    </row>
    <row r="257" spans="1:2" x14ac:dyDescent="0.25">
      <c r="A257" t="s">
        <v>256</v>
      </c>
      <c r="B257" s="1" t="str">
        <f>HYPERLINK("https://coinmarketcap.com/currencies/trustfi/", "https://coinmarketcap.com/currencies/trustfi/")</f>
        <v>https://coinmarketcap.com/currencies/trustfi/</v>
      </c>
    </row>
    <row r="258" spans="1:2" x14ac:dyDescent="0.25">
      <c r="A258" t="s">
        <v>257</v>
      </c>
      <c r="B258" s="1" t="str">
        <f>HYPERLINK("https://coinmarketcap.com/currencies/meter-governance/", "https://coinmarketcap.com/currencies/meter-governance/")</f>
        <v>https://coinmarketcap.com/currencies/meter-governance/</v>
      </c>
    </row>
    <row r="259" spans="1:2" x14ac:dyDescent="0.25">
      <c r="A259" t="s">
        <v>258</v>
      </c>
      <c r="B259" s="1" t="str">
        <f>HYPERLINK("https://coinmarketcap.com/currencies/ideaology/", "https://coinmarketcap.com/currencies/ideaology/")</f>
        <v>https://coinmarketcap.com/currencies/ideaology/</v>
      </c>
    </row>
    <row r="260" spans="1:2" x14ac:dyDescent="0.25">
      <c r="A260" t="s">
        <v>259</v>
      </c>
      <c r="B260" s="1" t="str">
        <f>HYPERLINK("https://coinmarketcap.com/currencies/roobee/", "https://coinmarketcap.com/currencies/roobee/")</f>
        <v>https://coinmarketcap.com/currencies/roobee/</v>
      </c>
    </row>
    <row r="261" spans="1:2" x14ac:dyDescent="0.25">
      <c r="A261" t="s">
        <v>260</v>
      </c>
      <c r="B261" s="1" t="str">
        <f>HYPERLINK("https://coinmarketcap.com/currencies/xhashtag-dao/", "https://coinmarketcap.com/currencies/xhashtag-dao/")</f>
        <v>https://coinmarketcap.com/currencies/xhashtag-dao/</v>
      </c>
    </row>
    <row r="262" spans="1:2" x14ac:dyDescent="0.25">
      <c r="A262" t="s">
        <v>261</v>
      </c>
      <c r="B262" s="1" t="str">
        <f>HYPERLINK("https://coinmarketcap.com/currencies/uquid-coin/", "https://coinmarketcap.com/currencies/uquid-coin/")</f>
        <v>https://coinmarketcap.com/currencies/uquid-coin/</v>
      </c>
    </row>
    <row r="263" spans="1:2" x14ac:dyDescent="0.25">
      <c r="A263" t="s">
        <v>262</v>
      </c>
      <c r="B263" s="1" t="str">
        <f>HYPERLINK("https://coinmarketcap.com/currencies/green-satoshi-token/", "https://coinmarketcap.com/currencies/green-satoshi-token/")</f>
        <v>https://coinmarketcap.com/currencies/green-satoshi-token/</v>
      </c>
    </row>
    <row r="264" spans="1:2" x14ac:dyDescent="0.25">
      <c r="A264" t="s">
        <v>263</v>
      </c>
      <c r="B264" s="1" t="str">
        <f>HYPERLINK("https://coinmarketcap.com/currencies/parsiq/", "https://coinmarketcap.com/currencies/parsiq/")</f>
        <v>https://coinmarketcap.com/currencies/parsiq/</v>
      </c>
    </row>
    <row r="265" spans="1:2" x14ac:dyDescent="0.25">
      <c r="A265" t="s">
        <v>264</v>
      </c>
      <c r="B265" s="1" t="str">
        <f>HYPERLINK("https://coinmarketcap.com/currencies/syntropy/", "https://coinmarketcap.com/currencies/syntropy/")</f>
        <v>https://coinmarketcap.com/currencies/syntropy/</v>
      </c>
    </row>
    <row r="266" spans="1:2" x14ac:dyDescent="0.25">
      <c r="A266" t="s">
        <v>265</v>
      </c>
      <c r="B266" s="1" t="str">
        <f>HYPERLINK("https://coinmarketcap.com/currencies/nakamoto-games/", "https://coinmarketcap.com/currencies/nakamoto-games/")</f>
        <v>https://coinmarketcap.com/currencies/nakamoto-games/</v>
      </c>
    </row>
    <row r="267" spans="1:2" x14ac:dyDescent="0.25">
      <c r="A267" t="s">
        <v>266</v>
      </c>
      <c r="B267" s="1" t="str">
        <f>HYPERLINK("https://coinmarketcap.com/currencies/kusama/", "https://coinmarketcap.com/currencies/kusama/")</f>
        <v>https://coinmarketcap.com/currencies/kusama/</v>
      </c>
    </row>
    <row r="268" spans="1:2" x14ac:dyDescent="0.25">
      <c r="A268" t="s">
        <v>267</v>
      </c>
      <c r="B268" s="1" t="str">
        <f>HYPERLINK("https://coinmarketcap.com/currencies/bitg-token/", "https://coinmarketcap.com/currencies/bitg-token/")</f>
        <v>https://coinmarketcap.com/currencies/bitg-token/</v>
      </c>
    </row>
    <row r="269" spans="1:2" x14ac:dyDescent="0.25">
      <c r="A269" t="s">
        <v>268</v>
      </c>
      <c r="B269" s="1" t="str">
        <f>HYPERLINK("https://coinmarketcap.com/currencies/suku/", "https://coinmarketcap.com/currencies/suku/")</f>
        <v>https://coinmarketcap.com/currencies/suku/</v>
      </c>
    </row>
    <row r="270" spans="1:2" x14ac:dyDescent="0.25">
      <c r="A270" t="s">
        <v>269</v>
      </c>
      <c r="B270" s="1" t="str">
        <f>HYPERLINK("https://coinmarketcap.com/currencies/lovelace-world/", "https://coinmarketcap.com/currencies/lovelace-world/")</f>
        <v>https://coinmarketcap.com/currencies/lovelace-world/</v>
      </c>
    </row>
    <row r="271" spans="1:2" x14ac:dyDescent="0.25">
      <c r="A271" t="s">
        <v>270</v>
      </c>
      <c r="B271" s="1" t="str">
        <f>HYPERLINK("https://coinmarketcap.com/currencies/ergo/", "https://coinmarketcap.com/currencies/ergo/")</f>
        <v>https://coinmarketcap.com/currencies/ergo/</v>
      </c>
    </row>
    <row r="272" spans="1:2" x14ac:dyDescent="0.25">
      <c r="A272" t="s">
        <v>271</v>
      </c>
      <c r="B272" s="1" t="str">
        <f>HYPERLINK("https://coinmarketcap.com/currencies/torum/", "https://coinmarketcap.com/currencies/torum/")</f>
        <v>https://coinmarketcap.com/currencies/torum/</v>
      </c>
    </row>
    <row r="273" spans="1:2" x14ac:dyDescent="0.25">
      <c r="A273" t="s">
        <v>272</v>
      </c>
      <c r="B273" s="1" t="str">
        <f>HYPERLINK("https://coinmarketcap.com/currencies/launchpool/", "https://coinmarketcap.com/currencies/launchpool/")</f>
        <v>https://coinmarketcap.com/currencies/launchpool/</v>
      </c>
    </row>
    <row r="274" spans="1:2" x14ac:dyDescent="0.25">
      <c r="A274" t="s">
        <v>273</v>
      </c>
      <c r="B274" s="1" t="str">
        <f>HYPERLINK("https://coinmarketcap.com/currencies/uno-re/", "https://coinmarketcap.com/currencies/uno-re/")</f>
        <v>https://coinmarketcap.com/currencies/uno-re/</v>
      </c>
    </row>
    <row r="275" spans="1:2" x14ac:dyDescent="0.25">
      <c r="A275" t="s">
        <v>274</v>
      </c>
      <c r="B275" s="1" t="str">
        <f>HYPERLINK("https://coinmarketcap.com/currencies/ispolink/", "https://coinmarketcap.com/currencies/ispolink/")</f>
        <v>https://coinmarketcap.com/currencies/ispolink/</v>
      </c>
    </row>
    <row r="276" spans="1:2" x14ac:dyDescent="0.25">
      <c r="A276" t="s">
        <v>275</v>
      </c>
      <c r="B276" s="1" t="str">
        <f>HYPERLINK("https://coinmarketcap.com/currencies/vectorspace-ai/", "https://coinmarketcap.com/currencies/vectorspace-ai/")</f>
        <v>https://coinmarketcap.com/currencies/vectorspace-ai/</v>
      </c>
    </row>
    <row r="277" spans="1:2" x14ac:dyDescent="0.25">
      <c r="A277" t="s">
        <v>276</v>
      </c>
      <c r="B277" s="1" t="str">
        <f>HYPERLINK("https://coinmarketcap.com/currencies/trust-wallet-token/", "https://coinmarketcap.com/currencies/trust-wallet-token/")</f>
        <v>https://coinmarketcap.com/currencies/trust-wallet-token/</v>
      </c>
    </row>
    <row r="278" spans="1:2" x14ac:dyDescent="0.25">
      <c r="A278" t="s">
        <v>277</v>
      </c>
      <c r="B278" s="1" t="str">
        <f>HYPERLINK("https://coinmarketcap.com/currencies/dsla-protocol/", "https://coinmarketcap.com/currencies/dsla-protocol/")</f>
        <v>https://coinmarketcap.com/currencies/dsla-protocol/</v>
      </c>
    </row>
    <row r="279" spans="1:2" x14ac:dyDescent="0.25">
      <c r="A279" t="s">
        <v>278</v>
      </c>
      <c r="B279" s="1" t="str">
        <f>HYPERLINK("https://coinmarketcap.com/currencies/solrazr/", "https://coinmarketcap.com/currencies/solrazr/")</f>
        <v>https://coinmarketcap.com/currencies/solrazr/</v>
      </c>
    </row>
    <row r="280" spans="1:2" x14ac:dyDescent="0.25">
      <c r="A280" t="s">
        <v>279</v>
      </c>
      <c r="B280" s="1" t="str">
        <f>HYPERLINK("https://coinmarketcap.com/currencies", "https://coinmarketcap.com/currencies")</f>
        <v>https://coinmarketcap.com/currencies</v>
      </c>
    </row>
    <row r="281" spans="1:2" x14ac:dyDescent="0.25">
      <c r="A281" t="s">
        <v>280</v>
      </c>
      <c r="B281" s="1" t="str">
        <f>HYPERLINK("https://coinmarketcap.com/currencies/celo-dollar/", "https://coinmarketcap.com/currencies/celo-dollar/")</f>
        <v>https://coinmarketcap.com/currencies/celo-dollar/</v>
      </c>
    </row>
    <row r="282" spans="1:2" x14ac:dyDescent="0.25">
      <c r="A282" t="s">
        <v>281</v>
      </c>
      <c r="B282" s="1" t="str">
        <f>HYPERLINK("https://coinmarketcap.com/currencies/iota/", "https://coinmarketcap.com/currencies/iota/")</f>
        <v>https://coinmarketcap.com/currencies/iota/</v>
      </c>
    </row>
    <row r="283" spans="1:2" x14ac:dyDescent="0.25">
      <c r="A283" t="s">
        <v>282</v>
      </c>
      <c r="B283" s="1" t="str">
        <f>HYPERLINK("https://launchblock.com/", "https://launchblock.com/")</f>
        <v>https://launchblock.com/</v>
      </c>
    </row>
    <row r="284" spans="1:2" x14ac:dyDescent="0.25">
      <c r="A284" t="s">
        <v>282</v>
      </c>
      <c r="B284" s="1" t="str">
        <f>HYPERLINK("https://coinmarketcap.com/currencies/launchblock/", "https://coinmarketcap.com/currencies/launchblock/")</f>
        <v>https://coinmarketcap.com/currencies/launchblock/</v>
      </c>
    </row>
    <row r="285" spans="1:2" x14ac:dyDescent="0.25">
      <c r="A285" t="s">
        <v>283</v>
      </c>
      <c r="B285" s="1" t="str">
        <f>HYPERLINK("https://looksrare.org/", "https://looksrare.org/")</f>
        <v>https://looksrare.org/</v>
      </c>
    </row>
    <row r="286" spans="1:2" x14ac:dyDescent="0.25">
      <c r="A286" t="s">
        <v>283</v>
      </c>
      <c r="B286" s="1" t="str">
        <f>HYPERLINK("https://coinmarketcap.com/currencies/looksrare/", "https://coinmarketcap.com/currencies/looksrare/")</f>
        <v>https://coinmarketcap.com/currencies/looksrare/</v>
      </c>
    </row>
    <row r="287" spans="1:2" x14ac:dyDescent="0.25">
      <c r="A287" t="s">
        <v>284</v>
      </c>
      <c r="B287" s="1" t="str">
        <f>HYPERLINK("https://coinmarketcap.com/currencies/iost/", "https://coinmarketcap.com/currencies/iost/")</f>
        <v>https://coinmarketcap.com/currencies/iost/</v>
      </c>
    </row>
    <row r="288" spans="1:2" x14ac:dyDescent="0.25">
      <c r="A288" t="s">
        <v>285</v>
      </c>
      <c r="B288" s="1" t="str">
        <f>HYPERLINK("https://coinmarketcap.com/currencies/ocean-protocol/", "https://coinmarketcap.com/currencies/ocean-protocol/")</f>
        <v>https://coinmarketcap.com/currencies/ocean-protocol/</v>
      </c>
    </row>
    <row r="289" spans="1:2" x14ac:dyDescent="0.25">
      <c r="A289" t="s">
        <v>286</v>
      </c>
      <c r="B289" s="1" t="str">
        <f>HYPERLINK("https://coinmarketcap.com/currencies/arweave/", "https://coinmarketcap.com/currencies/arweave/")</f>
        <v>https://coinmarketcap.com/currencies/arweave/</v>
      </c>
    </row>
    <row r="290" spans="1:2" x14ac:dyDescent="0.25">
      <c r="A290" t="s">
        <v>287</v>
      </c>
      <c r="B290" s="1" t="str">
        <f>HYPERLINK("https://coinmarketcap.com/currencies/alchemy-pay/", "https://coinmarketcap.com/currencies/alchemy-pay/")</f>
        <v>https://coinmarketcap.com/currencies/alchemy-pay/</v>
      </c>
    </row>
    <row r="291" spans="1:2" x14ac:dyDescent="0.25">
      <c r="A291" t="s">
        <v>288</v>
      </c>
      <c r="B291" s="1" t="str">
        <f>HYPERLINK("https://sinverse.com/", "https://sinverse.com/")</f>
        <v>https://sinverse.com/</v>
      </c>
    </row>
    <row r="292" spans="1:2" x14ac:dyDescent="0.25">
      <c r="A292" t="s">
        <v>288</v>
      </c>
      <c r="B292" s="1" t="str">
        <f>HYPERLINK("https://www.binance.com/en/price/sincity-token", "https://www.binance.com/en/price/sincity-token")</f>
        <v>https://www.binance.com/en/price/sincity-token</v>
      </c>
    </row>
    <row r="293" spans="1:2" x14ac:dyDescent="0.25">
      <c r="A293" t="s">
        <v>289</v>
      </c>
      <c r="B293" s="1" t="str">
        <f>HYPERLINK("https://coinmarketcap.com/currencies/iexec-rlc/", "https://coinmarketcap.com/currencies/iexec-rlc/")</f>
        <v>https://coinmarketcap.com/currencies/iexec-rlc/</v>
      </c>
    </row>
    <row r="294" spans="1:2" x14ac:dyDescent="0.25">
      <c r="A294" t="s">
        <v>290</v>
      </c>
      <c r="B294" s="1" t="str">
        <f>HYPERLINK("https://coinmarketcap.com/currencies/afkdao/", "https://coinmarketcap.com/currencies/afkdao/")</f>
        <v>https://coinmarketcap.com/currencies/afkdao/</v>
      </c>
    </row>
    <row r="295" spans="1:2" x14ac:dyDescent="0.25">
      <c r="A295" t="s">
        <v>290</v>
      </c>
      <c r="B295" s="1" t="str">
        <f>HYPERLINK("https://afkdao.io/", "https://afkdao.io/")</f>
        <v>https://afkdao.io/</v>
      </c>
    </row>
    <row r="296" spans="1:2" x14ac:dyDescent="0.25">
      <c r="A296" t="s">
        <v>290</v>
      </c>
      <c r="B296" s="1" t="str">
        <f>HYPERLINK("https://www.coinbase.com/price/afkdao", "https://www.coinbase.com/price/afkdao")</f>
        <v>https://www.coinbase.com/price/afkdao</v>
      </c>
    </row>
    <row r="297" spans="1:2" x14ac:dyDescent="0.25">
      <c r="A297" t="s">
        <v>291</v>
      </c>
      <c r="B297" s="1" t="str">
        <f>HYPERLINK("https://coinmarketcap.com/currencies/superfarm/", "https://coinmarketcap.com/currencies/superfarm/")</f>
        <v>https://coinmarketcap.com/currencies/superfarm/</v>
      </c>
    </row>
    <row r="298" spans="1:2" x14ac:dyDescent="0.25">
      <c r="A298" t="s">
        <v>292</v>
      </c>
      <c r="B298" s="1" t="str">
        <f>HYPERLINK("https://www.gamium.world/", "https://www.gamium.world/")</f>
        <v>https://www.gamium.world/</v>
      </c>
    </row>
    <row r="299" spans="1:2" x14ac:dyDescent="0.25">
      <c r="A299" t="s">
        <v>293</v>
      </c>
      <c r="B299" s="1" t="str">
        <f>HYPERLINK("https://coinmarketcap.com/currencies/energi/", "https://coinmarketcap.com/currencies/energi/")</f>
        <v>https://coinmarketcap.com/currencies/energi/</v>
      </c>
    </row>
    <row r="300" spans="1:2" x14ac:dyDescent="0.25">
      <c r="A300" t="s">
        <v>294</v>
      </c>
      <c r="B300" s="1" t="str">
        <f>HYPERLINK("https://coinmarketcap.com/currencies/bolt/", "https://coinmarketcap.com/currencies/bolt/")</f>
        <v>https://coinmarketcap.com/currencies/bolt/</v>
      </c>
    </row>
    <row r="301" spans="1:2" x14ac:dyDescent="0.25">
      <c r="A301" t="s">
        <v>295</v>
      </c>
      <c r="B301" s="1" t="str">
        <f>HYPERLINK("https://coinmarketcap.com/currencies/bosagora/", "https://coinmarketcap.com/currencies/bosagora/")</f>
        <v>https://coinmarketcap.com/currencies/bosagora/</v>
      </c>
    </row>
    <row r="302" spans="1:2" x14ac:dyDescent="0.25">
      <c r="A302" t="s">
        <v>296</v>
      </c>
      <c r="B302" s="1" t="str">
        <f>HYPERLINK("https://coinmarketcap.com/currencies/syscoin/", "https://coinmarketcap.com/currencies/syscoin/")</f>
        <v>https://coinmarketcap.com/currencies/syscoin/</v>
      </c>
    </row>
    <row r="303" spans="1:2" x14ac:dyDescent="0.25">
      <c r="A303" t="s">
        <v>297</v>
      </c>
      <c r="B303" s="1" t="str">
        <f>HYPERLINK("https://coinmarketcap.com/currencies/digibyte/", "https://coinmarketcap.com/currencies/digibyte/")</f>
        <v>https://coinmarketcap.com/currencies/digibyte/</v>
      </c>
    </row>
    <row r="304" spans="1:2" x14ac:dyDescent="0.25">
      <c r="A304" t="s">
        <v>298</v>
      </c>
      <c r="B304" s="1" t="str">
        <f>HYPERLINK("https://coinmarketcap.com/currencies/unfederalreserve/", "https://coinmarketcap.com/currencies/unfederalreserve/")</f>
        <v>https://coinmarketcap.com/currencies/unfederalreserve/</v>
      </c>
    </row>
    <row r="305" spans="1:2" x14ac:dyDescent="0.25">
      <c r="A305" t="s">
        <v>298</v>
      </c>
      <c r="B305" s="1" t="str">
        <f>HYPERLINK("https://www.coingecko.com/en/coins/unfederalreserve", "https://www.coingecko.com/en/coins/unfederalreserve")</f>
        <v>https://www.coingecko.com/en/coins/unfederalreserve</v>
      </c>
    </row>
    <row r="306" spans="1:2" x14ac:dyDescent="0.25">
      <c r="A306" t="s">
        <v>299</v>
      </c>
      <c r="B306" s="1" t="str">
        <f>HYPERLINK("https://coinmarketcap.com/currencies/maker/", "https://coinmarketcap.com/currencies/maker/")</f>
        <v>https://coinmarketcap.com/currencies/maker/</v>
      </c>
    </row>
    <row r="307" spans="1:2" x14ac:dyDescent="0.25">
      <c r="A307" t="s">
        <v>300</v>
      </c>
      <c r="B307" s="1" t="str">
        <f>HYPERLINK("https://orbitchain.io/", "https://orbitchain.io/")</f>
        <v>https://orbitchain.io/</v>
      </c>
    </row>
    <row r="308" spans="1:2" x14ac:dyDescent="0.25">
      <c r="A308" t="s">
        <v>301</v>
      </c>
      <c r="B308" s="1" t="str">
        <f>HYPERLINK("https://www.cleardao.com/", "https://www.cleardao.com/")</f>
        <v>https://www.cleardao.com/</v>
      </c>
    </row>
    <row r="309" spans="1:2" x14ac:dyDescent="0.25">
      <c r="A309" t="s">
        <v>301</v>
      </c>
      <c r="B309" s="1" t="str">
        <f>HYPERLINK("https://www.coingecko.com/en/coins/cleardao", "https://www.coingecko.com/en/coins/cleardao")</f>
        <v>https://www.coingecko.com/en/coins/cleardao</v>
      </c>
    </row>
    <row r="310" spans="1:2" x14ac:dyDescent="0.25">
      <c r="A310" t="s">
        <v>302</v>
      </c>
      <c r="B310" s="1" t="str">
        <f>HYPERLINK("https://coinmarketcap.com/currencies/geeq/", "https://coinmarketcap.com/currencies/geeq/")</f>
        <v>https://coinmarketcap.com/currencies/geeq/</v>
      </c>
    </row>
    <row r="311" spans="1:2" x14ac:dyDescent="0.25">
      <c r="A311" t="s">
        <v>303</v>
      </c>
      <c r="B311" s="1" t="str">
        <f>HYPERLINK("https://coinmarketcap.com/currencies/metastrike/", "https://coinmarketcap.com/currencies/metastrike/")</f>
        <v>https://coinmarketcap.com/currencies/metastrike/</v>
      </c>
    </row>
    <row r="312" spans="1:2" x14ac:dyDescent="0.25">
      <c r="A312" t="s">
        <v>303</v>
      </c>
      <c r="B312" s="1" t="str">
        <f>HYPERLINK("https://metastrike.io/", "https://metastrike.io/")</f>
        <v>https://metastrike.io/</v>
      </c>
    </row>
    <row r="313" spans="1:2" x14ac:dyDescent="0.25">
      <c r="A313" t="s">
        <v>303</v>
      </c>
      <c r="B313" s="1" t="str">
        <f>HYPERLINK("https://www.coingecko.com/en/coins/metastrike", "https://www.coingecko.com/en/coins/metastrike")</f>
        <v>https://www.coingecko.com/en/coins/metastrike</v>
      </c>
    </row>
    <row r="314" spans="1:2" x14ac:dyDescent="0.25">
      <c r="A314" t="s">
        <v>304</v>
      </c>
      <c r="B314" s="1" t="str">
        <f>HYPERLINK("https://coinmarketcap.com/currencies/oxen/", "https://coinmarketcap.com/currencies/oxen/")</f>
        <v>https://coinmarketcap.com/currencies/oxen/</v>
      </c>
    </row>
    <row r="315" spans="1:2" x14ac:dyDescent="0.25">
      <c r="A315" t="s">
        <v>305</v>
      </c>
      <c r="B315" s="1" t="str">
        <f>HYPERLINK("https://coinmarketcap.com/currencies/paribus/", "https://coinmarketcap.com/currencies/paribus/")</f>
        <v>https://coinmarketcap.com/currencies/paribus/</v>
      </c>
    </row>
    <row r="316" spans="1:2" x14ac:dyDescent="0.25">
      <c r="A316" t="s">
        <v>306</v>
      </c>
      <c r="B316" s="1" t="str">
        <f>HYPERLINK("https://coinmarketcap.com/currencies/bullieverse/", "https://coinmarketcap.com/currencies/bullieverse/")</f>
        <v>https://coinmarketcap.com/currencies/bullieverse/</v>
      </c>
    </row>
    <row r="317" spans="1:2" x14ac:dyDescent="0.25">
      <c r="A317" t="s">
        <v>307</v>
      </c>
      <c r="B317" s="1" t="str">
        <f>HYPERLINK("https://coinmarketcap.com/currencies/cartesi/", "https://coinmarketcap.com/currencies/cartesi/")</f>
        <v>https://coinmarketcap.com/currencies/cartesi/</v>
      </c>
    </row>
    <row r="318" spans="1:2" x14ac:dyDescent="0.25">
      <c r="A318" t="s">
        <v>308</v>
      </c>
      <c r="B318" s="1" t="str">
        <f>HYPERLINK("https://coinmarketcap.com/currencies/polkacity/", "https://coinmarketcap.com/currencies/polkacity/")</f>
        <v>https://coinmarketcap.com/currencies/polkacity/</v>
      </c>
    </row>
    <row r="319" spans="1:2" x14ac:dyDescent="0.25">
      <c r="A319" t="s">
        <v>309</v>
      </c>
      <c r="B319" s="1" t="str">
        <f>HYPERLINK("https://coinmarketcap.com/currencies/pax-gold/", "https://coinmarketcap.com/currencies/pax-gold/")</f>
        <v>https://coinmarketcap.com/currencies/pax-gold/</v>
      </c>
    </row>
    <row r="320" spans="1:2" x14ac:dyDescent="0.25">
      <c r="A320" t="s">
        <v>310</v>
      </c>
      <c r="B320" s="1" t="str">
        <f>HYPERLINK("https://coinmarketcap.com/currencies/fortknoxster/", "https://coinmarketcap.com/currencies/fortknoxster/")</f>
        <v>https://coinmarketcap.com/currencies/fortknoxster/</v>
      </c>
    </row>
    <row r="321" spans="1:2" x14ac:dyDescent="0.25">
      <c r="A321" t="s">
        <v>311</v>
      </c>
      <c r="B321" s="1" t="str">
        <f>HYPERLINK("https://coinmarketcap.com/currencies/hyve/", "https://coinmarketcap.com/currencies/hyve/")</f>
        <v>https://coinmarketcap.com/currencies/hyve/</v>
      </c>
    </row>
    <row r="322" spans="1:2" x14ac:dyDescent="0.25">
      <c r="A322" t="s">
        <v>312</v>
      </c>
      <c r="B322" s="1" t="str">
        <f>HYPERLINK("https://coinmarketcap.com/currencies/nano/", "https://coinmarketcap.com/currencies/nano/")</f>
        <v>https://coinmarketcap.com/currencies/nano/</v>
      </c>
    </row>
    <row r="323" spans="1:2" x14ac:dyDescent="0.25">
      <c r="A323" t="s">
        <v>313</v>
      </c>
      <c r="B323" s="1" t="str">
        <f>HYPERLINK("https://coinmarketcap.com/currencies/milk/", "https://coinmarketcap.com/currencies/milk/")</f>
        <v>https://coinmarketcap.com/currencies/milk/</v>
      </c>
    </row>
    <row r="324" spans="1:2" x14ac:dyDescent="0.25">
      <c r="A324" t="s">
        <v>314</v>
      </c>
      <c r="B324" s="1" t="str">
        <f>HYPERLINK("https://coinmarketcap.com/currencies/starly/", "https://coinmarketcap.com/currencies/starly/")</f>
        <v>https://coinmarketcap.com/currencies/starly/</v>
      </c>
    </row>
    <row r="325" spans="1:2" x14ac:dyDescent="0.25">
      <c r="A325" t="s">
        <v>315</v>
      </c>
      <c r="B325" s="1" t="str">
        <f>HYPERLINK("https://coinmarketcap.com/currencies/gamercoin/", "https://coinmarketcap.com/currencies/gamercoin/")</f>
        <v>https://coinmarketcap.com/currencies/gamercoin/</v>
      </c>
    </row>
    <row r="326" spans="1:2" x14ac:dyDescent="0.25">
      <c r="A326" t="s">
        <v>316</v>
      </c>
      <c r="B326" s="1" t="str">
        <f>HYPERLINK("https://coinmarketcap.com/currencies/astar/", "https://coinmarketcap.com/currencies/astar/")</f>
        <v>https://coinmarketcap.com/currencies/astar/</v>
      </c>
    </row>
    <row r="327" spans="1:2" x14ac:dyDescent="0.25">
      <c r="A327" t="s">
        <v>317</v>
      </c>
      <c r="B327" s="1" t="str">
        <f>HYPERLINK("https://coinmarketcap.com/currencies/metahero/", "https://coinmarketcap.com/currencies/metahero/")</f>
        <v>https://coinmarketcap.com/currencies/metahero/</v>
      </c>
    </row>
    <row r="328" spans="1:2" x14ac:dyDescent="0.25">
      <c r="A328" t="s">
        <v>318</v>
      </c>
      <c r="B328" s="1" t="str">
        <f>HYPERLINK("https://coinmarketcap.com/currencies/modefi/", "https://coinmarketcap.com/currencies/modefi/")</f>
        <v>https://coinmarketcap.com/currencies/modefi/</v>
      </c>
    </row>
    <row r="329" spans="1:2" x14ac:dyDescent="0.25">
      <c r="A329" t="s">
        <v>319</v>
      </c>
      <c r="B329" s="1" t="str">
        <f>HYPERLINK("https://coinmarketcap.com/currencies/curate/", "https://coinmarketcap.com/currencies/curate/")</f>
        <v>https://coinmarketcap.com/currencies/curate/</v>
      </c>
    </row>
    <row r="330" spans="1:2" x14ac:dyDescent="0.25">
      <c r="A330" t="s">
        <v>320</v>
      </c>
      <c r="B330" s="1" t="str">
        <f>HYPERLINK("https://coinmarketcap.com/currencies/govi/", "https://coinmarketcap.com/currencies/govi/")</f>
        <v>https://coinmarketcap.com/currencies/govi/</v>
      </c>
    </row>
    <row r="331" spans="1:2" x14ac:dyDescent="0.25">
      <c r="A331" t="s">
        <v>321</v>
      </c>
      <c r="B331" s="1" t="str">
        <f>HYPERLINK("https://coinmarketcap.com/currencies/cargox/", "https://coinmarketcap.com/currencies/cargox/")</f>
        <v>https://coinmarketcap.com/currencies/cargox/</v>
      </c>
    </row>
    <row r="332" spans="1:2" x14ac:dyDescent="0.25">
      <c r="A332" t="s">
        <v>322</v>
      </c>
      <c r="B332" s="1" t="str">
        <f>HYPERLINK("https://coinmarketcap.com/currencies/mantra-dao/", "https://coinmarketcap.com/currencies/mantra-dao/")</f>
        <v>https://coinmarketcap.com/currencies/mantra-dao/</v>
      </c>
    </row>
    <row r="333" spans="1:2" x14ac:dyDescent="0.25">
      <c r="A333" t="s">
        <v>323</v>
      </c>
      <c r="B333" s="1" t="str">
        <f>HYPERLINK("https://coinmarketcap.com/currencies/mask-network/", "https://coinmarketcap.com/currencies/mask-network/")</f>
        <v>https://coinmarketcap.com/currencies/mask-network/</v>
      </c>
    </row>
    <row r="334" spans="1:2" x14ac:dyDescent="0.25">
      <c r="A334" t="s">
        <v>324</v>
      </c>
      <c r="B334" s="1" t="str">
        <f>HYPERLINK("https://coinmarketcap.com/currencies/seascape-crowns/", "https://coinmarketcap.com/currencies/seascape-crowns/")</f>
        <v>https://coinmarketcap.com/currencies/seascape-crowns/</v>
      </c>
    </row>
    <row r="335" spans="1:2" x14ac:dyDescent="0.25">
      <c r="A335" t="s">
        <v>325</v>
      </c>
      <c r="B335" s="1" t="str">
        <f>HYPERLINK("https://coinmarketcap.com/currencies/hurricane-nft/", "https://coinmarketcap.com/currencies/hurricane-nft/")</f>
        <v>https://coinmarketcap.com/currencies/hurricane-nft/</v>
      </c>
    </row>
    <row r="336" spans="1:2" x14ac:dyDescent="0.25">
      <c r="A336" t="s">
        <v>326</v>
      </c>
      <c r="B336" s="1" t="str">
        <f>HYPERLINK("https://coinmarketcap.com/currencies/e-radix/", "https://coinmarketcap.com/currencies/e-radix/")</f>
        <v>https://coinmarketcap.com/currencies/e-radix/</v>
      </c>
    </row>
    <row r="337" spans="1:2" x14ac:dyDescent="0.25">
      <c r="A337" t="s">
        <v>327</v>
      </c>
      <c r="B337" s="1" t="str">
        <f>HYPERLINK("https://coinmarketcap.com/currencies/multivac/", "https://coinmarketcap.com/currencies/multivac/")</f>
        <v>https://coinmarketcap.com/currencies/multivac/</v>
      </c>
    </row>
    <row r="338" spans="1:2" x14ac:dyDescent="0.25">
      <c r="A338" t="s">
        <v>328</v>
      </c>
      <c r="B338" s="1" t="str">
        <f>HYPERLINK("https://coinmarketcap.com/currencies/lympo/", "https://coinmarketcap.com/currencies/lympo/")</f>
        <v>https://coinmarketcap.com/currencies/lympo/</v>
      </c>
    </row>
    <row r="339" spans="1:2" x14ac:dyDescent="0.25">
      <c r="A339" t="s">
        <v>329</v>
      </c>
      <c r="B339" s="1" t="str">
        <f>HYPERLINK("https://coinmarketcap.com/currencies/ferrum-network/", "https://coinmarketcap.com/currencies/ferrum-network/")</f>
        <v>https://coinmarketcap.com/currencies/ferrum-network/</v>
      </c>
    </row>
    <row r="340" spans="1:2" x14ac:dyDescent="0.25">
      <c r="A340" t="s">
        <v>330</v>
      </c>
      <c r="B340" s="1" t="str">
        <f>HYPERLINK("https://coinmarketcap.com/currencies/frontrow/", "https://coinmarketcap.com/currencies/frontrow/")</f>
        <v>https://coinmarketcap.com/currencies/frontrow/</v>
      </c>
    </row>
    <row r="341" spans="1:2" x14ac:dyDescent="0.25">
      <c r="A341" t="s">
        <v>331</v>
      </c>
      <c r="B341" s="1" t="str">
        <f>HYPERLINK("https://coinmarketcap.com/currencies/cbc-network/", "https://coinmarketcap.com/currencies/cbc-network/")</f>
        <v>https://coinmarketcap.com/currencies/cbc-network/</v>
      </c>
    </row>
    <row r="342" spans="1:2" x14ac:dyDescent="0.25">
      <c r="A342" t="s">
        <v>332</v>
      </c>
      <c r="B342" s="1" t="str">
        <f>HYPERLINK("https://coinmarketcap.com/currencies/covesting/", "https://coinmarketcap.com/currencies/covesting/")</f>
        <v>https://coinmarketcap.com/currencies/covesting/</v>
      </c>
    </row>
    <row r="343" spans="1:2" x14ac:dyDescent="0.25">
      <c r="A343" t="s">
        <v>333</v>
      </c>
      <c r="B343" s="1" t="str">
        <f>HYPERLINK("https://coinmarketcap.com/currencies/allianceblock/", "https://coinmarketcap.com/currencies/allianceblock/")</f>
        <v>https://coinmarketcap.com/currencies/allianceblock/</v>
      </c>
    </row>
    <row r="344" spans="1:2" x14ac:dyDescent="0.25">
      <c r="A344" t="s">
        <v>334</v>
      </c>
      <c r="B344" s="1" t="str">
        <f>HYPERLINK("https://coinmarketcap.com/currencies/boson-protocol/", "https://coinmarketcap.com/currencies/boson-protocol/")</f>
        <v>https://coinmarketcap.com/currencies/boson-protocol/</v>
      </c>
    </row>
    <row r="345" spans="1:2" x14ac:dyDescent="0.25">
      <c r="A345" t="s">
        <v>335</v>
      </c>
      <c r="B345" s="1" t="str">
        <f>HYPERLINK("https://coinmarketcap.com/currencies/hacken-token/", "https://coinmarketcap.com/currencies/hacken-token/")</f>
        <v>https://coinmarketcap.com/currencies/hacken-token/</v>
      </c>
    </row>
    <row r="346" spans="1:2" x14ac:dyDescent="0.25">
      <c r="A346" t="s">
        <v>336</v>
      </c>
      <c r="B346" s="1" t="str">
        <f>HYPERLINK("https://coinmarketcap.com/currencies/convex-finance/", "https://coinmarketcap.com/currencies/convex-finance/")</f>
        <v>https://coinmarketcap.com/currencies/convex-finance/</v>
      </c>
    </row>
    <row r="347" spans="1:2" x14ac:dyDescent="0.25">
      <c r="A347" t="s">
        <v>337</v>
      </c>
      <c r="B347" s="1" t="str">
        <f>HYPERLINK("https://coinmarketcap.com/currencies/mars4/", "https://coinmarketcap.com/currencies/mars4/")</f>
        <v>https://coinmarketcap.com/currencies/mars4/</v>
      </c>
    </row>
    <row r="348" spans="1:2" x14ac:dyDescent="0.25">
      <c r="A348" t="s">
        <v>338</v>
      </c>
      <c r="B348" s="1" t="str">
        <f>HYPERLINK("https://coinmarketcap.com/currencies/aurora/", "https://coinmarketcap.com/currencies/aurora/")</f>
        <v>https://coinmarketcap.com/currencies/aurora/</v>
      </c>
    </row>
    <row r="349" spans="1:2" x14ac:dyDescent="0.25">
      <c r="A349" t="s">
        <v>339</v>
      </c>
      <c r="B349" s="1" t="str">
        <f>HYPERLINK("https://coinmarketcap.com/currencies/step-finance/", "https://coinmarketcap.com/currencies/step-finance/")</f>
        <v>https://coinmarketcap.com/currencies/step-finance/</v>
      </c>
    </row>
    <row r="350" spans="1:2" x14ac:dyDescent="0.25">
      <c r="A350" t="s">
        <v>340</v>
      </c>
      <c r="B350" s="1" t="str">
        <f>HYPERLINK("https://coinmarketcap.com/currencies/dfyn-network/", "https://coinmarketcap.com/currencies/dfyn-network/")</f>
        <v>https://coinmarketcap.com/currencies/dfyn-network/</v>
      </c>
    </row>
    <row r="351" spans="1:2" x14ac:dyDescent="0.25">
      <c r="A351" t="s">
        <v>341</v>
      </c>
      <c r="B351" s="1" t="str">
        <f>HYPERLINK("https://coinmarketcap.com/currencies/tomochain/", "https://coinmarketcap.com/currencies/tomochain/")</f>
        <v>https://coinmarketcap.com/currencies/tomochain/</v>
      </c>
    </row>
    <row r="352" spans="1:2" x14ac:dyDescent="0.25">
      <c r="A352" t="s">
        <v>342</v>
      </c>
      <c r="B352" s="1" t="str">
        <f>HYPERLINK("https://coinmarketcap.com/currencies/polkastarter/", "https://coinmarketcap.com/currencies/polkastarter/")</f>
        <v>https://coinmarketcap.com/currencies/polkastarter/</v>
      </c>
    </row>
    <row r="353" spans="1:2" x14ac:dyDescent="0.25">
      <c r="A353" t="s">
        <v>343</v>
      </c>
      <c r="B353" s="1" t="str">
        <f>HYPERLINK("https://coinmarketcap.com/currencies/standard-protocol/", "https://coinmarketcap.com/currencies/standard-protocol/")</f>
        <v>https://coinmarketcap.com/currencies/standard-protocol/</v>
      </c>
    </row>
    <row r="354" spans="1:2" x14ac:dyDescent="0.25">
      <c r="A354" t="s">
        <v>344</v>
      </c>
      <c r="B354" s="1" t="str">
        <f>HYPERLINK("https://coinmarketcap.com/currencies/orbitau-taureum/", "https://coinmarketcap.com/currencies/orbitau-taureum/")</f>
        <v>https://coinmarketcap.com/currencies/orbitau-taureum/</v>
      </c>
    </row>
    <row r="355" spans="1:2" x14ac:dyDescent="0.25">
      <c r="A355" t="s">
        <v>345</v>
      </c>
      <c r="B355" s="1" t="str">
        <f>HYPERLINK("https://coinmarketcap.com/currencies/chromia/", "https://coinmarketcap.com/currencies/chromia/")</f>
        <v>https://coinmarketcap.com/currencies/chromia/</v>
      </c>
    </row>
    <row r="356" spans="1:2" x14ac:dyDescent="0.25">
      <c r="A356" t="s">
        <v>346</v>
      </c>
      <c r="B356" s="1" t="str">
        <f>HYPERLINK("https://coinmarketcap.com/currencies/moneyswap/", "https://coinmarketcap.com/currencies/moneyswap/")</f>
        <v>https://coinmarketcap.com/currencies/moneyswap/</v>
      </c>
    </row>
    <row r="357" spans="1:2" x14ac:dyDescent="0.25">
      <c r="A357" t="s">
        <v>347</v>
      </c>
      <c r="B357" s="1" t="str">
        <f>HYPERLINK("https://coinmarketcap.com/currencies/sylo/", "https://coinmarketcap.com/currencies/sylo/")</f>
        <v>https://coinmarketcap.com/currencies/sylo/</v>
      </c>
    </row>
    <row r="358" spans="1:2" x14ac:dyDescent="0.25">
      <c r="A358" t="s">
        <v>348</v>
      </c>
      <c r="B358" s="1" t="str">
        <f>HYPERLINK("https://coinmarketcap.com/currencies/conflux/", "https://coinmarketcap.com/currencies/conflux/")</f>
        <v>https://coinmarketcap.com/currencies/conflux/</v>
      </c>
    </row>
    <row r="359" spans="1:2" x14ac:dyDescent="0.25">
      <c r="A359" t="s">
        <v>349</v>
      </c>
      <c r="B359" s="1" t="str">
        <f>HYPERLINK("https://coinmarketcap.com/currencies/lossless/", "https://coinmarketcap.com/currencies/lossless/")</f>
        <v>https://coinmarketcap.com/currencies/lossless/</v>
      </c>
    </row>
    <row r="360" spans="1:2" x14ac:dyDescent="0.25">
      <c r="A360" t="s">
        <v>350</v>
      </c>
      <c r="B360" s="1" t="str">
        <f>HYPERLINK("https://coinmarketcap.com/currencies/radiocaca/", "https://coinmarketcap.com/currencies/radiocaca/")</f>
        <v>https://coinmarketcap.com/currencies/radiocaca/</v>
      </c>
    </row>
    <row r="361" spans="1:2" x14ac:dyDescent="0.25">
      <c r="A361" t="s">
        <v>351</v>
      </c>
      <c r="B361" s="1" t="str">
        <f>HYPERLINK("https://coinmarketcap.com/currencies/biconomy/", "https://coinmarketcap.com/currencies/biconomy/")</f>
        <v>https://coinmarketcap.com/currencies/biconomy/</v>
      </c>
    </row>
    <row r="362" spans="1:2" x14ac:dyDescent="0.25">
      <c r="A362" t="s">
        <v>352</v>
      </c>
      <c r="B362" s="1" t="str">
        <f>HYPERLINK("https://coinmarketcap.com/currencies/ampleforth/", "https://coinmarketcap.com/currencies/ampleforth/")</f>
        <v>https://coinmarketcap.com/currencies/ampleforth/</v>
      </c>
    </row>
    <row r="363" spans="1:2" x14ac:dyDescent="0.25">
      <c r="A363" t="s">
        <v>353</v>
      </c>
      <c r="B363" s="1" t="str">
        <f>HYPERLINK("https://coinmarketcap.com/currencies/aragon/", "https://coinmarketcap.com/currencies/aragon/")</f>
        <v>https://coinmarketcap.com/currencies/aragon/</v>
      </c>
    </row>
    <row r="364" spans="1:2" x14ac:dyDescent="0.25">
      <c r="A364" t="s">
        <v>354</v>
      </c>
      <c r="B364" s="1" t="str">
        <f>HYPERLINK("https://coinmarketcap.com/currencies/waves-enterprise/", "https://coinmarketcap.com/currencies/waves-enterprise/")</f>
        <v>https://coinmarketcap.com/currencies/waves-enterprise/</v>
      </c>
    </row>
    <row r="365" spans="1:2" x14ac:dyDescent="0.25">
      <c r="A365" t="s">
        <v>355</v>
      </c>
      <c r="B365" s="1" t="str">
        <f>HYPERLINK("https://coinmarketcap.com/currencies/keep-network/", "https://coinmarketcap.com/currencies/keep-network/")</f>
        <v>https://coinmarketcap.com/currencies/keep-network/</v>
      </c>
    </row>
    <row r="366" spans="1:2" x14ac:dyDescent="0.25">
      <c r="A366" t="s">
        <v>356</v>
      </c>
      <c r="B366" s="1" t="str">
        <f>HYPERLINK("https://coinmarketcap.com/currencies/exeedme/", "https://coinmarketcap.com/currencies/exeedme/")</f>
        <v>https://coinmarketcap.com/currencies/exeedme/</v>
      </c>
    </row>
    <row r="367" spans="1:2" x14ac:dyDescent="0.25">
      <c r="A367" t="s">
        <v>357</v>
      </c>
      <c r="B367" s="1" t="str">
        <f>HYPERLINK("https://coinmarketcap.com/currencies/wilder-world/", "https://coinmarketcap.com/currencies/wilder-world/")</f>
        <v>https://coinmarketcap.com/currencies/wilder-world/</v>
      </c>
    </row>
    <row r="368" spans="1:2" x14ac:dyDescent="0.25">
      <c r="A368" t="s">
        <v>358</v>
      </c>
      <c r="B368" s="1" t="str">
        <f>HYPERLINK("https://coinmarketcap.com/currencies/makiswap/", "https://coinmarketcap.com/currencies/makiswap/")</f>
        <v>https://coinmarketcap.com/currencies/makiswap/</v>
      </c>
    </row>
    <row r="369" spans="1:2" x14ac:dyDescent="0.25">
      <c r="A369" t="s">
        <v>359</v>
      </c>
      <c r="B369" s="1" t="str">
        <f>HYPERLINK("https://coinmarketcap.com/currencies/cardstack/", "https://coinmarketcap.com/currencies/cardstack/")</f>
        <v>https://coinmarketcap.com/currencies/cardstack/</v>
      </c>
    </row>
    <row r="370" spans="1:2" x14ac:dyDescent="0.25">
      <c r="A370" t="s">
        <v>360</v>
      </c>
      <c r="B370" s="1" t="str">
        <f>HYPERLINK("https://coinmarketcap.com/currencies/polychain-monsters/", "https://coinmarketcap.com/currencies/polychain-monsters/")</f>
        <v>https://coinmarketcap.com/currencies/polychain-monsters/</v>
      </c>
    </row>
    <row r="371" spans="1:2" x14ac:dyDescent="0.25">
      <c r="A371" t="s">
        <v>361</v>
      </c>
      <c r="B371" s="1" t="str">
        <f>HYPERLINK("https://coinmarketcap.com/currencies/chia/", "https://coinmarketcap.com/currencies/chia/")</f>
        <v>https://coinmarketcap.com/currencies/chia/</v>
      </c>
    </row>
    <row r="372" spans="1:2" x14ac:dyDescent="0.25">
      <c r="A372" t="s">
        <v>362</v>
      </c>
      <c r="B372" s="1" t="str">
        <f>HYPERLINK("https://coinmarketcap.com/currencies/propel/", "https://coinmarketcap.com/currencies/propel/")</f>
        <v>https://coinmarketcap.com/currencies/propel/</v>
      </c>
    </row>
    <row r="373" spans="1:2" x14ac:dyDescent="0.25">
      <c r="A373" t="s">
        <v>363</v>
      </c>
      <c r="B373" s="1" t="str">
        <f>HYPERLINK("https://coinmarketcap.com/currencies/revain/", "https://coinmarketcap.com/currencies/revain/")</f>
        <v>https://coinmarketcap.com/currencies/revain/</v>
      </c>
    </row>
    <row r="374" spans="1:2" x14ac:dyDescent="0.25">
      <c r="A374" t="s">
        <v>364</v>
      </c>
      <c r="B374" s="1" t="str">
        <f>HYPERLINK("https://coinmarketcap.com/currencies/bancor/", "https://coinmarketcap.com/currencies/bancor/")</f>
        <v>https://coinmarketcap.com/currencies/bancor/</v>
      </c>
    </row>
    <row r="375" spans="1:2" x14ac:dyDescent="0.25">
      <c r="A375" t="s">
        <v>365</v>
      </c>
      <c r="B375" s="1" t="str">
        <f>HYPERLINK("https://coinmarketcap.com/currencies/persistence/", "https://coinmarketcap.com/currencies/persistence/")</f>
        <v>https://coinmarketcap.com/currencies/persistence/</v>
      </c>
    </row>
    <row r="376" spans="1:2" x14ac:dyDescent="0.25">
      <c r="A376" t="s">
        <v>366</v>
      </c>
      <c r="B376" s="1" t="str">
        <f>HYPERLINK("https://coinmarketcap.com/currencies/ufo-gaming/", "https://coinmarketcap.com/currencies/ufo-gaming/")</f>
        <v>https://coinmarketcap.com/currencies/ufo-gaming/</v>
      </c>
    </row>
    <row r="377" spans="1:2" x14ac:dyDescent="0.25">
      <c r="A377" t="s">
        <v>367</v>
      </c>
      <c r="B377" s="1" t="str">
        <f>HYPERLINK("https://coinmarketcap.com/currencies/carvertical/", "https://coinmarketcap.com/currencies/carvertical/")</f>
        <v>https://coinmarketcap.com/currencies/carvertical/</v>
      </c>
    </row>
    <row r="378" spans="1:2" x14ac:dyDescent="0.25">
      <c r="A378" t="s">
        <v>368</v>
      </c>
      <c r="B378" s="1" t="str">
        <f>HYPERLINK("https://coinmarketcap.com/currencies/nervos-network/", "https://coinmarketcap.com/currencies/nervos-network/")</f>
        <v>https://coinmarketcap.com/currencies/nervos-network/</v>
      </c>
    </row>
    <row r="379" spans="1:2" x14ac:dyDescent="0.25">
      <c r="A379" t="s">
        <v>369</v>
      </c>
      <c r="B379" s="1" t="str">
        <f>HYPERLINK("https://coinmarketcap.com/currencies/ertha/", "https://coinmarketcap.com/currencies/ertha/")</f>
        <v>https://coinmarketcap.com/currencies/ertha/</v>
      </c>
    </row>
    <row r="380" spans="1:2" x14ac:dyDescent="0.25">
      <c r="A380" t="s">
        <v>370</v>
      </c>
      <c r="B380" s="1" t="str">
        <f>HYPERLINK("https://coinmarketcap.com/currencies/pirate-chain/", "https://coinmarketcap.com/currencies/pirate-chain/")</f>
        <v>https://coinmarketcap.com/currencies/pirate-chain/</v>
      </c>
    </row>
    <row r="381" spans="1:2" x14ac:dyDescent="0.25">
      <c r="A381" t="s">
        <v>371</v>
      </c>
      <c r="B381" s="1" t="str">
        <f>HYPERLINK("https://coinmarketcap.com/currencies/phoenixdao/", "https://coinmarketcap.com/currencies/phoenixdao/")</f>
        <v>https://coinmarketcap.com/currencies/phoenixdao/</v>
      </c>
    </row>
    <row r="382" spans="1:2" x14ac:dyDescent="0.25">
      <c r="A382" t="s">
        <v>372</v>
      </c>
      <c r="B382" s="1" t="str">
        <f>HYPERLINK("https://coinmarketcap.com/currencies/basic/", "https://coinmarketcap.com/currencies/basic/")</f>
        <v>https://coinmarketcap.com/currencies/basic/</v>
      </c>
    </row>
    <row r="383" spans="1:2" x14ac:dyDescent="0.25">
      <c r="A383" t="s">
        <v>373</v>
      </c>
      <c r="B383" s="1" t="str">
        <f>HYPERLINK("https://coinmarketcap.com/currencies/polkamarkets/", "https://coinmarketcap.com/currencies/polkamarkets/")</f>
        <v>https://coinmarketcap.com/currencies/polkamarkets/</v>
      </c>
    </row>
    <row r="384" spans="1:2" x14ac:dyDescent="0.25">
      <c r="A384" t="s">
        <v>374</v>
      </c>
      <c r="B384" s="1" t="str">
        <f>HYPERLINK("https://coinmarketcap.com/currencies/jarvis-plus/", "https://coinmarketcap.com/currencies/jarvis-plus/")</f>
        <v>https://coinmarketcap.com/currencies/jarvis-plus/</v>
      </c>
    </row>
    <row r="385" spans="1:2" x14ac:dyDescent="0.25">
      <c r="A385" t="s">
        <v>375</v>
      </c>
      <c r="B385" s="1" t="str">
        <f>HYPERLINK("https://coinmarketcap.com/currencies/linear/", "https://coinmarketcap.com/currencies/linear/")</f>
        <v>https://coinmarketcap.com/currencies/linear/</v>
      </c>
    </row>
    <row r="386" spans="1:2" x14ac:dyDescent="0.25">
      <c r="A386" t="s">
        <v>376</v>
      </c>
      <c r="B386" s="1" t="str">
        <f>HYPERLINK("https://coinmarketcap.com/currencies/enecuum/", "https://coinmarketcap.com/currencies/enecuum/")</f>
        <v>https://coinmarketcap.com/currencies/enecuum/</v>
      </c>
    </row>
    <row r="387" spans="1:2" x14ac:dyDescent="0.25">
      <c r="A387" t="s">
        <v>377</v>
      </c>
      <c r="B387" s="1" t="str">
        <f>HYPERLINK("https://coinmarketcap.com/currencies/lido-dao/", "https://coinmarketcap.com/currencies/lido-dao/")</f>
        <v>https://coinmarketcap.com/currencies/lido-dao/</v>
      </c>
    </row>
    <row r="388" spans="1:2" x14ac:dyDescent="0.25">
      <c r="A388" t="s">
        <v>378</v>
      </c>
      <c r="B388" s="1" t="str">
        <f>HYPERLINK("https://coinmarketcap.com/currencies/band-protocol/", "https://coinmarketcap.com/currencies/band-protocol/")</f>
        <v>https://coinmarketcap.com/currencies/band-protocol/</v>
      </c>
    </row>
    <row r="389" spans="1:2" x14ac:dyDescent="0.25">
      <c r="A389" t="s">
        <v>379</v>
      </c>
      <c r="B389" s="1" t="str">
        <f>HYPERLINK("https://coinmarketcap.com/currencies/epik-protocol/", "https://coinmarketcap.com/currencies/epik-protocol/")</f>
        <v>https://coinmarketcap.com/currencies/epik-protocol/</v>
      </c>
    </row>
    <row r="390" spans="1:2" x14ac:dyDescent="0.25">
      <c r="A390" t="s">
        <v>380</v>
      </c>
      <c r="B390" s="1" t="str">
        <f>HYPERLINK("https://coinmarketcap.com/currencies/vega-protocol/", "https://coinmarketcap.com/currencies/vega-protocol/")</f>
        <v>https://coinmarketcap.com/currencies/vega-protocol/</v>
      </c>
    </row>
    <row r="391" spans="1:2" x14ac:dyDescent="0.25">
      <c r="A391" t="s">
        <v>381</v>
      </c>
      <c r="B391" s="1" t="str">
        <f>HYPERLINK("https://coinmarketcap.com/currencies/pluton/", "https://coinmarketcap.com/currencies/pluton/")</f>
        <v>https://coinmarketcap.com/currencies/pluton/</v>
      </c>
    </row>
    <row r="392" spans="1:2" x14ac:dyDescent="0.25">
      <c r="A392" t="s">
        <v>382</v>
      </c>
      <c r="B392" s="1" t="str">
        <f>HYPERLINK("https://coinmarketcap.com/currencies/e-money/", "https://coinmarketcap.com/currencies/e-money/")</f>
        <v>https://coinmarketcap.com/currencies/e-money/</v>
      </c>
    </row>
    <row r="393" spans="1:2" x14ac:dyDescent="0.25">
      <c r="A393" t="s">
        <v>383</v>
      </c>
      <c r="B393" s="1" t="str">
        <f>HYPERLINK("https://coinmarketcap.com/currencies/cpchain/", "https://coinmarketcap.com/currencies/cpchain/")</f>
        <v>https://coinmarketcap.com/currencies/cpchain/</v>
      </c>
    </row>
    <row r="394" spans="1:2" x14ac:dyDescent="0.25">
      <c r="A394" t="s">
        <v>384</v>
      </c>
      <c r="B394" s="1" t="str">
        <f>HYPERLINK("https://coinmarketcap.com/currencies/redfox-labs/", "https://coinmarketcap.com/currencies/redfox-labs/")</f>
        <v>https://coinmarketcap.com/currencies/redfox-labs/</v>
      </c>
    </row>
    <row r="395" spans="1:2" x14ac:dyDescent="0.25">
      <c r="A395" t="s">
        <v>385</v>
      </c>
      <c r="B395" s="1" t="str">
        <f>HYPERLINK("https://coinmarketcap.com/currencies/celestial/", "https://coinmarketcap.com/currencies/celestial/")</f>
        <v>https://coinmarketcap.com/currencies/celestial/</v>
      </c>
    </row>
    <row r="396" spans="1:2" x14ac:dyDescent="0.25">
      <c r="A396" t="s">
        <v>386</v>
      </c>
      <c r="B396" s="1" t="str">
        <f>HYPERLINK("https://coinmarketcap.com/currencies/mine-network/", "https://coinmarketcap.com/currencies/mine-network/")</f>
        <v>https://coinmarketcap.com/currencies/mine-network/</v>
      </c>
    </row>
    <row r="397" spans="1:2" x14ac:dyDescent="0.25">
      <c r="A397" t="s">
        <v>387</v>
      </c>
      <c r="B397" s="1" t="str">
        <f>HYPERLINK("https://coinmarketcap.com/currencies/nimiq/", "https://coinmarketcap.com/currencies/nimiq/")</f>
        <v>https://coinmarketcap.com/currencies/nimiq/</v>
      </c>
    </row>
    <row r="398" spans="1:2" x14ac:dyDescent="0.25">
      <c r="A398" t="s">
        <v>388</v>
      </c>
      <c r="B398" s="1" t="str">
        <f>HYPERLINK("https://coinmarketcap.com/currencies/scallop/", "https://coinmarketcap.com/currencies/scallop/")</f>
        <v>https://coinmarketcap.com/currencies/scallop/</v>
      </c>
    </row>
    <row r="399" spans="1:2" x14ac:dyDescent="0.25">
      <c r="A399" t="s">
        <v>389</v>
      </c>
      <c r="B399" s="1" t="str">
        <f>HYPERLINK("https://coinmarketcap.com/currencies/horizen/", "https://coinmarketcap.com/currencies/horizen/")</f>
        <v>https://coinmarketcap.com/currencies/horizen/</v>
      </c>
    </row>
    <row r="400" spans="1:2" x14ac:dyDescent="0.25">
      <c r="A400" t="s">
        <v>390</v>
      </c>
      <c r="B400" s="1" t="str">
        <f>HYPERLINK("https://coinmarketcap.com/currencies/travala/", "https://coinmarketcap.com/currencies/travala/")</f>
        <v>https://coinmarketcap.com/currencies/travala/</v>
      </c>
    </row>
    <row r="401" spans="1:2" x14ac:dyDescent="0.25">
      <c r="A401" t="s">
        <v>391</v>
      </c>
      <c r="B401" s="1" t="str">
        <f>HYPERLINK("https://coinmarketcap.com/currencies/tribeone/", "https://coinmarketcap.com/currencies/tribeone/")</f>
        <v>https://coinmarketcap.com/currencies/tribeone/</v>
      </c>
    </row>
    <row r="402" spans="1:2" x14ac:dyDescent="0.25">
      <c r="A402" t="s">
        <v>392</v>
      </c>
      <c r="B402" s="1" t="str">
        <f>HYPERLINK("https://coinmarketcap.com/currencies/hyprr/", "https://coinmarketcap.com/currencies/hyprr/")</f>
        <v>https://coinmarketcap.com/currencies/hyprr/</v>
      </c>
    </row>
    <row r="403" spans="1:2" x14ac:dyDescent="0.25">
      <c r="A403" t="s">
        <v>393</v>
      </c>
      <c r="B403" s="1" t="str">
        <f>HYPERLINK("https://coinmarketcap.com/currencies/moviebloc/", "https://coinmarketcap.com/currencies/moviebloc/")</f>
        <v>https://coinmarketcap.com/currencies/moviebloc/</v>
      </c>
    </row>
    <row r="404" spans="1:2" x14ac:dyDescent="0.25">
      <c r="A404" t="s">
        <v>394</v>
      </c>
      <c r="B404" s="1" t="str">
        <f>HYPERLINK("https://coinmarketcap.com/currencies/utrust/", "https://coinmarketcap.com/currencies/utrust/")</f>
        <v>https://coinmarketcap.com/currencies/utrust/</v>
      </c>
    </row>
    <row r="405" spans="1:2" x14ac:dyDescent="0.25">
      <c r="A405" t="s">
        <v>395</v>
      </c>
      <c r="B405" s="1" t="str">
        <f>HYPERLINK("https://coinmarketcap.com/currencies/velas/", "https://coinmarketcap.com/currencies/velas/")</f>
        <v>https://coinmarketcap.com/currencies/velas/</v>
      </c>
    </row>
    <row r="406" spans="1:2" x14ac:dyDescent="0.25">
      <c r="A406" t="s">
        <v>396</v>
      </c>
      <c r="B406" s="1" t="str">
        <f>HYPERLINK("https://coinmarketcap.com/currencies/orion-protocol/", "https://coinmarketcap.com/currencies/orion-protocol/")</f>
        <v>https://coinmarketcap.com/currencies/orion-protocol/</v>
      </c>
    </row>
    <row r="407" spans="1:2" x14ac:dyDescent="0.25">
      <c r="A407" t="s">
        <v>397</v>
      </c>
      <c r="B407" s="1" t="str">
        <f>HYPERLINK("https://coinmarketcap.com/currencies/tellor/", "https://coinmarketcap.com/currencies/tellor/")</f>
        <v>https://coinmarketcap.com/currencies/tellor/</v>
      </c>
    </row>
    <row r="408" spans="1:2" x14ac:dyDescent="0.25">
      <c r="A408" t="s">
        <v>398</v>
      </c>
      <c r="B408" s="1" t="str">
        <f>HYPERLINK("https://coinmarketcap.com/currencies/akash-network/", "https://coinmarketcap.com/currencies/akash-network/")</f>
        <v>https://coinmarketcap.com/currencies/akash-network/</v>
      </c>
    </row>
    <row r="409" spans="1:2" x14ac:dyDescent="0.25">
      <c r="A409" t="s">
        <v>399</v>
      </c>
      <c r="B409" s="1" t="str">
        <f>HYPERLINK("https://coinmarketcap.com/currencies/unilayer/", "https://coinmarketcap.com/currencies/unilayer/")</f>
        <v>https://coinmarketcap.com/currencies/unilayer/</v>
      </c>
    </row>
    <row r="410" spans="1:2" x14ac:dyDescent="0.25">
      <c r="A410" t="s">
        <v>400</v>
      </c>
      <c r="B410" s="1" t="str">
        <f>HYPERLINK("https://coinmarketcap.com/currencies/dusk-network/", "https://coinmarketcap.com/currencies/dusk-network/")</f>
        <v>https://coinmarketcap.com/currencies/dusk-network/</v>
      </c>
    </row>
    <row r="411" spans="1:2" x14ac:dyDescent="0.25">
      <c r="A411" t="s">
        <v>401</v>
      </c>
      <c r="B411" s="1" t="str">
        <f>HYPERLINK("https://coinmarketcap.com/currencies/lattice-token/", "https://coinmarketcap.com/currencies/lattice-token/")</f>
        <v>https://coinmarketcap.com/currencies/lattice-token/</v>
      </c>
    </row>
    <row r="412" spans="1:2" x14ac:dyDescent="0.25">
      <c r="A412" t="s">
        <v>402</v>
      </c>
      <c r="B412" s="1" t="str">
        <f>HYPERLINK("https://coinmarketcap.com/currencies/aelf/", "https://coinmarketcap.com/currencies/aelf/")</f>
        <v>https://coinmarketcap.com/currencies/aelf/</v>
      </c>
    </row>
    <row r="413" spans="1:2" x14ac:dyDescent="0.25">
      <c r="A413" t="s">
        <v>403</v>
      </c>
      <c r="B413" s="1" t="str">
        <f>HYPERLINK("https://coinmarketcap.com/currencies/theta-fuel/", "https://coinmarketcap.com/currencies/theta-fuel/")</f>
        <v>https://coinmarketcap.com/currencies/theta-fuel/</v>
      </c>
    </row>
    <row r="414" spans="1:2" x14ac:dyDescent="0.25">
      <c r="A414" t="s">
        <v>404</v>
      </c>
      <c r="B414" s="1" t="str">
        <f>HYPERLINK("https://moonwell.fi/artemis", "https://moonwell.fi/artemis")</f>
        <v>https://moonwell.fi/artemis</v>
      </c>
    </row>
    <row r="415" spans="1:2" x14ac:dyDescent="0.25">
      <c r="A415" t="s">
        <v>405</v>
      </c>
      <c r="B415" s="1" t="str">
        <f>HYPERLINK("https://coinmarketcap.com/currencies/yfdai-finance/", "https://coinmarketcap.com/currencies/yfdai-finance/")</f>
        <v>https://coinmarketcap.com/currencies/yfdai-finance/</v>
      </c>
    </row>
    <row r="416" spans="1:2" x14ac:dyDescent="0.25">
      <c r="A416" t="s">
        <v>406</v>
      </c>
      <c r="B416" s="1" t="str">
        <f>HYPERLINK("https://coinmarketcap.com/currencies/sparkpoint/", "https://coinmarketcap.com/currencies/sparkpoint/")</f>
        <v>https://coinmarketcap.com/currencies/sparkpoint/</v>
      </c>
    </row>
    <row r="417" spans="1:2" x14ac:dyDescent="0.25">
      <c r="A417" t="s">
        <v>407</v>
      </c>
      <c r="B417" s="1" t="str">
        <f>HYPERLINK("https://coinmarketcap.com/currencies/bepro-network/", "https://coinmarketcap.com/currencies/bepro-network/")</f>
        <v>https://coinmarketcap.com/currencies/bepro-network/</v>
      </c>
    </row>
    <row r="418" spans="1:2" x14ac:dyDescent="0.25">
      <c r="A418" t="s">
        <v>408</v>
      </c>
      <c r="B418" s="1" t="str">
        <f>HYPERLINK("https://coinmarketcap.com/currencies/electroneum/", "https://coinmarketcap.com/currencies/electroneum/")</f>
        <v>https://coinmarketcap.com/currencies/electroneum/</v>
      </c>
    </row>
    <row r="419" spans="1:2" x14ac:dyDescent="0.25">
      <c r="A419" t="s">
        <v>409</v>
      </c>
      <c r="B419" s="1" t="str">
        <f>HYPERLINK("https://coinmarketcap.com/currencies/huobi-token/", "https://coinmarketcap.com/currencies/huobi-token/")</f>
        <v>https://coinmarketcap.com/currencies/huobi-token/</v>
      </c>
    </row>
    <row r="420" spans="1:2" x14ac:dyDescent="0.25">
      <c r="A420" t="s">
        <v>410</v>
      </c>
      <c r="B420" s="1" t="str">
        <f>HYPERLINK("https://coinmarketcap.com/currencies/locgame/", "https://coinmarketcap.com/currencies/locgame/")</f>
        <v>https://coinmarketcap.com/currencies/locgame/</v>
      </c>
    </row>
    <row r="421" spans="1:2" x14ac:dyDescent="0.25">
      <c r="A421" t="s">
        <v>411</v>
      </c>
      <c r="B421" s="1" t="str">
        <f>HYPERLINK("https://coinmarketcap.com/currencies/fetch-ai/", "https://coinmarketcap.com/currencies/fetch-ai/")</f>
        <v>https://coinmarketcap.com/currencies/fetch-ai/</v>
      </c>
    </row>
    <row r="422" spans="1:2" x14ac:dyDescent="0.25">
      <c r="A422" t="s">
        <v>412</v>
      </c>
      <c r="B422" s="1" t="str">
        <f>HYPERLINK("https://coinmarketcap.com/currencies/shill-token/", "https://coinmarketcap.com/currencies/shill-token/")</f>
        <v>https://coinmarketcap.com/currencies/shill-token/</v>
      </c>
    </row>
    <row r="423" spans="1:2" x14ac:dyDescent="0.25">
      <c r="A423" t="s">
        <v>413</v>
      </c>
      <c r="B423" s="1" t="str">
        <f>HYPERLINK("https://coinmarketcap.com/currencies/crypterium/", "https://coinmarketcap.com/currencies/crypterium/")</f>
        <v>https://coinmarketcap.com/currencies/crypterium/</v>
      </c>
    </row>
    <row r="424" spans="1:2" x14ac:dyDescent="0.25">
      <c r="A424" t="s">
        <v>414</v>
      </c>
      <c r="B424" s="1" t="str">
        <f>HYPERLINK("https://coinmarketcap.com/currencies/pstake/", "https://coinmarketcap.com/currencies/pstake/")</f>
        <v>https://coinmarketcap.com/currencies/pstake/</v>
      </c>
    </row>
    <row r="425" spans="1:2" x14ac:dyDescent="0.25">
      <c r="A425" t="s">
        <v>415</v>
      </c>
      <c r="B425" s="1" t="str">
        <f>HYPERLINK("https://coinmarketcap.com/currencies/oraichain-token/", "https://coinmarketcap.com/currencies/oraichain-token/")</f>
        <v>https://coinmarketcap.com/currencies/oraichain-token/</v>
      </c>
    </row>
    <row r="426" spans="1:2" x14ac:dyDescent="0.25">
      <c r="A426" t="s">
        <v>416</v>
      </c>
      <c r="B426" s="1" t="str">
        <f>HYPERLINK("https://coinmarketcap.com/currencies/herocoin/", "https://coinmarketcap.com/currencies/herocoin/")</f>
        <v>https://coinmarketcap.com/currencies/herocoin/</v>
      </c>
    </row>
    <row r="427" spans="1:2" x14ac:dyDescent="0.25">
      <c r="A427" t="s">
        <v>417</v>
      </c>
      <c r="B427" s="1" t="str">
        <f>HYPERLINK("https://coinmarketcap.com/currencies/quickswap/", "https://coinmarketcap.com/currencies/quickswap/")</f>
        <v>https://coinmarketcap.com/currencies/quickswap/</v>
      </c>
    </row>
    <row r="428" spans="1:2" x14ac:dyDescent="0.25">
      <c r="A428" t="s">
        <v>418</v>
      </c>
      <c r="B428" s="1" t="str">
        <f>HYPERLINK("https://coinmarketcap.com/currencies/ankr/", "https://coinmarketcap.com/currencies/ankr/")</f>
        <v>https://coinmarketcap.com/currencies/ankr/</v>
      </c>
    </row>
    <row r="429" spans="1:2" x14ac:dyDescent="0.25">
      <c r="A429" t="s">
        <v>419</v>
      </c>
      <c r="B429" s="1" t="str">
        <f>HYPERLINK("https://coinmarketcap.com/currencies/uma/", "https://coinmarketcap.com/currencies/uma/")</f>
        <v>https://coinmarketcap.com/currencies/uma/</v>
      </c>
    </row>
    <row r="430" spans="1:2" x14ac:dyDescent="0.25">
      <c r="A430" t="s">
        <v>420</v>
      </c>
      <c r="B430" s="1" t="str">
        <f>HYPERLINK("https://coinmarketcap.com/currencies/morpheus-labs/", "https://coinmarketcap.com/currencies/morpheus-labs/")</f>
        <v>https://coinmarketcap.com/currencies/morpheus-labs/</v>
      </c>
    </row>
    <row r="431" spans="1:2" x14ac:dyDescent="0.25">
      <c r="A431" t="s">
        <v>421</v>
      </c>
      <c r="B431" s="1" t="str">
        <f>HYPERLINK("https://coinmarketcap.com/currencies/marlin/", "https://coinmarketcap.com/currencies/marlin/")</f>
        <v>https://coinmarketcap.com/currencies/marlin/</v>
      </c>
    </row>
    <row r="432" spans="1:2" x14ac:dyDescent="0.25">
      <c r="A432" t="s">
        <v>422</v>
      </c>
      <c r="B432" s="1" t="str">
        <f>HYPERLINK("https://coinmarketcap.com/currencies/strong/", "https://coinmarketcap.com/currencies/strong/")</f>
        <v>https://coinmarketcap.com/currencies/strong/</v>
      </c>
    </row>
    <row r="433" spans="1:2" x14ac:dyDescent="0.25">
      <c r="A433" t="s">
        <v>423</v>
      </c>
      <c r="B433" s="1" t="str">
        <f>HYPERLINK("https://coinmarketcap.com/currencies/kryll/", "https://coinmarketcap.com/currencies/kryll/")</f>
        <v>https://coinmarketcap.com/currencies/kryll/</v>
      </c>
    </row>
    <row r="434" spans="1:2" x14ac:dyDescent="0.25">
      <c r="A434" t="s">
        <v>424</v>
      </c>
      <c r="B434" s="1" t="str">
        <f>HYPERLINK("https://coinmarketcap.com/currencies/akropolis/", "https://coinmarketcap.com/currencies/akropolis/")</f>
        <v>https://coinmarketcap.com/currencies/akropolis/</v>
      </c>
    </row>
    <row r="435" spans="1:2" x14ac:dyDescent="0.25">
      <c r="A435" t="s">
        <v>425</v>
      </c>
      <c r="B435" s="1" t="str">
        <f>HYPERLINK("https://coinmarketcap.com/currencies/memecoin/", "https://coinmarketcap.com/currencies/memecoin/")</f>
        <v>https://coinmarketcap.com/currencies/memecoin/</v>
      </c>
    </row>
    <row r="436" spans="1:2" x14ac:dyDescent="0.25">
      <c r="A436" t="s">
        <v>426</v>
      </c>
      <c r="B436" s="1" t="str">
        <f>HYPERLINK("https://coinmarketcap.com/currencies/wanchain/", "https://coinmarketcap.com/currencies/wanchain/")</f>
        <v>https://coinmarketcap.com/currencies/wanchain/</v>
      </c>
    </row>
    <row r="437" spans="1:2" x14ac:dyDescent="0.25">
      <c r="A437" t="s">
        <v>427</v>
      </c>
      <c r="B437" s="1" t="str">
        <f>HYPERLINK("https://coinmarketcap.com/currencies/keep3rv1/", "https://coinmarketcap.com/currencies/keep3rv1/")</f>
        <v>https://coinmarketcap.com/currencies/keep3rv1/</v>
      </c>
    </row>
    <row r="438" spans="1:2" x14ac:dyDescent="0.25">
      <c r="A438" t="s">
        <v>428</v>
      </c>
      <c r="B438" s="1" t="str">
        <f>HYPERLINK("https://coinmarketcap.com/currencies/burp/", "https://coinmarketcap.com/currencies/burp/")</f>
        <v>https://coinmarketcap.com/currencies/burp/</v>
      </c>
    </row>
    <row r="439" spans="1:2" x14ac:dyDescent="0.25">
      <c r="A439" t="s">
        <v>429</v>
      </c>
      <c r="B439" s="1" t="str">
        <f>HYPERLINK("https://coinmarketcap.com/currencies/kardiachain/", "https://coinmarketcap.com/currencies/kardiachain/")</f>
        <v>https://coinmarketcap.com/currencies/kardiachain/</v>
      </c>
    </row>
    <row r="440" spans="1:2" x14ac:dyDescent="0.25">
      <c r="A440" t="s">
        <v>430</v>
      </c>
      <c r="B440" s="1" t="str">
        <f>HYPERLINK("https://coinmarketcap.com/currencies/genshiro/", "https://coinmarketcap.com/currencies/genshiro/")</f>
        <v>https://coinmarketcap.com/currencies/genshiro/</v>
      </c>
    </row>
    <row r="441" spans="1:2" x14ac:dyDescent="0.25">
      <c r="A441" t="s">
        <v>431</v>
      </c>
      <c r="B441" s="1" t="str">
        <f>HYPERLINK("https://coinmarketcap.com/currencies/frax-share/", "https://coinmarketcap.com/currencies/frax-share/")</f>
        <v>https://coinmarketcap.com/currencies/frax-share/</v>
      </c>
    </row>
    <row r="442" spans="1:2" x14ac:dyDescent="0.25">
      <c r="A442" t="s">
        <v>432</v>
      </c>
      <c r="B442" s="1" t="str">
        <f>HYPERLINK("https://coinmarketcap.com/currencies/spell-token/", "https://coinmarketcap.com/currencies/spell-token/")</f>
        <v>https://coinmarketcap.com/currencies/spell-token/</v>
      </c>
    </row>
    <row r="443" spans="1:2" x14ac:dyDescent="0.25">
      <c r="A443" t="s">
        <v>433</v>
      </c>
      <c r="B443" s="1" t="str">
        <f>HYPERLINK("https://coinmarketcap.com/currencies/rally/", "https://coinmarketcap.com/currencies/rally/")</f>
        <v>https://coinmarketcap.com/currencies/rally/</v>
      </c>
    </row>
    <row r="444" spans="1:2" x14ac:dyDescent="0.25">
      <c r="A444" t="s">
        <v>434</v>
      </c>
      <c r="B444" s="1" t="str">
        <f>HYPERLINK("https://coinmarketcap.com/currencies/sienna-erc20/", "https://coinmarketcap.com/currencies/sienna-erc20/")</f>
        <v>https://coinmarketcap.com/currencies/sienna-erc20/</v>
      </c>
    </row>
    <row r="445" spans="1:2" x14ac:dyDescent="0.25">
      <c r="A445" t="s">
        <v>435</v>
      </c>
      <c r="B445" s="1" t="str">
        <f>HYPERLINK("https://coinmarketcap.com/currencies/onston/", "https://coinmarketcap.com/currencies/onston/")</f>
        <v>https://coinmarketcap.com/currencies/onston/</v>
      </c>
    </row>
    <row r="446" spans="1:2" x14ac:dyDescent="0.25">
      <c r="A446" t="s">
        <v>436</v>
      </c>
      <c r="B446" s="1" t="str">
        <f>HYPERLINK("https://coinmarketcap.com/currencies/klaytn/", "https://coinmarketcap.com/currencies/klaytn/")</f>
        <v>https://coinmarketcap.com/currencies/klaytn/</v>
      </c>
    </row>
    <row r="447" spans="1:2" x14ac:dyDescent="0.25">
      <c r="A447" t="s">
        <v>437</v>
      </c>
      <c r="B447" s="1" t="str">
        <f>HYPERLINK("https://coinmarketcap.com/currencies/gitcoin/", "https://coinmarketcap.com/currencies/gitcoin/")</f>
        <v>https://coinmarketcap.com/currencies/gitcoin/</v>
      </c>
    </row>
    <row r="448" spans="1:2" x14ac:dyDescent="0.25">
      <c r="A448" t="s">
        <v>438</v>
      </c>
      <c r="B448" s="1" t="str">
        <f>HYPERLINK("https://coinmarketcap.com/currencies/opulous/", "https://coinmarketcap.com/currencies/opulous/")</f>
        <v>https://coinmarketcap.com/currencies/opulous/</v>
      </c>
    </row>
    <row r="449" spans="1:2" x14ac:dyDescent="0.25">
      <c r="A449" t="s">
        <v>439</v>
      </c>
      <c r="B449" s="1" t="str">
        <f>HYPERLINK("https://coinmarketcap.com/currencies/unizen/", "https://coinmarketcap.com/currencies/unizen/")</f>
        <v>https://coinmarketcap.com/currencies/unizen/</v>
      </c>
    </row>
    <row r="450" spans="1:2" x14ac:dyDescent="0.25">
      <c r="A450" t="s">
        <v>440</v>
      </c>
      <c r="B450" s="1" t="str">
        <f>HYPERLINK("https://coinmarketcap.com/currencies/clearpool/", "https://coinmarketcap.com/currencies/clearpool/")</f>
        <v>https://coinmarketcap.com/currencies/clearpool/</v>
      </c>
    </row>
    <row r="451" spans="1:2" x14ac:dyDescent="0.25">
      <c r="A451" t="s">
        <v>441</v>
      </c>
      <c r="B451" s="1" t="str">
        <f>HYPERLINK("https://coinmarketcap.com/currencies/metal/", "https://coinmarketcap.com/currencies/metal/")</f>
        <v>https://coinmarketcap.com/currencies/metal/</v>
      </c>
    </row>
    <row r="452" spans="1:2" x14ac:dyDescent="0.25">
      <c r="A452" t="s">
        <v>442</v>
      </c>
      <c r="B452" s="1" t="str">
        <f>HYPERLINK("https://coinmarketcap.com/currencies/cudos/", "https://coinmarketcap.com/currencies/cudos/")</f>
        <v>https://coinmarketcap.com/currencies/cudos/</v>
      </c>
    </row>
    <row r="453" spans="1:2" x14ac:dyDescent="0.25">
      <c r="A453" t="s">
        <v>443</v>
      </c>
      <c r="B453" s="1" t="str">
        <f>HYPERLINK("https://coinmarketcap.com/currencies/te-food/", "https://coinmarketcap.com/currencies/te-food/")</f>
        <v>https://coinmarketcap.com/currencies/te-food/</v>
      </c>
    </row>
    <row r="454" spans="1:2" x14ac:dyDescent="0.25">
      <c r="A454" t="s">
        <v>444</v>
      </c>
      <c r="B454" s="1" t="str">
        <f>HYPERLINK("https://coinmarketcap.com/currencies/league-of-kingdoms-arena/", "https://coinmarketcap.com/currencies/league-of-kingdoms-arena/")</f>
        <v>https://coinmarketcap.com/currencies/league-of-kingdoms-arena/</v>
      </c>
    </row>
    <row r="455" spans="1:2" x14ac:dyDescent="0.25">
      <c r="A455" t="s">
        <v>445</v>
      </c>
      <c r="B455" s="1" t="str">
        <f>HYPERLINK("https://coinmarketcap.com/currencies/don-key/", "https://coinmarketcap.com/currencies/don-key/")</f>
        <v>https://coinmarketcap.com/currencies/don-key/</v>
      </c>
    </row>
    <row r="456" spans="1:2" x14ac:dyDescent="0.25">
      <c r="A456" t="s">
        <v>446</v>
      </c>
      <c r="B456" s="1" t="str">
        <f>HYPERLINK("https://coinmarketcap.com/currencies/define/", "https://coinmarketcap.com/currencies/define/")</f>
        <v>https://coinmarketcap.com/currencies/define/</v>
      </c>
    </row>
    <row r="457" spans="1:2" x14ac:dyDescent="0.25">
      <c r="A457" t="s">
        <v>447</v>
      </c>
      <c r="B457" s="1" t="str">
        <f>HYPERLINK("https://coinmarketcap.com/currencies/adventure-gold/", "https://coinmarketcap.com/currencies/adventure-gold/")</f>
        <v>https://coinmarketcap.com/currencies/adventure-gold/</v>
      </c>
    </row>
    <row r="458" spans="1:2" x14ac:dyDescent="0.25">
      <c r="A458" t="s">
        <v>448</v>
      </c>
      <c r="B458" s="1" t="str">
        <f>HYPERLINK("https://coinmarketcap.com/currencies/chainguardians/", "https://coinmarketcap.com/currencies/chainguardians/")</f>
        <v>https://coinmarketcap.com/currencies/chainguardians/</v>
      </c>
    </row>
    <row r="459" spans="1:2" x14ac:dyDescent="0.25">
      <c r="A459" t="s">
        <v>449</v>
      </c>
      <c r="B459" s="1" t="str">
        <f>HYPERLINK("https://coinmarketcap.com/currencies/livepeer/", "https://coinmarketcap.com/currencies/livepeer/")</f>
        <v>https://coinmarketcap.com/currencies/livepeer/</v>
      </c>
    </row>
    <row r="460" spans="1:2" x14ac:dyDescent="0.25">
      <c r="A460" t="s">
        <v>450</v>
      </c>
      <c r="B460" s="1" t="str">
        <f>HYPERLINK("https://coinmarketcap.com/currencies/h3ro3s/", "https://coinmarketcap.com/currencies/h3ro3s/")</f>
        <v>https://coinmarketcap.com/currencies/h3ro3s/</v>
      </c>
    </row>
    <row r="461" spans="1:2" x14ac:dyDescent="0.25">
      <c r="A461" t="s">
        <v>451</v>
      </c>
      <c r="B461" s="1" t="str">
        <f>HYPERLINK("https://coinmarketcap.com/currencies/amp/", "https://coinmarketcap.com/currencies/amp/")</f>
        <v>https://coinmarketcap.com/currencies/amp/</v>
      </c>
    </row>
    <row r="462" spans="1:2" x14ac:dyDescent="0.25">
      <c r="A462" t="s">
        <v>452</v>
      </c>
      <c r="B462" s="1" t="str">
        <f>HYPERLINK("https://coinmarketcap.com/currencies/gamefi/", "https://coinmarketcap.com/currencies/gamefi/")</f>
        <v>https://coinmarketcap.com/currencies/gamefi/</v>
      </c>
    </row>
    <row r="463" spans="1:2" x14ac:dyDescent="0.25">
      <c r="A463" t="s">
        <v>453</v>
      </c>
      <c r="B463" s="1" t="str">
        <f>HYPERLINK("https://coinmarketcap.com/currencies/boba-network/", "https://coinmarketcap.com/currencies/boba-network/")</f>
        <v>https://coinmarketcap.com/currencies/boba-network/</v>
      </c>
    </row>
    <row r="464" spans="1:2" x14ac:dyDescent="0.25">
      <c r="A464" t="s">
        <v>454</v>
      </c>
      <c r="B464" s="1" t="str">
        <f>HYPERLINK("https://coinmarketcap.com/currencies/spacefalcon/", "https://coinmarketcap.com/currencies/spacefalcon/")</f>
        <v>https://coinmarketcap.com/currencies/spacefalcon/</v>
      </c>
    </row>
    <row r="465" spans="1:2" x14ac:dyDescent="0.25">
      <c r="A465" t="s">
        <v>455</v>
      </c>
      <c r="B465" s="1" t="str">
        <f>HYPERLINK("https://coinmarketcap.com/currencies/morpheus-network/", "https://coinmarketcap.com/currencies/morpheus-network/")</f>
        <v>https://coinmarketcap.com/currencies/morpheus-network/</v>
      </c>
    </row>
    <row r="466" spans="1:2" x14ac:dyDescent="0.25">
      <c r="A466" t="s">
        <v>456</v>
      </c>
      <c r="B466" s="1" t="str">
        <f>HYPERLINK("https://www.coingecko.com/en/coins/cryowar", "https://www.coingecko.com/en/coins/cryowar")</f>
        <v>https://www.coingecko.com/en/coins/cryowar</v>
      </c>
    </row>
    <row r="467" spans="1:2" x14ac:dyDescent="0.25">
      <c r="A467" t="s">
        <v>456</v>
      </c>
      <c r="B467" s="1" t="str">
        <f>HYPERLINK("https://cryowar.com/", "https://cryowar.com/")</f>
        <v>https://cryowar.com/</v>
      </c>
    </row>
    <row r="468" spans="1:2" x14ac:dyDescent="0.25">
      <c r="A468" t="s">
        <v>456</v>
      </c>
      <c r="B468" s="1" t="str">
        <f>HYPERLINK("https://coinmarketcap.com/currencies/cryowar/", "https://coinmarketcap.com/currencies/cryowar/")</f>
        <v>https://coinmarketcap.com/currencies/cryowar/</v>
      </c>
    </row>
    <row r="469" spans="1:2" x14ac:dyDescent="0.25">
      <c r="A469" t="s">
        <v>457</v>
      </c>
      <c r="B469" s="1" t="str">
        <f>HYPERLINK("https://coinmarketcap.com/currencies/divi/", "https://coinmarketcap.com/currencies/divi/")</f>
        <v>https://coinmarketcap.com/currencies/divi/</v>
      </c>
    </row>
    <row r="470" spans="1:2" x14ac:dyDescent="0.25">
      <c r="A470" t="s">
        <v>458</v>
      </c>
      <c r="B470" s="1" t="str">
        <f>HYPERLINK("https://coinmarketcap.com/currencies/ampleforth-governance-token/", "https://coinmarketcap.com/currencies/ampleforth-governance-token/")</f>
        <v>https://coinmarketcap.com/currencies/ampleforth-governance-token/</v>
      </c>
    </row>
    <row r="471" spans="1:2" x14ac:dyDescent="0.25">
      <c r="A471" t="s">
        <v>459</v>
      </c>
      <c r="B471" s="1" t="str">
        <f>HYPERLINK("https://coinmarketcap.com/currencies/blockchain-brawlers/", "https://coinmarketcap.com/currencies/blockchain-brawlers/")</f>
        <v>https://coinmarketcap.com/currencies/blockchain-brawlers/</v>
      </c>
    </row>
    <row r="472" spans="1:2" x14ac:dyDescent="0.25">
      <c r="A472" t="s">
        <v>459</v>
      </c>
      <c r="B472" s="1" t="str">
        <f>HYPERLINK("https://www.bcbrawlers.com/", "https://www.bcbrawlers.com/")</f>
        <v>https://www.bcbrawlers.com/</v>
      </c>
    </row>
    <row r="473" spans="1:2" x14ac:dyDescent="0.25">
      <c r="A473" t="s">
        <v>460</v>
      </c>
      <c r="B473" s="1" t="str">
        <f>HYPERLINK("https://coinmarketcap.com/currencies/wazirx/", "https://coinmarketcap.com/currencies/wazirx/")</f>
        <v>https://coinmarketcap.com/currencies/wazirx/</v>
      </c>
    </row>
    <row r="474" spans="1:2" x14ac:dyDescent="0.25">
      <c r="A474" t="s">
        <v>461</v>
      </c>
      <c r="B474" s="1" t="str">
        <f>HYPERLINK("https://coinmarketcap.com/currencies/burency/", "https://coinmarketcap.com/currencies/burency/")</f>
        <v>https://coinmarketcap.com/currencies/burency/</v>
      </c>
    </row>
    <row r="475" spans="1:2" x14ac:dyDescent="0.25">
      <c r="A475" t="s">
        <v>462</v>
      </c>
      <c r="B475" s="1" t="str">
        <f>HYPERLINK("https://coinmarketcap.com/currencies/prometeus/", "https://coinmarketcap.com/currencies/prometeus/")</f>
        <v>https://coinmarketcap.com/currencies/prometeus/</v>
      </c>
    </row>
    <row r="476" spans="1:2" x14ac:dyDescent="0.25">
      <c r="A476" t="s">
        <v>463</v>
      </c>
      <c r="B476" s="1" t="str">
        <f>HYPERLINK("https://coinmarketcap.com/currencies/kambria/", "https://coinmarketcap.com/currencies/kambria/")</f>
        <v>https://coinmarketcap.com/currencies/kambria/</v>
      </c>
    </row>
    <row r="477" spans="1:2" x14ac:dyDescent="0.25">
      <c r="A477" t="s">
        <v>464</v>
      </c>
      <c r="B477" s="1" t="str">
        <f>HYPERLINK("https://coinmarketcap.com/currencies/celer-network/", "https://coinmarketcap.com/currencies/celer-network/")</f>
        <v>https://coinmarketcap.com/currencies/celer-network/</v>
      </c>
    </row>
    <row r="478" spans="1:2" x14ac:dyDescent="0.25">
      <c r="A478" t="s">
        <v>465</v>
      </c>
      <c r="B478" s="1" t="str">
        <f>HYPERLINK("https://coinmarketcap.com/currencies/singularitydao/", "https://coinmarketcap.com/currencies/singularitydao/")</f>
        <v>https://coinmarketcap.com/currencies/singularitydao/</v>
      </c>
    </row>
    <row r="479" spans="1:2" x14ac:dyDescent="0.25">
      <c r="A479" t="s">
        <v>466</v>
      </c>
      <c r="B479" s="1" t="str">
        <f>HYPERLINK("https://coinmarketcap.com/currencies/avalaunch/", "https://coinmarketcap.com/currencies/avalaunch/")</f>
        <v>https://coinmarketcap.com/currencies/avalaunch/</v>
      </c>
    </row>
    <row r="480" spans="1:2" x14ac:dyDescent="0.25">
      <c r="A480" t="s">
        <v>467</v>
      </c>
      <c r="B480" s="1" t="str">
        <f>HYPERLINK("https://coinmarketcap.com/currencies/acala-dollar/", "https://coinmarketcap.com/currencies/acala-dollar/")</f>
        <v>https://coinmarketcap.com/currencies/acala-dollar/</v>
      </c>
    </row>
    <row r="481" spans="1:2" x14ac:dyDescent="0.25">
      <c r="A481" t="s">
        <v>468</v>
      </c>
      <c r="B481" s="1" t="str">
        <f>HYPERLINK("https://coinmarketcap.com/currencies/singularitynet/", "https://coinmarketcap.com/currencies/singularitynet/")</f>
        <v>https://coinmarketcap.com/currencies/singularitynet/</v>
      </c>
    </row>
    <row r="482" spans="1:2" x14ac:dyDescent="0.25">
      <c r="A482" t="s">
        <v>469</v>
      </c>
      <c r="B482" s="1" t="str">
        <f>HYPERLINK("https://coinmarketcap.com/currencies/map-protocol/", "https://coinmarketcap.com/currencies/map-protocol/")</f>
        <v>https://coinmarketcap.com/currencies/map-protocol/</v>
      </c>
    </row>
    <row r="483" spans="1:2" x14ac:dyDescent="0.25">
      <c r="A483" t="s">
        <v>470</v>
      </c>
      <c r="B483" s="1" t="str">
        <f>HYPERLINK("https://www.coinbase.com/price/trvl", "https://www.coinbase.com/price/trvl")</f>
        <v>https://www.coinbase.com/price/trvl</v>
      </c>
    </row>
    <row r="484" spans="1:2" x14ac:dyDescent="0.25">
      <c r="A484" t="s">
        <v>471</v>
      </c>
      <c r="B484" s="1" t="str">
        <f>HYPERLINK("https://coinmarketcap.com/currencies/function-x/", "https://coinmarketcap.com/currencies/function-x/")</f>
        <v>https://coinmarketcap.com/currencies/function-x/</v>
      </c>
    </row>
    <row r="485" spans="1:2" x14ac:dyDescent="0.25">
      <c r="A485" t="s">
        <v>472</v>
      </c>
      <c r="B485" s="1" t="str">
        <f>HYPERLINK("https://coinmarketcap.com/currencies/icon/", "https://coinmarketcap.com/currencies/icon/")</f>
        <v>https://coinmarketcap.com/currencies/icon/</v>
      </c>
    </row>
    <row r="486" spans="1:2" x14ac:dyDescent="0.25">
      <c r="A486" t="s">
        <v>473</v>
      </c>
      <c r="B486" s="1" t="str">
        <f>HYPERLINK("https://coinmarketcap.com/currencies/kava/", "https://coinmarketcap.com/currencies/kava/")</f>
        <v>https://coinmarketcap.com/currencies/kava/</v>
      </c>
    </row>
    <row r="487" spans="1:2" x14ac:dyDescent="0.25">
      <c r="A487" t="s">
        <v>474</v>
      </c>
      <c r="B487" s="1" t="str">
        <f>HYPERLINK("https://coinmarketcap.com/currencies/solanium/", "https://coinmarketcap.com/currencies/solanium/")</f>
        <v>https://coinmarketcap.com/currencies/solanium/</v>
      </c>
    </row>
    <row r="488" spans="1:2" x14ac:dyDescent="0.25">
      <c r="A488" t="s">
        <v>475</v>
      </c>
      <c r="B488" s="1" t="str">
        <f>HYPERLINK("https://coinmarketcap.com/currencies/wrapped-centrifuge/", "https://coinmarketcap.com/currencies/wrapped-centrifuge/")</f>
        <v>https://coinmarketcap.com/currencies/wrapped-centrifuge/</v>
      </c>
    </row>
    <row r="489" spans="1:2" x14ac:dyDescent="0.25">
      <c r="A489" t="s">
        <v>476</v>
      </c>
      <c r="B489" s="1" t="str">
        <f>HYPERLINK("https://coinmarketcap.com/currencies/findora/", "https://coinmarketcap.com/currencies/findora/")</f>
        <v>https://coinmarketcap.com/currencies/findora/</v>
      </c>
    </row>
    <row r="490" spans="1:2" x14ac:dyDescent="0.25">
      <c r="A490" t="s">
        <v>477</v>
      </c>
      <c r="B490" s="1" t="str">
        <f>HYPERLINK("https://coinmarketcap.com/currencies/sovryn/", "https://coinmarketcap.com/currencies/sovryn/")</f>
        <v>https://coinmarketcap.com/currencies/sovryn/</v>
      </c>
    </row>
    <row r="491" spans="1:2" x14ac:dyDescent="0.25">
      <c r="A491" t="s">
        <v>478</v>
      </c>
      <c r="B491" s="1" t="str">
        <f>HYPERLINK("https://coinmarketcap.com/currencies/nftb/", "https://coinmarketcap.com/currencies/nftb/")</f>
        <v>https://coinmarketcap.com/currencies/nftb/</v>
      </c>
    </row>
    <row r="492" spans="1:2" x14ac:dyDescent="0.25">
      <c r="A492" t="s">
        <v>479</v>
      </c>
      <c r="B492" s="1" t="str">
        <f>HYPERLINK("https://coinmarketcap.com/currencies/carnomaly/", "https://coinmarketcap.com/currencies/carnomaly/")</f>
        <v>https://coinmarketcap.com/currencies/carnomaly/</v>
      </c>
    </row>
    <row r="493" spans="1:2" x14ac:dyDescent="0.25">
      <c r="A493" t="s">
        <v>480</v>
      </c>
      <c r="B493" s="1" t="str">
        <f>HYPERLINK("https://coinmarketcap.com/currencies/equalizer/", "https://coinmarketcap.com/currencies/equalizer/")</f>
        <v>https://coinmarketcap.com/currencies/equalizer/</v>
      </c>
    </row>
    <row r="494" spans="1:2" x14ac:dyDescent="0.25">
      <c r="A494" t="s">
        <v>481</v>
      </c>
      <c r="B494" s="1" t="str">
        <f>HYPERLINK("https://coinmarketcap.com/currencies/hydra/", "https://coinmarketcap.com/currencies/hydra/")</f>
        <v>https://coinmarketcap.com/currencies/hydra/</v>
      </c>
    </row>
    <row r="495" spans="1:2" x14ac:dyDescent="0.25">
      <c r="A495" t="s">
        <v>482</v>
      </c>
      <c r="B495" s="1" t="str">
        <f>HYPERLINK("https://coinmarketcap.com/currencies/alkimi/", "https://coinmarketcap.com/currencies/alkimi/")</f>
        <v>https://coinmarketcap.com/currencies/alkimi/</v>
      </c>
    </row>
    <row r="496" spans="1:2" x14ac:dyDescent="0.25">
      <c r="A496" t="s">
        <v>483</v>
      </c>
      <c r="B496" s="1" t="str">
        <f>HYPERLINK("https://coinmarketcap.com/currencies/qredo/", "https://coinmarketcap.com/currencies/qredo/")</f>
        <v>https://coinmarketcap.com/currencies/qredo/</v>
      </c>
    </row>
    <row r="497" spans="1:2" x14ac:dyDescent="0.25">
      <c r="A497" t="s">
        <v>484</v>
      </c>
      <c r="B497" s="1" t="str">
        <f>HYPERLINK("https://coinmarketcap.com/currencies/elastos/", "https://coinmarketcap.com/currencies/elastos/")</f>
        <v>https://coinmarketcap.com/currencies/elastos/</v>
      </c>
    </row>
    <row r="498" spans="1:2" x14ac:dyDescent="0.25">
      <c r="A498" t="s">
        <v>485</v>
      </c>
      <c r="B498" s="1" t="str">
        <f>HYPERLINK("https://coinmarketcap.com/currencies/dimitra/", "https://coinmarketcap.com/currencies/dimitra/")</f>
        <v>https://coinmarketcap.com/currencies/dimitra/</v>
      </c>
    </row>
    <row r="499" spans="1:2" x14ac:dyDescent="0.25">
      <c r="A499" t="s">
        <v>486</v>
      </c>
      <c r="B499" s="1" t="str">
        <f>HYPERLINK("https://coinmarketcap.com/currencies/vivid-labs/", "https://coinmarketcap.com/currencies/vivid-labs/")</f>
        <v>https://coinmarketcap.com/currencies/vivid-labs/</v>
      </c>
    </row>
    <row r="500" spans="1:2" x14ac:dyDescent="0.25">
      <c r="A500" t="s">
        <v>487</v>
      </c>
      <c r="B500" s="1" t="str">
        <f>HYPERLINK("https://coinmarketcap.com/currencies/aurigami/", "https://coinmarketcap.com/currencies/aurigami/")</f>
        <v>https://coinmarketcap.com/currencies/aurigami/</v>
      </c>
    </row>
    <row r="501" spans="1:2" x14ac:dyDescent="0.25">
      <c r="A501" t="s">
        <v>488</v>
      </c>
      <c r="B501" s="1" t="str">
        <f>HYPERLINK("https://coinmarketcap.com/currencies/pax-dollar/", "https://coinmarketcap.com/currencies/pax-dollar/")</f>
        <v>https://coinmarketcap.com/currencies/pax-dollar/</v>
      </c>
    </row>
    <row r="502" spans="1:2" x14ac:dyDescent="0.25">
      <c r="A502" t="s">
        <v>489</v>
      </c>
      <c r="B502" s="1" t="str">
        <f>HYPERLINK("https://coinmarketcap.com/currencies/mobox/", "https://coinmarketcap.com/currencies/mobox/")</f>
        <v>https://coinmarketcap.com/currencies/mobox/</v>
      </c>
    </row>
    <row r="503" spans="1:2" x14ac:dyDescent="0.25">
      <c r="A503" t="s">
        <v>490</v>
      </c>
      <c r="B503" s="1" t="str">
        <f>HYPERLINK("https://coinmarketcap.com/currencies/nkn/", "https://coinmarketcap.com/currencies/nkn/")</f>
        <v>https://coinmarketcap.com/currencies/nkn/</v>
      </c>
    </row>
    <row r="504" spans="1:2" x14ac:dyDescent="0.25">
      <c r="A504" t="s">
        <v>491</v>
      </c>
      <c r="B504" s="1" t="str">
        <f>HYPERLINK("https://coinmarketcap.com/currencies/hord/", "https://coinmarketcap.com/currencies/hord/")</f>
        <v>https://coinmarketcap.com/currencies/hord/</v>
      </c>
    </row>
    <row r="505" spans="1:2" x14ac:dyDescent="0.25">
      <c r="A505" t="s">
        <v>492</v>
      </c>
      <c r="B505" s="1" t="str">
        <f>HYPERLINK("https://coinmarketcap.com/currencies/ontology/", "https://coinmarketcap.com/currencies/ontology/")</f>
        <v>https://coinmarketcap.com/currencies/ontology/</v>
      </c>
    </row>
    <row r="506" spans="1:2" x14ac:dyDescent="0.25">
      <c r="A506" t="s">
        <v>493</v>
      </c>
      <c r="B506" s="1" t="str">
        <f>HYPERLINK("https://coinmarketcap.com/currencies/epik-prime/", "https://coinmarketcap.com/currencies/epik-prime/")</f>
        <v>https://coinmarketcap.com/currencies/epik-prime/</v>
      </c>
    </row>
    <row r="507" spans="1:2" x14ac:dyDescent="0.25">
      <c r="A507" t="s">
        <v>494</v>
      </c>
      <c r="B507" s="1" t="str">
        <f>HYPERLINK("https://coinmarketcap.com/currencies/cere-network/", "https://coinmarketcap.com/currencies/cere-network/")</f>
        <v>https://coinmarketcap.com/currencies/cere-network/</v>
      </c>
    </row>
    <row r="508" spans="1:2" x14ac:dyDescent="0.25">
      <c r="A508" t="s">
        <v>495</v>
      </c>
      <c r="B508" s="1" t="str">
        <f>HYPERLINK("https://coinmarketcap.com/currencies/forta/", "https://coinmarketcap.com/currencies/forta/")</f>
        <v>https://coinmarketcap.com/currencies/forta/</v>
      </c>
    </row>
    <row r="509" spans="1:2" x14ac:dyDescent="0.25">
      <c r="A509" t="s">
        <v>496</v>
      </c>
      <c r="B509" s="1" t="str">
        <f>HYPERLINK("https://coinmarketcap.com/currencies/shyft-network/", "https://coinmarketcap.com/currencies/shyft-network/")</f>
        <v>https://coinmarketcap.com/currencies/shyft-network/</v>
      </c>
    </row>
    <row r="510" spans="1:2" x14ac:dyDescent="0.25">
      <c r="A510" t="s">
        <v>497</v>
      </c>
      <c r="B510" s="1" t="str">
        <f>HYPERLINK("https://coinmarketcap.com/currencies/falcon-swaps/", "https://coinmarketcap.com/currencies/falcon-swaps/")</f>
        <v>https://coinmarketcap.com/currencies/falcon-swaps/</v>
      </c>
    </row>
    <row r="511" spans="1:2" x14ac:dyDescent="0.25">
      <c r="A511" t="s">
        <v>498</v>
      </c>
      <c r="B511" s="1" t="str">
        <f>HYPERLINK("https://coinmarketcap.com/currencies/covalent/", "https://coinmarketcap.com/currencies/covalent/")</f>
        <v>https://coinmarketcap.com/currencies/covalent/</v>
      </c>
    </row>
    <row r="512" spans="1:2" x14ac:dyDescent="0.25">
      <c r="A512" t="s">
        <v>499</v>
      </c>
      <c r="B512" s="1" t="str">
        <f>HYPERLINK("https://coinmarketcap.com/currencies/digitex/", "https://coinmarketcap.com/currencies/digitex/")</f>
        <v>https://coinmarketcap.com/currencies/digitex/</v>
      </c>
    </row>
    <row r="513" spans="1:2" x14ac:dyDescent="0.25">
      <c r="A513" t="s">
        <v>500</v>
      </c>
      <c r="B513" s="1" t="str">
        <f>HYPERLINK("https://coinmarketcap.com/currencies/komodo/", "https://coinmarketcap.com/currencies/komodo/")</f>
        <v>https://coinmarketcap.com/currencies/komodo/</v>
      </c>
    </row>
    <row r="514" spans="1:2" x14ac:dyDescent="0.25">
      <c r="A514" t="s">
        <v>501</v>
      </c>
      <c r="B514" s="1" t="str">
        <f>HYPERLINK("https://coinmarketcap.com/currencies/wrapped-ncg/", "https://coinmarketcap.com/currencies/wrapped-ncg/")</f>
        <v>https://coinmarketcap.com/currencies/wrapped-ncg/</v>
      </c>
    </row>
    <row r="515" spans="1:2" x14ac:dyDescent="0.25">
      <c r="A515" t="s">
        <v>502</v>
      </c>
      <c r="B515" s="1" t="str">
        <f>HYPERLINK("https://coinmarketcap.com/currencies/lithium/", "https://coinmarketcap.com/currencies/lithium/")</f>
        <v>https://coinmarketcap.com/currencies/lithium/</v>
      </c>
    </row>
    <row r="516" spans="1:2" x14ac:dyDescent="0.25">
      <c r="A516" t="s">
        <v>503</v>
      </c>
      <c r="B516" s="1" t="str">
        <f>HYPERLINK("https://coinmarketcap.com/currencies/coin98/", "https://coinmarketcap.com/currencies/coin98/")</f>
        <v>https://coinmarketcap.com/currencies/coin98/</v>
      </c>
    </row>
    <row r="517" spans="1:2" x14ac:dyDescent="0.25">
      <c r="A517" t="s">
        <v>504</v>
      </c>
      <c r="B517" s="1" t="str">
        <f>HYPERLINK("https://coinmarketcap.com/currencies/mxc/", "https://coinmarketcap.com/currencies/mxc/")</f>
        <v>https://coinmarketcap.com/currencies/mxc/</v>
      </c>
    </row>
    <row r="518" spans="1:2" x14ac:dyDescent="0.25">
      <c r="A518" t="s">
        <v>505</v>
      </c>
      <c r="B518" s="1" t="str">
        <f>HYPERLINK("https://coinmarketcap.com/currencies/nuls/", "https://coinmarketcap.com/currencies/nuls/")</f>
        <v>https://coinmarketcap.com/currencies/nuls/</v>
      </c>
    </row>
    <row r="519" spans="1:2" x14ac:dyDescent="0.25">
      <c r="A519" t="s">
        <v>506</v>
      </c>
      <c r="B519" s="1" t="str">
        <f>HYPERLINK("https://coinmarketcap.com/currencies/dinoswap/", "https://coinmarketcap.com/currencies/dinoswap/")</f>
        <v>https://coinmarketcap.com/currencies/dinoswap/</v>
      </c>
    </row>
    <row r="520" spans="1:2" x14ac:dyDescent="0.25">
      <c r="A520" t="s">
        <v>507</v>
      </c>
      <c r="B520" s="1" t="str">
        <f>HYPERLINK("https://coinmarketcap.com/currencies/dora-factory/", "https://coinmarketcap.com/currencies/dora-factory/")</f>
        <v>https://coinmarketcap.com/currencies/dora-factory/</v>
      </c>
    </row>
    <row r="521" spans="1:2" x14ac:dyDescent="0.25">
      <c r="A521" t="s">
        <v>508</v>
      </c>
      <c r="B521" s="1" t="str">
        <f>HYPERLINK("https://coinmarketcap.com/currencies/strike/", "https://coinmarketcap.com/currencies/strike/")</f>
        <v>https://coinmarketcap.com/currencies/strike/</v>
      </c>
    </row>
    <row r="522" spans="1:2" x14ac:dyDescent="0.25">
      <c r="A522" t="s">
        <v>509</v>
      </c>
      <c r="B522" s="1" t="str">
        <f>HYPERLINK("https://coinmarketcap.com/currencies/rsk-infrastructure-framework/", "https://coinmarketcap.com/currencies/rsk-infrastructure-framework/")</f>
        <v>https://coinmarketcap.com/currencies/rsk-infrastructure-framework/</v>
      </c>
    </row>
    <row r="523" spans="1:2" x14ac:dyDescent="0.25">
      <c r="A523" t="s">
        <v>510</v>
      </c>
      <c r="B523" s="1" t="str">
        <f>HYPERLINK("https://coinmarketcap.com/currencies/origintrail/", "https://coinmarketcap.com/currencies/origintrail/")</f>
        <v>https://coinmarketcap.com/currencies/origintrail/</v>
      </c>
    </row>
    <row r="524" spans="1:2" x14ac:dyDescent="0.25">
      <c r="A524" t="s">
        <v>511</v>
      </c>
      <c r="B524" s="1" t="str">
        <f>HYPERLINK("https://coinmarketcap.com/currencies/aavegotchi/", "https://coinmarketcap.com/currencies/aavegotchi/")</f>
        <v>https://coinmarketcap.com/currencies/aavegotchi/</v>
      </c>
    </row>
    <row r="525" spans="1:2" x14ac:dyDescent="0.25">
      <c r="A525" t="s">
        <v>512</v>
      </c>
      <c r="B525" s="1" t="str">
        <f>HYPERLINK("https://coinmarketcap.com/exchanges/idex/", "https://coinmarketcap.com/exchanges/idex/")</f>
        <v>https://coinmarketcap.com/exchanges/idex/</v>
      </c>
    </row>
    <row r="526" spans="1:2" x14ac:dyDescent="0.25">
      <c r="A526" t="s">
        <v>513</v>
      </c>
      <c r="B526" s="1" t="str">
        <f>HYPERLINK("https://www.investing.com/crypto/cryptoindex-com-100", "https://www.investing.com/crypto/cryptoindex-com-100")</f>
        <v>https://www.investing.com/crypto/cryptoindex-com-100</v>
      </c>
    </row>
    <row r="527" spans="1:2" x14ac:dyDescent="0.25">
      <c r="A527" t="s">
        <v>513</v>
      </c>
      <c r="B527" s="1" t="str">
        <f>HYPERLINK("https://cryptoindex.com/", "https://cryptoindex.com/")</f>
        <v>https://cryptoindex.com/</v>
      </c>
    </row>
    <row r="528" spans="1:2" x14ac:dyDescent="0.25">
      <c r="A528" t="s">
        <v>514</v>
      </c>
      <c r="B528" s="1" t="str">
        <f>HYPERLINK("https://coinmarketcap.com/currencies/waltonchain/", "https://coinmarketcap.com/currencies/waltonchain/")</f>
        <v>https://coinmarketcap.com/currencies/waltonchain/</v>
      </c>
    </row>
    <row r="529" spans="1:2" x14ac:dyDescent="0.25">
      <c r="A529" t="s">
        <v>515</v>
      </c>
      <c r="B529" s="1" t="str">
        <f>HYPERLINK("https://coinmarketcap.com/currencies/socialcoin-socc/", "https://coinmarketcap.com/currencies/socialcoin-socc/")</f>
        <v>https://coinmarketcap.com/currencies/socialcoin-socc/</v>
      </c>
    </row>
    <row r="530" spans="1:2" x14ac:dyDescent="0.25">
      <c r="A530" t="s">
        <v>515</v>
      </c>
      <c r="B530" s="1" t="str">
        <f>HYPERLINK("https://twitter.com/thesocialcoin?lang=en", "https://twitter.com/thesocialcoin?lang=en")</f>
        <v>https://twitter.com/thesocialcoin?lang=en</v>
      </c>
    </row>
    <row r="531" spans="1:2" x14ac:dyDescent="0.25">
      <c r="A531" t="s">
        <v>515</v>
      </c>
      <c r="B531" s="1" t="str">
        <f>HYPERLINK("https://www.startupbootcamp.org/startups/the-social-coin/", "https://www.startupbootcamp.org/startups/the-social-coin/")</f>
        <v>https://www.startupbootcamp.org/startups/the-social-coin/</v>
      </c>
    </row>
    <row r="532" spans="1:2" x14ac:dyDescent="0.25">
      <c r="A532" t="s">
        <v>516</v>
      </c>
      <c r="B532" s="1" t="str">
        <f>HYPERLINK("https://coinmarketcap.com/currencies/polylastic/", "https://coinmarketcap.com/currencies/polylastic/")</f>
        <v>https://coinmarketcap.com/currencies/polylastic/</v>
      </c>
    </row>
    <row r="533" spans="1:2" x14ac:dyDescent="0.25">
      <c r="A533" t="s">
        <v>517</v>
      </c>
      <c r="B533" s="1" t="str">
        <f>HYPERLINK("https://coinmarketcap.com/currencies/credits/", "https://coinmarketcap.com/currencies/credits/")</f>
        <v>https://coinmarketcap.com/currencies/credits/</v>
      </c>
    </row>
    <row r="534" spans="1:2" x14ac:dyDescent="0.25">
      <c r="A534" t="s">
        <v>518</v>
      </c>
      <c r="B534" s="1" t="str">
        <f>HYPERLINK("https://coinmarketcap.com/currencies/pnetwork/", "https://coinmarketcap.com/currencies/pnetwork/")</f>
        <v>https://coinmarketcap.com/currencies/pnetwork/</v>
      </c>
    </row>
    <row r="535" spans="1:2" x14ac:dyDescent="0.25">
      <c r="A535" t="s">
        <v>519</v>
      </c>
      <c r="B535" s="1" t="str">
        <f>HYPERLINK("https://coinmarketcap.com/currencies/presearch/", "https://coinmarketcap.com/currencies/presearch/")</f>
        <v>https://coinmarketcap.com/currencies/presearch/</v>
      </c>
    </row>
    <row r="536" spans="1:2" x14ac:dyDescent="0.25">
      <c r="A536" t="s">
        <v>520</v>
      </c>
      <c r="B536" s="1" t="str">
        <f>HYPERLINK("https://coinmarketcap.com/currencies/multiverse/", "https://coinmarketcap.com/currencies/multiverse/")</f>
        <v>https://coinmarketcap.com/currencies/multiverse/</v>
      </c>
    </row>
    <row r="537" spans="1:2" x14ac:dyDescent="0.25">
      <c r="A537" t="s">
        <v>520</v>
      </c>
      <c r="B537" s="1" t="str">
        <f>HYPERLINK("https://www.multiverse.ai/", "https://www.multiverse.ai/")</f>
        <v>https://www.multiverse.ai/</v>
      </c>
    </row>
    <row r="538" spans="1:2" x14ac:dyDescent="0.25">
      <c r="A538" t="s">
        <v>521</v>
      </c>
      <c r="B538" s="1" t="str">
        <f>HYPERLINK("https://coinmarketcap.com/currencies/yield-app/", "https://coinmarketcap.com/currencies/yield-app/")</f>
        <v>https://coinmarketcap.com/currencies/yield-app/</v>
      </c>
    </row>
    <row r="539" spans="1:2" x14ac:dyDescent="0.25">
      <c r="A539" t="s">
        <v>522</v>
      </c>
      <c r="B539" s="1" t="str">
        <f>HYPERLINK("https://coinmarketcap.com/currencies/numbers-protocol/", "https://coinmarketcap.com/currencies/numbers-protocol/")</f>
        <v>https://coinmarketcap.com/currencies/numbers-protocol/</v>
      </c>
    </row>
    <row r="540" spans="1:2" x14ac:dyDescent="0.25">
      <c r="A540" t="s">
        <v>523</v>
      </c>
      <c r="B540" s="1" t="str">
        <f>HYPERLINK("https://coinmarketcap.com/currencies/pledge-coin/", "https://coinmarketcap.com/currencies/pledge-coin/")</f>
        <v>https://coinmarketcap.com/currencies/pledge-coin/</v>
      </c>
    </row>
    <row r="541" spans="1:2" x14ac:dyDescent="0.25">
      <c r="A541" t="s">
        <v>524</v>
      </c>
      <c r="B541" s="1" t="str">
        <f>HYPERLINK("https://coinmarketcap.com/currencies/polkafoundry/", "https://coinmarketcap.com/currencies/polkafoundry/")</f>
        <v>https://coinmarketcap.com/currencies/polkafoundry/</v>
      </c>
    </row>
    <row r="542" spans="1:2" x14ac:dyDescent="0.25">
      <c r="A542" t="s">
        <v>525</v>
      </c>
      <c r="B542" s="1" t="str">
        <f>HYPERLINK("https://coinmarketcap.com/currencies/golem/", "https://coinmarketcap.com/currencies/golem/")</f>
        <v>https://coinmarketcap.com/currencies/golem/</v>
      </c>
    </row>
    <row r="543" spans="1:2" x14ac:dyDescent="0.25">
      <c r="A543" t="s">
        <v>526</v>
      </c>
      <c r="B543" s="1" t="str">
        <f>HYPERLINK("https://coinmarketcap.com/currencies/mojito-swap/", "https://coinmarketcap.com/currencies/mojito-swap/")</f>
        <v>https://coinmarketcap.com/currencies/mojito-swap/</v>
      </c>
    </row>
    <row r="544" spans="1:2" x14ac:dyDescent="0.25">
      <c r="A544" t="s">
        <v>527</v>
      </c>
      <c r="B544" s="1" t="str">
        <f>HYPERLINK("https://coinmarketcap.com/currencies/gamee/", "https://coinmarketcap.com/currencies/gamee/")</f>
        <v>https://coinmarketcap.com/currencies/gamee/</v>
      </c>
    </row>
    <row r="545" spans="1:2" x14ac:dyDescent="0.25">
      <c r="A545" t="s">
        <v>528</v>
      </c>
      <c r="B545" s="1" t="str">
        <f>HYPERLINK("https://coinmarketcap.com/currencies/ethernity-chain/", "https://coinmarketcap.com/currencies/ethernity-chain/")</f>
        <v>https://coinmarketcap.com/currencies/ethernity-chain/</v>
      </c>
    </row>
    <row r="546" spans="1:2" x14ac:dyDescent="0.25">
      <c r="A546" t="s">
        <v>529</v>
      </c>
      <c r="B546" s="1" t="str">
        <f>HYPERLINK("https://coinmarketcap.com/currencies/biswap/", "https://coinmarketcap.com/currencies/biswap/")</f>
        <v>https://coinmarketcap.com/currencies/biswap/</v>
      </c>
    </row>
    <row r="547" spans="1:2" x14ac:dyDescent="0.25">
      <c r="A547" t="s">
        <v>530</v>
      </c>
      <c r="B547" s="1" t="str">
        <f>HYPERLINK("https://coinmarketcap.com/currencies/reef-finance/", "https://coinmarketcap.com/currencies/reef-finance/")</f>
        <v>https://coinmarketcap.com/currencies/reef-finance/</v>
      </c>
    </row>
    <row r="548" spans="1:2" x14ac:dyDescent="0.25">
      <c r="A548" t="s">
        <v>531</v>
      </c>
      <c r="B548" s="1" t="str">
        <f>HYPERLINK("https://coinmarketcap.com/currencies/stormx/", "https://coinmarketcap.com/currencies/stormx/")</f>
        <v>https://coinmarketcap.com/currencies/stormx/</v>
      </c>
    </row>
    <row r="549" spans="1:2" x14ac:dyDescent="0.25">
      <c r="A549" t="s">
        <v>532</v>
      </c>
      <c r="B549" s="1" t="str">
        <f>HYPERLINK("https://coinmarketcap.com/currencies/taraxa/", "https://coinmarketcap.com/currencies/taraxa/")</f>
        <v>https://coinmarketcap.com/currencies/taraxa/</v>
      </c>
    </row>
    <row r="550" spans="1:2" x14ac:dyDescent="0.25">
      <c r="A550" t="s">
        <v>533</v>
      </c>
      <c r="B550" s="1" t="str">
        <f>HYPERLINK("https://coinmarketcap.com/currencies/0x/", "https://coinmarketcap.com/currencies/0x/")</f>
        <v>https://coinmarketcap.com/currencies/0x/</v>
      </c>
    </row>
    <row r="551" spans="1:2" x14ac:dyDescent="0.25">
      <c r="A551" t="s">
        <v>534</v>
      </c>
      <c r="B551" s="1" t="str">
        <f>HYPERLINK("https://coinmarketcap.com/currencies/streamr/", "https://coinmarketcap.com/currencies/streamr/")</f>
        <v>https://coinmarketcap.com/currencies/streamr/</v>
      </c>
    </row>
    <row r="552" spans="1:2" x14ac:dyDescent="0.25">
      <c r="A552" t="s">
        <v>535</v>
      </c>
      <c r="B552" s="1" t="str">
        <f>HYPERLINK("https://lumerin.io/", "https://lumerin.io/")</f>
        <v>https://lumerin.io/</v>
      </c>
    </row>
    <row r="553" spans="1:2" x14ac:dyDescent="0.25">
      <c r="A553" t="s">
        <v>536</v>
      </c>
      <c r="B553" s="1" t="str">
        <f>HYPERLINK("https://coinmarketcap.com/currencies/voxies-platform/", "https://coinmarketcap.com/currencies/voxies-platform/")</f>
        <v>https://coinmarketcap.com/currencies/voxies-platform/</v>
      </c>
    </row>
    <row r="554" spans="1:2" x14ac:dyDescent="0.25">
      <c r="A554" t="s">
        <v>537</v>
      </c>
      <c r="B554" s="1" t="str">
        <f>HYPERLINK("https://coinmarketcap.com/currencies/omg-network/", "https://coinmarketcap.com/currencies/omg-network/")</f>
        <v>https://coinmarketcap.com/currencies/omg-network/</v>
      </c>
    </row>
    <row r="555" spans="1:2" x14ac:dyDescent="0.25">
      <c r="A555" t="s">
        <v>538</v>
      </c>
      <c r="B555" s="1" t="str">
        <f>HYPERLINK("https://coinmarketcap.com/currencies/labs-group/", "https://coinmarketcap.com/currencies/labs-group/")</f>
        <v>https://coinmarketcap.com/currencies/labs-group/</v>
      </c>
    </row>
    <row r="556" spans="1:2" x14ac:dyDescent="0.25">
      <c r="A556" t="s">
        <v>539</v>
      </c>
      <c r="B556" s="1" t="str">
        <f>HYPERLINK("https://coinmarketcap.com/currencies/symbol/", "https://coinmarketcap.com/currencies/symbol/")</f>
        <v>https://coinmarketcap.com/currencies/symbol/</v>
      </c>
    </row>
    <row r="557" spans="1:2" x14ac:dyDescent="0.25">
      <c r="A557" t="s">
        <v>540</v>
      </c>
      <c r="B557" s="1" t="str">
        <f>HYPERLINK("https://coinmarketcap.com/currencies/alpha-venture-dao/", "https://coinmarketcap.com/currencies/alpha-venture-dao/")</f>
        <v>https://coinmarketcap.com/currencies/alpha-venture-dao/</v>
      </c>
    </row>
    <row r="558" spans="1:2" x14ac:dyDescent="0.25">
      <c r="A558" t="s">
        <v>541</v>
      </c>
      <c r="B558" s="1" t="str">
        <f>HYPERLINK("https://coinmarketcap.com/currencies/dero/", "https://coinmarketcap.com/currencies/dero/")</f>
        <v>https://coinmarketcap.com/currencies/dero/</v>
      </c>
    </row>
    <row r="559" spans="1:2" x14ac:dyDescent="0.25">
      <c r="A559" t="s">
        <v>542</v>
      </c>
      <c r="B559" s="1" t="str">
        <f>HYPERLINK("https://coinmarketcap.com/currencies/matrix-ai-network/", "https://coinmarketcap.com/currencies/matrix-ai-network/")</f>
        <v>https://coinmarketcap.com/currencies/matrix-ai-network/</v>
      </c>
    </row>
    <row r="560" spans="1:2" x14ac:dyDescent="0.25">
      <c r="A560" t="s">
        <v>543</v>
      </c>
      <c r="B560" s="1" t="str">
        <f>HYPERLINK("https://coinmarketcap.com/currencies/stronghold-token/", "https://coinmarketcap.com/currencies/stronghold-token/")</f>
        <v>https://coinmarketcap.com/currencies/stronghold-token/</v>
      </c>
    </row>
    <row r="561" spans="1:2" x14ac:dyDescent="0.25">
      <c r="A561" t="s">
        <v>544</v>
      </c>
      <c r="B561" s="1" t="str">
        <f>HYPERLINK("https://coinmarketcap.com/currencies/gamb/", "https://coinmarketcap.com/currencies/gamb/")</f>
        <v>https://coinmarketcap.com/currencies/gamb/</v>
      </c>
    </row>
    <row r="562" spans="1:2" x14ac:dyDescent="0.25">
      <c r="A562" t="s">
        <v>545</v>
      </c>
      <c r="B562" s="1" t="str">
        <f>HYPERLINK("https://coinmarketcap.com/currencies/beta-finance/", "https://coinmarketcap.com/currencies/beta-finance/")</f>
        <v>https://coinmarketcap.com/currencies/beta-finance/</v>
      </c>
    </row>
    <row r="563" spans="1:2" x14ac:dyDescent="0.25">
      <c r="A563" t="s">
        <v>546</v>
      </c>
      <c r="B563" s="1" t="str">
        <f>HYPERLINK("https://coinmarketcap.com/currencies/bondly/", "https://coinmarketcap.com/currencies/bondly/")</f>
        <v>https://coinmarketcap.com/currencies/bondly/</v>
      </c>
    </row>
    <row r="564" spans="1:2" x14ac:dyDescent="0.25">
      <c r="A564" t="s">
        <v>547</v>
      </c>
      <c r="B564" s="1" t="str">
        <f>HYPERLINK("https://coinmarketcap.com/currencies/venus/", "https://coinmarketcap.com/currencies/venus/")</f>
        <v>https://coinmarketcap.com/currencies/venus/</v>
      </c>
    </row>
    <row r="565" spans="1:2" x14ac:dyDescent="0.25">
      <c r="A565" t="s">
        <v>548</v>
      </c>
      <c r="B565" s="1" t="str">
        <f>HYPERLINK("https://coinmarketcap.com/currencies/shiden-network/", "https://coinmarketcap.com/currencies/shiden-network/")</f>
        <v>https://coinmarketcap.com/currencies/shiden-network/</v>
      </c>
    </row>
    <row r="566" spans="1:2" x14ac:dyDescent="0.25">
      <c r="A566" t="s">
        <v>549</v>
      </c>
      <c r="B566" s="1" t="str">
        <f>HYPERLINK("https://coinmarketcap.com/currencies/formation-fi/", "https://coinmarketcap.com/currencies/formation-fi/")</f>
        <v>https://coinmarketcap.com/currencies/formation-fi/</v>
      </c>
    </row>
    <row r="567" spans="1:2" x14ac:dyDescent="0.25">
      <c r="A567" t="s">
        <v>550</v>
      </c>
      <c r="B567" s="1" t="str">
        <f>HYPERLINK("https://coinmarketcap.com/currencies/gas/", "https://coinmarketcap.com/currencies/gas/")</f>
        <v>https://coinmarketcap.com/currencies/gas/</v>
      </c>
    </row>
    <row r="568" spans="1:2" x14ac:dyDescent="0.25">
      <c r="A568" t="s">
        <v>551</v>
      </c>
      <c r="B568" s="1" t="str">
        <f>HYPERLINK("https://coinmarketcap.com/currencies/balancer/", "https://coinmarketcap.com/currencies/balancer/")</f>
        <v>https://coinmarketcap.com/currencies/balancer/</v>
      </c>
    </row>
    <row r="569" spans="1:2" x14ac:dyDescent="0.25">
      <c r="A569" t="s">
        <v>552</v>
      </c>
      <c r="B569" s="1" t="str">
        <f>HYPERLINK("https://coinmarketcap.com/currencies/swingby/", "https://coinmarketcap.com/currencies/swingby/")</f>
        <v>https://coinmarketcap.com/currencies/swingby/</v>
      </c>
    </row>
    <row r="570" spans="1:2" x14ac:dyDescent="0.25">
      <c r="A570" t="s">
        <v>553</v>
      </c>
      <c r="B570" s="1" t="str">
        <f>HYPERLINK("https://coinmarketcap.com/currencies/safe-haven/", "https://coinmarketcap.com/currencies/safe-haven/")</f>
        <v>https://coinmarketcap.com/currencies/safe-haven/</v>
      </c>
    </row>
    <row r="571" spans="1:2" x14ac:dyDescent="0.25">
      <c r="A571" t="s">
        <v>554</v>
      </c>
      <c r="B571" s="1" t="str">
        <f>HYPERLINK("https://coinmarketcap.com/currencies/cube/", "https://coinmarketcap.com/currencies/cube/")</f>
        <v>https://coinmarketcap.com/currencies/cube/</v>
      </c>
    </row>
    <row r="572" spans="1:2" x14ac:dyDescent="0.25">
      <c r="A572" t="s">
        <v>555</v>
      </c>
      <c r="B572" s="1" t="str">
        <f>HYPERLINK("https://coinmarketcap.com/currencies/edgeware/", "https://coinmarketcap.com/currencies/edgeware/")</f>
        <v>https://coinmarketcap.com/currencies/edgeware/</v>
      </c>
    </row>
    <row r="573" spans="1:2" x14ac:dyDescent="0.25">
      <c r="A573" t="s">
        <v>556</v>
      </c>
      <c r="B573" s="1" t="str">
        <f>HYPERLINK("https://coinmarketcap.com/currencies/qtum/", "https://coinmarketcap.com/currencies/qtum/")</f>
        <v>https://coinmarketcap.com/currencies/qtum/</v>
      </c>
    </row>
    <row r="574" spans="1:2" x14ac:dyDescent="0.25">
      <c r="A574" t="s">
        <v>557</v>
      </c>
      <c r="B574" s="1" t="str">
        <f>HYPERLINK("https://coinmarketcap.com/currencies/safepal/", "https://coinmarketcap.com/currencies/safepal/")</f>
        <v>https://coinmarketcap.com/currencies/safepal/</v>
      </c>
    </row>
    <row r="575" spans="1:2" x14ac:dyDescent="0.25">
      <c r="A575" t="s">
        <v>558</v>
      </c>
      <c r="B575" s="1" t="str">
        <f>HYPERLINK("https://coinmarketcap.com/currencies/revv/", "https://coinmarketcap.com/currencies/revv/")</f>
        <v>https://coinmarketcap.com/currencies/revv/</v>
      </c>
    </row>
    <row r="576" spans="1:2" x14ac:dyDescent="0.25">
      <c r="A576" t="s">
        <v>559</v>
      </c>
      <c r="B576" s="1" t="str">
        <f>HYPERLINK("https://coinmarketcap.com/currencies/hawksight/", "https://coinmarketcap.com/currencies/hawksight/")</f>
        <v>https://coinmarketcap.com/currencies/hawksight/</v>
      </c>
    </row>
    <row r="577" spans="1:2" x14ac:dyDescent="0.25">
      <c r="A577" t="s">
        <v>560</v>
      </c>
      <c r="B577" s="1" t="str">
        <f>HYPERLINK("https://coinmarketcap.com/currencies/konomi-network/", "https://coinmarketcap.com/currencies/konomi-network/")</f>
        <v>https://coinmarketcap.com/currencies/konomi-network/</v>
      </c>
    </row>
    <row r="578" spans="1:2" x14ac:dyDescent="0.25">
      <c r="A578" t="s">
        <v>561</v>
      </c>
      <c r="B578" s="1" t="str">
        <f>HYPERLINK("https://coinmarketcap.com/currencies/dotmoovs/", "https://coinmarketcap.com/currencies/dotmoovs/")</f>
        <v>https://coinmarketcap.com/currencies/dotmoovs/</v>
      </c>
    </row>
    <row r="579" spans="1:2" x14ac:dyDescent="0.25">
      <c r="A579" t="s">
        <v>562</v>
      </c>
      <c r="B579" s="1" t="str">
        <f>HYPERLINK("https://coinmarketcap.com/currencies/kin/", "https://coinmarketcap.com/currencies/kin/")</f>
        <v>https://coinmarketcap.com/currencies/kin/</v>
      </c>
    </row>
    <row r="580" spans="1:2" x14ac:dyDescent="0.25">
      <c r="A580" t="s">
        <v>563</v>
      </c>
      <c r="B580" s="1" t="str">
        <f>HYPERLINK("https://coinmarketcap.com/currencies/defi-pulse-index/", "https://coinmarketcap.com/currencies/defi-pulse-index/")</f>
        <v>https://coinmarketcap.com/currencies/defi-pulse-index/</v>
      </c>
    </row>
    <row r="581" spans="1:2" x14ac:dyDescent="0.25">
      <c r="A581" t="s">
        <v>564</v>
      </c>
      <c r="B581" s="1" t="str">
        <f>HYPERLINK("https://coinmarketcap.com/currencies/dent/", "https://coinmarketcap.com/currencies/dent/")</f>
        <v>https://coinmarketcap.com/currencies/dent/</v>
      </c>
    </row>
    <row r="582" spans="1:2" x14ac:dyDescent="0.25">
      <c r="A582" t="s">
        <v>565</v>
      </c>
      <c r="B582" s="1" t="str">
        <f>HYPERLINK("https://coinmarketcap.com/currencies/swissborg/", "https://coinmarketcap.com/currencies/swissborg/")</f>
        <v>https://coinmarketcap.com/currencies/swissborg/</v>
      </c>
    </row>
    <row r="583" spans="1:2" x14ac:dyDescent="0.25">
      <c r="A583" t="s">
        <v>566</v>
      </c>
      <c r="B583" s="1" t="str">
        <f>HYPERLINK("https://coinmarketcap.com/currencies/kollect/", "https://coinmarketcap.com/currencies/kollect/")</f>
        <v>https://coinmarketcap.com/currencies/kollect/</v>
      </c>
    </row>
    <row r="584" spans="1:2" x14ac:dyDescent="0.25">
      <c r="A584" t="s">
        <v>567</v>
      </c>
      <c r="B584" s="1" t="str">
        <f>HYPERLINK("https://coinmarketcap.com/currencies/loom-network/", "https://coinmarketcap.com/currencies/loom-network/")</f>
        <v>https://coinmarketcap.com/currencies/loom-network/</v>
      </c>
    </row>
    <row r="585" spans="1:2" x14ac:dyDescent="0.25">
      <c r="A585" t="s">
        <v>568</v>
      </c>
      <c r="B585" s="1" t="str">
        <f>HYPERLINK("https://coinmarketcap.com/currencies/ecash/", "https://coinmarketcap.com/currencies/ecash/")</f>
        <v>https://coinmarketcap.com/currencies/ecash/</v>
      </c>
    </row>
    <row r="586" spans="1:2" x14ac:dyDescent="0.25">
      <c r="A586" t="s">
        <v>569</v>
      </c>
      <c r="B586" s="1" t="str">
        <f>HYPERLINK("https://coinmarketcap.com/currencies/polkadex/", "https://coinmarketcap.com/currencies/polkadex/")</f>
        <v>https://coinmarketcap.com/currencies/polkadex/</v>
      </c>
    </row>
    <row r="587" spans="1:2" x14ac:dyDescent="0.25">
      <c r="A587" t="s">
        <v>570</v>
      </c>
      <c r="B587" s="1" t="str">
        <f>HYPERLINK("https://coinmarketcap.com/currencies/ix-swap/", "https://coinmarketcap.com/currencies/ix-swap/")</f>
        <v>https://coinmarketcap.com/currencies/ix-swap/</v>
      </c>
    </row>
    <row r="588" spans="1:2" x14ac:dyDescent="0.25">
      <c r="A588" t="s">
        <v>571</v>
      </c>
      <c r="B588" s="1" t="str">
        <f>HYPERLINK("https://coinmarketcap.com/currencies/franklin/", "https://coinmarketcap.com/currencies/franklin/")</f>
        <v>https://coinmarketcap.com/currencies/franklin/</v>
      </c>
    </row>
    <row r="589" spans="1:2" x14ac:dyDescent="0.25">
      <c r="A589" t="s">
        <v>572</v>
      </c>
      <c r="B589" s="1" t="str">
        <f>HYPERLINK("https://coinmarketcap.com/currencies/karura/", "https://coinmarketcap.com/currencies/karura/")</f>
        <v>https://coinmarketcap.com/currencies/karura/</v>
      </c>
    </row>
    <row r="590" spans="1:2" x14ac:dyDescent="0.25">
      <c r="A590" t="s">
        <v>573</v>
      </c>
      <c r="B590" s="1" t="str">
        <f>HYPERLINK("https://coinmarketcap.com/currencies/grin/", "https://coinmarketcap.com/currencies/grin/")</f>
        <v>https://coinmarketcap.com/currencies/grin/</v>
      </c>
    </row>
    <row r="591" spans="1:2" x14ac:dyDescent="0.25">
      <c r="A591" t="s">
        <v>574</v>
      </c>
      <c r="B591" s="1" t="str">
        <f>HYPERLINK("https://coinmarketcap.com/currencies/solve/", "https://coinmarketcap.com/currencies/solve/")</f>
        <v>https://coinmarketcap.com/currencies/solve/</v>
      </c>
    </row>
    <row r="592" spans="1:2" x14ac:dyDescent="0.25">
      <c r="A592" t="s">
        <v>575</v>
      </c>
      <c r="B592" s="1" t="str">
        <f>HYPERLINK("https://coinmarketcap.com/currencies/nem/", "https://coinmarketcap.com/currencies/nem/")</f>
        <v>https://coinmarketcap.com/currencies/nem/</v>
      </c>
    </row>
    <row r="593" spans="1:2" x14ac:dyDescent="0.25">
      <c r="A593" t="s">
        <v>576</v>
      </c>
      <c r="B593" s="1" t="str">
        <f>HYPERLINK("https://coinmarketcap.com/currencies/unmarshal/", "https://coinmarketcap.com/currencies/unmarshal/")</f>
        <v>https://coinmarketcap.com/currencies/unmarshal/</v>
      </c>
    </row>
    <row r="594" spans="1:2" x14ac:dyDescent="0.25">
      <c r="A594" t="s">
        <v>577</v>
      </c>
      <c r="B594" s="1" t="str">
        <f>HYPERLINK("https://coinmarketcap.com/currencies/toko/", "https://coinmarketcap.com/currencies/toko/")</f>
        <v>https://coinmarketcap.com/currencies/toko/</v>
      </c>
    </row>
    <row r="595" spans="1:2" x14ac:dyDescent="0.25">
      <c r="A595" t="s">
        <v>578</v>
      </c>
      <c r="B595" s="1" t="str">
        <f>HYPERLINK("https://coinmarketcap.com/currencies/kava-lend/", "https://coinmarketcap.com/currencies/kava-lend/")</f>
        <v>https://coinmarketcap.com/currencies/kava-lend/</v>
      </c>
    </row>
    <row r="596" spans="1:2" x14ac:dyDescent="0.25">
      <c r="A596" t="s">
        <v>579</v>
      </c>
      <c r="B596" s="1" t="str">
        <f>HYPERLINK("https://coinmarketcap.com/currencies/good-games-guild/", "https://coinmarketcap.com/currencies/good-games-guild/")</f>
        <v>https://coinmarketcap.com/currencies/good-games-guild/</v>
      </c>
    </row>
    <row r="597" spans="1:2" x14ac:dyDescent="0.25">
      <c r="A597" t="s">
        <v>580</v>
      </c>
      <c r="B597" s="1" t="str">
        <f>HYPERLINK("https://coinmarketcap.com/currencies/stargate-finance/", "https://coinmarketcap.com/currencies/stargate-finance/")</f>
        <v>https://coinmarketcap.com/currencies/stargate-finance/</v>
      </c>
    </row>
    <row r="598" spans="1:2" x14ac:dyDescent="0.25">
      <c r="A598" t="s">
        <v>581</v>
      </c>
      <c r="B598" s="1" t="str">
        <f>HYPERLINK("https://coinmarketcap.com/currencies/sentivate/", "https://coinmarketcap.com/currencies/sentivate/")</f>
        <v>https://coinmarketcap.com/currencies/sentivate/</v>
      </c>
    </row>
    <row r="599" spans="1:2" x14ac:dyDescent="0.25">
      <c r="A599" t="s">
        <v>582</v>
      </c>
      <c r="B599" s="1" t="str">
        <f>HYPERLINK("https://coinmarketcap.com/currencies/my-defi-pet/", "https://coinmarketcap.com/currencies/my-defi-pet/")</f>
        <v>https://coinmarketcap.com/currencies/my-defi-pet/</v>
      </c>
    </row>
    <row r="600" spans="1:2" x14ac:dyDescent="0.25">
      <c r="A600" t="s">
        <v>583</v>
      </c>
      <c r="B600" s="1" t="str">
        <f>HYPERLINK("https://coinmarketcap.com/currencies/alpine-f1-team-fan-token/", "https://coinmarketcap.com/currencies/alpine-f1-team-fan-token/")</f>
        <v>https://coinmarketcap.com/currencies/alpine-f1-team-fan-token/</v>
      </c>
    </row>
    <row r="601" spans="1:2" x14ac:dyDescent="0.25">
      <c r="A601" t="s">
        <v>584</v>
      </c>
      <c r="B601" s="1" t="str">
        <f>HYPERLINK("https://coinmarketcap.com/currencies/selfkey/", "https://coinmarketcap.com/currencies/selfkey/")</f>
        <v>https://coinmarketcap.com/currencies/selfkey/</v>
      </c>
    </row>
    <row r="602" spans="1:2" x14ac:dyDescent="0.25">
      <c r="A602" t="s">
        <v>585</v>
      </c>
      <c r="B602" s="1" t="str">
        <f>HYPERLINK("https://coinmarketcap.com/currencies/decred/", "https://coinmarketcap.com/currencies/decred/")</f>
        <v>https://coinmarketcap.com/currencies/decred/</v>
      </c>
    </row>
    <row r="603" spans="1:2" x14ac:dyDescent="0.25">
      <c r="A603" t="s">
        <v>586</v>
      </c>
      <c r="B603" s="1" t="str">
        <f>HYPERLINK("https://coinmarketcap.com/currencies/metahash/", "https://coinmarketcap.com/currencies/metahash/")</f>
        <v>https://coinmarketcap.com/currencies/metahash/</v>
      </c>
    </row>
    <row r="604" spans="1:2" x14ac:dyDescent="0.25">
      <c r="A604" t="s">
        <v>587</v>
      </c>
      <c r="B604" s="1" t="str">
        <f>HYPERLINK("https://coinmarketcap.com/currencies/badger-dao/", "https://coinmarketcap.com/currencies/badger-dao/")</f>
        <v>https://coinmarketcap.com/currencies/badger-dao/</v>
      </c>
    </row>
    <row r="605" spans="1:2" x14ac:dyDescent="0.25">
      <c r="A605" t="s">
        <v>588</v>
      </c>
      <c r="B605" s="1" t="str">
        <f>HYPERLINK("https://coinmarketcap.com/currencies/hegic/", "https://coinmarketcap.com/currencies/hegic/")</f>
        <v>https://coinmarketcap.com/currencies/hegic/</v>
      </c>
    </row>
    <row r="606" spans="1:2" x14ac:dyDescent="0.25">
      <c r="A606" t="s">
        <v>589</v>
      </c>
      <c r="B606" s="1" t="str">
        <f>HYPERLINK("https://coinmarketcap.com/currencies/populous/", "https://coinmarketcap.com/currencies/populous/")</f>
        <v>https://coinmarketcap.com/currencies/populous/</v>
      </c>
    </row>
    <row r="607" spans="1:2" x14ac:dyDescent="0.25">
      <c r="A607" t="s">
        <v>590</v>
      </c>
      <c r="B607" s="1" t="str">
        <f>HYPERLINK("https://coinmarketcap.com/currencies/fractal/", "https://coinmarketcap.com/currencies/fractal/")</f>
        <v>https://coinmarketcap.com/currencies/fractal/</v>
      </c>
    </row>
    <row r="608" spans="1:2" x14ac:dyDescent="0.25">
      <c r="A608" t="s">
        <v>591</v>
      </c>
      <c r="B608" s="1" t="str">
        <f>HYPERLINK("https://coinmarketcap.com/currencies/dragonchain/", "https://coinmarketcap.com/currencies/dragonchain/")</f>
        <v>https://coinmarketcap.com/currencies/dragonchain/</v>
      </c>
    </row>
    <row r="609" spans="1:2" x14ac:dyDescent="0.25">
      <c r="A609" t="s">
        <v>592</v>
      </c>
      <c r="B609" s="1" t="str">
        <f>HYPERLINK("https://coinmarketcap.com/currencies/alpaca-finance/", "https://coinmarketcap.com/currencies/alpaca-finance/")</f>
        <v>https://coinmarketcap.com/currencies/alpaca-finance/</v>
      </c>
    </row>
    <row r="610" spans="1:2" x14ac:dyDescent="0.25">
      <c r="A610" t="s">
        <v>593</v>
      </c>
      <c r="B610" s="1" t="str">
        <f>HYPERLINK("https://coinmarketcap.com/currencies/aurory/", "https://coinmarketcap.com/currencies/aurory/")</f>
        <v>https://coinmarketcap.com/currencies/aurory/</v>
      </c>
    </row>
    <row r="611" spans="1:2" x14ac:dyDescent="0.25">
      <c r="A611" t="s">
        <v>594</v>
      </c>
      <c r="B611" s="1" t="str">
        <f>HYPERLINK("https://coinmarketcap.com/currencies/suterusu/", "https://coinmarketcap.com/currencies/suterusu/")</f>
        <v>https://coinmarketcap.com/currencies/suterusu/</v>
      </c>
    </row>
    <row r="612" spans="1:2" x14ac:dyDescent="0.25">
      <c r="A612" t="s">
        <v>595</v>
      </c>
      <c r="B612" s="1" t="str">
        <f>HYPERLINK("https://coinmarketcap.com/currencies/opacity/", "https://coinmarketcap.com/currencies/opacity/")</f>
        <v>https://coinmarketcap.com/currencies/opacity/</v>
      </c>
    </row>
    <row r="613" spans="1:2" x14ac:dyDescent="0.25">
      <c r="A613" t="s">
        <v>596</v>
      </c>
      <c r="B613" s="1" t="str">
        <f>HYPERLINK("https://coinmarketcap.com/currencies/effect-network/", "https://coinmarketcap.com/currencies/effect-network/")</f>
        <v>https://coinmarketcap.com/currencies/effect-network/</v>
      </c>
    </row>
    <row r="614" spans="1:2" x14ac:dyDescent="0.25">
      <c r="A614" t="s">
        <v>597</v>
      </c>
      <c r="B614" s="1" t="str">
        <f>HYPERLINK("https://coinmarketcap.com/currencies/tidal-finance/", "https://coinmarketcap.com/currencies/tidal-finance/")</f>
        <v>https://coinmarketcap.com/currencies/tidal-finance/</v>
      </c>
    </row>
    <row r="615" spans="1:2" x14ac:dyDescent="0.25">
      <c r="A615" t="s">
        <v>167</v>
      </c>
      <c r="B615" s="1" t="str">
        <f>HYPERLINK("https://coinmarketcap.com/currencies/bifrost/", "https://coinmarketcap.com/currencies/bifrost/")</f>
        <v>https://coinmarketcap.com/currencies/bifrost/</v>
      </c>
    </row>
    <row r="616" spans="1:2" x14ac:dyDescent="0.25">
      <c r="A616" t="s">
        <v>598</v>
      </c>
      <c r="B616" s="1" t="str">
        <f>HYPERLINK("https://coinmarketcap.com/currencies/indigg/", "https://coinmarketcap.com/currencies/indigg/")</f>
        <v>https://coinmarketcap.com/currencies/indigg/</v>
      </c>
    </row>
    <row r="617" spans="1:2" x14ac:dyDescent="0.25">
      <c r="A617" t="s">
        <v>599</v>
      </c>
      <c r="B617" s="1" t="str">
        <f>HYPERLINK("https://coinmarketcap.com/currencies/enzyme/", "https://coinmarketcap.com/currencies/enzyme/")</f>
        <v>https://coinmarketcap.com/currencies/enzyme/</v>
      </c>
    </row>
    <row r="618" spans="1:2" x14ac:dyDescent="0.25">
      <c r="A618" t="s">
        <v>600</v>
      </c>
      <c r="B618" s="1" t="str">
        <f>HYPERLINK("https://coinmarketcap.com/currencies/umbrella-network/", "https://coinmarketcap.com/currencies/umbrella-network/")</f>
        <v>https://coinmarketcap.com/currencies/umbrella-network/</v>
      </c>
    </row>
    <row r="619" spans="1:2" x14ac:dyDescent="0.25">
      <c r="A619" t="s">
        <v>601</v>
      </c>
      <c r="B619" s="1" t="str">
        <f>HYPERLINK("https://coinmarketcap.com/currencies/barnbridge/", "https://coinmarketcap.com/currencies/barnbridge/")</f>
        <v>https://coinmarketcap.com/currencies/barnbridge/</v>
      </c>
    </row>
    <row r="620" spans="1:2" x14ac:dyDescent="0.25">
      <c r="A620" t="s">
        <v>602</v>
      </c>
      <c r="B620" s="1" t="str">
        <f>HYPERLINK("https://coinmarketcap.com/currencies/binamon/", "https://coinmarketcap.com/currencies/binamon/")</f>
        <v>https://coinmarketcap.com/currencies/binamon/</v>
      </c>
    </row>
    <row r="621" spans="1:2" x14ac:dyDescent="0.25">
      <c r="A621" t="s">
        <v>603</v>
      </c>
      <c r="B621" s="1" t="str">
        <f>HYPERLINK("https://coinmarketcap.com/currencies/aion/", "https://coinmarketcap.com/currencies/aion/")</f>
        <v>https://coinmarketcap.com/currencies/aion/</v>
      </c>
    </row>
    <row r="622" spans="1:2" x14ac:dyDescent="0.25">
      <c r="A622" t="s">
        <v>604</v>
      </c>
      <c r="B622" s="1" t="str">
        <f>HYPERLINK("https://coinmarketcap.com/currencies/ambrosus/", "https://coinmarketcap.com/currencies/ambrosus/")</f>
        <v>https://coinmarketcap.com/currencies/ambrosus/</v>
      </c>
    </row>
    <row r="623" spans="1:2" x14ac:dyDescent="0.25">
      <c r="A623" t="s">
        <v>605</v>
      </c>
      <c r="B623" s="1" t="str">
        <f>HYPERLINK("https://coinmarketcap.com/currencies/calamari-network/", "https://coinmarketcap.com/currencies/calamari-network/")</f>
        <v>https://coinmarketcap.com/currencies/calamari-network/</v>
      </c>
    </row>
    <row r="624" spans="1:2" x14ac:dyDescent="0.25">
      <c r="A624" t="s">
        <v>606</v>
      </c>
      <c r="B624" s="1" t="str">
        <f>HYPERLINK("https://coinmarketcap.com/exchanges/kava-swap/", "https://coinmarketcap.com/exchanges/kava-swap/")</f>
        <v>https://coinmarketcap.com/exchanges/kava-swap/</v>
      </c>
    </row>
    <row r="625" spans="1:2" x14ac:dyDescent="0.25">
      <c r="A625" t="s">
        <v>607</v>
      </c>
      <c r="B625" s="1" t="str">
        <f>HYPERLINK("https://coinmarketcap.com/currencies/quarkchain/", "https://coinmarketcap.com/currencies/quarkchain/")</f>
        <v>https://coinmarketcap.com/currencies/quarkchain/</v>
      </c>
    </row>
    <row r="626" spans="1:2" x14ac:dyDescent="0.25">
      <c r="A626" t="s">
        <v>608</v>
      </c>
      <c r="B626" s="1" t="str">
        <f>HYPERLINK("https://coinmarketcap.com/currencies/pivx/", "https://coinmarketcap.com/currencies/pivx/")</f>
        <v>https://coinmarketcap.com/currencies/pivx/</v>
      </c>
    </row>
    <row r="627" spans="1:2" x14ac:dyDescent="0.25">
      <c r="A627" t="s">
        <v>609</v>
      </c>
      <c r="B627" s="1" t="str">
        <f>HYPERLINK("https://coinmarketcap.com/currencies/bns-token/", "https://coinmarketcap.com/currencies/bns-token/")</f>
        <v>https://coinmarketcap.com/currencies/bns-token/</v>
      </c>
    </row>
    <row r="628" spans="1:2" x14ac:dyDescent="0.25">
      <c r="A628" t="s">
        <v>610</v>
      </c>
      <c r="B628" s="1" t="str">
        <f>HYPERLINK("https://coinmarketcap.com/currencies/dock/", "https://coinmarketcap.com/currencies/dock/")</f>
        <v>https://coinmarketcap.com/currencies/dock/</v>
      </c>
    </row>
    <row r="629" spans="1:2" x14ac:dyDescent="0.25">
      <c r="A629" t="s">
        <v>611</v>
      </c>
      <c r="B629" s="1" t="str">
        <f>HYPERLINK("https://coinmarketcap.com/currencies/bitcoin-diamond/", "https://coinmarketcap.com/currencies/bitcoin-diamond/")</f>
        <v>https://coinmarketcap.com/currencies/bitcoin-diamond/</v>
      </c>
    </row>
    <row r="630" spans="1:2" x14ac:dyDescent="0.25">
      <c r="A630" t="s">
        <v>612</v>
      </c>
      <c r="B630" s="1" t="str">
        <f>HYPERLINK("https://coinmarketcap.com/currencies/orbs/", "https://coinmarketcap.com/currencies/orbs/")</f>
        <v>https://coinmarketcap.com/currencies/orbs/</v>
      </c>
    </row>
    <row r="631" spans="1:2" x14ac:dyDescent="0.25">
      <c r="A631" t="s">
        <v>613</v>
      </c>
      <c r="B631" s="1" t="str">
        <f>HYPERLINK("https://coinmarketcap.com/currencies/dexe/", "https://coinmarketcap.com/currencies/dexe/")</f>
        <v>https://coinmarketcap.com/currencies/dexe/</v>
      </c>
    </row>
    <row r="632" spans="1:2" x14ac:dyDescent="0.25">
      <c r="A632" t="s">
        <v>614</v>
      </c>
      <c r="B632" s="1" t="str">
        <f>HYPERLINK("https://coinmarketcap.com/currencies/riodefi/", "https://coinmarketcap.com/currencies/riodefi/")</f>
        <v>https://coinmarketcap.com/currencies/riodefi/</v>
      </c>
    </row>
    <row r="633" spans="1:2" x14ac:dyDescent="0.25">
      <c r="A633" t="s">
        <v>615</v>
      </c>
      <c r="B633" s="1" t="str">
        <f>HYPERLINK("https://coinmarketcap.com/currencies/lisk/", "https://coinmarketcap.com/currencies/lisk/")</f>
        <v>https://coinmarketcap.com/currencies/lisk/</v>
      </c>
    </row>
    <row r="634" spans="1:2" x14ac:dyDescent="0.25">
      <c r="A634" t="s">
        <v>616</v>
      </c>
      <c r="B634" s="1" t="str">
        <f>HYPERLINK("https://coinmarketcap.com/currencies/creditcoin/", "https://coinmarketcap.com/currencies/creditcoin/")</f>
        <v>https://coinmarketcap.com/currencies/creditcoin/</v>
      </c>
    </row>
    <row r="635" spans="1:2" x14ac:dyDescent="0.25">
      <c r="A635" t="s">
        <v>617</v>
      </c>
      <c r="B635" s="1" t="str">
        <f>HYPERLINK("https://coinmarketcap.com/currencies/civic/", "https://coinmarketcap.com/currencies/civic/")</f>
        <v>https://coinmarketcap.com/currencies/civic/</v>
      </c>
    </row>
    <row r="636" spans="1:2" x14ac:dyDescent="0.25">
      <c r="A636" t="s">
        <v>618</v>
      </c>
      <c r="B636" s="1" t="str">
        <f>HYPERLINK("https://coinmarketcap.com/currencies/gochain/", "https://coinmarketcap.com/currencies/gochain/")</f>
        <v>https://coinmarketcap.com/currencies/gochain/</v>
      </c>
    </row>
    <row r="637" spans="1:2" x14ac:dyDescent="0.25">
      <c r="A637" t="s">
        <v>619</v>
      </c>
      <c r="B637" s="1" t="str">
        <f>HYPERLINK("https://coinmarketcap.com/currencies/datx/", "https://coinmarketcap.com/currencies/datx/")</f>
        <v>https://coinmarketcap.com/currencies/datx/</v>
      </c>
    </row>
    <row r="638" spans="1:2" x14ac:dyDescent="0.25">
      <c r="A638" t="s">
        <v>620</v>
      </c>
      <c r="B638" s="1" t="str">
        <f>HYPERLINK("https://coinmarketcap.com/currencies/locktrip/", "https://coinmarketcap.com/currencies/locktrip/")</f>
        <v>https://coinmarketcap.com/currencies/locktrip/</v>
      </c>
    </row>
    <row r="639" spans="1:2" x14ac:dyDescent="0.25">
      <c r="A639" t="s">
        <v>621</v>
      </c>
      <c r="B639" s="1" t="str">
        <f>HYPERLINK("https://coinmarketcap.com/currencies/dose/", "https://coinmarketcap.com/currencies/dose/")</f>
        <v>https://coinmarketcap.com/currencies/dose/</v>
      </c>
    </row>
    <row r="640" spans="1:2" x14ac:dyDescent="0.25">
      <c r="A640" t="s">
        <v>622</v>
      </c>
      <c r="B640" s="1" t="str">
        <f>HYPERLINK("https://coinmarketcap.com/currencies/susd/", "https://coinmarketcap.com/currencies/susd/")</f>
        <v>https://coinmarketcap.com/currencies/susd/</v>
      </c>
    </row>
    <row r="641" spans="1:2" x14ac:dyDescent="0.25">
      <c r="A641" t="s">
        <v>623</v>
      </c>
      <c r="B641" s="1" t="str">
        <f>HYPERLINK("https://coinmarketcap.com/currencies/status/", "https://coinmarketcap.com/currencies/status/")</f>
        <v>https://coinmarketcap.com/currencies/status/</v>
      </c>
    </row>
    <row r="642" spans="1:2" x14ac:dyDescent="0.25">
      <c r="A642" t="s">
        <v>624</v>
      </c>
      <c r="B642" s="1" t="str">
        <f>HYPERLINK("https://coinmarketcap.com/currencies/augur/", "https://coinmarketcap.com/currencies/augur/")</f>
        <v>https://coinmarketcap.com/currencies/augur/</v>
      </c>
    </row>
    <row r="643" spans="1:2" x14ac:dyDescent="0.25">
      <c r="A643" t="s">
        <v>625</v>
      </c>
      <c r="B643" s="1" t="str">
        <f>HYPERLINK("https://coinmarketcap.com/currencies/rare-ball-shares/", "https://coinmarketcap.com/currencies/rare-ball-shares/")</f>
        <v>https://coinmarketcap.com/currencies/rare-ball-shares/</v>
      </c>
    </row>
    <row r="644" spans="1:2" x14ac:dyDescent="0.25">
      <c r="A644" t="s">
        <v>626</v>
      </c>
      <c r="B644" s="1" t="str">
        <f>HYPERLINK("https://coinmarketcap.com/currencies/super-rare-ball-shares/", "https://coinmarketcap.com/currencies/super-rare-ball-shares/")</f>
        <v>https://coinmarketcap.com/currencies/super-rare-ball-shares/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Şemsi Onat Yalçın</cp:lastModifiedBy>
  <dcterms:created xsi:type="dcterms:W3CDTF">2023-04-10T00:06:09Z</dcterms:created>
  <dcterms:modified xsi:type="dcterms:W3CDTF">2023-04-10T00:07:02Z</dcterms:modified>
</cp:coreProperties>
</file>