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E3" i="6" l="1"/>
  <c r="D3" i="6"/>
  <c r="C3" i="6"/>
  <c r="B3" i="6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Z247" i="1"/>
  <c r="AA247" i="1"/>
  <c r="AL247" i="1" s="1"/>
  <c r="AB247" i="1"/>
  <c r="AC247" i="1" s="1"/>
  <c r="AM247" i="1" s="1"/>
  <c r="AD247" i="1"/>
  <c r="AE247" i="1"/>
  <c r="AF247" i="1"/>
  <c r="AG247" i="1"/>
  <c r="AO247" i="1" s="1"/>
  <c r="AJ247" i="1"/>
  <c r="AK247" i="1"/>
  <c r="AN247" i="1"/>
  <c r="AP247" i="1"/>
  <c r="AQ247" i="1"/>
  <c r="AR247" i="1"/>
  <c r="Z248" i="1"/>
  <c r="AA248" i="1"/>
  <c r="AB248" i="1"/>
  <c r="AC248" i="1"/>
  <c r="AM248" i="1" s="1"/>
  <c r="AD248" i="1"/>
  <c r="AE248" i="1"/>
  <c r="AF251" i="1" s="1"/>
  <c r="AG251" i="1" s="1"/>
  <c r="AO251" i="1" s="1"/>
  <c r="AF248" i="1"/>
  <c r="AG248" i="1" s="1"/>
  <c r="AO248" i="1" s="1"/>
  <c r="AJ248" i="1"/>
  <c r="AK248" i="1"/>
  <c r="AL248" i="1"/>
  <c r="AN248" i="1"/>
  <c r="AP248" i="1"/>
  <c r="AQ248" i="1"/>
  <c r="AR248" i="1"/>
  <c r="AS248" i="1"/>
  <c r="Z249" i="1"/>
  <c r="AA249" i="1"/>
  <c r="AL249" i="1" s="1"/>
  <c r="AB249" i="1"/>
  <c r="AC249" i="1" s="1"/>
  <c r="AM249" i="1" s="1"/>
  <c r="AD249" i="1"/>
  <c r="AE249" i="1"/>
  <c r="AF249" i="1"/>
  <c r="AG249" i="1"/>
  <c r="AO249" i="1" s="1"/>
  <c r="AJ249" i="1"/>
  <c r="AK249" i="1"/>
  <c r="AN249" i="1"/>
  <c r="AP249" i="1"/>
  <c r="AQ249" i="1"/>
  <c r="AR249" i="1"/>
  <c r="Z250" i="1"/>
  <c r="AA250" i="1"/>
  <c r="AD250" i="1"/>
  <c r="AE250" i="1"/>
  <c r="AF250" i="1"/>
  <c r="AG250" i="1" s="1"/>
  <c r="AO250" i="1" s="1"/>
  <c r="AJ250" i="1"/>
  <c r="AK250" i="1"/>
  <c r="AL250" i="1"/>
  <c r="AN250" i="1"/>
  <c r="AP250" i="1"/>
  <c r="AQ250" i="1"/>
  <c r="AR250" i="1"/>
  <c r="Z251" i="1"/>
  <c r="AA251" i="1"/>
  <c r="AB254" i="1" s="1"/>
  <c r="AB251" i="1"/>
  <c r="AS251" i="1" s="1"/>
  <c r="AD251" i="1"/>
  <c r="AE251" i="1"/>
  <c r="AJ251" i="1"/>
  <c r="AK251" i="1"/>
  <c r="AL251" i="1"/>
  <c r="AN251" i="1"/>
  <c r="AP251" i="1"/>
  <c r="AQ251" i="1"/>
  <c r="AR251" i="1"/>
  <c r="Z252" i="1"/>
  <c r="AA252" i="1" s="1"/>
  <c r="AD252" i="1"/>
  <c r="AE252" i="1"/>
  <c r="AF255" i="1" s="1"/>
  <c r="AG255" i="1" s="1"/>
  <c r="AO255" i="1" s="1"/>
  <c r="AF252" i="1"/>
  <c r="AG252" i="1"/>
  <c r="AO252" i="1" s="1"/>
  <c r="AJ252" i="1"/>
  <c r="AK252" i="1"/>
  <c r="AN252" i="1"/>
  <c r="AP252" i="1"/>
  <c r="AQ252" i="1"/>
  <c r="Z253" i="1"/>
  <c r="AA253" i="1"/>
  <c r="AB253" i="1"/>
  <c r="AS253" i="1" s="1"/>
  <c r="AC253" i="1"/>
  <c r="AD253" i="1"/>
  <c r="AE253" i="1"/>
  <c r="AF256" i="1" s="1"/>
  <c r="AG256" i="1" s="1"/>
  <c r="AO256" i="1" s="1"/>
  <c r="AF253" i="1"/>
  <c r="AG253" i="1" s="1"/>
  <c r="AO253" i="1" s="1"/>
  <c r="AJ253" i="1"/>
  <c r="AK253" i="1"/>
  <c r="AL253" i="1"/>
  <c r="AM253" i="1"/>
  <c r="AN253" i="1"/>
  <c r="AP253" i="1"/>
  <c r="AQ253" i="1"/>
  <c r="AR253" i="1"/>
  <c r="Z254" i="1"/>
  <c r="AA254" i="1"/>
  <c r="AL254" i="1" s="1"/>
  <c r="AD254" i="1"/>
  <c r="AH247" i="1" s="1"/>
  <c r="AI247" i="1" s="1"/>
  <c r="AF254" i="1"/>
  <c r="AG254" i="1" s="1"/>
  <c r="AO254" i="1" s="1"/>
  <c r="AJ254" i="1"/>
  <c r="AK254" i="1"/>
  <c r="AN254" i="1"/>
  <c r="AP254" i="1"/>
  <c r="AQ254" i="1"/>
  <c r="AR254" i="1"/>
  <c r="Z255" i="1"/>
  <c r="AA255" i="1"/>
  <c r="AB258" i="1" s="1"/>
  <c r="AD255" i="1"/>
  <c r="AH248" i="1" s="1"/>
  <c r="AI248" i="1" s="1"/>
  <c r="AJ255" i="1"/>
  <c r="AK255" i="1"/>
  <c r="AL255" i="1"/>
  <c r="AN255" i="1"/>
  <c r="AP255" i="1"/>
  <c r="AQ255" i="1"/>
  <c r="AR255" i="1"/>
  <c r="Z256" i="1"/>
  <c r="AA256" i="1" s="1"/>
  <c r="AB256" i="1"/>
  <c r="AS256" i="1" s="1"/>
  <c r="AD256" i="1"/>
  <c r="AH249" i="1" s="1"/>
  <c r="AE256" i="1"/>
  <c r="AF259" i="1" s="1"/>
  <c r="AG259" i="1" s="1"/>
  <c r="AO259" i="1" s="1"/>
  <c r="AJ256" i="1"/>
  <c r="AK256" i="1"/>
  <c r="AN256" i="1"/>
  <c r="AP256" i="1"/>
  <c r="AQ256" i="1"/>
  <c r="Z257" i="1"/>
  <c r="AA257" i="1" s="1"/>
  <c r="AD257" i="1"/>
  <c r="AH250" i="1" s="1"/>
  <c r="AI250" i="1" s="1"/>
  <c r="AE257" i="1"/>
  <c r="AF260" i="1" s="1"/>
  <c r="AG260" i="1" s="1"/>
  <c r="AJ257" i="1"/>
  <c r="AK257" i="1"/>
  <c r="AN257" i="1"/>
  <c r="AP257" i="1"/>
  <c r="AQ257" i="1"/>
  <c r="AR257" i="1"/>
  <c r="AJ258" i="1"/>
  <c r="AK258" i="1"/>
  <c r="AN258" i="1"/>
  <c r="AP258" i="1"/>
  <c r="AQ258" i="1"/>
  <c r="AJ259" i="1"/>
  <c r="AK259" i="1"/>
  <c r="AN259" i="1"/>
  <c r="AP259" i="1"/>
  <c r="AQ259" i="1"/>
  <c r="Z234" i="1"/>
  <c r="AA234" i="1" s="1"/>
  <c r="AB234" i="1"/>
  <c r="AC234" i="1" s="1"/>
  <c r="AM234" i="1" s="1"/>
  <c r="AD234" i="1"/>
  <c r="AE234" i="1"/>
  <c r="AF237" i="1" s="1"/>
  <c r="AG237" i="1" s="1"/>
  <c r="AO237" i="1" s="1"/>
  <c r="AF234" i="1"/>
  <c r="AG234" i="1"/>
  <c r="AJ234" i="1"/>
  <c r="AK234" i="1"/>
  <c r="AN234" i="1"/>
  <c r="AO234" i="1"/>
  <c r="AP234" i="1"/>
  <c r="AQ234" i="1"/>
  <c r="AR234" i="1"/>
  <c r="AS234" i="1"/>
  <c r="Z235" i="1"/>
  <c r="AA235" i="1"/>
  <c r="AL235" i="1" s="1"/>
  <c r="AB235" i="1"/>
  <c r="AC235" i="1"/>
  <c r="AM235" i="1" s="1"/>
  <c r="AD235" i="1"/>
  <c r="AE235" i="1" s="1"/>
  <c r="AF238" i="1" s="1"/>
  <c r="AG238" i="1" s="1"/>
  <c r="AO238" i="1" s="1"/>
  <c r="AF235" i="1"/>
  <c r="AG235" i="1" s="1"/>
  <c r="AO235" i="1" s="1"/>
  <c r="AJ235" i="1"/>
  <c r="AK235" i="1"/>
  <c r="AN235" i="1"/>
  <c r="AP235" i="1"/>
  <c r="AQ235" i="1"/>
  <c r="AR235" i="1"/>
  <c r="AS235" i="1"/>
  <c r="Z236" i="1"/>
  <c r="AA236" i="1" s="1"/>
  <c r="AB236" i="1"/>
  <c r="AC236" i="1" s="1"/>
  <c r="AM236" i="1" s="1"/>
  <c r="AD236" i="1"/>
  <c r="AE236" i="1"/>
  <c r="AF239" i="1" s="1"/>
  <c r="AG239" i="1" s="1"/>
  <c r="AO239" i="1" s="1"/>
  <c r="AF236" i="1"/>
  <c r="AG236" i="1"/>
  <c r="AJ236" i="1"/>
  <c r="AK236" i="1"/>
  <c r="AN236" i="1"/>
  <c r="AO236" i="1"/>
  <c r="AP236" i="1"/>
  <c r="AQ236" i="1"/>
  <c r="AR236" i="1"/>
  <c r="Z237" i="1"/>
  <c r="AA237" i="1"/>
  <c r="AL237" i="1" s="1"/>
  <c r="AD237" i="1"/>
  <c r="AE237" i="1" s="1"/>
  <c r="AF240" i="1" s="1"/>
  <c r="AG240" i="1" s="1"/>
  <c r="AO240" i="1" s="1"/>
  <c r="AJ237" i="1"/>
  <c r="AK237" i="1"/>
  <c r="AN237" i="1"/>
  <c r="AP237" i="1"/>
  <c r="AQ237" i="1"/>
  <c r="AR237" i="1"/>
  <c r="Z238" i="1"/>
  <c r="AA238" i="1" s="1"/>
  <c r="AD238" i="1"/>
  <c r="AE238" i="1"/>
  <c r="AF241" i="1" s="1"/>
  <c r="AG241" i="1" s="1"/>
  <c r="AO241" i="1" s="1"/>
  <c r="AJ238" i="1"/>
  <c r="AK238" i="1"/>
  <c r="AN238" i="1"/>
  <c r="AP238" i="1"/>
  <c r="AQ238" i="1"/>
  <c r="AR238" i="1"/>
  <c r="Z239" i="1"/>
  <c r="AA239" i="1"/>
  <c r="AL239" i="1" s="1"/>
  <c r="AD239" i="1"/>
  <c r="AE239" i="1" s="1"/>
  <c r="AF242" i="1" s="1"/>
  <c r="AG242" i="1" s="1"/>
  <c r="AO242" i="1" s="1"/>
  <c r="AJ239" i="1"/>
  <c r="AK239" i="1"/>
  <c r="AN239" i="1"/>
  <c r="AP239" i="1"/>
  <c r="AQ239" i="1"/>
  <c r="AR239" i="1"/>
  <c r="Z240" i="1"/>
  <c r="AA240" i="1" s="1"/>
  <c r="AD240" i="1"/>
  <c r="AE240" i="1"/>
  <c r="AF243" i="1" s="1"/>
  <c r="AG243" i="1" s="1"/>
  <c r="AO243" i="1" s="1"/>
  <c r="AJ240" i="1"/>
  <c r="AK240" i="1"/>
  <c r="AN240" i="1"/>
  <c r="AP240" i="1"/>
  <c r="AQ240" i="1"/>
  <c r="AR240" i="1"/>
  <c r="Z241" i="1"/>
  <c r="AA241" i="1"/>
  <c r="AL241" i="1" s="1"/>
  <c r="AD241" i="1"/>
  <c r="AH234" i="1" s="1"/>
  <c r="AJ241" i="1"/>
  <c r="AK241" i="1"/>
  <c r="AN241" i="1"/>
  <c r="AP241" i="1"/>
  <c r="AQ241" i="1"/>
  <c r="AR241" i="1"/>
  <c r="Z242" i="1"/>
  <c r="AA242" i="1" s="1"/>
  <c r="AD242" i="1"/>
  <c r="AH235" i="1" s="1"/>
  <c r="AE242" i="1"/>
  <c r="AF245" i="1" s="1"/>
  <c r="AG245" i="1" s="1"/>
  <c r="AO245" i="1" s="1"/>
  <c r="AJ242" i="1"/>
  <c r="AK242" i="1"/>
  <c r="AN242" i="1"/>
  <c r="AP242" i="1"/>
  <c r="AQ242" i="1"/>
  <c r="AR242" i="1"/>
  <c r="Z243" i="1"/>
  <c r="AA243" i="1"/>
  <c r="AL243" i="1" s="1"/>
  <c r="AD243" i="1"/>
  <c r="AH236" i="1" s="1"/>
  <c r="AJ243" i="1"/>
  <c r="AK243" i="1"/>
  <c r="AN243" i="1"/>
  <c r="AP243" i="1"/>
  <c r="AQ243" i="1"/>
  <c r="AR243" i="1"/>
  <c r="Z244" i="1"/>
  <c r="AA244" i="1" s="1"/>
  <c r="AD244" i="1"/>
  <c r="AH237" i="1" s="1"/>
  <c r="AE244" i="1"/>
  <c r="AJ244" i="1"/>
  <c r="AK244" i="1"/>
  <c r="AN244" i="1"/>
  <c r="AP244" i="1"/>
  <c r="AQ244" i="1"/>
  <c r="AR244" i="1"/>
  <c r="Z245" i="1"/>
  <c r="AA245" i="1"/>
  <c r="AL245" i="1" s="1"/>
  <c r="AD245" i="1"/>
  <c r="AH238" i="1" s="1"/>
  <c r="AI238" i="1" s="1"/>
  <c r="AJ245" i="1"/>
  <c r="AK245" i="1"/>
  <c r="AN245" i="1"/>
  <c r="AP245" i="1"/>
  <c r="AQ245" i="1"/>
  <c r="AR245" i="1"/>
  <c r="Z246" i="1"/>
  <c r="AA246" i="1" s="1"/>
  <c r="AD246" i="1"/>
  <c r="AH239" i="1" s="1"/>
  <c r="AI239" i="1" s="1"/>
  <c r="AE246" i="1"/>
  <c r="AJ246" i="1"/>
  <c r="AK246" i="1"/>
  <c r="AN246" i="1"/>
  <c r="AP246" i="1"/>
  <c r="AQ246" i="1"/>
  <c r="AR246" i="1"/>
  <c r="AH240" i="1"/>
  <c r="AI240" i="1" s="1"/>
  <c r="AH242" i="1"/>
  <c r="AI242" i="1" s="1"/>
  <c r="AH243" i="1"/>
  <c r="AI243" i="1" s="1"/>
  <c r="AH244" i="1"/>
  <c r="AI244" i="1" s="1"/>
  <c r="AH246" i="1"/>
  <c r="P257" i="1"/>
  <c r="R257" i="1"/>
  <c r="S257" i="1"/>
  <c r="T257" i="1" s="1"/>
  <c r="P258" i="1"/>
  <c r="Q257" i="1" s="1"/>
  <c r="Q258" i="1"/>
  <c r="R258" i="1"/>
  <c r="S258" i="1"/>
  <c r="T258" i="1" s="1"/>
  <c r="P259" i="1"/>
  <c r="R259" i="1"/>
  <c r="S259" i="1"/>
  <c r="T259" i="1"/>
  <c r="P260" i="1"/>
  <c r="Q259" i="1" s="1"/>
  <c r="R260" i="1"/>
  <c r="S260" i="1"/>
  <c r="T260" i="1"/>
  <c r="P251" i="1"/>
  <c r="R251" i="1"/>
  <c r="S251" i="1"/>
  <c r="T251" i="1" s="1"/>
  <c r="P252" i="1"/>
  <c r="Q251" i="1" s="1"/>
  <c r="Q252" i="1"/>
  <c r="R252" i="1"/>
  <c r="S252" i="1"/>
  <c r="T252" i="1"/>
  <c r="P253" i="1"/>
  <c r="R253" i="1"/>
  <c r="S253" i="1"/>
  <c r="T253" i="1"/>
  <c r="P254" i="1"/>
  <c r="Q253" i="1" s="1"/>
  <c r="R254" i="1"/>
  <c r="S254" i="1"/>
  <c r="T254" i="1"/>
  <c r="P255" i="1"/>
  <c r="Q254" i="1" s="1"/>
  <c r="R255" i="1"/>
  <c r="S255" i="1"/>
  <c r="T255" i="1" s="1"/>
  <c r="P256" i="1"/>
  <c r="Q255" i="1" s="1"/>
  <c r="R256" i="1"/>
  <c r="S256" i="1"/>
  <c r="T256" i="1"/>
  <c r="Q256" i="1"/>
  <c r="P243" i="1"/>
  <c r="R243" i="1"/>
  <c r="S243" i="1"/>
  <c r="T243" i="1" s="1"/>
  <c r="P244" i="1"/>
  <c r="Q243" i="1" s="1"/>
  <c r="Q244" i="1"/>
  <c r="R244" i="1"/>
  <c r="S244" i="1"/>
  <c r="T244" i="1" s="1"/>
  <c r="P245" i="1"/>
  <c r="R245" i="1"/>
  <c r="S245" i="1"/>
  <c r="T249" i="1" s="1"/>
  <c r="T245" i="1"/>
  <c r="P246" i="1"/>
  <c r="Q245" i="1" s="1"/>
  <c r="R246" i="1"/>
  <c r="S246" i="1"/>
  <c r="T246" i="1"/>
  <c r="P247" i="1"/>
  <c r="Q246" i="1" s="1"/>
  <c r="R247" i="1"/>
  <c r="S247" i="1"/>
  <c r="T247" i="1" s="1"/>
  <c r="P248" i="1"/>
  <c r="R248" i="1"/>
  <c r="S248" i="1"/>
  <c r="T248" i="1"/>
  <c r="P249" i="1"/>
  <c r="Q248" i="1" s="1"/>
  <c r="Q249" i="1"/>
  <c r="R249" i="1"/>
  <c r="S249" i="1"/>
  <c r="P250" i="1"/>
  <c r="Q250" i="1"/>
  <c r="R250" i="1"/>
  <c r="S250" i="1"/>
  <c r="T250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AL256" i="1" l="1"/>
  <c r="AB259" i="1"/>
  <c r="AC254" i="1"/>
  <c r="AM254" i="1" s="1"/>
  <c r="AS254" i="1"/>
  <c r="AL257" i="1"/>
  <c r="AB260" i="1"/>
  <c r="AS258" i="1"/>
  <c r="AC258" i="1"/>
  <c r="AM258" i="1" s="1"/>
  <c r="AB255" i="1"/>
  <c r="AL252" i="1"/>
  <c r="AR256" i="1"/>
  <c r="AB250" i="1"/>
  <c r="AC256" i="1"/>
  <c r="AM256" i="1" s="1"/>
  <c r="AE255" i="1"/>
  <c r="AF258" i="1" s="1"/>
  <c r="AG258" i="1" s="1"/>
  <c r="AO258" i="1" s="1"/>
  <c r="AB257" i="1"/>
  <c r="AB252" i="1"/>
  <c r="AR252" i="1"/>
  <c r="AE254" i="1"/>
  <c r="AF257" i="1" s="1"/>
  <c r="AG257" i="1" s="1"/>
  <c r="AO257" i="1" s="1"/>
  <c r="AC251" i="1"/>
  <c r="AM251" i="1" s="1"/>
  <c r="AS249" i="1"/>
  <c r="AS247" i="1"/>
  <c r="AL242" i="1"/>
  <c r="AB245" i="1"/>
  <c r="AL236" i="1"/>
  <c r="AB239" i="1"/>
  <c r="AL240" i="1"/>
  <c r="AB243" i="1"/>
  <c r="AL246" i="1"/>
  <c r="AL238" i="1"/>
  <c r="AB241" i="1"/>
  <c r="AL244" i="1"/>
  <c r="AI246" i="1"/>
  <c r="AL234" i="1"/>
  <c r="AB237" i="1"/>
  <c r="AH245" i="1"/>
  <c r="AI245" i="1" s="1"/>
  <c r="AH241" i="1"/>
  <c r="AI241" i="1" s="1"/>
  <c r="AS236" i="1"/>
  <c r="AB246" i="1"/>
  <c r="AB244" i="1"/>
  <c r="AB242" i="1"/>
  <c r="AB240" i="1"/>
  <c r="AB238" i="1"/>
  <c r="AE245" i="1"/>
  <c r="AE243" i="1"/>
  <c r="AF246" i="1" s="1"/>
  <c r="AG246" i="1" s="1"/>
  <c r="AO246" i="1" s="1"/>
  <c r="AE241" i="1"/>
  <c r="AF244" i="1" s="1"/>
  <c r="AG244" i="1" s="1"/>
  <c r="AO244" i="1" s="1"/>
  <c r="Q247" i="1"/>
  <c r="Z233" i="1"/>
  <c r="AA233" i="1" s="1"/>
  <c r="AD233" i="1"/>
  <c r="AE233" i="1" s="1"/>
  <c r="AF233" i="1"/>
  <c r="AG233" i="1"/>
  <c r="AH233" i="1"/>
  <c r="AI233" i="1" s="1"/>
  <c r="AJ233" i="1"/>
  <c r="AK233" i="1"/>
  <c r="AN233" i="1"/>
  <c r="AO233" i="1"/>
  <c r="AP233" i="1"/>
  <c r="AH229" i="1"/>
  <c r="AI229" i="1" s="1"/>
  <c r="Z225" i="1"/>
  <c r="AR225" i="1" s="1"/>
  <c r="AD225" i="1"/>
  <c r="AE225" i="1"/>
  <c r="AF225" i="1"/>
  <c r="AG225" i="1"/>
  <c r="AJ225" i="1"/>
  <c r="AK225" i="1"/>
  <c r="AN225" i="1"/>
  <c r="AO225" i="1"/>
  <c r="AP225" i="1"/>
  <c r="Z226" i="1"/>
  <c r="AR226" i="1" s="1"/>
  <c r="AA226" i="1"/>
  <c r="AL226" i="1" s="1"/>
  <c r="AD226" i="1"/>
  <c r="AE226" i="1"/>
  <c r="AF229" i="1" s="1"/>
  <c r="AG229" i="1" s="1"/>
  <c r="AO229" i="1" s="1"/>
  <c r="AF226" i="1"/>
  <c r="AG226" i="1" s="1"/>
  <c r="AO226" i="1" s="1"/>
  <c r="AJ226" i="1"/>
  <c r="AK226" i="1"/>
  <c r="AN226" i="1"/>
  <c r="AP226" i="1"/>
  <c r="AQ226" i="1"/>
  <c r="Z227" i="1"/>
  <c r="AA227" i="1" s="1"/>
  <c r="AL227" i="1" s="1"/>
  <c r="AD227" i="1"/>
  <c r="AE227" i="1"/>
  <c r="AF227" i="1"/>
  <c r="AG227" i="1"/>
  <c r="AJ227" i="1"/>
  <c r="AK227" i="1"/>
  <c r="AN227" i="1"/>
  <c r="AO227" i="1"/>
  <c r="AP227" i="1"/>
  <c r="AR227" i="1"/>
  <c r="Z228" i="1"/>
  <c r="AR228" i="1" s="1"/>
  <c r="AD228" i="1"/>
  <c r="AE228" i="1"/>
  <c r="AF231" i="1" s="1"/>
  <c r="AG231" i="1" s="1"/>
  <c r="AO231" i="1" s="1"/>
  <c r="AF228" i="1"/>
  <c r="AG228" i="1" s="1"/>
  <c r="AO228" i="1" s="1"/>
  <c r="AJ228" i="1"/>
  <c r="AK228" i="1"/>
  <c r="AN228" i="1"/>
  <c r="AP228" i="1"/>
  <c r="Z229" i="1"/>
  <c r="AA229" i="1" s="1"/>
  <c r="AL229" i="1" s="1"/>
  <c r="AD229" i="1"/>
  <c r="AE229" i="1"/>
  <c r="AJ229" i="1"/>
  <c r="AK229" i="1"/>
  <c r="AN229" i="1"/>
  <c r="AP229" i="1"/>
  <c r="AR229" i="1"/>
  <c r="Z230" i="1"/>
  <c r="AR230" i="1" s="1"/>
  <c r="AD230" i="1"/>
  <c r="AE230" i="1"/>
  <c r="AF230" i="1"/>
  <c r="AG230" i="1" s="1"/>
  <c r="AO230" i="1" s="1"/>
  <c r="AJ230" i="1"/>
  <c r="AK230" i="1"/>
  <c r="AN230" i="1"/>
  <c r="AP230" i="1"/>
  <c r="AQ230" i="1"/>
  <c r="Z231" i="1"/>
  <c r="AR231" i="1" s="1"/>
  <c r="AA231" i="1"/>
  <c r="AL231" i="1" s="1"/>
  <c r="AD231" i="1"/>
  <c r="AE231" i="1"/>
  <c r="AJ231" i="1"/>
  <c r="AK231" i="1"/>
  <c r="AN231" i="1"/>
  <c r="AP231" i="1"/>
  <c r="AQ231" i="1"/>
  <c r="Z232" i="1"/>
  <c r="AR232" i="1" s="1"/>
  <c r="AD232" i="1"/>
  <c r="AH225" i="1" s="1"/>
  <c r="AI225" i="1" s="1"/>
  <c r="AE232" i="1"/>
  <c r="AF232" i="1"/>
  <c r="AG232" i="1" s="1"/>
  <c r="AO232" i="1" s="1"/>
  <c r="AJ232" i="1"/>
  <c r="AK232" i="1"/>
  <c r="AN232" i="1"/>
  <c r="AP232" i="1"/>
  <c r="AH226" i="1"/>
  <c r="AI226" i="1" s="1"/>
  <c r="AH228" i="1"/>
  <c r="AI228" i="1" s="1"/>
  <c r="AH230" i="1"/>
  <c r="AI234" i="1" s="1"/>
  <c r="AH232" i="1"/>
  <c r="AI236" i="1" s="1"/>
  <c r="Z216" i="1"/>
  <c r="AD216" i="1"/>
  <c r="AE216" i="1"/>
  <c r="AF219" i="1" s="1"/>
  <c r="AG219" i="1" s="1"/>
  <c r="AO219" i="1" s="1"/>
  <c r="AF216" i="1"/>
  <c r="AG216" i="1" s="1"/>
  <c r="AO216" i="1" s="1"/>
  <c r="AJ216" i="1"/>
  <c r="AK216" i="1"/>
  <c r="AN216" i="1"/>
  <c r="AP216" i="1"/>
  <c r="Z217" i="1"/>
  <c r="AR217" i="1" s="1"/>
  <c r="AD217" i="1"/>
  <c r="AE217" i="1" s="1"/>
  <c r="AF220" i="1" s="1"/>
  <c r="AG220" i="1" s="1"/>
  <c r="AO220" i="1" s="1"/>
  <c r="AF217" i="1"/>
  <c r="AG217" i="1" s="1"/>
  <c r="AO217" i="1" s="1"/>
  <c r="AJ217" i="1"/>
  <c r="AK217" i="1"/>
  <c r="AN217" i="1"/>
  <c r="AP217" i="1"/>
  <c r="Z218" i="1"/>
  <c r="AR218" i="1" s="1"/>
  <c r="AD218" i="1"/>
  <c r="AE218" i="1"/>
  <c r="AF221" i="1" s="1"/>
  <c r="AG221" i="1" s="1"/>
  <c r="AO221" i="1" s="1"/>
  <c r="AF218" i="1"/>
  <c r="AG218" i="1" s="1"/>
  <c r="AO218" i="1" s="1"/>
  <c r="AJ218" i="1"/>
  <c r="AK218" i="1"/>
  <c r="AN218" i="1"/>
  <c r="AP218" i="1"/>
  <c r="Z219" i="1"/>
  <c r="AR219" i="1" s="1"/>
  <c r="AD219" i="1"/>
  <c r="AE219" i="1"/>
  <c r="AF222" i="1" s="1"/>
  <c r="AG222" i="1" s="1"/>
  <c r="AO222" i="1" s="1"/>
  <c r="AH219" i="1"/>
  <c r="AJ219" i="1"/>
  <c r="AK219" i="1"/>
  <c r="AN219" i="1"/>
  <c r="AP219" i="1"/>
  <c r="Z220" i="1"/>
  <c r="AR220" i="1" s="1"/>
  <c r="AD220" i="1"/>
  <c r="AE220" i="1"/>
  <c r="AF223" i="1" s="1"/>
  <c r="AG223" i="1" s="1"/>
  <c r="AO223" i="1" s="1"/>
  <c r="AJ220" i="1"/>
  <c r="AK220" i="1"/>
  <c r="AN220" i="1"/>
  <c r="AP220" i="1"/>
  <c r="Z221" i="1"/>
  <c r="AR221" i="1" s="1"/>
  <c r="AA221" i="1"/>
  <c r="AL221" i="1" s="1"/>
  <c r="AD221" i="1"/>
  <c r="AE221" i="1"/>
  <c r="AF224" i="1" s="1"/>
  <c r="AG224" i="1" s="1"/>
  <c r="AO224" i="1" s="1"/>
  <c r="AH221" i="1"/>
  <c r="AJ221" i="1"/>
  <c r="AK221" i="1"/>
  <c r="AN221" i="1"/>
  <c r="AP221" i="1"/>
  <c r="Z222" i="1"/>
  <c r="AR222" i="1" s="1"/>
  <c r="AD222" i="1"/>
  <c r="AE222" i="1"/>
  <c r="AJ222" i="1"/>
  <c r="AK222" i="1"/>
  <c r="AN222" i="1"/>
  <c r="AP222" i="1"/>
  <c r="Z223" i="1"/>
  <c r="AA223" i="1" s="1"/>
  <c r="AD223" i="1"/>
  <c r="AH216" i="1" s="1"/>
  <c r="AE223" i="1"/>
  <c r="AH223" i="1"/>
  <c r="AI223" i="1" s="1"/>
  <c r="AJ223" i="1"/>
  <c r="AK223" i="1"/>
  <c r="AN223" i="1"/>
  <c r="AP223" i="1"/>
  <c r="Z224" i="1"/>
  <c r="AR224" i="1" s="1"/>
  <c r="AD224" i="1"/>
  <c r="AH217" i="1" s="1"/>
  <c r="AE224" i="1"/>
  <c r="AJ224" i="1"/>
  <c r="AK224" i="1"/>
  <c r="AN224" i="1"/>
  <c r="AP224" i="1"/>
  <c r="AH218" i="1"/>
  <c r="AH220" i="1"/>
  <c r="AI220" i="1" s="1"/>
  <c r="AH222" i="1"/>
  <c r="AH224" i="1"/>
  <c r="AI224" i="1" s="1"/>
  <c r="P242" i="1"/>
  <c r="Q241" i="1" s="1"/>
  <c r="R242" i="1"/>
  <c r="S242" i="1"/>
  <c r="P239" i="1"/>
  <c r="R239" i="1"/>
  <c r="S239" i="1"/>
  <c r="T239" i="1" s="1"/>
  <c r="P240" i="1"/>
  <c r="R240" i="1"/>
  <c r="S240" i="1"/>
  <c r="P241" i="1"/>
  <c r="Q240" i="1" s="1"/>
  <c r="R241" i="1"/>
  <c r="S241" i="1"/>
  <c r="T241" i="1" s="1"/>
  <c r="P228" i="1"/>
  <c r="AQ228" i="1" s="1"/>
  <c r="Q228" i="1"/>
  <c r="R228" i="1"/>
  <c r="S228" i="1"/>
  <c r="P229" i="1"/>
  <c r="AQ229" i="1" s="1"/>
  <c r="R229" i="1"/>
  <c r="S229" i="1"/>
  <c r="T229" i="1"/>
  <c r="P230" i="1"/>
  <c r="Q230" i="1"/>
  <c r="R230" i="1"/>
  <c r="S230" i="1"/>
  <c r="P231" i="1"/>
  <c r="R231" i="1"/>
  <c r="S231" i="1"/>
  <c r="T231" i="1" s="1"/>
  <c r="P232" i="1"/>
  <c r="AQ232" i="1" s="1"/>
  <c r="R232" i="1"/>
  <c r="S232" i="1"/>
  <c r="T232" i="1" s="1"/>
  <c r="P233" i="1"/>
  <c r="Q232" i="1" s="1"/>
  <c r="R233" i="1"/>
  <c r="S233" i="1"/>
  <c r="T233" i="1"/>
  <c r="P234" i="1"/>
  <c r="Q233" i="1" s="1"/>
  <c r="R234" i="1"/>
  <c r="S234" i="1"/>
  <c r="T234" i="1" s="1"/>
  <c r="P235" i="1"/>
  <c r="R235" i="1"/>
  <c r="S235" i="1"/>
  <c r="T235" i="1" s="1"/>
  <c r="P236" i="1"/>
  <c r="R236" i="1"/>
  <c r="S236" i="1"/>
  <c r="T236" i="1" s="1"/>
  <c r="P237" i="1"/>
  <c r="Q237" i="1"/>
  <c r="R237" i="1"/>
  <c r="S237" i="1"/>
  <c r="T237" i="1"/>
  <c r="P238" i="1"/>
  <c r="Q238" i="1"/>
  <c r="R238" i="1"/>
  <c r="S238" i="1"/>
  <c r="P223" i="1"/>
  <c r="AQ223" i="1" s="1"/>
  <c r="R223" i="1"/>
  <c r="S223" i="1"/>
  <c r="P224" i="1"/>
  <c r="AQ224" i="1" s="1"/>
  <c r="R224" i="1"/>
  <c r="S224" i="1"/>
  <c r="P225" i="1"/>
  <c r="R225" i="1"/>
  <c r="S225" i="1"/>
  <c r="P226" i="1"/>
  <c r="R226" i="1"/>
  <c r="S226" i="1"/>
  <c r="P227" i="1"/>
  <c r="Q227" i="1"/>
  <c r="R227" i="1"/>
  <c r="S227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AS260" i="1" l="1"/>
  <c r="AC260" i="1"/>
  <c r="AC257" i="1"/>
  <c r="AM257" i="1" s="1"/>
  <c r="AS257" i="1"/>
  <c r="AC250" i="1"/>
  <c r="AM250" i="1" s="1"/>
  <c r="AS250" i="1"/>
  <c r="AC259" i="1"/>
  <c r="AM259" i="1" s="1"/>
  <c r="AS259" i="1"/>
  <c r="AS255" i="1"/>
  <c r="AC255" i="1"/>
  <c r="AM255" i="1" s="1"/>
  <c r="AS252" i="1"/>
  <c r="AC252" i="1"/>
  <c r="AM252" i="1" s="1"/>
  <c r="AI249" i="1"/>
  <c r="AI237" i="1"/>
  <c r="AC240" i="1"/>
  <c r="AM240" i="1" s="1"/>
  <c r="AS240" i="1"/>
  <c r="AC244" i="1"/>
  <c r="AM244" i="1" s="1"/>
  <c r="AS244" i="1"/>
  <c r="AC242" i="1"/>
  <c r="AM242" i="1" s="1"/>
  <c r="AS242" i="1"/>
  <c r="AC243" i="1"/>
  <c r="AM243" i="1" s="1"/>
  <c r="AS243" i="1"/>
  <c r="AS245" i="1"/>
  <c r="AC245" i="1"/>
  <c r="AM245" i="1" s="1"/>
  <c r="AC246" i="1"/>
  <c r="AM246" i="1" s="1"/>
  <c r="AS246" i="1"/>
  <c r="AC241" i="1"/>
  <c r="AM241" i="1" s="1"/>
  <c r="AS241" i="1"/>
  <c r="AC239" i="1"/>
  <c r="AM239" i="1" s="1"/>
  <c r="AS239" i="1"/>
  <c r="AS237" i="1"/>
  <c r="AC237" i="1"/>
  <c r="AM237" i="1" s="1"/>
  <c r="AC238" i="1"/>
  <c r="AM238" i="1" s="1"/>
  <c r="AS238" i="1"/>
  <c r="AL223" i="1"/>
  <c r="AB226" i="1"/>
  <c r="Q231" i="1"/>
  <c r="AA222" i="1"/>
  <c r="AA225" i="1"/>
  <c r="AL225" i="1" s="1"/>
  <c r="Q226" i="1"/>
  <c r="Q234" i="1"/>
  <c r="T230" i="1"/>
  <c r="T228" i="1"/>
  <c r="AA230" i="1"/>
  <c r="AQ227" i="1"/>
  <c r="T240" i="1"/>
  <c r="AB229" i="1"/>
  <c r="AC229" i="1" s="1"/>
  <c r="AM229" i="1" s="1"/>
  <c r="Q236" i="1"/>
  <c r="Q229" i="1"/>
  <c r="Q242" i="1"/>
  <c r="AA224" i="1"/>
  <c r="AA220" i="1"/>
  <c r="AA232" i="1"/>
  <c r="Q235" i="1"/>
  <c r="Q239" i="1"/>
  <c r="T242" i="1"/>
  <c r="AQ225" i="1"/>
  <c r="AA228" i="1"/>
  <c r="AQ233" i="1"/>
  <c r="AL233" i="1"/>
  <c r="AH231" i="1"/>
  <c r="AI235" i="1" s="1"/>
  <c r="AI230" i="1"/>
  <c r="AH227" i="1"/>
  <c r="AR233" i="1"/>
  <c r="AI232" i="1"/>
  <c r="AB232" i="1"/>
  <c r="AB230" i="1"/>
  <c r="AB228" i="1"/>
  <c r="AI227" i="1"/>
  <c r="AI221" i="1"/>
  <c r="AI222" i="1"/>
  <c r="AR223" i="1"/>
  <c r="AB224" i="1"/>
  <c r="AR216" i="1"/>
  <c r="T238" i="1"/>
  <c r="T227" i="1"/>
  <c r="Z215" i="1"/>
  <c r="AR215" i="1" s="1"/>
  <c r="AD215" i="1"/>
  <c r="AE215" i="1"/>
  <c r="AF215" i="1"/>
  <c r="AG215" i="1"/>
  <c r="AJ215" i="1"/>
  <c r="AK215" i="1"/>
  <c r="AN215" i="1"/>
  <c r="AO215" i="1"/>
  <c r="AP215" i="1"/>
  <c r="AH215" i="1"/>
  <c r="AH212" i="1"/>
  <c r="AI216" i="1" s="1"/>
  <c r="Z213" i="1"/>
  <c r="AA217" i="1" s="1"/>
  <c r="AD213" i="1"/>
  <c r="AE213" i="1"/>
  <c r="AF213" i="1"/>
  <c r="AG213" i="1"/>
  <c r="AO213" i="1" s="1"/>
  <c r="AJ213" i="1"/>
  <c r="AK213" i="1"/>
  <c r="AN213" i="1"/>
  <c r="AP213" i="1"/>
  <c r="AR213" i="1"/>
  <c r="Z214" i="1"/>
  <c r="AD214" i="1"/>
  <c r="AE214" i="1" s="1"/>
  <c r="AF214" i="1"/>
  <c r="AG214" i="1" s="1"/>
  <c r="AO214" i="1" s="1"/>
  <c r="AJ214" i="1"/>
  <c r="AK214" i="1"/>
  <c r="AN214" i="1"/>
  <c r="AP214" i="1"/>
  <c r="AR214" i="1"/>
  <c r="AH209" i="1"/>
  <c r="Z205" i="1"/>
  <c r="AR205" i="1" s="1"/>
  <c r="AD205" i="1"/>
  <c r="AH198" i="1" s="1"/>
  <c r="AE205" i="1"/>
  <c r="AF208" i="1" s="1"/>
  <c r="AG208" i="1" s="1"/>
  <c r="AO208" i="1" s="1"/>
  <c r="AF205" i="1"/>
  <c r="AG205" i="1"/>
  <c r="AJ205" i="1"/>
  <c r="AK205" i="1"/>
  <c r="AN205" i="1"/>
  <c r="AO205" i="1"/>
  <c r="AP205" i="1"/>
  <c r="Z206" i="1"/>
  <c r="AR206" i="1" s="1"/>
  <c r="AD206" i="1"/>
  <c r="AH199" i="1" s="1"/>
  <c r="AE206" i="1"/>
  <c r="AF209" i="1" s="1"/>
  <c r="AG209" i="1" s="1"/>
  <c r="AO209" i="1" s="1"/>
  <c r="AF206" i="1"/>
  <c r="AG206" i="1" s="1"/>
  <c r="AO206" i="1" s="1"/>
  <c r="AJ206" i="1"/>
  <c r="AK206" i="1"/>
  <c r="AN206" i="1"/>
  <c r="AP206" i="1"/>
  <c r="Z207" i="1"/>
  <c r="AR207" i="1" s="1"/>
  <c r="AD207" i="1"/>
  <c r="AE207" i="1"/>
  <c r="AF210" i="1" s="1"/>
  <c r="AG210" i="1" s="1"/>
  <c r="AO210" i="1" s="1"/>
  <c r="AF207" i="1"/>
  <c r="AG207" i="1"/>
  <c r="AH207" i="1"/>
  <c r="AJ207" i="1"/>
  <c r="AK207" i="1"/>
  <c r="AN207" i="1"/>
  <c r="AO207" i="1"/>
  <c r="AP207" i="1"/>
  <c r="Z208" i="1"/>
  <c r="AR208" i="1" s="1"/>
  <c r="AD208" i="1"/>
  <c r="AE208" i="1"/>
  <c r="AF211" i="1" s="1"/>
  <c r="AG211" i="1" s="1"/>
  <c r="AO211" i="1" s="1"/>
  <c r="AJ208" i="1"/>
  <c r="AK208" i="1"/>
  <c r="AN208" i="1"/>
  <c r="AP208" i="1"/>
  <c r="Z209" i="1"/>
  <c r="AR209" i="1" s="1"/>
  <c r="AD209" i="1"/>
  <c r="AH202" i="1" s="1"/>
  <c r="AI202" i="1" s="1"/>
  <c r="AE209" i="1"/>
  <c r="AF212" i="1" s="1"/>
  <c r="AG212" i="1" s="1"/>
  <c r="AO212" i="1" s="1"/>
  <c r="AJ209" i="1"/>
  <c r="AK209" i="1"/>
  <c r="AN209" i="1"/>
  <c r="AP209" i="1"/>
  <c r="Z210" i="1"/>
  <c r="AR210" i="1" s="1"/>
  <c r="AD210" i="1"/>
  <c r="AE210" i="1"/>
  <c r="AJ210" i="1"/>
  <c r="AK210" i="1"/>
  <c r="AN210" i="1"/>
  <c r="AP210" i="1"/>
  <c r="Z211" i="1"/>
  <c r="AR211" i="1" s="1"/>
  <c r="AA211" i="1"/>
  <c r="AL211" i="1" s="1"/>
  <c r="AD211" i="1"/>
  <c r="AE211" i="1"/>
  <c r="AH211" i="1"/>
  <c r="AI211" i="1" s="1"/>
  <c r="AJ211" i="1"/>
  <c r="AK211" i="1"/>
  <c r="AN211" i="1"/>
  <c r="AP211" i="1"/>
  <c r="Z212" i="1"/>
  <c r="AR212" i="1" s="1"/>
  <c r="AD212" i="1"/>
  <c r="AH205" i="1" s="1"/>
  <c r="AE212" i="1"/>
  <c r="AJ212" i="1"/>
  <c r="AK212" i="1"/>
  <c r="AN212" i="1"/>
  <c r="AP212" i="1"/>
  <c r="AH206" i="1"/>
  <c r="AH208" i="1"/>
  <c r="AI208" i="1" s="1"/>
  <c r="AH210" i="1"/>
  <c r="AI210" i="1" s="1"/>
  <c r="Z196" i="1"/>
  <c r="AD196" i="1"/>
  <c r="AE196" i="1" s="1"/>
  <c r="AF199" i="1" s="1"/>
  <c r="AG199" i="1" s="1"/>
  <c r="AO199" i="1" s="1"/>
  <c r="AF196" i="1"/>
  <c r="AG196" i="1" s="1"/>
  <c r="AO196" i="1" s="1"/>
  <c r="AJ196" i="1"/>
  <c r="AK196" i="1"/>
  <c r="AN196" i="1"/>
  <c r="AP196" i="1"/>
  <c r="Z197" i="1"/>
  <c r="AD197" i="1"/>
  <c r="AE197" i="1" s="1"/>
  <c r="AF200" i="1" s="1"/>
  <c r="AG200" i="1" s="1"/>
  <c r="AO200" i="1" s="1"/>
  <c r="AF197" i="1"/>
  <c r="AG197" i="1"/>
  <c r="AJ197" i="1"/>
  <c r="AK197" i="1"/>
  <c r="AN197" i="1"/>
  <c r="AO197" i="1"/>
  <c r="AP197" i="1"/>
  <c r="Z198" i="1"/>
  <c r="AD198" i="1"/>
  <c r="AE198" i="1" s="1"/>
  <c r="AF201" i="1" s="1"/>
  <c r="AG201" i="1" s="1"/>
  <c r="AO201" i="1" s="1"/>
  <c r="AF198" i="1"/>
  <c r="AG198" i="1" s="1"/>
  <c r="AO198" i="1" s="1"/>
  <c r="AJ198" i="1"/>
  <c r="AK198" i="1"/>
  <c r="AN198" i="1"/>
  <c r="AP198" i="1"/>
  <c r="AR198" i="1"/>
  <c r="Z199" i="1"/>
  <c r="AD199" i="1"/>
  <c r="AE199" i="1" s="1"/>
  <c r="AF202" i="1" s="1"/>
  <c r="AG202" i="1" s="1"/>
  <c r="AO202" i="1" s="1"/>
  <c r="AJ199" i="1"/>
  <c r="AK199" i="1"/>
  <c r="AN199" i="1"/>
  <c r="AP199" i="1"/>
  <c r="Z200" i="1"/>
  <c r="AA200" i="1" s="1"/>
  <c r="AD200" i="1"/>
  <c r="AE200" i="1" s="1"/>
  <c r="AF203" i="1" s="1"/>
  <c r="AG203" i="1" s="1"/>
  <c r="AO203" i="1" s="1"/>
  <c r="AJ200" i="1"/>
  <c r="AK200" i="1"/>
  <c r="AN200" i="1"/>
  <c r="AP200" i="1"/>
  <c r="Z201" i="1"/>
  <c r="AA205" i="1" s="1"/>
  <c r="AL205" i="1" s="1"/>
  <c r="AD201" i="1"/>
  <c r="AE201" i="1" s="1"/>
  <c r="AF204" i="1" s="1"/>
  <c r="AG204" i="1" s="1"/>
  <c r="AO204" i="1" s="1"/>
  <c r="AJ201" i="1"/>
  <c r="AK201" i="1"/>
  <c r="AN201" i="1"/>
  <c r="AP201" i="1"/>
  <c r="Z202" i="1"/>
  <c r="AA202" i="1" s="1"/>
  <c r="AB205" i="1" s="1"/>
  <c r="AC205" i="1" s="1"/>
  <c r="AM205" i="1" s="1"/>
  <c r="AD202" i="1"/>
  <c r="AE202" i="1" s="1"/>
  <c r="AJ202" i="1"/>
  <c r="AK202" i="1"/>
  <c r="AN202" i="1"/>
  <c r="AP202" i="1"/>
  <c r="Z203" i="1"/>
  <c r="AA203" i="1" s="1"/>
  <c r="AB206" i="1" s="1"/>
  <c r="AD203" i="1"/>
  <c r="AH196" i="1" s="1"/>
  <c r="AH203" i="1"/>
  <c r="AJ203" i="1"/>
  <c r="AK203" i="1"/>
  <c r="AN203" i="1"/>
  <c r="AP203" i="1"/>
  <c r="Z204" i="1"/>
  <c r="AD204" i="1"/>
  <c r="AH197" i="1" s="1"/>
  <c r="AJ204" i="1"/>
  <c r="AK204" i="1"/>
  <c r="AN204" i="1"/>
  <c r="AP204" i="1"/>
  <c r="AH200" i="1"/>
  <c r="AI200" i="1" s="1"/>
  <c r="AH201" i="1"/>
  <c r="AI201" i="1" s="1"/>
  <c r="AH204" i="1"/>
  <c r="P205" i="1"/>
  <c r="Q208" i="1" s="1"/>
  <c r="P206" i="1"/>
  <c r="AQ206" i="1" s="1"/>
  <c r="P207" i="1"/>
  <c r="AQ207" i="1" s="1"/>
  <c r="P208" i="1"/>
  <c r="P209" i="1"/>
  <c r="AQ209" i="1" s="1"/>
  <c r="P210" i="1"/>
  <c r="AQ210" i="1" s="1"/>
  <c r="P211" i="1"/>
  <c r="P212" i="1"/>
  <c r="AQ212" i="1" s="1"/>
  <c r="P213" i="1"/>
  <c r="AQ213" i="1" s="1"/>
  <c r="P214" i="1"/>
  <c r="Q217" i="1" s="1"/>
  <c r="P215" i="1"/>
  <c r="Q214" i="1" s="1"/>
  <c r="P216" i="1"/>
  <c r="AQ216" i="1" s="1"/>
  <c r="P217" i="1"/>
  <c r="AQ217" i="1" s="1"/>
  <c r="P218" i="1"/>
  <c r="AQ218" i="1" s="1"/>
  <c r="P219" i="1"/>
  <c r="AQ219" i="1" s="1"/>
  <c r="P220" i="1"/>
  <c r="AQ220" i="1" s="1"/>
  <c r="P221" i="1"/>
  <c r="AQ221" i="1" s="1"/>
  <c r="P222" i="1"/>
  <c r="R206" i="1"/>
  <c r="S206" i="1"/>
  <c r="R207" i="1"/>
  <c r="S207" i="1"/>
  <c r="R208" i="1"/>
  <c r="S208" i="1"/>
  <c r="R209" i="1"/>
  <c r="S209" i="1"/>
  <c r="R210" i="1"/>
  <c r="S210" i="1"/>
  <c r="T210" i="1" s="1"/>
  <c r="R211" i="1"/>
  <c r="S211" i="1"/>
  <c r="R212" i="1"/>
  <c r="S212" i="1"/>
  <c r="R213" i="1"/>
  <c r="S213" i="1"/>
  <c r="R214" i="1"/>
  <c r="S214" i="1"/>
  <c r="T214" i="1" s="1"/>
  <c r="R215" i="1"/>
  <c r="S215" i="1"/>
  <c r="T215" i="1" s="1"/>
  <c r="R216" i="1"/>
  <c r="S216" i="1"/>
  <c r="R217" i="1"/>
  <c r="S217" i="1"/>
  <c r="T221" i="1" s="1"/>
  <c r="R218" i="1"/>
  <c r="S218" i="1"/>
  <c r="R219" i="1"/>
  <c r="S219" i="1"/>
  <c r="T223" i="1" s="1"/>
  <c r="R220" i="1"/>
  <c r="S220" i="1"/>
  <c r="T224" i="1" s="1"/>
  <c r="T220" i="1"/>
  <c r="R221" i="1"/>
  <c r="S221" i="1"/>
  <c r="T225" i="1" s="1"/>
  <c r="R222" i="1"/>
  <c r="S222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AL217" i="1" l="1"/>
  <c r="AB220" i="1"/>
  <c r="T222" i="1"/>
  <c r="T226" i="1"/>
  <c r="AQ215" i="1"/>
  <c r="AS229" i="1"/>
  <c r="AL232" i="1"/>
  <c r="Q212" i="1"/>
  <c r="AA204" i="1"/>
  <c r="AB207" i="1" s="1"/>
  <c r="AC207" i="1" s="1"/>
  <c r="AM207" i="1" s="1"/>
  <c r="Q210" i="1"/>
  <c r="AA214" i="1"/>
  <c r="AB217" i="1" s="1"/>
  <c r="AA218" i="1"/>
  <c r="AL228" i="1"/>
  <c r="AB231" i="1"/>
  <c r="AB223" i="1"/>
  <c r="AL220" i="1"/>
  <c r="AL230" i="1"/>
  <c r="AB233" i="1"/>
  <c r="AB225" i="1"/>
  <c r="AL222" i="1"/>
  <c r="AA219" i="1"/>
  <c r="AB227" i="1"/>
  <c r="AL224" i="1"/>
  <c r="AA216" i="1"/>
  <c r="AQ222" i="1"/>
  <c r="Q225" i="1"/>
  <c r="AQ211" i="1"/>
  <c r="Q222" i="1"/>
  <c r="T216" i="1"/>
  <c r="Q221" i="1"/>
  <c r="AR200" i="1"/>
  <c r="AS226" i="1"/>
  <c r="AC226" i="1"/>
  <c r="AM226" i="1" s="1"/>
  <c r="Q223" i="1"/>
  <c r="Q224" i="1"/>
  <c r="AI231" i="1"/>
  <c r="AC228" i="1"/>
  <c r="AM228" i="1" s="1"/>
  <c r="AS228" i="1"/>
  <c r="AC232" i="1"/>
  <c r="AM232" i="1" s="1"/>
  <c r="AS232" i="1"/>
  <c r="AC230" i="1"/>
  <c r="AM230" i="1" s="1"/>
  <c r="AS230" i="1"/>
  <c r="AI215" i="1"/>
  <c r="AI219" i="1"/>
  <c r="AC220" i="1"/>
  <c r="AM220" i="1" s="1"/>
  <c r="AS220" i="1"/>
  <c r="AC224" i="1"/>
  <c r="AM224" i="1" s="1"/>
  <c r="AS224" i="1"/>
  <c r="AC206" i="1"/>
  <c r="AM206" i="1" s="1"/>
  <c r="AS206" i="1"/>
  <c r="Q216" i="1"/>
  <c r="Q220" i="1"/>
  <c r="Q215" i="1"/>
  <c r="AA212" i="1"/>
  <c r="T212" i="1"/>
  <c r="T213" i="1"/>
  <c r="Q219" i="1"/>
  <c r="AA206" i="1"/>
  <c r="AL206" i="1" s="1"/>
  <c r="AA213" i="1"/>
  <c r="AB216" i="1" s="1"/>
  <c r="Q218" i="1"/>
  <c r="Q209" i="1"/>
  <c r="AA207" i="1"/>
  <c r="AL207" i="1" s="1"/>
  <c r="Q213" i="1"/>
  <c r="AA209" i="1"/>
  <c r="AL209" i="1" s="1"/>
  <c r="AA210" i="1"/>
  <c r="AQ205" i="1"/>
  <c r="AQ214" i="1"/>
  <c r="AB214" i="1"/>
  <c r="T217" i="1"/>
  <c r="T218" i="1"/>
  <c r="AA201" i="1"/>
  <c r="AA208" i="1"/>
  <c r="AL208" i="1" s="1"/>
  <c r="AQ208" i="1"/>
  <c r="AA215" i="1"/>
  <c r="AB218" i="1" s="1"/>
  <c r="Q211" i="1"/>
  <c r="AR204" i="1"/>
  <c r="AR202" i="1"/>
  <c r="AL215" i="1"/>
  <c r="AH213" i="1"/>
  <c r="AL213" i="1"/>
  <c r="AH214" i="1"/>
  <c r="AI212" i="1"/>
  <c r="AI206" i="1"/>
  <c r="AI205" i="1"/>
  <c r="AI209" i="1"/>
  <c r="AB210" i="1"/>
  <c r="AB208" i="1"/>
  <c r="AI203" i="1"/>
  <c r="AS207" i="1"/>
  <c r="AS205" i="1"/>
  <c r="AI207" i="1"/>
  <c r="AL204" i="1"/>
  <c r="AL202" i="1"/>
  <c r="AI204" i="1"/>
  <c r="AI199" i="1"/>
  <c r="AL203" i="1"/>
  <c r="AI198" i="1"/>
  <c r="AL201" i="1"/>
  <c r="AB204" i="1"/>
  <c r="AL200" i="1"/>
  <c r="AB203" i="1"/>
  <c r="AR203" i="1"/>
  <c r="AR201" i="1"/>
  <c r="AR199" i="1"/>
  <c r="AR197" i="1"/>
  <c r="AE204" i="1"/>
  <c r="AR196" i="1"/>
  <c r="AE203" i="1"/>
  <c r="T219" i="1"/>
  <c r="T211" i="1"/>
  <c r="Z190" i="1"/>
  <c r="AR190" i="1" s="1"/>
  <c r="AD190" i="1"/>
  <c r="AE190" i="1" s="1"/>
  <c r="AF193" i="1" s="1"/>
  <c r="AG193" i="1" s="1"/>
  <c r="AO193" i="1" s="1"/>
  <c r="AF190" i="1"/>
  <c r="AG190" i="1"/>
  <c r="AO190" i="1" s="1"/>
  <c r="AJ190" i="1"/>
  <c r="AK190" i="1"/>
  <c r="AN190" i="1"/>
  <c r="AP190" i="1"/>
  <c r="Z191" i="1"/>
  <c r="AR191" i="1" s="1"/>
  <c r="AD191" i="1"/>
  <c r="AE191" i="1"/>
  <c r="AF194" i="1" s="1"/>
  <c r="AG194" i="1" s="1"/>
  <c r="AO194" i="1" s="1"/>
  <c r="AF191" i="1"/>
  <c r="AG191" i="1"/>
  <c r="AO191" i="1" s="1"/>
  <c r="AJ191" i="1"/>
  <c r="AK191" i="1"/>
  <c r="AN191" i="1"/>
  <c r="AP191" i="1"/>
  <c r="Z192" i="1"/>
  <c r="AD192" i="1"/>
  <c r="AE192" i="1" s="1"/>
  <c r="AF195" i="1" s="1"/>
  <c r="AG195" i="1" s="1"/>
  <c r="AO195" i="1" s="1"/>
  <c r="AF192" i="1"/>
  <c r="AG192" i="1"/>
  <c r="AJ192" i="1"/>
  <c r="AK192" i="1"/>
  <c r="AN192" i="1"/>
  <c r="AO192" i="1"/>
  <c r="AP192" i="1"/>
  <c r="Z193" i="1"/>
  <c r="AD193" i="1"/>
  <c r="AE193" i="1"/>
  <c r="AJ193" i="1"/>
  <c r="AK193" i="1"/>
  <c r="AN193" i="1"/>
  <c r="AP193" i="1"/>
  <c r="Z194" i="1"/>
  <c r="AD194" i="1"/>
  <c r="AE194" i="1" s="1"/>
  <c r="AJ194" i="1"/>
  <c r="AK194" i="1"/>
  <c r="AN194" i="1"/>
  <c r="AP194" i="1"/>
  <c r="Z195" i="1"/>
  <c r="AA199" i="1" s="1"/>
  <c r="AD195" i="1"/>
  <c r="AE195" i="1"/>
  <c r="AJ195" i="1"/>
  <c r="AK195" i="1"/>
  <c r="AN195" i="1"/>
  <c r="AP195" i="1"/>
  <c r="AH190" i="1"/>
  <c r="AI190" i="1" s="1"/>
  <c r="AH191" i="1"/>
  <c r="AI191" i="1" s="1"/>
  <c r="AH192" i="1"/>
  <c r="AI192" i="1" s="1"/>
  <c r="AH193" i="1"/>
  <c r="AI197" i="1" s="1"/>
  <c r="AH194" i="1"/>
  <c r="AH195" i="1"/>
  <c r="Z182" i="1"/>
  <c r="AD182" i="1"/>
  <c r="AE182" i="1"/>
  <c r="AF182" i="1"/>
  <c r="AG182" i="1"/>
  <c r="AO182" i="1" s="1"/>
  <c r="AJ182" i="1"/>
  <c r="AK182" i="1"/>
  <c r="AN182" i="1"/>
  <c r="AP182" i="1"/>
  <c r="Z183" i="1"/>
  <c r="AR183" i="1" s="1"/>
  <c r="AD183" i="1"/>
  <c r="AE183" i="1" s="1"/>
  <c r="AF186" i="1" s="1"/>
  <c r="AG186" i="1" s="1"/>
  <c r="AO186" i="1" s="1"/>
  <c r="AF183" i="1"/>
  <c r="AG183" i="1"/>
  <c r="AO183" i="1" s="1"/>
  <c r="AJ183" i="1"/>
  <c r="AK183" i="1"/>
  <c r="AN183" i="1"/>
  <c r="AP183" i="1"/>
  <c r="Z184" i="1"/>
  <c r="AR184" i="1" s="1"/>
  <c r="AD184" i="1"/>
  <c r="AE184" i="1"/>
  <c r="AF184" i="1"/>
  <c r="AG184" i="1"/>
  <c r="AO184" i="1" s="1"/>
  <c r="AJ184" i="1"/>
  <c r="AK184" i="1"/>
  <c r="AN184" i="1"/>
  <c r="AP184" i="1"/>
  <c r="Z185" i="1"/>
  <c r="AR185" i="1" s="1"/>
  <c r="AD185" i="1"/>
  <c r="AE185" i="1" s="1"/>
  <c r="AF188" i="1" s="1"/>
  <c r="AG188" i="1" s="1"/>
  <c r="AO188" i="1" s="1"/>
  <c r="AF185" i="1"/>
  <c r="AG185" i="1"/>
  <c r="AO185" i="1" s="1"/>
  <c r="AJ185" i="1"/>
  <c r="AK185" i="1"/>
  <c r="AN185" i="1"/>
  <c r="AP185" i="1"/>
  <c r="Z186" i="1"/>
  <c r="AR186" i="1" s="1"/>
  <c r="AD186" i="1"/>
  <c r="AE186" i="1"/>
  <c r="AJ186" i="1"/>
  <c r="AK186" i="1"/>
  <c r="AN186" i="1"/>
  <c r="AP186" i="1"/>
  <c r="Z187" i="1"/>
  <c r="AA187" i="1" s="1"/>
  <c r="AD187" i="1"/>
  <c r="AE187" i="1" s="1"/>
  <c r="AF187" i="1"/>
  <c r="AG187" i="1"/>
  <c r="AO187" i="1" s="1"/>
  <c r="AJ187" i="1"/>
  <c r="AK187" i="1"/>
  <c r="AN187" i="1"/>
  <c r="AP187" i="1"/>
  <c r="Z188" i="1"/>
  <c r="AA188" i="1" s="1"/>
  <c r="AB191" i="1" s="1"/>
  <c r="AD188" i="1"/>
  <c r="AE188" i="1"/>
  <c r="AJ188" i="1"/>
  <c r="AK188" i="1"/>
  <c r="AN188" i="1"/>
  <c r="AP188" i="1"/>
  <c r="Z189" i="1"/>
  <c r="AR189" i="1" s="1"/>
  <c r="AA189" i="1"/>
  <c r="AL189" i="1" s="1"/>
  <c r="AD189" i="1"/>
  <c r="AH182" i="1" s="1"/>
  <c r="AF189" i="1"/>
  <c r="AG189" i="1"/>
  <c r="AJ189" i="1"/>
  <c r="AK189" i="1"/>
  <c r="AN189" i="1"/>
  <c r="AO189" i="1"/>
  <c r="AP189" i="1"/>
  <c r="AH183" i="1"/>
  <c r="AH184" i="1"/>
  <c r="AH186" i="1"/>
  <c r="AH187" i="1"/>
  <c r="AH188" i="1"/>
  <c r="AI188" i="1" s="1"/>
  <c r="S205" i="1"/>
  <c r="T209" i="1" s="1"/>
  <c r="R205" i="1"/>
  <c r="S204" i="1"/>
  <c r="T208" i="1" s="1"/>
  <c r="R204" i="1"/>
  <c r="P204" i="1"/>
  <c r="AQ204" i="1" s="1"/>
  <c r="S203" i="1"/>
  <c r="T203" i="1" s="1"/>
  <c r="R203" i="1"/>
  <c r="P203" i="1"/>
  <c r="AQ203" i="1" s="1"/>
  <c r="S202" i="1"/>
  <c r="R202" i="1"/>
  <c r="P202" i="1"/>
  <c r="S201" i="1"/>
  <c r="R201" i="1"/>
  <c r="P201" i="1"/>
  <c r="AQ201" i="1" s="1"/>
  <c r="S200" i="1"/>
  <c r="R200" i="1"/>
  <c r="P200" i="1"/>
  <c r="S199" i="1"/>
  <c r="R199" i="1"/>
  <c r="P199" i="1"/>
  <c r="S198" i="1"/>
  <c r="R198" i="1"/>
  <c r="P198" i="1"/>
  <c r="S197" i="1"/>
  <c r="R197" i="1"/>
  <c r="P197" i="1"/>
  <c r="AQ197" i="1" s="1"/>
  <c r="S196" i="1"/>
  <c r="R196" i="1"/>
  <c r="P196" i="1"/>
  <c r="S195" i="1"/>
  <c r="T195" i="1" s="1"/>
  <c r="R195" i="1"/>
  <c r="P195" i="1"/>
  <c r="AQ195" i="1" s="1"/>
  <c r="S194" i="1"/>
  <c r="R194" i="1"/>
  <c r="P194" i="1"/>
  <c r="AQ194" i="1" s="1"/>
  <c r="S193" i="1"/>
  <c r="R193" i="1"/>
  <c r="P193" i="1"/>
  <c r="AQ193" i="1" s="1"/>
  <c r="S192" i="1"/>
  <c r="R192" i="1"/>
  <c r="P192" i="1"/>
  <c r="AQ192" i="1" s="1"/>
  <c r="S191" i="1"/>
  <c r="R191" i="1"/>
  <c r="P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AC217" i="1" l="1"/>
  <c r="AM217" i="1" s="1"/>
  <c r="AS217" i="1"/>
  <c r="AB219" i="1"/>
  <c r="AL216" i="1"/>
  <c r="AB212" i="1"/>
  <c r="AC223" i="1"/>
  <c r="AM223" i="1" s="1"/>
  <c r="AS223" i="1"/>
  <c r="Q194" i="1"/>
  <c r="T201" i="1"/>
  <c r="AA194" i="1"/>
  <c r="AL194" i="1" s="1"/>
  <c r="AC227" i="1"/>
  <c r="AM227" i="1" s="1"/>
  <c r="AS227" i="1"/>
  <c r="AC231" i="1"/>
  <c r="AM231" i="1" s="1"/>
  <c r="AS231" i="1"/>
  <c r="AA192" i="1"/>
  <c r="AL192" i="1" s="1"/>
  <c r="AB211" i="1"/>
  <c r="AC211" i="1" s="1"/>
  <c r="AM211" i="1" s="1"/>
  <c r="AL219" i="1"/>
  <c r="AB222" i="1"/>
  <c r="AC216" i="1"/>
  <c r="AM216" i="1" s="1"/>
  <c r="AS216" i="1"/>
  <c r="AC233" i="1"/>
  <c r="AM233" i="1" s="1"/>
  <c r="AS233" i="1"/>
  <c r="AC218" i="1"/>
  <c r="AM218" i="1" s="1"/>
  <c r="AS218" i="1"/>
  <c r="AL214" i="1"/>
  <c r="AC225" i="1"/>
  <c r="AM225" i="1" s="1"/>
  <c r="AS225" i="1"/>
  <c r="AB221" i="1"/>
  <c r="AL218" i="1"/>
  <c r="AI214" i="1"/>
  <c r="AI218" i="1"/>
  <c r="AI213" i="1"/>
  <c r="AI217" i="1"/>
  <c r="AB202" i="1"/>
  <c r="AC202" i="1" s="1"/>
  <c r="AM202" i="1" s="1"/>
  <c r="AL199" i="1"/>
  <c r="Q195" i="1"/>
  <c r="AQ196" i="1"/>
  <c r="T207" i="1"/>
  <c r="Q198" i="1"/>
  <c r="AQ199" i="1"/>
  <c r="Q205" i="1"/>
  <c r="AQ202" i="1"/>
  <c r="T197" i="1"/>
  <c r="AA195" i="1"/>
  <c r="AB198" i="1" s="1"/>
  <c r="AB197" i="1"/>
  <c r="AA193" i="1"/>
  <c r="AB196" i="1" s="1"/>
  <c r="Q197" i="1"/>
  <c r="AQ198" i="1"/>
  <c r="T200" i="1"/>
  <c r="AR195" i="1"/>
  <c r="AR194" i="1"/>
  <c r="AR192" i="1"/>
  <c r="AB209" i="1"/>
  <c r="AC209" i="1" s="1"/>
  <c r="AM209" i="1" s="1"/>
  <c r="AC214" i="1"/>
  <c r="AM214" i="1" s="1"/>
  <c r="AS214" i="1"/>
  <c r="Q207" i="1"/>
  <c r="AA198" i="1"/>
  <c r="AL210" i="1"/>
  <c r="AB213" i="1"/>
  <c r="AA196" i="1"/>
  <c r="AA197" i="1"/>
  <c r="AL212" i="1"/>
  <c r="AB215" i="1"/>
  <c r="T199" i="1"/>
  <c r="AA190" i="1"/>
  <c r="AL190" i="1" s="1"/>
  <c r="Q199" i="1"/>
  <c r="AQ200" i="1"/>
  <c r="T202" i="1"/>
  <c r="T206" i="1"/>
  <c r="AR188" i="1"/>
  <c r="Q206" i="1"/>
  <c r="AC208" i="1"/>
  <c r="AM208" i="1" s="1"/>
  <c r="AS208" i="1"/>
  <c r="AS211" i="1"/>
  <c r="AC210" i="1"/>
  <c r="AM210" i="1" s="1"/>
  <c r="AS210" i="1"/>
  <c r="AC212" i="1"/>
  <c r="AM212" i="1" s="1"/>
  <c r="AS212" i="1"/>
  <c r="AC204" i="1"/>
  <c r="AM204" i="1" s="1"/>
  <c r="AS204" i="1"/>
  <c r="AC203" i="1"/>
  <c r="AM203" i="1" s="1"/>
  <c r="AS203" i="1"/>
  <c r="AI194" i="1"/>
  <c r="AI196" i="1"/>
  <c r="AI195" i="1"/>
  <c r="AC191" i="1"/>
  <c r="AM191" i="1" s="1"/>
  <c r="AS191" i="1"/>
  <c r="AL187" i="1"/>
  <c r="AB190" i="1"/>
  <c r="T205" i="1"/>
  <c r="AR193" i="1"/>
  <c r="AQ191" i="1"/>
  <c r="Q202" i="1"/>
  <c r="AA186" i="1"/>
  <c r="AB189" i="1" s="1"/>
  <c r="Q200" i="1"/>
  <c r="Q204" i="1"/>
  <c r="AR187" i="1"/>
  <c r="AA191" i="1"/>
  <c r="AB194" i="1" s="1"/>
  <c r="T204" i="1"/>
  <c r="AR182" i="1"/>
  <c r="AB192" i="1"/>
  <c r="T196" i="1"/>
  <c r="T198" i="1"/>
  <c r="AL193" i="1"/>
  <c r="AB195" i="1"/>
  <c r="AB193" i="1"/>
  <c r="AL188" i="1"/>
  <c r="AI187" i="1"/>
  <c r="AI186" i="1"/>
  <c r="AH189" i="1"/>
  <c r="AI193" i="1" s="1"/>
  <c r="AH185" i="1"/>
  <c r="AE189" i="1"/>
  <c r="Q203" i="1"/>
  <c r="Q201" i="1"/>
  <c r="Q196" i="1"/>
  <c r="Z178" i="1"/>
  <c r="AA182" i="1" s="1"/>
  <c r="AD178" i="1"/>
  <c r="AE178" i="1" s="1"/>
  <c r="AF181" i="1" s="1"/>
  <c r="AG181" i="1" s="1"/>
  <c r="AO181" i="1" s="1"/>
  <c r="AF178" i="1"/>
  <c r="AG178" i="1"/>
  <c r="AO178" i="1" s="1"/>
  <c r="AJ178" i="1"/>
  <c r="AK178" i="1"/>
  <c r="AN178" i="1"/>
  <c r="AP178" i="1"/>
  <c r="AR178" i="1"/>
  <c r="Z179" i="1"/>
  <c r="AA183" i="1" s="1"/>
  <c r="AD179" i="1"/>
  <c r="AE179" i="1"/>
  <c r="AF179" i="1"/>
  <c r="AG179" i="1" s="1"/>
  <c r="AO179" i="1" s="1"/>
  <c r="AJ179" i="1"/>
  <c r="AK179" i="1"/>
  <c r="AN179" i="1"/>
  <c r="AP179" i="1"/>
  <c r="Z180" i="1"/>
  <c r="AR180" i="1" s="1"/>
  <c r="AD180" i="1"/>
  <c r="AF180" i="1"/>
  <c r="AG180" i="1"/>
  <c r="AH180" i="1"/>
  <c r="AI184" i="1" s="1"/>
  <c r="AJ180" i="1"/>
  <c r="AK180" i="1"/>
  <c r="AN180" i="1"/>
  <c r="AO180" i="1"/>
  <c r="AP180" i="1"/>
  <c r="Z181" i="1"/>
  <c r="AA185" i="1" s="1"/>
  <c r="AD181" i="1"/>
  <c r="AE181" i="1"/>
  <c r="AH181" i="1"/>
  <c r="AJ181" i="1"/>
  <c r="AK181" i="1"/>
  <c r="AN181" i="1"/>
  <c r="AP181" i="1"/>
  <c r="AH178" i="1"/>
  <c r="AI182" i="1" s="1"/>
  <c r="AH179" i="1"/>
  <c r="AI183" i="1" s="1"/>
  <c r="V188" i="1"/>
  <c r="V189" i="1"/>
  <c r="V190" i="1"/>
  <c r="V191" i="1"/>
  <c r="P187" i="1"/>
  <c r="R187" i="1"/>
  <c r="S187" i="1"/>
  <c r="T191" i="1" s="1"/>
  <c r="P188" i="1"/>
  <c r="R188" i="1"/>
  <c r="S188" i="1"/>
  <c r="T192" i="1" s="1"/>
  <c r="P189" i="1"/>
  <c r="AQ189" i="1" s="1"/>
  <c r="R189" i="1"/>
  <c r="S189" i="1"/>
  <c r="T193" i="1" s="1"/>
  <c r="P190" i="1"/>
  <c r="AQ190" i="1" s="1"/>
  <c r="R190" i="1"/>
  <c r="S190" i="1"/>
  <c r="T194" i="1" s="1"/>
  <c r="C188" i="1"/>
  <c r="C189" i="1"/>
  <c r="C190" i="1"/>
  <c r="C191" i="1"/>
  <c r="AL191" i="1" l="1"/>
  <c r="AL195" i="1"/>
  <c r="AC221" i="1"/>
  <c r="AM221" i="1" s="1"/>
  <c r="AS221" i="1"/>
  <c r="AC222" i="1"/>
  <c r="AM222" i="1" s="1"/>
  <c r="AS222" i="1"/>
  <c r="AL186" i="1"/>
  <c r="AC219" i="1"/>
  <c r="AM219" i="1" s="1"/>
  <c r="AS219" i="1"/>
  <c r="AS202" i="1"/>
  <c r="AL196" i="1"/>
  <c r="AB199" i="1"/>
  <c r="AS209" i="1"/>
  <c r="AC213" i="1"/>
  <c r="AM213" i="1" s="1"/>
  <c r="AS213" i="1"/>
  <c r="AC196" i="1"/>
  <c r="AM196" i="1" s="1"/>
  <c r="AS196" i="1"/>
  <c r="AA184" i="1"/>
  <c r="AC198" i="1"/>
  <c r="AM198" i="1" s="1"/>
  <c r="AS198" i="1"/>
  <c r="AB200" i="1"/>
  <c r="AL197" i="1"/>
  <c r="AC197" i="1"/>
  <c r="AM197" i="1" s="1"/>
  <c r="AS197" i="1"/>
  <c r="AC215" i="1"/>
  <c r="AM215" i="1" s="1"/>
  <c r="AS215" i="1"/>
  <c r="AL198" i="1"/>
  <c r="AB201" i="1"/>
  <c r="AL185" i="1"/>
  <c r="AB188" i="1"/>
  <c r="AB185" i="1"/>
  <c r="AC185" i="1" s="1"/>
  <c r="AM185" i="1" s="1"/>
  <c r="AL182" i="1"/>
  <c r="Q192" i="1"/>
  <c r="AS190" i="1"/>
  <c r="AC190" i="1"/>
  <c r="AM190" i="1" s="1"/>
  <c r="AC192" i="1"/>
  <c r="AM192" i="1" s="1"/>
  <c r="AS192" i="1"/>
  <c r="Q193" i="1"/>
  <c r="Q191" i="1"/>
  <c r="AQ188" i="1"/>
  <c r="Q190" i="1"/>
  <c r="AQ187" i="1"/>
  <c r="AL183" i="1"/>
  <c r="AB186" i="1"/>
  <c r="AC193" i="1"/>
  <c r="AM193" i="1" s="1"/>
  <c r="AS193" i="1"/>
  <c r="AC194" i="1"/>
  <c r="AM194" i="1" s="1"/>
  <c r="AS194" i="1"/>
  <c r="AC195" i="1"/>
  <c r="AM195" i="1" s="1"/>
  <c r="AS195" i="1"/>
  <c r="AI185" i="1"/>
  <c r="AI189" i="1"/>
  <c r="AC189" i="1"/>
  <c r="AM189" i="1" s="1"/>
  <c r="AS189" i="1"/>
  <c r="AR179" i="1"/>
  <c r="AR181" i="1"/>
  <c r="AE180" i="1"/>
  <c r="AF173" i="1"/>
  <c r="AG173" i="1" s="1"/>
  <c r="AO173" i="1" s="1"/>
  <c r="AH173" i="1"/>
  <c r="AI173" i="1" s="1"/>
  <c r="AF174" i="1"/>
  <c r="AG174" i="1" s="1"/>
  <c r="AO174" i="1" s="1"/>
  <c r="AH174" i="1"/>
  <c r="AI178" i="1" s="1"/>
  <c r="AI174" i="1"/>
  <c r="AF175" i="1"/>
  <c r="AG175" i="1" s="1"/>
  <c r="AO175" i="1" s="1"/>
  <c r="AH175" i="1"/>
  <c r="AF176" i="1"/>
  <c r="AG176" i="1" s="1"/>
  <c r="AH176" i="1"/>
  <c r="AI180" i="1" s="1"/>
  <c r="AF177" i="1"/>
  <c r="AG177" i="1" s="1"/>
  <c r="AH177" i="1"/>
  <c r="AI177" i="1" s="1"/>
  <c r="AP177" i="1"/>
  <c r="AN177" i="1"/>
  <c r="AK177" i="1"/>
  <c r="AJ177" i="1"/>
  <c r="AD177" i="1"/>
  <c r="AE177" i="1" s="1"/>
  <c r="AP176" i="1"/>
  <c r="AN176" i="1"/>
  <c r="AK176" i="1"/>
  <c r="AJ176" i="1"/>
  <c r="AE176" i="1"/>
  <c r="AD176" i="1"/>
  <c r="AP175" i="1"/>
  <c r="AN175" i="1"/>
  <c r="AK175" i="1"/>
  <c r="AJ175" i="1"/>
  <c r="AE175" i="1"/>
  <c r="AD175" i="1"/>
  <c r="AP174" i="1"/>
  <c r="AN174" i="1"/>
  <c r="AK174" i="1"/>
  <c r="AJ174" i="1"/>
  <c r="AD174" i="1"/>
  <c r="AE174" i="1" s="1"/>
  <c r="AP173" i="1"/>
  <c r="AN173" i="1"/>
  <c r="AK173" i="1"/>
  <c r="AJ173" i="1"/>
  <c r="AE173" i="1"/>
  <c r="AD173" i="1"/>
  <c r="P183" i="1"/>
  <c r="AQ183" i="1" s="1"/>
  <c r="P184" i="1"/>
  <c r="AQ184" i="1" s="1"/>
  <c r="P185" i="1"/>
  <c r="AQ185" i="1" s="1"/>
  <c r="P186" i="1"/>
  <c r="AQ186" i="1" s="1"/>
  <c r="R183" i="1"/>
  <c r="S183" i="1"/>
  <c r="T187" i="1" s="1"/>
  <c r="R184" i="1"/>
  <c r="S184" i="1"/>
  <c r="T188" i="1" s="1"/>
  <c r="R185" i="1"/>
  <c r="S185" i="1"/>
  <c r="T189" i="1" s="1"/>
  <c r="R186" i="1"/>
  <c r="S186" i="1"/>
  <c r="T190" i="1" s="1"/>
  <c r="V187" i="1"/>
  <c r="V183" i="1"/>
  <c r="V184" i="1"/>
  <c r="V185" i="1"/>
  <c r="V186" i="1"/>
  <c r="C183" i="1"/>
  <c r="C184" i="1"/>
  <c r="C185" i="1"/>
  <c r="C186" i="1"/>
  <c r="C187" i="1"/>
  <c r="Q187" i="1" l="1"/>
  <c r="AL184" i="1"/>
  <c r="AB187" i="1"/>
  <c r="AC200" i="1"/>
  <c r="AM200" i="1" s="1"/>
  <c r="AS200" i="1"/>
  <c r="AC201" i="1"/>
  <c r="AM201" i="1" s="1"/>
  <c r="AS201" i="1"/>
  <c r="AC199" i="1"/>
  <c r="AM199" i="1" s="1"/>
  <c r="AS199" i="1"/>
  <c r="AS185" i="1"/>
  <c r="AC186" i="1"/>
  <c r="AM186" i="1" s="1"/>
  <c r="AS186" i="1"/>
  <c r="AC188" i="1"/>
  <c r="AM188" i="1" s="1"/>
  <c r="AS188" i="1"/>
  <c r="Q188" i="1"/>
  <c r="Q186" i="1"/>
  <c r="Q189" i="1"/>
  <c r="AI179" i="1"/>
  <c r="AI181" i="1"/>
  <c r="AO177" i="1"/>
  <c r="AO176" i="1"/>
  <c r="P178" i="1"/>
  <c r="AQ178" i="1" s="1"/>
  <c r="R178" i="1"/>
  <c r="S178" i="1"/>
  <c r="P179" i="1"/>
  <c r="AQ179" i="1" s="1"/>
  <c r="R179" i="1"/>
  <c r="S179" i="1"/>
  <c r="T183" i="1" s="1"/>
  <c r="P180" i="1"/>
  <c r="AQ180" i="1" s="1"/>
  <c r="R180" i="1"/>
  <c r="S180" i="1"/>
  <c r="T184" i="1" s="1"/>
  <c r="P181" i="1"/>
  <c r="AQ181" i="1" s="1"/>
  <c r="R181" i="1"/>
  <c r="S181" i="1"/>
  <c r="T185" i="1" s="1"/>
  <c r="P182" i="1"/>
  <c r="AQ182" i="1" s="1"/>
  <c r="R182" i="1"/>
  <c r="S182" i="1"/>
  <c r="T186" i="1" s="1"/>
  <c r="Z169" i="1"/>
  <c r="AD169" i="1"/>
  <c r="AE169" i="1"/>
  <c r="AF172" i="1" s="1"/>
  <c r="AG172" i="1" s="1"/>
  <c r="AO172" i="1" s="1"/>
  <c r="AF169" i="1"/>
  <c r="AG169" i="1"/>
  <c r="AJ169" i="1"/>
  <c r="AK169" i="1"/>
  <c r="AN169" i="1"/>
  <c r="AO169" i="1"/>
  <c r="AP169" i="1"/>
  <c r="Z170" i="1"/>
  <c r="AR170" i="1" s="1"/>
  <c r="AD170" i="1"/>
  <c r="AE170" i="1" s="1"/>
  <c r="AF170" i="1"/>
  <c r="AG170" i="1"/>
  <c r="AJ170" i="1"/>
  <c r="AK170" i="1"/>
  <c r="AN170" i="1"/>
  <c r="AO170" i="1"/>
  <c r="AP170" i="1"/>
  <c r="Z171" i="1"/>
  <c r="AD171" i="1"/>
  <c r="AE171" i="1"/>
  <c r="AF171" i="1"/>
  <c r="AG171" i="1"/>
  <c r="AJ171" i="1"/>
  <c r="AK171" i="1"/>
  <c r="AN171" i="1"/>
  <c r="AO171" i="1"/>
  <c r="AP171" i="1"/>
  <c r="Z172" i="1"/>
  <c r="AR172" i="1" s="1"/>
  <c r="AD172" i="1"/>
  <c r="AE172" i="1" s="1"/>
  <c r="AJ172" i="1"/>
  <c r="AK172" i="1"/>
  <c r="AN172" i="1"/>
  <c r="AP172" i="1"/>
  <c r="Z173" i="1"/>
  <c r="Z174" i="1"/>
  <c r="AA178" i="1" s="1"/>
  <c r="Z175" i="1"/>
  <c r="AA179" i="1" s="1"/>
  <c r="AB182" i="1" s="1"/>
  <c r="Z176" i="1"/>
  <c r="AA180" i="1" s="1"/>
  <c r="AB183" i="1" s="1"/>
  <c r="Z177" i="1"/>
  <c r="AA181" i="1" s="1"/>
  <c r="AB184" i="1" s="1"/>
  <c r="C179" i="1"/>
  <c r="C180" i="1"/>
  <c r="C181" i="1"/>
  <c r="C182" i="1"/>
  <c r="V182" i="1"/>
  <c r="V179" i="1"/>
  <c r="V180" i="1"/>
  <c r="V181" i="1"/>
  <c r="AC187" i="1" l="1"/>
  <c r="AM187" i="1" s="1"/>
  <c r="AS187" i="1"/>
  <c r="AC182" i="1"/>
  <c r="AM182" i="1" s="1"/>
  <c r="AS182" i="1"/>
  <c r="AC184" i="1"/>
  <c r="AM184" i="1" s="1"/>
  <c r="AS184" i="1"/>
  <c r="AS183" i="1"/>
  <c r="AC183" i="1"/>
  <c r="AM183" i="1" s="1"/>
  <c r="AB181" i="1"/>
  <c r="AL178" i="1"/>
  <c r="AL180" i="1"/>
  <c r="AL181" i="1"/>
  <c r="AL179" i="1"/>
  <c r="AR173" i="1"/>
  <c r="AA173" i="1"/>
  <c r="Q181" i="1"/>
  <c r="Q184" i="1"/>
  <c r="Q182" i="1"/>
  <c r="AA177" i="1"/>
  <c r="AB180" i="1" s="1"/>
  <c r="AR177" i="1"/>
  <c r="Q185" i="1"/>
  <c r="AA176" i="1"/>
  <c r="AB179" i="1" s="1"/>
  <c r="AR176" i="1"/>
  <c r="AR175" i="1"/>
  <c r="AA175" i="1"/>
  <c r="AB178" i="1" s="1"/>
  <c r="Q183" i="1"/>
  <c r="AA174" i="1"/>
  <c r="AR174" i="1"/>
  <c r="T182" i="1"/>
  <c r="AH172" i="1"/>
  <c r="AI176" i="1" s="1"/>
  <c r="AR171" i="1"/>
  <c r="AR169" i="1"/>
  <c r="Z166" i="1"/>
  <c r="AD166" i="1"/>
  <c r="AE166" i="1"/>
  <c r="AF166" i="1"/>
  <c r="AG166" i="1"/>
  <c r="AJ166" i="1"/>
  <c r="AK166" i="1"/>
  <c r="AN166" i="1"/>
  <c r="AO166" i="1"/>
  <c r="AP166" i="1"/>
  <c r="Z167" i="1"/>
  <c r="AR167" i="1" s="1"/>
  <c r="AD167" i="1"/>
  <c r="AE167" i="1"/>
  <c r="AF167" i="1"/>
  <c r="AG167" i="1"/>
  <c r="AJ167" i="1"/>
  <c r="AK167" i="1"/>
  <c r="AN167" i="1"/>
  <c r="AO167" i="1"/>
  <c r="AP167" i="1"/>
  <c r="Z168" i="1"/>
  <c r="AD168" i="1"/>
  <c r="AE168" i="1"/>
  <c r="AF168" i="1"/>
  <c r="AG168" i="1"/>
  <c r="AH168" i="1"/>
  <c r="AJ168" i="1"/>
  <c r="AK168" i="1"/>
  <c r="AN168" i="1"/>
  <c r="AO168" i="1"/>
  <c r="AP168" i="1"/>
  <c r="AH166" i="1"/>
  <c r="AH167" i="1"/>
  <c r="P175" i="1"/>
  <c r="AQ175" i="1" s="1"/>
  <c r="R175" i="1"/>
  <c r="S175" i="1"/>
  <c r="T179" i="1" s="1"/>
  <c r="P176" i="1"/>
  <c r="AQ176" i="1" s="1"/>
  <c r="R176" i="1"/>
  <c r="S176" i="1"/>
  <c r="T180" i="1" s="1"/>
  <c r="P177" i="1"/>
  <c r="AQ177" i="1" s="1"/>
  <c r="R177" i="1"/>
  <c r="S177" i="1"/>
  <c r="T181" i="1" s="1"/>
  <c r="C176" i="1"/>
  <c r="C177" i="1"/>
  <c r="C178" i="1"/>
  <c r="V176" i="1"/>
  <c r="V177" i="1"/>
  <c r="V178" i="1"/>
  <c r="AC180" i="1" l="1"/>
  <c r="AM180" i="1" s="1"/>
  <c r="AS180" i="1"/>
  <c r="AC178" i="1"/>
  <c r="AM178" i="1" s="1"/>
  <c r="AS178" i="1"/>
  <c r="AS181" i="1"/>
  <c r="AC181" i="1"/>
  <c r="AM181" i="1" s="1"/>
  <c r="AS179" i="1"/>
  <c r="AC179" i="1"/>
  <c r="AM179" i="1" s="1"/>
  <c r="AA171" i="1"/>
  <c r="AL174" i="1"/>
  <c r="AB177" i="1"/>
  <c r="AL176" i="1"/>
  <c r="AL173" i="1"/>
  <c r="AB176" i="1"/>
  <c r="AL175" i="1"/>
  <c r="AL177" i="1"/>
  <c r="Q178" i="1"/>
  <c r="AH170" i="1"/>
  <c r="AI170" i="1" s="1"/>
  <c r="AH169" i="1"/>
  <c r="AH171" i="1"/>
  <c r="AR166" i="1"/>
  <c r="AA170" i="1"/>
  <c r="AB173" i="1" s="1"/>
  <c r="Q179" i="1"/>
  <c r="AR168" i="1"/>
  <c r="AA172" i="1"/>
  <c r="AB175" i="1" s="1"/>
  <c r="Q180" i="1"/>
  <c r="AI172" i="1"/>
  <c r="P172" i="1"/>
  <c r="AQ172" i="1" s="1"/>
  <c r="P173" i="1"/>
  <c r="AQ173" i="1" s="1"/>
  <c r="P174" i="1"/>
  <c r="AQ174" i="1" s="1"/>
  <c r="R174" i="1"/>
  <c r="S174" i="1"/>
  <c r="T178" i="1" s="1"/>
  <c r="Z164" i="1"/>
  <c r="AA168" i="1" s="1"/>
  <c r="AB171" i="1" s="1"/>
  <c r="AD164" i="1"/>
  <c r="AE164" i="1" s="1"/>
  <c r="AF164" i="1"/>
  <c r="AG164" i="1"/>
  <c r="AO164" i="1" s="1"/>
  <c r="AH164" i="1"/>
  <c r="AI168" i="1" s="1"/>
  <c r="AJ164" i="1"/>
  <c r="AK164" i="1"/>
  <c r="AN164" i="1"/>
  <c r="AP164" i="1"/>
  <c r="Z165" i="1"/>
  <c r="AA169" i="1" s="1"/>
  <c r="AD165" i="1"/>
  <c r="AE165" i="1" s="1"/>
  <c r="AF165" i="1"/>
  <c r="AG165" i="1" s="1"/>
  <c r="AO165" i="1" s="1"/>
  <c r="AJ165" i="1"/>
  <c r="AK165" i="1"/>
  <c r="AN165" i="1"/>
  <c r="AP165" i="1"/>
  <c r="V174" i="1"/>
  <c r="V175" i="1"/>
  <c r="C174" i="1"/>
  <c r="C175" i="1"/>
  <c r="AI171" i="1" l="1"/>
  <c r="AI175" i="1"/>
  <c r="AS175" i="1"/>
  <c r="AC175" i="1"/>
  <c r="AM175" i="1" s="1"/>
  <c r="AC173" i="1"/>
  <c r="AM173" i="1" s="1"/>
  <c r="AS173" i="1"/>
  <c r="AC177" i="1"/>
  <c r="AM177" i="1" s="1"/>
  <c r="AS177" i="1"/>
  <c r="Q176" i="1"/>
  <c r="AS176" i="1"/>
  <c r="AC176" i="1"/>
  <c r="AM176" i="1" s="1"/>
  <c r="AL171" i="1"/>
  <c r="AB174" i="1"/>
  <c r="AL172" i="1"/>
  <c r="AL169" i="1"/>
  <c r="AB172" i="1"/>
  <c r="AS171" i="1"/>
  <c r="AC171" i="1"/>
  <c r="AM171" i="1" s="1"/>
  <c r="AL170" i="1"/>
  <c r="Q177" i="1"/>
  <c r="AL168" i="1"/>
  <c r="Q175" i="1"/>
  <c r="AR165" i="1"/>
  <c r="AH165" i="1"/>
  <c r="AI169" i="1" s="1"/>
  <c r="AR164" i="1"/>
  <c r="Z160" i="1"/>
  <c r="AR160" i="1" s="1"/>
  <c r="AD160" i="1"/>
  <c r="AE160" i="1"/>
  <c r="AF163" i="1" s="1"/>
  <c r="AG163" i="1" s="1"/>
  <c r="AO163" i="1" s="1"/>
  <c r="AF160" i="1"/>
  <c r="AG160" i="1"/>
  <c r="AJ160" i="1"/>
  <c r="AK160" i="1"/>
  <c r="AN160" i="1"/>
  <c r="AO160" i="1"/>
  <c r="AP160" i="1"/>
  <c r="Z161" i="1"/>
  <c r="AR161" i="1" s="1"/>
  <c r="AD161" i="1"/>
  <c r="AE161" i="1"/>
  <c r="AF161" i="1"/>
  <c r="AG161" i="1" s="1"/>
  <c r="AO161" i="1" s="1"/>
  <c r="AJ161" i="1"/>
  <c r="AK161" i="1"/>
  <c r="AN161" i="1"/>
  <c r="AP161" i="1"/>
  <c r="Z162" i="1"/>
  <c r="AD162" i="1"/>
  <c r="AE162" i="1"/>
  <c r="AF162" i="1"/>
  <c r="AG162" i="1"/>
  <c r="AJ162" i="1"/>
  <c r="AK162" i="1"/>
  <c r="AN162" i="1"/>
  <c r="AO162" i="1"/>
  <c r="AP162" i="1"/>
  <c r="Z163" i="1"/>
  <c r="AD163" i="1"/>
  <c r="AE163" i="1"/>
  <c r="AJ163" i="1"/>
  <c r="AK163" i="1"/>
  <c r="AN163" i="1"/>
  <c r="AP163" i="1"/>
  <c r="AH160" i="1"/>
  <c r="AI164" i="1" s="1"/>
  <c r="AH161" i="1"/>
  <c r="AH162" i="1"/>
  <c r="AI166" i="1" s="1"/>
  <c r="AH163" i="1"/>
  <c r="AI167" i="1" s="1"/>
  <c r="P170" i="1"/>
  <c r="AQ170" i="1" s="1"/>
  <c r="P171" i="1"/>
  <c r="AQ171" i="1" s="1"/>
  <c r="R170" i="1"/>
  <c r="S170" i="1"/>
  <c r="T174" i="1" s="1"/>
  <c r="R171" i="1"/>
  <c r="S171" i="1"/>
  <c r="T175" i="1" s="1"/>
  <c r="R172" i="1"/>
  <c r="S172" i="1"/>
  <c r="T176" i="1" s="1"/>
  <c r="R173" i="1"/>
  <c r="S173" i="1"/>
  <c r="T177" i="1" s="1"/>
  <c r="C170" i="1"/>
  <c r="C171" i="1"/>
  <c r="C172" i="1"/>
  <c r="C173" i="1"/>
  <c r="V173" i="1"/>
  <c r="V170" i="1"/>
  <c r="V171" i="1"/>
  <c r="V172" i="1"/>
  <c r="AA164" i="1" l="1"/>
  <c r="AB167" i="1" s="1"/>
  <c r="AS174" i="1"/>
  <c r="AC174" i="1"/>
  <c r="AM174" i="1" s="1"/>
  <c r="AC172" i="1"/>
  <c r="AM172" i="1" s="1"/>
  <c r="AS172" i="1"/>
  <c r="AA165" i="1"/>
  <c r="AL165" i="1" s="1"/>
  <c r="AR163" i="1"/>
  <c r="AA167" i="1"/>
  <c r="AB170" i="1" s="1"/>
  <c r="AS167" i="1"/>
  <c r="AC167" i="1"/>
  <c r="AM167" i="1" s="1"/>
  <c r="AR162" i="1"/>
  <c r="AA166" i="1"/>
  <c r="AB169" i="1" s="1"/>
  <c r="AL164" i="1"/>
  <c r="Q174" i="1"/>
  <c r="Q173" i="1"/>
  <c r="AI165" i="1"/>
  <c r="P160" i="1"/>
  <c r="AQ160" i="1" s="1"/>
  <c r="R160" i="1"/>
  <c r="S160" i="1"/>
  <c r="P161" i="1"/>
  <c r="AQ161" i="1" s="1"/>
  <c r="R161" i="1"/>
  <c r="S161" i="1"/>
  <c r="P162" i="1"/>
  <c r="AQ162" i="1" s="1"/>
  <c r="R162" i="1"/>
  <c r="S162" i="1"/>
  <c r="P163" i="1"/>
  <c r="AQ163" i="1" s="1"/>
  <c r="R163" i="1"/>
  <c r="S163" i="1"/>
  <c r="P164" i="1"/>
  <c r="AQ164" i="1" s="1"/>
  <c r="R164" i="1"/>
  <c r="S164" i="1"/>
  <c r="P165" i="1"/>
  <c r="AQ165" i="1" s="1"/>
  <c r="R165" i="1"/>
  <c r="S165" i="1"/>
  <c r="P166" i="1"/>
  <c r="AQ166" i="1" s="1"/>
  <c r="R166" i="1"/>
  <c r="S166" i="1"/>
  <c r="T170" i="1" s="1"/>
  <c r="P167" i="1"/>
  <c r="AQ167" i="1" s="1"/>
  <c r="R167" i="1"/>
  <c r="S167" i="1"/>
  <c r="P168" i="1"/>
  <c r="AQ168" i="1" s="1"/>
  <c r="R168" i="1"/>
  <c r="S168" i="1"/>
  <c r="P169" i="1"/>
  <c r="AQ169" i="1" s="1"/>
  <c r="R169" i="1"/>
  <c r="S169" i="1"/>
  <c r="C167" i="1"/>
  <c r="C168" i="1"/>
  <c r="C169" i="1"/>
  <c r="Z150" i="1"/>
  <c r="AR150" i="1" s="1"/>
  <c r="AD150" i="1"/>
  <c r="AE150" i="1"/>
  <c r="AF150" i="1"/>
  <c r="AG150" i="1"/>
  <c r="AJ150" i="1"/>
  <c r="AK150" i="1"/>
  <c r="AN150" i="1"/>
  <c r="AO150" i="1"/>
  <c r="AP150" i="1"/>
  <c r="Z151" i="1"/>
  <c r="AD151" i="1"/>
  <c r="AE151" i="1"/>
  <c r="AF154" i="1" s="1"/>
  <c r="AG154" i="1" s="1"/>
  <c r="AO154" i="1" s="1"/>
  <c r="AF151" i="1"/>
  <c r="AG151" i="1" s="1"/>
  <c r="AO151" i="1" s="1"/>
  <c r="AJ151" i="1"/>
  <c r="AK151" i="1"/>
  <c r="AN151" i="1"/>
  <c r="AP151" i="1"/>
  <c r="AR151" i="1"/>
  <c r="Z152" i="1"/>
  <c r="AR152" i="1" s="1"/>
  <c r="AD152" i="1"/>
  <c r="AE152" i="1"/>
  <c r="AF152" i="1"/>
  <c r="AG152" i="1"/>
  <c r="AJ152" i="1"/>
  <c r="AK152" i="1"/>
  <c r="AN152" i="1"/>
  <c r="AO152" i="1"/>
  <c r="AP152" i="1"/>
  <c r="Z153" i="1"/>
  <c r="AR153" i="1" s="1"/>
  <c r="AD153" i="1"/>
  <c r="AE153" i="1"/>
  <c r="AF156" i="1" s="1"/>
  <c r="AG156" i="1" s="1"/>
  <c r="AO156" i="1" s="1"/>
  <c r="AF153" i="1"/>
  <c r="AG153" i="1" s="1"/>
  <c r="AO153" i="1" s="1"/>
  <c r="AJ153" i="1"/>
  <c r="AK153" i="1"/>
  <c r="AN153" i="1"/>
  <c r="AP153" i="1"/>
  <c r="Z154" i="1"/>
  <c r="AR154" i="1" s="1"/>
  <c r="AD154" i="1"/>
  <c r="AE154" i="1"/>
  <c r="AH154" i="1"/>
  <c r="AJ154" i="1"/>
  <c r="AK154" i="1"/>
  <c r="AN154" i="1"/>
  <c r="AP154" i="1"/>
  <c r="Z155" i="1"/>
  <c r="AR155" i="1" s="1"/>
  <c r="AD155" i="1"/>
  <c r="AE155" i="1"/>
  <c r="AF158" i="1" s="1"/>
  <c r="AG158" i="1" s="1"/>
  <c r="AO158" i="1" s="1"/>
  <c r="AF155" i="1"/>
  <c r="AG155" i="1" s="1"/>
  <c r="AO155" i="1" s="1"/>
  <c r="AJ155" i="1"/>
  <c r="AK155" i="1"/>
  <c r="AN155" i="1"/>
  <c r="AP155" i="1"/>
  <c r="Z156" i="1"/>
  <c r="AD156" i="1"/>
  <c r="AE156" i="1"/>
  <c r="AJ156" i="1"/>
  <c r="AK156" i="1"/>
  <c r="AN156" i="1"/>
  <c r="AP156" i="1"/>
  <c r="Z157" i="1"/>
  <c r="AR157" i="1" s="1"/>
  <c r="AD157" i="1"/>
  <c r="AH150" i="1" s="1"/>
  <c r="AE157" i="1"/>
  <c r="AF157" i="1"/>
  <c r="AG157" i="1" s="1"/>
  <c r="AO157" i="1" s="1"/>
  <c r="AJ157" i="1"/>
  <c r="AK157" i="1"/>
  <c r="AN157" i="1"/>
  <c r="AP157" i="1"/>
  <c r="Z158" i="1"/>
  <c r="AA162" i="1" s="1"/>
  <c r="AB165" i="1" s="1"/>
  <c r="AD158" i="1"/>
  <c r="AH151" i="1" s="1"/>
  <c r="AE158" i="1"/>
  <c r="AH158" i="1"/>
  <c r="AI162" i="1" s="1"/>
  <c r="AI158" i="1"/>
  <c r="AJ158" i="1"/>
  <c r="AK158" i="1"/>
  <c r="AN158" i="1"/>
  <c r="AP158" i="1"/>
  <c r="Z159" i="1"/>
  <c r="AD159" i="1"/>
  <c r="AH152" i="1" s="1"/>
  <c r="AE159" i="1"/>
  <c r="AF159" i="1"/>
  <c r="AG159" i="1" s="1"/>
  <c r="AO159" i="1" s="1"/>
  <c r="AJ159" i="1"/>
  <c r="AK159" i="1"/>
  <c r="AN159" i="1"/>
  <c r="AP159" i="1"/>
  <c r="AH153" i="1"/>
  <c r="AH155" i="1"/>
  <c r="AI155" i="1" s="1"/>
  <c r="AH156" i="1"/>
  <c r="AI160" i="1" s="1"/>
  <c r="AH157" i="1"/>
  <c r="AI157" i="1" s="1"/>
  <c r="AH159" i="1"/>
  <c r="AI163" i="1" s="1"/>
  <c r="V167" i="1"/>
  <c r="V168" i="1"/>
  <c r="V169" i="1"/>
  <c r="AA158" i="1" l="1"/>
  <c r="AL158" i="1" s="1"/>
  <c r="AA159" i="1"/>
  <c r="AB162" i="1" s="1"/>
  <c r="AC162" i="1" s="1"/>
  <c r="AM162" i="1" s="1"/>
  <c r="AA161" i="1"/>
  <c r="AB168" i="1"/>
  <c r="AS168" i="1" s="1"/>
  <c r="AS170" i="1"/>
  <c r="AC170" i="1"/>
  <c r="AM170" i="1" s="1"/>
  <c r="AS169" i="1"/>
  <c r="AC169" i="1"/>
  <c r="AM169" i="1" s="1"/>
  <c r="AL166" i="1"/>
  <c r="AL167" i="1"/>
  <c r="AL161" i="1"/>
  <c r="AB164" i="1"/>
  <c r="AC165" i="1"/>
  <c r="AM165" i="1" s="1"/>
  <c r="AS165" i="1"/>
  <c r="Q170" i="1"/>
  <c r="Q172" i="1"/>
  <c r="AL162" i="1"/>
  <c r="AR159" i="1"/>
  <c r="AA163" i="1"/>
  <c r="AB166" i="1" s="1"/>
  <c r="T169" i="1"/>
  <c r="T164" i="1"/>
  <c r="Q167" i="1"/>
  <c r="AR156" i="1"/>
  <c r="AA160" i="1"/>
  <c r="T166" i="1"/>
  <c r="Q171" i="1"/>
  <c r="T168" i="1"/>
  <c r="T172" i="1"/>
  <c r="Q166" i="1"/>
  <c r="T167" i="1"/>
  <c r="T171" i="1"/>
  <c r="T173" i="1"/>
  <c r="Q164" i="1"/>
  <c r="Q169" i="1"/>
  <c r="AI161" i="1"/>
  <c r="AI159" i="1"/>
  <c r="Q165" i="1"/>
  <c r="T165" i="1"/>
  <c r="AA157" i="1"/>
  <c r="AA156" i="1"/>
  <c r="AL156" i="1" s="1"/>
  <c r="AA155" i="1"/>
  <c r="AA154" i="1"/>
  <c r="AL154" i="1" s="1"/>
  <c r="Q168" i="1"/>
  <c r="Q163" i="1"/>
  <c r="AR158" i="1"/>
  <c r="AI156" i="1"/>
  <c r="AI154" i="1"/>
  <c r="V160" i="1"/>
  <c r="V161" i="1"/>
  <c r="V162" i="1"/>
  <c r="V163" i="1"/>
  <c r="V164" i="1"/>
  <c r="V165" i="1"/>
  <c r="V166" i="1"/>
  <c r="C160" i="1"/>
  <c r="C161" i="1"/>
  <c r="C162" i="1"/>
  <c r="C163" i="1"/>
  <c r="C164" i="1"/>
  <c r="C165" i="1"/>
  <c r="C166" i="1"/>
  <c r="AL159" i="1" l="1"/>
  <c r="AB161" i="1"/>
  <c r="AC161" i="1" s="1"/>
  <c r="AM161" i="1" s="1"/>
  <c r="AS162" i="1"/>
  <c r="AC168" i="1"/>
  <c r="AM168" i="1" s="1"/>
  <c r="AB159" i="1"/>
  <c r="AC159" i="1" s="1"/>
  <c r="AM159" i="1" s="1"/>
  <c r="AS166" i="1"/>
  <c r="AC166" i="1"/>
  <c r="AM166" i="1" s="1"/>
  <c r="AC164" i="1"/>
  <c r="AM164" i="1" s="1"/>
  <c r="AS164" i="1"/>
  <c r="AB157" i="1"/>
  <c r="AS157" i="1" s="1"/>
  <c r="AL157" i="1"/>
  <c r="AB160" i="1"/>
  <c r="AL163" i="1"/>
  <c r="AL160" i="1"/>
  <c r="AB163" i="1"/>
  <c r="AL155" i="1"/>
  <c r="AB158" i="1"/>
  <c r="Z145" i="1"/>
  <c r="AR145" i="1" s="1"/>
  <c r="AD145" i="1"/>
  <c r="AJ145" i="1"/>
  <c r="AK145" i="1"/>
  <c r="AN145" i="1"/>
  <c r="AP145" i="1"/>
  <c r="Z146" i="1"/>
  <c r="AD146" i="1"/>
  <c r="AJ146" i="1"/>
  <c r="AK146" i="1"/>
  <c r="AN146" i="1"/>
  <c r="AP146" i="1"/>
  <c r="Z147" i="1"/>
  <c r="AA151" i="1" s="1"/>
  <c r="AD147" i="1"/>
  <c r="AJ147" i="1"/>
  <c r="AK147" i="1"/>
  <c r="AN147" i="1"/>
  <c r="AP147" i="1"/>
  <c r="Z148" i="1"/>
  <c r="AD148" i="1"/>
  <c r="AJ148" i="1"/>
  <c r="AK148" i="1"/>
  <c r="AN148" i="1"/>
  <c r="AP148" i="1"/>
  <c r="Z149" i="1"/>
  <c r="AD149" i="1"/>
  <c r="AE149" i="1" s="1"/>
  <c r="AJ149" i="1"/>
  <c r="AK149" i="1"/>
  <c r="AN149" i="1"/>
  <c r="AP149" i="1"/>
  <c r="AH145" i="1"/>
  <c r="AH146" i="1"/>
  <c r="AI150" i="1" s="1"/>
  <c r="AH147" i="1"/>
  <c r="AI151" i="1" s="1"/>
  <c r="AH149" i="1"/>
  <c r="AI153" i="1" s="1"/>
  <c r="P159" i="1"/>
  <c r="Q162" i="1" s="1"/>
  <c r="P155" i="1"/>
  <c r="AQ155" i="1" s="1"/>
  <c r="P156" i="1"/>
  <c r="AQ156" i="1" s="1"/>
  <c r="P157" i="1"/>
  <c r="P158" i="1"/>
  <c r="R155" i="1"/>
  <c r="S155" i="1"/>
  <c r="R156" i="1"/>
  <c r="S156" i="1"/>
  <c r="T160" i="1" s="1"/>
  <c r="R157" i="1"/>
  <c r="S157" i="1"/>
  <c r="T161" i="1" s="1"/>
  <c r="R158" i="1"/>
  <c r="S158" i="1"/>
  <c r="T162" i="1" s="1"/>
  <c r="R159" i="1"/>
  <c r="S159" i="1"/>
  <c r="T163" i="1" s="1"/>
  <c r="V155" i="1"/>
  <c r="V156" i="1"/>
  <c r="V157" i="1"/>
  <c r="V158" i="1"/>
  <c r="V159" i="1"/>
  <c r="C155" i="1"/>
  <c r="C156" i="1"/>
  <c r="C157" i="1"/>
  <c r="C158" i="1"/>
  <c r="C159" i="1"/>
  <c r="AS161" i="1" l="1"/>
  <c r="AS159" i="1"/>
  <c r="AC157" i="1"/>
  <c r="AM157" i="1" s="1"/>
  <c r="AC160" i="1"/>
  <c r="AM160" i="1" s="1"/>
  <c r="AS160" i="1"/>
  <c r="AS163" i="1"/>
  <c r="AC163" i="1"/>
  <c r="AM163" i="1" s="1"/>
  <c r="AQ158" i="1"/>
  <c r="Q161" i="1"/>
  <c r="AQ157" i="1"/>
  <c r="Q160" i="1"/>
  <c r="AC158" i="1"/>
  <c r="AM158" i="1" s="1"/>
  <c r="AS158" i="1"/>
  <c r="AA149" i="1"/>
  <c r="AB152" i="1" s="1"/>
  <c r="AA153" i="1"/>
  <c r="AB154" i="1"/>
  <c r="AL151" i="1"/>
  <c r="Q158" i="1"/>
  <c r="AQ159" i="1"/>
  <c r="AR148" i="1"/>
  <c r="AA152" i="1"/>
  <c r="AR147" i="1"/>
  <c r="AR146" i="1"/>
  <c r="AA150" i="1"/>
  <c r="AI149" i="1"/>
  <c r="T159" i="1"/>
  <c r="AR149" i="1"/>
  <c r="AH148" i="1"/>
  <c r="AI152" i="1" s="1"/>
  <c r="R152" i="1"/>
  <c r="S152" i="1"/>
  <c r="T156" i="1" s="1"/>
  <c r="R153" i="1"/>
  <c r="S153" i="1"/>
  <c r="T157" i="1" s="1"/>
  <c r="R154" i="1"/>
  <c r="S154" i="1"/>
  <c r="T158" i="1" s="1"/>
  <c r="P154" i="1"/>
  <c r="AQ154" i="1" s="1"/>
  <c r="P152" i="1"/>
  <c r="AQ152" i="1" s="1"/>
  <c r="P153" i="1"/>
  <c r="AQ153" i="1" s="1"/>
  <c r="C152" i="1"/>
  <c r="C153" i="1"/>
  <c r="C154" i="1"/>
  <c r="AL149" i="1" l="1"/>
  <c r="AC152" i="1"/>
  <c r="AM152" i="1" s="1"/>
  <c r="AS152" i="1"/>
  <c r="AB156" i="1"/>
  <c r="AL153" i="1"/>
  <c r="AL152" i="1"/>
  <c r="AB155" i="1"/>
  <c r="AL150" i="1"/>
  <c r="AB153" i="1"/>
  <c r="AC154" i="1"/>
  <c r="AM154" i="1" s="1"/>
  <c r="AS154" i="1"/>
  <c r="Q155" i="1"/>
  <c r="Q157" i="1"/>
  <c r="Q156" i="1"/>
  <c r="Z143" i="1"/>
  <c r="AA147" i="1" s="1"/>
  <c r="AB150" i="1" s="1"/>
  <c r="AD143" i="1"/>
  <c r="AH143" i="1"/>
  <c r="AI147" i="1" s="1"/>
  <c r="AJ143" i="1"/>
  <c r="AK143" i="1"/>
  <c r="AN143" i="1"/>
  <c r="AP143" i="1"/>
  <c r="Z144" i="1"/>
  <c r="AD144" i="1"/>
  <c r="AJ144" i="1"/>
  <c r="AK144" i="1"/>
  <c r="AN144" i="1"/>
  <c r="AP144" i="1"/>
  <c r="V153" i="1"/>
  <c r="V154" i="1"/>
  <c r="AC153" i="1" l="1"/>
  <c r="AM153" i="1" s="1"/>
  <c r="AS153" i="1"/>
  <c r="AC150" i="1"/>
  <c r="AM150" i="1" s="1"/>
  <c r="AS150" i="1"/>
  <c r="AS155" i="1"/>
  <c r="AC155" i="1"/>
  <c r="AM155" i="1" s="1"/>
  <c r="AC156" i="1"/>
  <c r="AM156" i="1" s="1"/>
  <c r="AS156" i="1"/>
  <c r="AE148" i="1"/>
  <c r="AE143" i="1"/>
  <c r="AF146" i="1" s="1"/>
  <c r="AG146" i="1" s="1"/>
  <c r="AO146" i="1" s="1"/>
  <c r="AE147" i="1"/>
  <c r="AL147" i="1"/>
  <c r="AR144" i="1"/>
  <c r="AA148" i="1"/>
  <c r="AB151" i="1" s="1"/>
  <c r="AH144" i="1"/>
  <c r="AI148" i="1" s="1"/>
  <c r="AR143" i="1"/>
  <c r="Z138" i="1"/>
  <c r="AD138" i="1"/>
  <c r="AJ138" i="1"/>
  <c r="AK138" i="1"/>
  <c r="AN138" i="1"/>
  <c r="AP138" i="1"/>
  <c r="Z139" i="1"/>
  <c r="AA143" i="1" s="1"/>
  <c r="AB146" i="1" s="1"/>
  <c r="AD139" i="1"/>
  <c r="AJ139" i="1"/>
  <c r="AK139" i="1"/>
  <c r="AN139" i="1"/>
  <c r="AP139" i="1"/>
  <c r="Z140" i="1"/>
  <c r="AA144" i="1" s="1"/>
  <c r="AB147" i="1" s="1"/>
  <c r="AD140" i="1"/>
  <c r="AJ140" i="1"/>
  <c r="AK140" i="1"/>
  <c r="AN140" i="1"/>
  <c r="AP140" i="1"/>
  <c r="Z141" i="1"/>
  <c r="AA145" i="1" s="1"/>
  <c r="AD141" i="1"/>
  <c r="AJ141" i="1"/>
  <c r="AK141" i="1"/>
  <c r="AN141" i="1"/>
  <c r="AP141" i="1"/>
  <c r="Z142" i="1"/>
  <c r="AA146" i="1" s="1"/>
  <c r="AD142" i="1"/>
  <c r="AJ142" i="1"/>
  <c r="AK142" i="1"/>
  <c r="AN142" i="1"/>
  <c r="AP142" i="1"/>
  <c r="AH138" i="1"/>
  <c r="AH139" i="1"/>
  <c r="AI143" i="1" s="1"/>
  <c r="AH140" i="1"/>
  <c r="AH142" i="1"/>
  <c r="AI146" i="1" s="1"/>
  <c r="P147" i="1"/>
  <c r="AQ147" i="1" s="1"/>
  <c r="R147" i="1"/>
  <c r="S147" i="1"/>
  <c r="P148" i="1"/>
  <c r="AQ148" i="1" s="1"/>
  <c r="R148" i="1"/>
  <c r="S148" i="1"/>
  <c r="T152" i="1" s="1"/>
  <c r="P149" i="1"/>
  <c r="AQ149" i="1" s="1"/>
  <c r="R149" i="1"/>
  <c r="S149" i="1"/>
  <c r="T153" i="1" s="1"/>
  <c r="P150" i="1"/>
  <c r="AQ150" i="1" s="1"/>
  <c r="R150" i="1"/>
  <c r="S150" i="1"/>
  <c r="T154" i="1" s="1"/>
  <c r="P151" i="1"/>
  <c r="AQ151" i="1" s="1"/>
  <c r="R151" i="1"/>
  <c r="S151" i="1"/>
  <c r="T155" i="1" s="1"/>
  <c r="C148" i="1"/>
  <c r="C149" i="1"/>
  <c r="C150" i="1"/>
  <c r="C151" i="1"/>
  <c r="V151" i="1"/>
  <c r="V152" i="1"/>
  <c r="V148" i="1"/>
  <c r="V149" i="1"/>
  <c r="V150" i="1"/>
  <c r="AC151" i="1" l="1"/>
  <c r="AM151" i="1" s="1"/>
  <c r="AS151" i="1"/>
  <c r="AE141" i="1"/>
  <c r="AF144" i="1" s="1"/>
  <c r="AG144" i="1" s="1"/>
  <c r="AO144" i="1" s="1"/>
  <c r="AE145" i="1"/>
  <c r="AF148" i="1" s="1"/>
  <c r="AG148" i="1" s="1"/>
  <c r="AO148" i="1" s="1"/>
  <c r="AE139" i="1"/>
  <c r="AF142" i="1" s="1"/>
  <c r="AG142" i="1" s="1"/>
  <c r="AO142" i="1" s="1"/>
  <c r="AE142" i="1"/>
  <c r="AF145" i="1" s="1"/>
  <c r="AG145" i="1" s="1"/>
  <c r="AO145" i="1" s="1"/>
  <c r="AE146" i="1"/>
  <c r="AF149" i="1" s="1"/>
  <c r="AG149" i="1" s="1"/>
  <c r="AO149" i="1" s="1"/>
  <c r="AE144" i="1"/>
  <c r="AF147" i="1" s="1"/>
  <c r="AG147" i="1" s="1"/>
  <c r="AO147" i="1" s="1"/>
  <c r="AS146" i="1"/>
  <c r="AC146" i="1"/>
  <c r="AM146" i="1" s="1"/>
  <c r="AC147" i="1"/>
  <c r="AM147" i="1" s="1"/>
  <c r="AS147" i="1"/>
  <c r="AR139" i="1"/>
  <c r="AL145" i="1"/>
  <c r="AB148" i="1"/>
  <c r="AL146" i="1"/>
  <c r="AB149" i="1"/>
  <c r="AL148" i="1"/>
  <c r="Q154" i="1"/>
  <c r="Q152" i="1"/>
  <c r="Q153" i="1"/>
  <c r="AL144" i="1"/>
  <c r="AL143" i="1"/>
  <c r="T151" i="1"/>
  <c r="AI144" i="1"/>
  <c r="Q151" i="1"/>
  <c r="Q150" i="1"/>
  <c r="AA142" i="1"/>
  <c r="AB145" i="1" s="1"/>
  <c r="AR142" i="1"/>
  <c r="AR141" i="1"/>
  <c r="AR140" i="1"/>
  <c r="AR138" i="1"/>
  <c r="AI142" i="1"/>
  <c r="AH141" i="1"/>
  <c r="AI145" i="1" s="1"/>
  <c r="Z135" i="1"/>
  <c r="AA139" i="1" s="1"/>
  <c r="AD135" i="1"/>
  <c r="AJ135" i="1"/>
  <c r="AK135" i="1"/>
  <c r="AN135" i="1"/>
  <c r="AP135" i="1"/>
  <c r="Z136" i="1"/>
  <c r="AR136" i="1" s="1"/>
  <c r="AD136" i="1"/>
  <c r="AJ136" i="1"/>
  <c r="AK136" i="1"/>
  <c r="AN136" i="1"/>
  <c r="AP136" i="1"/>
  <c r="Z137" i="1"/>
  <c r="AR137" i="1" s="1"/>
  <c r="AD137" i="1"/>
  <c r="AJ137" i="1"/>
  <c r="AK137" i="1"/>
  <c r="AN137" i="1"/>
  <c r="AP137" i="1"/>
  <c r="AH135" i="1"/>
  <c r="AI139" i="1" s="1"/>
  <c r="AH137" i="1"/>
  <c r="P145" i="1"/>
  <c r="AQ145" i="1" s="1"/>
  <c r="P146" i="1"/>
  <c r="AQ146" i="1" s="1"/>
  <c r="R145" i="1"/>
  <c r="S145" i="1"/>
  <c r="T149" i="1" s="1"/>
  <c r="R146" i="1"/>
  <c r="S146" i="1"/>
  <c r="T150" i="1" s="1"/>
  <c r="V145" i="1"/>
  <c r="V146" i="1"/>
  <c r="V147" i="1"/>
  <c r="C145" i="1"/>
  <c r="C146" i="1"/>
  <c r="C147" i="1"/>
  <c r="AE136" i="1" l="1"/>
  <c r="AF139" i="1" s="1"/>
  <c r="AG139" i="1" s="1"/>
  <c r="AO139" i="1" s="1"/>
  <c r="AE140" i="1"/>
  <c r="AF143" i="1" s="1"/>
  <c r="AG143" i="1" s="1"/>
  <c r="AO143" i="1" s="1"/>
  <c r="AC145" i="1"/>
  <c r="AM145" i="1" s="1"/>
  <c r="AS145" i="1"/>
  <c r="AC148" i="1"/>
  <c r="AM148" i="1" s="1"/>
  <c r="AS148" i="1"/>
  <c r="AC149" i="1"/>
  <c r="AM149" i="1" s="1"/>
  <c r="AS149" i="1"/>
  <c r="AL139" i="1"/>
  <c r="AB142" i="1"/>
  <c r="AC142" i="1" s="1"/>
  <c r="AM142" i="1" s="1"/>
  <c r="AA141" i="1"/>
  <c r="AB144" i="1" s="1"/>
  <c r="AL142" i="1"/>
  <c r="AA140" i="1"/>
  <c r="AB143" i="1" s="1"/>
  <c r="Q148" i="1"/>
  <c r="Q149" i="1"/>
  <c r="AI141" i="1"/>
  <c r="AR135" i="1"/>
  <c r="AH136" i="1"/>
  <c r="AI140" i="1" s="1"/>
  <c r="Z129" i="1"/>
  <c r="AR129" i="1" s="1"/>
  <c r="AD129" i="1"/>
  <c r="AH129" i="1"/>
  <c r="AJ129" i="1"/>
  <c r="AK129" i="1"/>
  <c r="AN129" i="1"/>
  <c r="AP129" i="1"/>
  <c r="Z130" i="1"/>
  <c r="AR130" i="1" s="1"/>
  <c r="AD130" i="1"/>
  <c r="AJ130" i="1"/>
  <c r="AK130" i="1"/>
  <c r="AN130" i="1"/>
  <c r="AP130" i="1"/>
  <c r="Z131" i="1"/>
  <c r="AR131" i="1" s="1"/>
  <c r="AD131" i="1"/>
  <c r="AE135" i="1" s="1"/>
  <c r="AF138" i="1" s="1"/>
  <c r="AH131" i="1"/>
  <c r="AI135" i="1" s="1"/>
  <c r="AJ131" i="1"/>
  <c r="AK131" i="1"/>
  <c r="AN131" i="1"/>
  <c r="AP131" i="1"/>
  <c r="Z132" i="1"/>
  <c r="AD132" i="1"/>
  <c r="AJ132" i="1"/>
  <c r="AK132" i="1"/>
  <c r="AN132" i="1"/>
  <c r="AP132" i="1"/>
  <c r="Z133" i="1"/>
  <c r="AR133" i="1" s="1"/>
  <c r="AD133" i="1"/>
  <c r="AE137" i="1" s="1"/>
  <c r="AF140" i="1" s="1"/>
  <c r="AG140" i="1" s="1"/>
  <c r="AO140" i="1" s="1"/>
  <c r="AH133" i="1"/>
  <c r="AI137" i="1" s="1"/>
  <c r="AJ133" i="1"/>
  <c r="AK133" i="1"/>
  <c r="AN133" i="1"/>
  <c r="AP133" i="1"/>
  <c r="Z134" i="1"/>
  <c r="AD134" i="1"/>
  <c r="AE138" i="1" s="1"/>
  <c r="AF141" i="1" s="1"/>
  <c r="AG141" i="1" s="1"/>
  <c r="AO141" i="1" s="1"/>
  <c r="AJ134" i="1"/>
  <c r="AK134" i="1"/>
  <c r="AN134" i="1"/>
  <c r="AP134" i="1"/>
  <c r="AH130" i="1"/>
  <c r="AH132" i="1"/>
  <c r="AH134" i="1"/>
  <c r="P144" i="1"/>
  <c r="AQ144" i="1" s="1"/>
  <c r="P139" i="1"/>
  <c r="AQ139" i="1" s="1"/>
  <c r="R139" i="1"/>
  <c r="S139" i="1"/>
  <c r="P140" i="1"/>
  <c r="AQ140" i="1" s="1"/>
  <c r="R140" i="1"/>
  <c r="S140" i="1"/>
  <c r="P141" i="1"/>
  <c r="AQ141" i="1" s="1"/>
  <c r="R141" i="1"/>
  <c r="S141" i="1"/>
  <c r="T145" i="1" s="1"/>
  <c r="P142" i="1"/>
  <c r="AQ142" i="1" s="1"/>
  <c r="R142" i="1"/>
  <c r="S142" i="1"/>
  <c r="T146" i="1" s="1"/>
  <c r="P143" i="1"/>
  <c r="AQ143" i="1" s="1"/>
  <c r="R143" i="1"/>
  <c r="S143" i="1"/>
  <c r="T147" i="1" s="1"/>
  <c r="R144" i="1"/>
  <c r="S144" i="1"/>
  <c r="T148" i="1" s="1"/>
  <c r="V144" i="1"/>
  <c r="V139" i="1"/>
  <c r="V140" i="1"/>
  <c r="V141" i="1"/>
  <c r="V142" i="1"/>
  <c r="V143" i="1"/>
  <c r="C139" i="1"/>
  <c r="C140" i="1"/>
  <c r="C141" i="1"/>
  <c r="C142" i="1"/>
  <c r="C143" i="1"/>
  <c r="C144" i="1"/>
  <c r="AE130" i="1" l="1"/>
  <c r="AF133" i="1" s="1"/>
  <c r="AG133" i="1" s="1"/>
  <c r="AO133" i="1" s="1"/>
  <c r="AS142" i="1"/>
  <c r="AE134" i="1"/>
  <c r="AF137" i="1" s="1"/>
  <c r="AG137" i="1" s="1"/>
  <c r="AO137" i="1" s="1"/>
  <c r="AE133" i="1"/>
  <c r="AF136" i="1" s="1"/>
  <c r="AG136" i="1" s="1"/>
  <c r="AO136" i="1" s="1"/>
  <c r="AG138" i="1"/>
  <c r="AO138" i="1" s="1"/>
  <c r="AC143" i="1"/>
  <c r="AM143" i="1" s="1"/>
  <c r="AS143" i="1"/>
  <c r="AC144" i="1"/>
  <c r="AM144" i="1" s="1"/>
  <c r="AS144" i="1"/>
  <c r="Q147" i="1"/>
  <c r="AR134" i="1"/>
  <c r="AA138" i="1"/>
  <c r="Q146" i="1"/>
  <c r="AL140" i="1"/>
  <c r="AL141" i="1"/>
  <c r="AI134" i="1"/>
  <c r="AI138" i="1"/>
  <c r="AI136" i="1"/>
  <c r="AI133" i="1"/>
  <c r="AA137" i="1"/>
  <c r="AB140" i="1" s="1"/>
  <c r="Q143" i="1"/>
  <c r="AA135" i="1"/>
  <c r="AB138" i="1" s="1"/>
  <c r="Q145" i="1"/>
  <c r="T143" i="1"/>
  <c r="Q144" i="1"/>
  <c r="AR132" i="1"/>
  <c r="AA136" i="1"/>
  <c r="AB139" i="1" s="1"/>
  <c r="Q142" i="1"/>
  <c r="AA134" i="1"/>
  <c r="AB137" i="1" s="1"/>
  <c r="T144" i="1"/>
  <c r="AA133" i="1"/>
  <c r="Z126" i="1"/>
  <c r="AA130" i="1" s="1"/>
  <c r="AD126" i="1"/>
  <c r="AE126" i="1"/>
  <c r="AF129" i="1" s="1"/>
  <c r="AJ126" i="1"/>
  <c r="AK126" i="1"/>
  <c r="AN126" i="1"/>
  <c r="AP126" i="1"/>
  <c r="Z127" i="1"/>
  <c r="AD127" i="1"/>
  <c r="AE127" i="1" s="1"/>
  <c r="AF130" i="1" s="1"/>
  <c r="AG130" i="1" s="1"/>
  <c r="AO130" i="1" s="1"/>
  <c r="AH127" i="1"/>
  <c r="AI131" i="1" s="1"/>
  <c r="AJ127" i="1"/>
  <c r="AK127" i="1"/>
  <c r="AN127" i="1"/>
  <c r="AP127" i="1"/>
  <c r="Z128" i="1"/>
  <c r="AD128" i="1"/>
  <c r="AE132" i="1" s="1"/>
  <c r="AF135" i="1" s="1"/>
  <c r="AG135" i="1" s="1"/>
  <c r="AO135" i="1" s="1"/>
  <c r="AJ128" i="1"/>
  <c r="AK128" i="1"/>
  <c r="AN128" i="1"/>
  <c r="AP128" i="1"/>
  <c r="AH128" i="1"/>
  <c r="Z122" i="1"/>
  <c r="AR122" i="1" s="1"/>
  <c r="AD122" i="1"/>
  <c r="AJ122" i="1"/>
  <c r="AK122" i="1"/>
  <c r="AN122" i="1"/>
  <c r="AP122" i="1"/>
  <c r="Z123" i="1"/>
  <c r="AR123" i="1" s="1"/>
  <c r="AD123" i="1"/>
  <c r="AJ123" i="1"/>
  <c r="AK123" i="1"/>
  <c r="AN123" i="1"/>
  <c r="AP123" i="1"/>
  <c r="Z124" i="1"/>
  <c r="AR124" i="1" s="1"/>
  <c r="AD124" i="1"/>
  <c r="AH124" i="1"/>
  <c r="AJ124" i="1"/>
  <c r="AK124" i="1"/>
  <c r="AN124" i="1"/>
  <c r="AP124" i="1"/>
  <c r="Z125" i="1"/>
  <c r="AA129" i="1" s="1"/>
  <c r="AL129" i="1" s="1"/>
  <c r="AD125" i="1"/>
  <c r="AE129" i="1" s="1"/>
  <c r="AF132" i="1" s="1"/>
  <c r="AG132" i="1" s="1"/>
  <c r="AO132" i="1" s="1"/>
  <c r="AJ125" i="1"/>
  <c r="AK125" i="1"/>
  <c r="AN125" i="1"/>
  <c r="AP125" i="1"/>
  <c r="AH122" i="1"/>
  <c r="AH123" i="1"/>
  <c r="AI127" i="1" s="1"/>
  <c r="AH125" i="1"/>
  <c r="AI129" i="1" s="1"/>
  <c r="V132" i="1"/>
  <c r="V133" i="1"/>
  <c r="V134" i="1"/>
  <c r="V135" i="1"/>
  <c r="V136" i="1"/>
  <c r="V137" i="1"/>
  <c r="V138" i="1"/>
  <c r="P132" i="1"/>
  <c r="AQ132" i="1" s="1"/>
  <c r="R132" i="1"/>
  <c r="S132" i="1"/>
  <c r="P133" i="1"/>
  <c r="AQ133" i="1" s="1"/>
  <c r="R133" i="1"/>
  <c r="S133" i="1"/>
  <c r="P134" i="1"/>
  <c r="AQ134" i="1" s="1"/>
  <c r="R134" i="1"/>
  <c r="S134" i="1"/>
  <c r="P135" i="1"/>
  <c r="AQ135" i="1" s="1"/>
  <c r="R135" i="1"/>
  <c r="S135" i="1"/>
  <c r="T139" i="1" s="1"/>
  <c r="P136" i="1"/>
  <c r="AQ136" i="1" s="1"/>
  <c r="R136" i="1"/>
  <c r="S136" i="1"/>
  <c r="T140" i="1" s="1"/>
  <c r="P137" i="1"/>
  <c r="AQ137" i="1" s="1"/>
  <c r="R137" i="1"/>
  <c r="S137" i="1"/>
  <c r="T141" i="1" s="1"/>
  <c r="P138" i="1"/>
  <c r="AQ138" i="1" s="1"/>
  <c r="R138" i="1"/>
  <c r="S138" i="1"/>
  <c r="T142" i="1" s="1"/>
  <c r="C132" i="1"/>
  <c r="C133" i="1"/>
  <c r="C134" i="1"/>
  <c r="C135" i="1"/>
  <c r="C136" i="1"/>
  <c r="C137" i="1"/>
  <c r="C13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AQ122" i="1" s="1"/>
  <c r="P123" i="1"/>
  <c r="AQ123" i="1" s="1"/>
  <c r="P124" i="1"/>
  <c r="AQ124" i="1" s="1"/>
  <c r="P125" i="1"/>
  <c r="AQ125" i="1" s="1"/>
  <c r="P126" i="1"/>
  <c r="AQ126" i="1" s="1"/>
  <c r="P127" i="1"/>
  <c r="AQ127" i="1" s="1"/>
  <c r="P128" i="1"/>
  <c r="AQ128" i="1" s="1"/>
  <c r="P129" i="1"/>
  <c r="AQ129" i="1" s="1"/>
  <c r="P130" i="1"/>
  <c r="AQ130" i="1" s="1"/>
  <c r="P131" i="1"/>
  <c r="AQ131" i="1" s="1"/>
  <c r="AI128" i="1" l="1"/>
  <c r="AE128" i="1"/>
  <c r="AF131" i="1" s="1"/>
  <c r="AG131" i="1" s="1"/>
  <c r="AO131" i="1" s="1"/>
  <c r="AE131" i="1"/>
  <c r="AF134" i="1" s="1"/>
  <c r="AG134" i="1" s="1"/>
  <c r="AO134" i="1" s="1"/>
  <c r="AG129" i="1"/>
  <c r="AO129" i="1" s="1"/>
  <c r="AA127" i="1"/>
  <c r="AB130" i="1" s="1"/>
  <c r="AC140" i="1"/>
  <c r="AM140" i="1" s="1"/>
  <c r="AS140" i="1"/>
  <c r="AC139" i="1"/>
  <c r="AM139" i="1" s="1"/>
  <c r="AS139" i="1"/>
  <c r="AL138" i="1"/>
  <c r="AB141" i="1"/>
  <c r="Q141" i="1"/>
  <c r="AC138" i="1"/>
  <c r="AM138" i="1" s="1"/>
  <c r="AS138" i="1"/>
  <c r="AC137" i="1"/>
  <c r="AM137" i="1" s="1"/>
  <c r="AS137" i="1"/>
  <c r="AL134" i="1"/>
  <c r="AL136" i="1"/>
  <c r="AL135" i="1"/>
  <c r="AR125" i="1"/>
  <c r="AL133" i="1"/>
  <c r="AB136" i="1"/>
  <c r="AL137" i="1"/>
  <c r="AB133" i="1"/>
  <c r="AL130" i="1"/>
  <c r="Q136" i="1"/>
  <c r="AR127" i="1"/>
  <c r="AA131" i="1"/>
  <c r="T136" i="1"/>
  <c r="Q140" i="1"/>
  <c r="Q137" i="1"/>
  <c r="Q133" i="1"/>
  <c r="AA128" i="1"/>
  <c r="AB131" i="1" s="1"/>
  <c r="AA132" i="1"/>
  <c r="AB135" i="1" s="1"/>
  <c r="AB132" i="1"/>
  <c r="AC132" i="1" s="1"/>
  <c r="AM132" i="1" s="1"/>
  <c r="Q139" i="1"/>
  <c r="AI132" i="1"/>
  <c r="Q134" i="1"/>
  <c r="Q132" i="1"/>
  <c r="T137" i="1"/>
  <c r="Q135" i="1"/>
  <c r="AA126" i="1"/>
  <c r="AB129" i="1" s="1"/>
  <c r="T138" i="1"/>
  <c r="AH126" i="1"/>
  <c r="AR128" i="1"/>
  <c r="AR126" i="1"/>
  <c r="Q138" i="1"/>
  <c r="Z113" i="1"/>
  <c r="AR113" i="1" s="1"/>
  <c r="AD113" i="1"/>
  <c r="AJ113" i="1"/>
  <c r="AK113" i="1"/>
  <c r="AN113" i="1"/>
  <c r="AP113" i="1"/>
  <c r="AQ113" i="1"/>
  <c r="Z114" i="1"/>
  <c r="AR114" i="1" s="1"/>
  <c r="AD114" i="1"/>
  <c r="AJ114" i="1"/>
  <c r="AK114" i="1"/>
  <c r="AN114" i="1"/>
  <c r="AP114" i="1"/>
  <c r="AQ114" i="1"/>
  <c r="Z115" i="1"/>
  <c r="AD115" i="1"/>
  <c r="AJ115" i="1"/>
  <c r="AK115" i="1"/>
  <c r="AN115" i="1"/>
  <c r="AP115" i="1"/>
  <c r="AQ115" i="1"/>
  <c r="Z116" i="1"/>
  <c r="AR116" i="1" s="1"/>
  <c r="AD116" i="1"/>
  <c r="AH116" i="1"/>
  <c r="AJ116" i="1"/>
  <c r="AK116" i="1"/>
  <c r="AN116" i="1"/>
  <c r="AP116" i="1"/>
  <c r="AQ116" i="1"/>
  <c r="Z117" i="1"/>
  <c r="AD117" i="1"/>
  <c r="AE117" i="1" s="1"/>
  <c r="AF120" i="1" s="1"/>
  <c r="AG120" i="1" s="1"/>
  <c r="AO120" i="1" s="1"/>
  <c r="AJ117" i="1"/>
  <c r="AK117" i="1"/>
  <c r="AN117" i="1"/>
  <c r="AP117" i="1"/>
  <c r="AQ117" i="1"/>
  <c r="Z118" i="1"/>
  <c r="AD118" i="1"/>
  <c r="AE122" i="1" s="1"/>
  <c r="AF125" i="1" s="1"/>
  <c r="AG125" i="1" s="1"/>
  <c r="AO125" i="1" s="1"/>
  <c r="AJ118" i="1"/>
  <c r="AK118" i="1"/>
  <c r="AN118" i="1"/>
  <c r="AP118" i="1"/>
  <c r="AQ118" i="1"/>
  <c r="Z119" i="1"/>
  <c r="AA123" i="1" s="1"/>
  <c r="AD119" i="1"/>
  <c r="AE123" i="1" s="1"/>
  <c r="AF126" i="1" s="1"/>
  <c r="AG126" i="1" s="1"/>
  <c r="AO126" i="1" s="1"/>
  <c r="AJ119" i="1"/>
  <c r="AK119" i="1"/>
  <c r="AN119" i="1"/>
  <c r="AP119" i="1"/>
  <c r="AQ119" i="1"/>
  <c r="Z120" i="1"/>
  <c r="AD120" i="1"/>
  <c r="AE120" i="1" s="1"/>
  <c r="AF123" i="1" s="1"/>
  <c r="AG123" i="1" s="1"/>
  <c r="AO123" i="1" s="1"/>
  <c r="AH120" i="1"/>
  <c r="AI124" i="1" s="1"/>
  <c r="AJ120" i="1"/>
  <c r="AK120" i="1"/>
  <c r="AN120" i="1"/>
  <c r="AP120" i="1"/>
  <c r="AQ120" i="1"/>
  <c r="Z121" i="1"/>
  <c r="AA125" i="1" s="1"/>
  <c r="AD121" i="1"/>
  <c r="AJ121" i="1"/>
  <c r="AK121" i="1"/>
  <c r="AN121" i="1"/>
  <c r="AP121" i="1"/>
  <c r="AQ121" i="1"/>
  <c r="AH115" i="1"/>
  <c r="AH117" i="1"/>
  <c r="AH118" i="1"/>
  <c r="AH119" i="1"/>
  <c r="AI123" i="1" s="1"/>
  <c r="AH121" i="1"/>
  <c r="R122" i="1"/>
  <c r="S122" i="1"/>
  <c r="V122" i="1"/>
  <c r="Q122" i="1"/>
  <c r="R123" i="1"/>
  <c r="S123" i="1"/>
  <c r="V123" i="1"/>
  <c r="Q123" i="1"/>
  <c r="Q124" i="1"/>
  <c r="R124" i="1"/>
  <c r="S124" i="1"/>
  <c r="V124" i="1"/>
  <c r="R125" i="1"/>
  <c r="S125" i="1"/>
  <c r="V125" i="1"/>
  <c r="Q125" i="1"/>
  <c r="Q126" i="1"/>
  <c r="R126" i="1"/>
  <c r="S126" i="1"/>
  <c r="V126" i="1"/>
  <c r="R127" i="1"/>
  <c r="S127" i="1"/>
  <c r="V127" i="1"/>
  <c r="Q127" i="1"/>
  <c r="Q128" i="1"/>
  <c r="R128" i="1"/>
  <c r="S128" i="1"/>
  <c r="T132" i="1" s="1"/>
  <c r="V128" i="1"/>
  <c r="R129" i="1"/>
  <c r="S129" i="1"/>
  <c r="V129" i="1"/>
  <c r="Q129" i="1"/>
  <c r="Q130" i="1"/>
  <c r="R130" i="1"/>
  <c r="S130" i="1"/>
  <c r="V130" i="1"/>
  <c r="Q131" i="1"/>
  <c r="R131" i="1"/>
  <c r="S131" i="1"/>
  <c r="T135" i="1" s="1"/>
  <c r="V131" i="1"/>
  <c r="C123" i="1"/>
  <c r="C124" i="1"/>
  <c r="C125" i="1"/>
  <c r="C126" i="1"/>
  <c r="C127" i="1"/>
  <c r="C128" i="1"/>
  <c r="C129" i="1"/>
  <c r="C130" i="1"/>
  <c r="C131" i="1"/>
  <c r="AL127" i="1" l="1"/>
  <c r="AA117" i="1"/>
  <c r="AL117" i="1" s="1"/>
  <c r="AI118" i="1"/>
  <c r="AE121" i="1"/>
  <c r="AF124" i="1" s="1"/>
  <c r="AG124" i="1" s="1"/>
  <c r="AO124" i="1" s="1"/>
  <c r="AI117" i="1"/>
  <c r="AH114" i="1"/>
  <c r="AE125" i="1"/>
  <c r="AF128" i="1" s="1"/>
  <c r="AG128" i="1" s="1"/>
  <c r="AO128" i="1" s="1"/>
  <c r="AE119" i="1"/>
  <c r="AF122" i="1" s="1"/>
  <c r="AG122" i="1" s="1"/>
  <c r="AO122" i="1" s="1"/>
  <c r="AE118" i="1"/>
  <c r="AF121" i="1" s="1"/>
  <c r="AG121" i="1" s="1"/>
  <c r="AO121" i="1" s="1"/>
  <c r="AH113" i="1"/>
  <c r="AE124" i="1"/>
  <c r="AF127" i="1" s="1"/>
  <c r="AG127" i="1" s="1"/>
  <c r="AO127" i="1" s="1"/>
  <c r="AS132" i="1"/>
  <c r="AC141" i="1"/>
  <c r="AM141" i="1" s="1"/>
  <c r="AS141" i="1"/>
  <c r="AS135" i="1"/>
  <c r="AC135" i="1"/>
  <c r="AM135" i="1" s="1"/>
  <c r="AS136" i="1"/>
  <c r="AC136" i="1"/>
  <c r="AM136" i="1" s="1"/>
  <c r="AL126" i="1"/>
  <c r="AL128" i="1"/>
  <c r="AL131" i="1"/>
  <c r="AB134" i="1"/>
  <c r="AC130" i="1"/>
  <c r="AM130" i="1" s="1"/>
  <c r="AS130" i="1"/>
  <c r="AC129" i="1"/>
  <c r="AM129" i="1" s="1"/>
  <c r="AS129" i="1"/>
  <c r="AL132" i="1"/>
  <c r="AC131" i="1"/>
  <c r="AM131" i="1" s="1"/>
  <c r="AS131" i="1"/>
  <c r="AS133" i="1"/>
  <c r="AC133" i="1"/>
  <c r="AM133" i="1" s="1"/>
  <c r="AI126" i="1"/>
  <c r="AI130" i="1"/>
  <c r="AR118" i="1"/>
  <c r="AA122" i="1"/>
  <c r="T129" i="1"/>
  <c r="T133" i="1"/>
  <c r="AB128" i="1"/>
  <c r="AL125" i="1"/>
  <c r="AL123" i="1"/>
  <c r="AB126" i="1"/>
  <c r="T130" i="1"/>
  <c r="T134" i="1"/>
  <c r="AR120" i="1"/>
  <c r="AA124" i="1"/>
  <c r="AI122" i="1"/>
  <c r="AI121" i="1"/>
  <c r="AI125" i="1"/>
  <c r="AI120" i="1"/>
  <c r="T131" i="1"/>
  <c r="AR119" i="1"/>
  <c r="AA121" i="1"/>
  <c r="AB124" i="1" s="1"/>
  <c r="T127" i="1"/>
  <c r="AA120" i="1"/>
  <c r="T128" i="1"/>
  <c r="AR115" i="1"/>
  <c r="T126" i="1"/>
  <c r="AA119" i="1"/>
  <c r="AA118" i="1"/>
  <c r="AL118" i="1" s="1"/>
  <c r="AR121" i="1"/>
  <c r="AR117" i="1"/>
  <c r="AI119" i="1"/>
  <c r="AH110" i="1"/>
  <c r="AI114" i="1" s="1"/>
  <c r="AJ110" i="1"/>
  <c r="AK110" i="1"/>
  <c r="AN110" i="1"/>
  <c r="AP110" i="1"/>
  <c r="AH111" i="1"/>
  <c r="AI115" i="1" s="1"/>
  <c r="AJ111" i="1"/>
  <c r="AK111" i="1"/>
  <c r="AN111" i="1"/>
  <c r="AP111" i="1"/>
  <c r="AJ112" i="1"/>
  <c r="AK112" i="1"/>
  <c r="AN112" i="1"/>
  <c r="AP112" i="1"/>
  <c r="R120" i="1"/>
  <c r="S120" i="1"/>
  <c r="T124" i="1" s="1"/>
  <c r="R121" i="1"/>
  <c r="S121" i="1"/>
  <c r="T125" i="1" s="1"/>
  <c r="C120" i="1"/>
  <c r="C121" i="1"/>
  <c r="C122" i="1"/>
  <c r="V120" i="1"/>
  <c r="V121" i="1"/>
  <c r="AB120" i="1" l="1"/>
  <c r="AC120" i="1" s="1"/>
  <c r="AM120" i="1" s="1"/>
  <c r="AB121" i="1"/>
  <c r="AC121" i="1" s="1"/>
  <c r="AM121" i="1" s="1"/>
  <c r="AC134" i="1"/>
  <c r="AM134" i="1" s="1"/>
  <c r="AS134" i="1"/>
  <c r="AC126" i="1"/>
  <c r="AM126" i="1" s="1"/>
  <c r="AS126" i="1"/>
  <c r="AL120" i="1"/>
  <c r="AB123" i="1"/>
  <c r="AC128" i="1"/>
  <c r="AM128" i="1" s="1"/>
  <c r="AS128" i="1"/>
  <c r="AL122" i="1"/>
  <c r="AB125" i="1"/>
  <c r="AL124" i="1"/>
  <c r="AB127" i="1"/>
  <c r="AC124" i="1"/>
  <c r="AM124" i="1" s="1"/>
  <c r="AS124" i="1"/>
  <c r="AL119" i="1"/>
  <c r="AB122" i="1"/>
  <c r="AL121" i="1"/>
  <c r="AH112" i="1"/>
  <c r="R117" i="1"/>
  <c r="S117" i="1"/>
  <c r="T121" i="1" s="1"/>
  <c r="R118" i="1"/>
  <c r="S118" i="1"/>
  <c r="T122" i="1" s="1"/>
  <c r="R119" i="1"/>
  <c r="S119" i="1"/>
  <c r="T123" i="1" s="1"/>
  <c r="AH107" i="1"/>
  <c r="AI111" i="1" s="1"/>
  <c r="AH108" i="1"/>
  <c r="AH109" i="1"/>
  <c r="AI113" i="1" s="1"/>
  <c r="C117" i="1"/>
  <c r="C118" i="1"/>
  <c r="C119" i="1"/>
  <c r="V117" i="1"/>
  <c r="V118" i="1"/>
  <c r="V119" i="1"/>
  <c r="AS120" i="1" l="1"/>
  <c r="AS121" i="1"/>
  <c r="AC125" i="1"/>
  <c r="AM125" i="1" s="1"/>
  <c r="AS125" i="1"/>
  <c r="AC122" i="1"/>
  <c r="AM122" i="1" s="1"/>
  <c r="AS122" i="1"/>
  <c r="AS123" i="1"/>
  <c r="AC123" i="1"/>
  <c r="AM123" i="1" s="1"/>
  <c r="AC127" i="1"/>
  <c r="AM127" i="1" s="1"/>
  <c r="AS127" i="1"/>
  <c r="AI112" i="1"/>
  <c r="AI116" i="1"/>
  <c r="Q120" i="1"/>
  <c r="Q119" i="1"/>
  <c r="Q121" i="1"/>
  <c r="AJ109" i="1"/>
  <c r="AK109" i="1"/>
  <c r="AN109" i="1"/>
  <c r="AP109" i="1"/>
  <c r="AH106" i="1"/>
  <c r="Z109" i="1"/>
  <c r="Z110" i="1"/>
  <c r="Z111" i="1"/>
  <c r="Z112" i="1"/>
  <c r="AQ111" i="1"/>
  <c r="R111" i="1"/>
  <c r="S111" i="1"/>
  <c r="AQ112" i="1"/>
  <c r="R112" i="1"/>
  <c r="S112" i="1"/>
  <c r="R113" i="1"/>
  <c r="S113" i="1"/>
  <c r="T117" i="1" s="1"/>
  <c r="R114" i="1"/>
  <c r="S114" i="1"/>
  <c r="T118" i="1" s="1"/>
  <c r="R115" i="1"/>
  <c r="S115" i="1"/>
  <c r="T119" i="1" s="1"/>
  <c r="R116" i="1"/>
  <c r="S116" i="1"/>
  <c r="T120" i="1" s="1"/>
  <c r="C112" i="1"/>
  <c r="C113" i="1"/>
  <c r="C114" i="1"/>
  <c r="C115" i="1"/>
  <c r="C116" i="1"/>
  <c r="V116" i="1"/>
  <c r="AR111" i="1" l="1"/>
  <c r="AA115" i="1"/>
  <c r="AR110" i="1"/>
  <c r="AA114" i="1"/>
  <c r="AR109" i="1"/>
  <c r="AA113" i="1"/>
  <c r="AR112" i="1"/>
  <c r="AA116" i="1"/>
  <c r="AI110" i="1"/>
  <c r="Q117" i="1"/>
  <c r="T116" i="1"/>
  <c r="Q118" i="1"/>
  <c r="Q116" i="1"/>
  <c r="Q114" i="1"/>
  <c r="T115" i="1"/>
  <c r="Q115" i="1"/>
  <c r="AD110" i="1"/>
  <c r="AD111" i="1"/>
  <c r="AD112" i="1"/>
  <c r="V115" i="1"/>
  <c r="V113" i="1"/>
  <c r="V114" i="1"/>
  <c r="AE116" i="1" l="1"/>
  <c r="AF119" i="1" s="1"/>
  <c r="AG119" i="1" s="1"/>
  <c r="AO119" i="1" s="1"/>
  <c r="AH105" i="1"/>
  <c r="AE114" i="1"/>
  <c r="AF117" i="1" s="1"/>
  <c r="AG117" i="1" s="1"/>
  <c r="AO117" i="1" s="1"/>
  <c r="AH103" i="1"/>
  <c r="AE115" i="1"/>
  <c r="AF118" i="1" s="1"/>
  <c r="AG118" i="1" s="1"/>
  <c r="AO118" i="1" s="1"/>
  <c r="AH104" i="1"/>
  <c r="AL115" i="1"/>
  <c r="AB118" i="1"/>
  <c r="AL116" i="1"/>
  <c r="AB119" i="1"/>
  <c r="AL114" i="1"/>
  <c r="AB117" i="1"/>
  <c r="AL113" i="1"/>
  <c r="AB116" i="1"/>
  <c r="AD109" i="1"/>
  <c r="V112" i="1"/>
  <c r="AI108" i="1" l="1"/>
  <c r="AI107" i="1"/>
  <c r="AE113" i="1"/>
  <c r="AF116" i="1" s="1"/>
  <c r="AG116" i="1" s="1"/>
  <c r="AO116" i="1" s="1"/>
  <c r="AH102" i="1"/>
  <c r="AI109" i="1"/>
  <c r="AC116" i="1"/>
  <c r="AM116" i="1" s="1"/>
  <c r="AS116" i="1"/>
  <c r="AC117" i="1"/>
  <c r="AM117" i="1" s="1"/>
  <c r="AS117" i="1"/>
  <c r="AS119" i="1"/>
  <c r="AC119" i="1"/>
  <c r="AM119" i="1" s="1"/>
  <c r="AC118" i="1"/>
  <c r="AM118" i="1" s="1"/>
  <c r="AS118" i="1"/>
  <c r="AP108" i="1"/>
  <c r="AN108" i="1"/>
  <c r="AK108" i="1"/>
  <c r="AJ108" i="1"/>
  <c r="AP107" i="1"/>
  <c r="AN107" i="1"/>
  <c r="AK107" i="1"/>
  <c r="AJ107" i="1"/>
  <c r="AP106" i="1"/>
  <c r="AN106" i="1"/>
  <c r="AK106" i="1"/>
  <c r="AJ106" i="1"/>
  <c r="AP105" i="1"/>
  <c r="AN105" i="1"/>
  <c r="AK105" i="1"/>
  <c r="AJ105" i="1"/>
  <c r="AP104" i="1"/>
  <c r="AN104" i="1"/>
  <c r="AK104" i="1"/>
  <c r="AJ104" i="1"/>
  <c r="AP103" i="1"/>
  <c r="AN103" i="1"/>
  <c r="AK103" i="1"/>
  <c r="AJ103" i="1"/>
  <c r="AP102" i="1"/>
  <c r="AN102" i="1"/>
  <c r="AK102" i="1"/>
  <c r="AJ102" i="1"/>
  <c r="AP101" i="1"/>
  <c r="AN101" i="1"/>
  <c r="AK101" i="1"/>
  <c r="AJ101" i="1"/>
  <c r="AP100" i="1"/>
  <c r="AN100" i="1"/>
  <c r="AK100" i="1"/>
  <c r="AJ100" i="1"/>
  <c r="Z108" i="1"/>
  <c r="AD108" i="1"/>
  <c r="AE112" i="1" s="1"/>
  <c r="AF115" i="1" s="1"/>
  <c r="AG115" i="1" s="1"/>
  <c r="AO115" i="1" s="1"/>
  <c r="C111" i="1"/>
  <c r="V111" i="1"/>
  <c r="AI106" i="1" l="1"/>
  <c r="AR108" i="1"/>
  <c r="AA112" i="1"/>
  <c r="AH101" i="1"/>
  <c r="AI105" i="1" s="1"/>
  <c r="Z106" i="1"/>
  <c r="AD106" i="1"/>
  <c r="AE110" i="1" s="1"/>
  <c r="AF113" i="1" s="1"/>
  <c r="AG113" i="1" s="1"/>
  <c r="AO113" i="1" s="1"/>
  <c r="Z107" i="1"/>
  <c r="AD107" i="1"/>
  <c r="R107" i="1"/>
  <c r="S107" i="1"/>
  <c r="T111" i="1" s="1"/>
  <c r="R108" i="1"/>
  <c r="S108" i="1"/>
  <c r="T112" i="1" s="1"/>
  <c r="R109" i="1"/>
  <c r="S109" i="1"/>
  <c r="T113" i="1" s="1"/>
  <c r="R110" i="1"/>
  <c r="S110" i="1"/>
  <c r="T114" i="1" s="1"/>
  <c r="AQ106" i="1"/>
  <c r="AQ107" i="1"/>
  <c r="AQ109" i="1"/>
  <c r="AQ110" i="1"/>
  <c r="C107" i="1"/>
  <c r="C108" i="1"/>
  <c r="C109" i="1"/>
  <c r="C110" i="1"/>
  <c r="V109" i="1"/>
  <c r="V110" i="1"/>
  <c r="AL112" i="1" l="1"/>
  <c r="AB115" i="1"/>
  <c r="AR106" i="1"/>
  <c r="AA110" i="1"/>
  <c r="AR107" i="1"/>
  <c r="AA111" i="1"/>
  <c r="Q113" i="1"/>
  <c r="AE111" i="1"/>
  <c r="AF114" i="1" s="1"/>
  <c r="AG114" i="1" s="1"/>
  <c r="AO114" i="1" s="1"/>
  <c r="AH100" i="1"/>
  <c r="AI104" i="1" s="1"/>
  <c r="AH99" i="1"/>
  <c r="AI103" i="1" s="1"/>
  <c r="AQ108" i="1"/>
  <c r="Q111" i="1"/>
  <c r="Q112" i="1"/>
  <c r="Q110" i="1"/>
  <c r="Q109" i="1"/>
  <c r="Z99" i="1"/>
  <c r="AD99" i="1"/>
  <c r="AJ99" i="1"/>
  <c r="AK99" i="1"/>
  <c r="AN99" i="1"/>
  <c r="AP99" i="1"/>
  <c r="Z100" i="1"/>
  <c r="AR100" i="1" s="1"/>
  <c r="AD100" i="1"/>
  <c r="Z101" i="1"/>
  <c r="AR101" i="1" s="1"/>
  <c r="AD101" i="1"/>
  <c r="Z102" i="1"/>
  <c r="AR102" i="1" s="1"/>
  <c r="AD102" i="1"/>
  <c r="Z103" i="1"/>
  <c r="AD103" i="1"/>
  <c r="AE107" i="1" s="1"/>
  <c r="AF110" i="1" s="1"/>
  <c r="AG110" i="1" s="1"/>
  <c r="AO110" i="1" s="1"/>
  <c r="AE103" i="1"/>
  <c r="AF106" i="1" s="1"/>
  <c r="AG106" i="1" s="1"/>
  <c r="AO106" i="1" s="1"/>
  <c r="Z104" i="1"/>
  <c r="AD104" i="1"/>
  <c r="AE108" i="1" s="1"/>
  <c r="AF111" i="1" s="1"/>
  <c r="AG111" i="1" s="1"/>
  <c r="AO111" i="1" s="1"/>
  <c r="Z105" i="1"/>
  <c r="AD105" i="1"/>
  <c r="V107" i="1"/>
  <c r="V108" i="1"/>
  <c r="AL110" i="1" l="1"/>
  <c r="AB113" i="1"/>
  <c r="AC115" i="1"/>
  <c r="AM115" i="1" s="1"/>
  <c r="AS115" i="1"/>
  <c r="AL111" i="1"/>
  <c r="AB114" i="1"/>
  <c r="AR105" i="1"/>
  <c r="AA109" i="1"/>
  <c r="AE105" i="1"/>
  <c r="AF108" i="1" s="1"/>
  <c r="AG108" i="1" s="1"/>
  <c r="AO108" i="1" s="1"/>
  <c r="AE109" i="1"/>
  <c r="AF112" i="1" s="1"/>
  <c r="AG112" i="1" s="1"/>
  <c r="AO112" i="1" s="1"/>
  <c r="AH98" i="1"/>
  <c r="AI102" i="1" s="1"/>
  <c r="AE104" i="1"/>
  <c r="AF107" i="1" s="1"/>
  <c r="AG107" i="1" s="1"/>
  <c r="AO107" i="1" s="1"/>
  <c r="AA105" i="1"/>
  <c r="AB108" i="1" s="1"/>
  <c r="AE106" i="1"/>
  <c r="AF109" i="1" s="1"/>
  <c r="AG109" i="1" s="1"/>
  <c r="AO109" i="1" s="1"/>
  <c r="AA103" i="1"/>
  <c r="AR103" i="1"/>
  <c r="AA108" i="1"/>
  <c r="AR104" i="1"/>
  <c r="AA106" i="1"/>
  <c r="AA107" i="1"/>
  <c r="AA104" i="1"/>
  <c r="AR99" i="1"/>
  <c r="AH97" i="1"/>
  <c r="AI101" i="1" s="1"/>
  <c r="AC113" i="1" l="1"/>
  <c r="AM113" i="1" s="1"/>
  <c r="AS113" i="1"/>
  <c r="AC114" i="1"/>
  <c r="AM114" i="1" s="1"/>
  <c r="AS114" i="1"/>
  <c r="AB112" i="1"/>
  <c r="AS112" i="1" s="1"/>
  <c r="AL109" i="1"/>
  <c r="AL105" i="1"/>
  <c r="AC108" i="1"/>
  <c r="AM108" i="1" s="1"/>
  <c r="AS108" i="1"/>
  <c r="AB111" i="1"/>
  <c r="AS111" i="1" s="1"/>
  <c r="AL108" i="1"/>
  <c r="AB107" i="1"/>
  <c r="AS107" i="1" s="1"/>
  <c r="AL104" i="1"/>
  <c r="AB106" i="1"/>
  <c r="AL103" i="1"/>
  <c r="AL107" i="1"/>
  <c r="AB110" i="1"/>
  <c r="AS110" i="1" s="1"/>
  <c r="AB109" i="1"/>
  <c r="AS109" i="1" s="1"/>
  <c r="AL106" i="1"/>
  <c r="AH95" i="1"/>
  <c r="AI99" i="1" s="1"/>
  <c r="AH96" i="1"/>
  <c r="AI100" i="1" s="1"/>
  <c r="R104" i="1"/>
  <c r="S104" i="1"/>
  <c r="T108" i="1" s="1"/>
  <c r="R105" i="1"/>
  <c r="S105" i="1"/>
  <c r="T109" i="1" s="1"/>
  <c r="R106" i="1"/>
  <c r="S106" i="1"/>
  <c r="T110" i="1" s="1"/>
  <c r="AQ104" i="1"/>
  <c r="AQ105" i="1"/>
  <c r="C104" i="1"/>
  <c r="C105" i="1"/>
  <c r="C106" i="1"/>
  <c r="V105" i="1"/>
  <c r="V106" i="1"/>
  <c r="AC112" i="1" l="1"/>
  <c r="AM112" i="1" s="1"/>
  <c r="AS106" i="1"/>
  <c r="AC106" i="1"/>
  <c r="AM106" i="1" s="1"/>
  <c r="AC110" i="1"/>
  <c r="AM110" i="1" s="1"/>
  <c r="AC107" i="1"/>
  <c r="AM107" i="1" s="1"/>
  <c r="AC109" i="1"/>
  <c r="AM109" i="1" s="1"/>
  <c r="AC111" i="1"/>
  <c r="AM111" i="1" s="1"/>
  <c r="Q107" i="1"/>
  <c r="Q108" i="1"/>
  <c r="V104" i="1"/>
  <c r="AH94" i="1" l="1"/>
  <c r="AI98" i="1" s="1"/>
  <c r="AH93" i="1"/>
  <c r="AI97" i="1" s="1"/>
  <c r="S103" i="1"/>
  <c r="T107" i="1" s="1"/>
  <c r="R103" i="1"/>
  <c r="AQ103" i="1"/>
  <c r="AQ102" i="1"/>
  <c r="C103" i="1"/>
  <c r="V102" i="1"/>
  <c r="V103" i="1"/>
  <c r="Q106" i="1" l="1"/>
  <c r="Q105" i="1"/>
  <c r="S102" i="1"/>
  <c r="T106" i="1" s="1"/>
  <c r="R102" i="1"/>
  <c r="C102" i="1"/>
  <c r="AH92" i="1" l="1"/>
  <c r="AI96" i="1" s="1"/>
  <c r="AP94" i="1"/>
  <c r="AP95" i="1"/>
  <c r="AP96" i="1"/>
  <c r="AP97" i="1"/>
  <c r="AP98" i="1"/>
  <c r="AN95" i="1"/>
  <c r="AN96" i="1"/>
  <c r="AN97" i="1"/>
  <c r="AN98" i="1"/>
  <c r="AK96" i="1"/>
  <c r="AK97" i="1"/>
  <c r="AK98" i="1"/>
  <c r="AJ95" i="1"/>
  <c r="AJ96" i="1"/>
  <c r="AJ97" i="1"/>
  <c r="AJ98" i="1"/>
  <c r="AD96" i="1"/>
  <c r="AE100" i="1" s="1"/>
  <c r="AF103" i="1" s="1"/>
  <c r="AG103" i="1" s="1"/>
  <c r="AO103" i="1" s="1"/>
  <c r="AD97" i="1"/>
  <c r="AE101" i="1" s="1"/>
  <c r="AF104" i="1" s="1"/>
  <c r="AG104" i="1" s="1"/>
  <c r="AO104" i="1" s="1"/>
  <c r="AD98" i="1"/>
  <c r="AE102" i="1" s="1"/>
  <c r="AF105" i="1" s="1"/>
  <c r="AG105" i="1" s="1"/>
  <c r="AO105" i="1" s="1"/>
  <c r="Z95" i="1"/>
  <c r="AA99" i="1" s="1"/>
  <c r="Z96" i="1"/>
  <c r="AA100" i="1" s="1"/>
  <c r="AL100" i="1" s="1"/>
  <c r="Z97" i="1"/>
  <c r="AA101" i="1" s="1"/>
  <c r="AL101" i="1" s="1"/>
  <c r="Z98" i="1"/>
  <c r="AA102" i="1" s="1"/>
  <c r="AL102" i="1" s="1"/>
  <c r="V99" i="1"/>
  <c r="V100" i="1"/>
  <c r="V101" i="1"/>
  <c r="R101" i="1"/>
  <c r="S101" i="1"/>
  <c r="T105" i="1" s="1"/>
  <c r="AQ101" i="1"/>
  <c r="R98" i="1"/>
  <c r="S98" i="1"/>
  <c r="T102" i="1" s="1"/>
  <c r="R99" i="1"/>
  <c r="S99" i="1"/>
  <c r="T103" i="1" s="1"/>
  <c r="R100" i="1"/>
  <c r="S100" i="1"/>
  <c r="T104" i="1" s="1"/>
  <c r="AQ97" i="1"/>
  <c r="AQ99" i="1"/>
  <c r="AQ100" i="1"/>
  <c r="C98" i="1"/>
  <c r="C99" i="1"/>
  <c r="C100" i="1"/>
  <c r="C101" i="1"/>
  <c r="AB105" i="1" l="1"/>
  <c r="AS105" i="1" s="1"/>
  <c r="AB104" i="1"/>
  <c r="AS104" i="1" s="1"/>
  <c r="AB103" i="1"/>
  <c r="AS103" i="1" s="1"/>
  <c r="Q104" i="1"/>
  <c r="AB102" i="1"/>
  <c r="AS102" i="1" s="1"/>
  <c r="AL99" i="1"/>
  <c r="AR97" i="1"/>
  <c r="AH90" i="1"/>
  <c r="AI94" i="1" s="1"/>
  <c r="AH91" i="1"/>
  <c r="AI95" i="1" s="1"/>
  <c r="Q103" i="1"/>
  <c r="AR98" i="1"/>
  <c r="AH89" i="1"/>
  <c r="Q102" i="1"/>
  <c r="AQ98" i="1"/>
  <c r="Q101" i="1"/>
  <c r="Q100" i="1"/>
  <c r="AR96" i="1"/>
  <c r="AR95" i="1"/>
  <c r="Z94" i="1"/>
  <c r="AR94" i="1" s="1"/>
  <c r="S97" i="1"/>
  <c r="T101" i="1" s="1"/>
  <c r="R97" i="1"/>
  <c r="C97" i="1"/>
  <c r="AD95" i="1"/>
  <c r="AE99" i="1" s="1"/>
  <c r="AF102" i="1" s="1"/>
  <c r="AG102" i="1" s="1"/>
  <c r="AO102" i="1" s="1"/>
  <c r="AD94" i="1"/>
  <c r="V98" i="1"/>
  <c r="V97" i="1"/>
  <c r="AC104" i="1" l="1"/>
  <c r="AM104" i="1" s="1"/>
  <c r="AC102" i="1"/>
  <c r="AM102" i="1" s="1"/>
  <c r="AC105" i="1"/>
  <c r="AM105" i="1" s="1"/>
  <c r="AC103" i="1"/>
  <c r="AM103" i="1" s="1"/>
  <c r="AI93" i="1"/>
  <c r="AH88" i="1"/>
  <c r="AE98" i="1"/>
  <c r="AF101" i="1" s="1"/>
  <c r="AG101" i="1" s="1"/>
  <c r="AO101" i="1" s="1"/>
  <c r="AH87" i="1"/>
  <c r="AA98" i="1"/>
  <c r="AB101" i="1" s="1"/>
  <c r="AS101" i="1" s="1"/>
  <c r="AC101" i="1" l="1"/>
  <c r="AM101" i="1" s="1"/>
  <c r="AI91" i="1"/>
  <c r="AI92" i="1"/>
  <c r="AL98" i="1"/>
  <c r="AP93" i="1"/>
  <c r="AN92" i="1"/>
  <c r="AN93" i="1"/>
  <c r="AN94" i="1"/>
  <c r="AK94" i="1"/>
  <c r="AK95" i="1"/>
  <c r="AJ92" i="1"/>
  <c r="AJ93" i="1"/>
  <c r="AJ94" i="1"/>
  <c r="AD93" i="1"/>
  <c r="Z91" i="1"/>
  <c r="Z92" i="1"/>
  <c r="Z93" i="1"/>
  <c r="AA97" i="1" s="1"/>
  <c r="AB100" i="1" s="1"/>
  <c r="AS100" i="1" s="1"/>
  <c r="R94" i="1"/>
  <c r="S94" i="1"/>
  <c r="T98" i="1" s="1"/>
  <c r="R95" i="1"/>
  <c r="S95" i="1"/>
  <c r="T99" i="1" s="1"/>
  <c r="R96" i="1"/>
  <c r="S96" i="1"/>
  <c r="T100" i="1" s="1"/>
  <c r="C94" i="1"/>
  <c r="C95" i="1"/>
  <c r="C96" i="1"/>
  <c r="V96" i="1"/>
  <c r="AC100" i="1" l="1"/>
  <c r="AM100" i="1" s="1"/>
  <c r="AH86" i="1"/>
  <c r="AI90" i="1" s="1"/>
  <c r="AE97" i="1"/>
  <c r="AF100" i="1" s="1"/>
  <c r="AG100" i="1" s="1"/>
  <c r="AO100" i="1" s="1"/>
  <c r="AQ94" i="1"/>
  <c r="Q97" i="1"/>
  <c r="AL97" i="1"/>
  <c r="AQ96" i="1"/>
  <c r="Q99" i="1"/>
  <c r="AR92" i="1"/>
  <c r="AA96" i="1"/>
  <c r="AB99" i="1" s="1"/>
  <c r="AR91" i="1"/>
  <c r="AA95" i="1"/>
  <c r="AQ95" i="1"/>
  <c r="Q98" i="1"/>
  <c r="AR93" i="1"/>
  <c r="AD92" i="1"/>
  <c r="AE96" i="1" s="1"/>
  <c r="AF99" i="1" s="1"/>
  <c r="AG99" i="1" s="1"/>
  <c r="AO99" i="1" s="1"/>
  <c r="AD91" i="1"/>
  <c r="AE95" i="1" s="1"/>
  <c r="AF98" i="1" s="1"/>
  <c r="AG98" i="1" s="1"/>
  <c r="AO98" i="1" s="1"/>
  <c r="V94" i="1"/>
  <c r="V95" i="1"/>
  <c r="AS99" i="1" l="1"/>
  <c r="AC99" i="1"/>
  <c r="AM99" i="1" s="1"/>
  <c r="AL96" i="1"/>
  <c r="AL95" i="1"/>
  <c r="AB98" i="1"/>
  <c r="AH85" i="1"/>
  <c r="AI89" i="1" s="1"/>
  <c r="AH84" i="1"/>
  <c r="AI88" i="1" s="1"/>
  <c r="R92" i="1"/>
  <c r="S92" i="1"/>
  <c r="T96" i="1" s="1"/>
  <c r="R93" i="1"/>
  <c r="S93" i="1"/>
  <c r="T97" i="1" s="1"/>
  <c r="C92" i="1"/>
  <c r="C93" i="1"/>
  <c r="AP91" i="1"/>
  <c r="AP92" i="1"/>
  <c r="AN91" i="1"/>
  <c r="AN90" i="1"/>
  <c r="AK92" i="1"/>
  <c r="AK93" i="1"/>
  <c r="AJ90" i="1"/>
  <c r="AJ91" i="1"/>
  <c r="AD90" i="1"/>
  <c r="AD89" i="1"/>
  <c r="Z89" i="1"/>
  <c r="Z90" i="1"/>
  <c r="V92" i="1"/>
  <c r="V93" i="1"/>
  <c r="AH83" i="1" l="1"/>
  <c r="AI87" i="1" s="1"/>
  <c r="AE94" i="1"/>
  <c r="AF97" i="1" s="1"/>
  <c r="AG97" i="1" s="1"/>
  <c r="AO97" i="1" s="1"/>
  <c r="AS98" i="1"/>
  <c r="AC98" i="1"/>
  <c r="AM98" i="1" s="1"/>
  <c r="AR90" i="1"/>
  <c r="AA94" i="1"/>
  <c r="AR89" i="1"/>
  <c r="AA93" i="1"/>
  <c r="AH82" i="1"/>
  <c r="AI86" i="1" s="1"/>
  <c r="AE93" i="1"/>
  <c r="AF96" i="1" s="1"/>
  <c r="AG96" i="1" s="1"/>
  <c r="AO96" i="1" s="1"/>
  <c r="Q96" i="1"/>
  <c r="AQ93" i="1"/>
  <c r="AQ92" i="1"/>
  <c r="Q95" i="1"/>
  <c r="AP90" i="1"/>
  <c r="AP89" i="1"/>
  <c r="AN89" i="1"/>
  <c r="AN87" i="1"/>
  <c r="AP87" i="1"/>
  <c r="AN88" i="1"/>
  <c r="AP88" i="1"/>
  <c r="AK90" i="1"/>
  <c r="AK91" i="1"/>
  <c r="AJ88" i="1"/>
  <c r="AJ89" i="1"/>
  <c r="AD88" i="1"/>
  <c r="AE92" i="1" s="1"/>
  <c r="AF95" i="1" s="1"/>
  <c r="AG95" i="1" s="1"/>
  <c r="AO95" i="1" s="1"/>
  <c r="Z88" i="1"/>
  <c r="AA92" i="1" s="1"/>
  <c r="Z87" i="1"/>
  <c r="AA91" i="1" s="1"/>
  <c r="S91" i="1"/>
  <c r="T95" i="1" s="1"/>
  <c r="S90" i="1"/>
  <c r="T94" i="1" s="1"/>
  <c r="R90" i="1"/>
  <c r="R91" i="1"/>
  <c r="C90" i="1"/>
  <c r="C91" i="1"/>
  <c r="V91" i="1"/>
  <c r="AB97" i="1" l="1"/>
  <c r="AL94" i="1"/>
  <c r="AB95" i="1"/>
  <c r="AL92" i="1"/>
  <c r="AQ91" i="1"/>
  <c r="Q94" i="1"/>
  <c r="AB96" i="1"/>
  <c r="AL93" i="1"/>
  <c r="AH81" i="1"/>
  <c r="AI85" i="1" s="1"/>
  <c r="AB94" i="1"/>
  <c r="AL91" i="1"/>
  <c r="AQ90" i="1"/>
  <c r="Q93" i="1"/>
  <c r="AR87" i="1"/>
  <c r="AR88" i="1"/>
  <c r="AD87" i="1"/>
  <c r="AE91" i="1" s="1"/>
  <c r="AF94" i="1" s="1"/>
  <c r="AG94" i="1" s="1"/>
  <c r="AO94" i="1" s="1"/>
  <c r="V90" i="1"/>
  <c r="AC97" i="1" l="1"/>
  <c r="AM97" i="1" s="1"/>
  <c r="AS97" i="1"/>
  <c r="AC96" i="1"/>
  <c r="AM96" i="1" s="1"/>
  <c r="AS96" i="1"/>
  <c r="AC94" i="1"/>
  <c r="AM94" i="1" s="1"/>
  <c r="AS94" i="1"/>
  <c r="AC95" i="1"/>
  <c r="AM95" i="1" s="1"/>
  <c r="AS95" i="1"/>
  <c r="AH80" i="1"/>
  <c r="AI84" i="1" s="1"/>
  <c r="AN85" i="1"/>
  <c r="AN86" i="1"/>
  <c r="AP86" i="1"/>
  <c r="AK87" i="1"/>
  <c r="AK88" i="1"/>
  <c r="AK89" i="1"/>
  <c r="AJ85" i="1"/>
  <c r="AJ86" i="1"/>
  <c r="AJ87" i="1"/>
  <c r="AD86" i="1"/>
  <c r="AH79" i="1" s="1"/>
  <c r="Z86" i="1"/>
  <c r="AA90" i="1" s="1"/>
  <c r="AR86" i="1" l="1"/>
  <c r="AL90" i="1"/>
  <c r="AB93" i="1"/>
  <c r="AE90" i="1"/>
  <c r="AF93" i="1" s="1"/>
  <c r="AG93" i="1" s="1"/>
  <c r="AO93" i="1" s="1"/>
  <c r="AI83" i="1"/>
  <c r="S87" i="1"/>
  <c r="T91" i="1" s="1"/>
  <c r="S88" i="1"/>
  <c r="T92" i="1" s="1"/>
  <c r="S89" i="1"/>
  <c r="T93" i="1" s="1"/>
  <c r="Q89" i="1"/>
  <c r="Q92" i="1"/>
  <c r="C87" i="1"/>
  <c r="C88" i="1"/>
  <c r="C89" i="1"/>
  <c r="AC93" i="1" l="1"/>
  <c r="AM93" i="1" s="1"/>
  <c r="AS93" i="1"/>
  <c r="AQ88" i="1"/>
  <c r="Q91" i="1"/>
  <c r="Q88" i="1"/>
  <c r="AQ89" i="1"/>
  <c r="AQ87" i="1"/>
  <c r="Q90" i="1"/>
  <c r="AQ86" i="1"/>
  <c r="Q87" i="1"/>
  <c r="R89" i="1"/>
  <c r="R88" i="1"/>
  <c r="R87" i="1"/>
  <c r="AD85" i="1"/>
  <c r="AE89" i="1" s="1"/>
  <c r="AF92" i="1" s="1"/>
  <c r="AG92" i="1" s="1"/>
  <c r="AO92" i="1" s="1"/>
  <c r="Z85" i="1"/>
  <c r="V89" i="1"/>
  <c r="V88" i="1"/>
  <c r="AR85" i="1" l="1"/>
  <c r="AA89" i="1"/>
  <c r="AH78" i="1"/>
  <c r="AI82" i="1" s="1"/>
  <c r="AD84" i="1"/>
  <c r="AE88" i="1" s="1"/>
  <c r="AF91" i="1" s="1"/>
  <c r="AG91" i="1" s="1"/>
  <c r="AO91" i="1" s="1"/>
  <c r="Z84" i="1"/>
  <c r="V87" i="1"/>
  <c r="AR84" i="1" l="1"/>
  <c r="AA88" i="1"/>
  <c r="AB92" i="1"/>
  <c r="AL89" i="1"/>
  <c r="AH77" i="1"/>
  <c r="AI81" i="1" s="1"/>
  <c r="S86" i="1"/>
  <c r="T90" i="1" s="1"/>
  <c r="R86" i="1"/>
  <c r="C86" i="1"/>
  <c r="AD75" i="1"/>
  <c r="AD76" i="1"/>
  <c r="AD77" i="1"/>
  <c r="AD78" i="1"/>
  <c r="AD79" i="1"/>
  <c r="AD80" i="1"/>
  <c r="AE84" i="1" s="1"/>
  <c r="AF87" i="1" s="1"/>
  <c r="AD81" i="1"/>
  <c r="AE85" i="1" s="1"/>
  <c r="AF88" i="1" s="1"/>
  <c r="AG88" i="1" s="1"/>
  <c r="AO88" i="1" s="1"/>
  <c r="AD82" i="1"/>
  <c r="AE86" i="1" s="1"/>
  <c r="AF89" i="1" s="1"/>
  <c r="AG89" i="1" s="1"/>
  <c r="AO89" i="1" s="1"/>
  <c r="AD83" i="1"/>
  <c r="AE87" i="1" s="1"/>
  <c r="AF90" i="1" s="1"/>
  <c r="AG90" i="1" s="1"/>
  <c r="AO90" i="1" s="1"/>
  <c r="AP85" i="1"/>
  <c r="AN84" i="1"/>
  <c r="AK86" i="1"/>
  <c r="AJ84" i="1"/>
  <c r="Z83" i="1"/>
  <c r="AA87" i="1" s="1"/>
  <c r="V86" i="1"/>
  <c r="AG87" i="1" l="1"/>
  <c r="AO87" i="1" s="1"/>
  <c r="AC92" i="1"/>
  <c r="AM92" i="1" s="1"/>
  <c r="AS92" i="1"/>
  <c r="AB90" i="1"/>
  <c r="AL87" i="1"/>
  <c r="AB91" i="1"/>
  <c r="AL88" i="1"/>
  <c r="AR83" i="1"/>
  <c r="AP78" i="1"/>
  <c r="AP79" i="1"/>
  <c r="AP80" i="1"/>
  <c r="AP81" i="1"/>
  <c r="AP82" i="1"/>
  <c r="AP83" i="1"/>
  <c r="AP84" i="1"/>
  <c r="AN77" i="1"/>
  <c r="AN78" i="1"/>
  <c r="AN79" i="1"/>
  <c r="AN80" i="1"/>
  <c r="AN81" i="1"/>
  <c r="AN82" i="1"/>
  <c r="AN83" i="1"/>
  <c r="AK79" i="1"/>
  <c r="AK80" i="1"/>
  <c r="AK81" i="1"/>
  <c r="AK82" i="1"/>
  <c r="AK83" i="1"/>
  <c r="AK84" i="1"/>
  <c r="AK85" i="1"/>
  <c r="AJ77" i="1"/>
  <c r="AJ78" i="1"/>
  <c r="AJ79" i="1"/>
  <c r="AJ80" i="1"/>
  <c r="AJ81" i="1"/>
  <c r="AJ82" i="1"/>
  <c r="AJ83" i="1"/>
  <c r="AH72" i="1"/>
  <c r="AH73" i="1"/>
  <c r="AI77" i="1" s="1"/>
  <c r="AH74" i="1"/>
  <c r="AI78" i="1" s="1"/>
  <c r="AH75" i="1"/>
  <c r="AI79" i="1" s="1"/>
  <c r="Z76" i="1"/>
  <c r="AR76" i="1" s="1"/>
  <c r="Z77" i="1"/>
  <c r="AR77" i="1" s="1"/>
  <c r="Z78" i="1"/>
  <c r="Z79" i="1"/>
  <c r="AA83" i="1" s="1"/>
  <c r="Z80" i="1"/>
  <c r="Z81" i="1"/>
  <c r="Z82" i="1"/>
  <c r="S79" i="1"/>
  <c r="S80" i="1"/>
  <c r="S81" i="1"/>
  <c r="S82" i="1"/>
  <c r="T86" i="1" s="1"/>
  <c r="S83" i="1"/>
  <c r="T87" i="1" s="1"/>
  <c r="S84" i="1"/>
  <c r="T88" i="1" s="1"/>
  <c r="S85" i="1"/>
  <c r="T89" i="1" s="1"/>
  <c r="R79" i="1"/>
  <c r="R80" i="1"/>
  <c r="R81" i="1"/>
  <c r="R82" i="1"/>
  <c r="R83" i="1"/>
  <c r="R84" i="1"/>
  <c r="R85" i="1"/>
  <c r="AQ79" i="1"/>
  <c r="Q84" i="1"/>
  <c r="Q86" i="1"/>
  <c r="AQ84" i="1"/>
  <c r="AQ85" i="1"/>
  <c r="AQ77" i="1"/>
  <c r="AQ78" i="1"/>
  <c r="C79" i="1"/>
  <c r="C80" i="1"/>
  <c r="C81" i="1"/>
  <c r="C82" i="1"/>
  <c r="C83" i="1"/>
  <c r="C84" i="1"/>
  <c r="C85" i="1"/>
  <c r="AC91" i="1" l="1"/>
  <c r="AM91" i="1" s="1"/>
  <c r="AS91" i="1"/>
  <c r="AC90" i="1"/>
  <c r="AM90" i="1" s="1"/>
  <c r="AS90" i="1"/>
  <c r="AR82" i="1"/>
  <c r="AA86" i="1"/>
  <c r="AQ82" i="1"/>
  <c r="Q85" i="1"/>
  <c r="AR81" i="1"/>
  <c r="AA85" i="1"/>
  <c r="AR80" i="1"/>
  <c r="AA84" i="1"/>
  <c r="AB86" i="1"/>
  <c r="AL83" i="1"/>
  <c r="T85" i="1"/>
  <c r="Q83" i="1"/>
  <c r="Q78" i="1"/>
  <c r="AA81" i="1"/>
  <c r="AL81" i="1" s="1"/>
  <c r="AE83" i="1"/>
  <c r="AF86" i="1" s="1"/>
  <c r="AG86" i="1" s="1"/>
  <c r="AO86" i="1" s="1"/>
  <c r="Q82" i="1"/>
  <c r="T83" i="1"/>
  <c r="Q79" i="1"/>
  <c r="T84" i="1"/>
  <c r="Q80" i="1"/>
  <c r="AA82" i="1"/>
  <c r="AL82" i="1" s="1"/>
  <c r="AQ83" i="1"/>
  <c r="AH76" i="1"/>
  <c r="Q81" i="1"/>
  <c r="AA80" i="1"/>
  <c r="AQ81" i="1"/>
  <c r="AR79" i="1"/>
  <c r="AQ80" i="1"/>
  <c r="AR78" i="1"/>
  <c r="V79" i="1"/>
  <c r="V80" i="1"/>
  <c r="V81" i="1"/>
  <c r="V82" i="1"/>
  <c r="V83" i="1"/>
  <c r="V84" i="1"/>
  <c r="V85" i="1"/>
  <c r="AI76" i="1" l="1"/>
  <c r="AI80" i="1"/>
  <c r="AB89" i="1"/>
  <c r="AL86" i="1"/>
  <c r="AB87" i="1"/>
  <c r="AL84" i="1"/>
  <c r="AB88" i="1"/>
  <c r="AL85" i="1"/>
  <c r="AC86" i="1"/>
  <c r="AM86" i="1" s="1"/>
  <c r="AS86" i="1"/>
  <c r="AB84" i="1"/>
  <c r="AC84" i="1" s="1"/>
  <c r="AM84" i="1" s="1"/>
  <c r="AB85" i="1"/>
  <c r="AB83" i="1"/>
  <c r="AL80" i="1"/>
  <c r="AQ76" i="1"/>
  <c r="AP77" i="1"/>
  <c r="AN76" i="1"/>
  <c r="AK78" i="1"/>
  <c r="AK77" i="1"/>
  <c r="AJ76" i="1"/>
  <c r="Z75" i="1"/>
  <c r="AA79" i="1" s="1"/>
  <c r="R78" i="1"/>
  <c r="S78" i="1"/>
  <c r="T82" i="1" s="1"/>
  <c r="C78" i="1"/>
  <c r="V78" i="1"/>
  <c r="AC89" i="1" l="1"/>
  <c r="AM89" i="1" s="1"/>
  <c r="AS89" i="1"/>
  <c r="AC88" i="1"/>
  <c r="AM88" i="1" s="1"/>
  <c r="AS88" i="1"/>
  <c r="AC87" i="1"/>
  <c r="AM87" i="1" s="1"/>
  <c r="AS87" i="1"/>
  <c r="AC85" i="1"/>
  <c r="AM85" i="1" s="1"/>
  <c r="AS85" i="1"/>
  <c r="AS84" i="1"/>
  <c r="AL79" i="1"/>
  <c r="AB82" i="1"/>
  <c r="AC83" i="1"/>
  <c r="AM83" i="1" s="1"/>
  <c r="AS83" i="1"/>
  <c r="AE82" i="1"/>
  <c r="AF85" i="1" s="1"/>
  <c r="AG85" i="1" s="1"/>
  <c r="AO85" i="1" s="1"/>
  <c r="AR75" i="1"/>
  <c r="AH71" i="1"/>
  <c r="AP76" i="1"/>
  <c r="AP75" i="1"/>
  <c r="AN75" i="1"/>
  <c r="AN74" i="1"/>
  <c r="AK76" i="1"/>
  <c r="AJ75" i="1"/>
  <c r="AJ74" i="1"/>
  <c r="AE81" i="1"/>
  <c r="AF84" i="1" s="1"/>
  <c r="AG84" i="1" s="1"/>
  <c r="AO84" i="1" s="1"/>
  <c r="Z74" i="1"/>
  <c r="Z73" i="1"/>
  <c r="S77" i="1"/>
  <c r="T81" i="1" s="1"/>
  <c r="R77" i="1"/>
  <c r="S76" i="1"/>
  <c r="T80" i="1" s="1"/>
  <c r="R76" i="1"/>
  <c r="S75" i="1"/>
  <c r="T79" i="1" s="1"/>
  <c r="R75" i="1"/>
  <c r="AQ74" i="1"/>
  <c r="AQ75" i="1"/>
  <c r="V2" i="1"/>
  <c r="V3" i="1"/>
  <c r="V4" i="1"/>
  <c r="S5" i="1"/>
  <c r="V5" i="1"/>
  <c r="S6" i="1"/>
  <c r="V6" i="1"/>
  <c r="S7" i="1"/>
  <c r="V7" i="1"/>
  <c r="S8" i="1"/>
  <c r="V8" i="1"/>
  <c r="R9" i="1"/>
  <c r="S9" i="1"/>
  <c r="V9" i="1"/>
  <c r="R10" i="1"/>
  <c r="S10" i="1"/>
  <c r="V10" i="1"/>
  <c r="R11" i="1"/>
  <c r="S11" i="1"/>
  <c r="V11" i="1"/>
  <c r="R12" i="1"/>
  <c r="S12" i="1"/>
  <c r="V12" i="1"/>
  <c r="R13" i="1"/>
  <c r="S13" i="1"/>
  <c r="V13" i="1"/>
  <c r="R14" i="1"/>
  <c r="S14" i="1"/>
  <c r="V14" i="1"/>
  <c r="R15" i="1"/>
  <c r="S15" i="1"/>
  <c r="V15" i="1"/>
  <c r="Q15" i="1"/>
  <c r="R16" i="1"/>
  <c r="S16" i="1"/>
  <c r="V16" i="1"/>
  <c r="R17" i="1"/>
  <c r="S17" i="1"/>
  <c r="V17" i="1"/>
  <c r="R18" i="1"/>
  <c r="S18" i="1"/>
  <c r="V18" i="1"/>
  <c r="Q18" i="1"/>
  <c r="R19" i="1"/>
  <c r="S19" i="1"/>
  <c r="V19" i="1"/>
  <c r="R20" i="1"/>
  <c r="S20" i="1"/>
  <c r="V20" i="1"/>
  <c r="Q20" i="1"/>
  <c r="R21" i="1"/>
  <c r="S21" i="1"/>
  <c r="V21" i="1"/>
  <c r="Q21" i="1"/>
  <c r="R22" i="1"/>
  <c r="S22" i="1"/>
  <c r="V22" i="1"/>
  <c r="Q22" i="1"/>
  <c r="R23" i="1"/>
  <c r="S23" i="1"/>
  <c r="V23" i="1"/>
  <c r="R24" i="1"/>
  <c r="S24" i="1"/>
  <c r="V24" i="1"/>
  <c r="R25" i="1"/>
  <c r="S25" i="1"/>
  <c r="V25" i="1"/>
  <c r="R26" i="1"/>
  <c r="S26" i="1"/>
  <c r="V26" i="1"/>
  <c r="Q26" i="1"/>
  <c r="R27" i="1"/>
  <c r="S27" i="1"/>
  <c r="V27" i="1"/>
  <c r="Q27" i="1"/>
  <c r="R28" i="1"/>
  <c r="S28" i="1"/>
  <c r="V28" i="1"/>
  <c r="R29" i="1"/>
  <c r="S29" i="1"/>
  <c r="V29" i="1"/>
  <c r="Q29" i="1"/>
  <c r="R30" i="1"/>
  <c r="S30" i="1"/>
  <c r="V30" i="1"/>
  <c r="R31" i="1"/>
  <c r="S31" i="1"/>
  <c r="V31" i="1"/>
  <c r="R32" i="1"/>
  <c r="S32" i="1"/>
  <c r="V32" i="1"/>
  <c r="R33" i="1"/>
  <c r="S33" i="1"/>
  <c r="V33" i="1"/>
  <c r="R34" i="1"/>
  <c r="S34" i="1"/>
  <c r="V34" i="1"/>
  <c r="R35" i="1"/>
  <c r="S35" i="1"/>
  <c r="V35" i="1"/>
  <c r="Q35" i="1"/>
  <c r="R36" i="1"/>
  <c r="S36" i="1"/>
  <c r="V36" i="1"/>
  <c r="R37" i="1"/>
  <c r="S37" i="1"/>
  <c r="V37" i="1"/>
  <c r="Q37" i="1"/>
  <c r="R38" i="1"/>
  <c r="S38" i="1"/>
  <c r="V38" i="1"/>
  <c r="Q38" i="1"/>
  <c r="R39" i="1"/>
  <c r="S39" i="1"/>
  <c r="V39" i="1"/>
  <c r="Q39" i="1"/>
  <c r="R40" i="1"/>
  <c r="S40" i="1"/>
  <c r="V40" i="1"/>
  <c r="R41" i="1"/>
  <c r="S41" i="1"/>
  <c r="V41" i="1"/>
  <c r="R42" i="1"/>
  <c r="S42" i="1"/>
  <c r="V42" i="1"/>
  <c r="R43" i="1"/>
  <c r="S43" i="1"/>
  <c r="V43" i="1"/>
  <c r="R44" i="1"/>
  <c r="S44" i="1"/>
  <c r="V44" i="1"/>
  <c r="Q44" i="1"/>
  <c r="R45" i="1"/>
  <c r="S45" i="1"/>
  <c r="V45" i="1"/>
  <c r="Q45" i="1"/>
  <c r="R46" i="1"/>
  <c r="S46" i="1"/>
  <c r="V46" i="1"/>
  <c r="R47" i="1"/>
  <c r="S47" i="1"/>
  <c r="V47" i="1"/>
  <c r="Q47" i="1"/>
  <c r="R48" i="1"/>
  <c r="S48" i="1"/>
  <c r="V48" i="1"/>
  <c r="Q48" i="1"/>
  <c r="R49" i="1"/>
  <c r="S49" i="1"/>
  <c r="V49" i="1"/>
  <c r="Q49" i="1"/>
  <c r="R50" i="1"/>
  <c r="S50" i="1"/>
  <c r="V50" i="1"/>
  <c r="R51" i="1"/>
  <c r="S51" i="1"/>
  <c r="V51" i="1"/>
  <c r="Q51" i="1"/>
  <c r="R52" i="1"/>
  <c r="S52" i="1"/>
  <c r="V52" i="1"/>
  <c r="R53" i="1"/>
  <c r="S53" i="1"/>
  <c r="V53" i="1"/>
  <c r="R54" i="1"/>
  <c r="S54" i="1"/>
  <c r="V54" i="1"/>
  <c r="R55" i="1"/>
  <c r="S55" i="1"/>
  <c r="V55" i="1"/>
  <c r="Q55" i="1"/>
  <c r="R56" i="1"/>
  <c r="S56" i="1"/>
  <c r="V56" i="1"/>
  <c r="R57" i="1"/>
  <c r="S57" i="1"/>
  <c r="V57" i="1"/>
  <c r="R58" i="1"/>
  <c r="S58" i="1"/>
  <c r="V58" i="1"/>
  <c r="R59" i="1"/>
  <c r="S59" i="1"/>
  <c r="V59" i="1"/>
  <c r="Q59" i="1"/>
  <c r="R60" i="1"/>
  <c r="S60" i="1"/>
  <c r="V60" i="1"/>
  <c r="R61" i="1"/>
  <c r="S61" i="1"/>
  <c r="V61" i="1"/>
  <c r="R62" i="1"/>
  <c r="S62" i="1"/>
  <c r="V62" i="1"/>
  <c r="Q62" i="1"/>
  <c r="R63" i="1"/>
  <c r="S63" i="1"/>
  <c r="V63" i="1"/>
  <c r="R64" i="1"/>
  <c r="S64" i="1"/>
  <c r="V64" i="1"/>
  <c r="Q64" i="1"/>
  <c r="R65" i="1"/>
  <c r="S65" i="1"/>
  <c r="V65" i="1"/>
  <c r="Q65" i="1"/>
  <c r="R66" i="1"/>
  <c r="S66" i="1"/>
  <c r="V66" i="1"/>
  <c r="Q66" i="1"/>
  <c r="R67" i="1"/>
  <c r="S67" i="1"/>
  <c r="V67" i="1"/>
  <c r="R68" i="1"/>
  <c r="S68" i="1"/>
  <c r="V68" i="1"/>
  <c r="R69" i="1"/>
  <c r="S69" i="1"/>
  <c r="V69" i="1"/>
  <c r="R70" i="1"/>
  <c r="S70" i="1"/>
  <c r="V70" i="1"/>
  <c r="Q70" i="1"/>
  <c r="R71" i="1"/>
  <c r="S71" i="1"/>
  <c r="V71" i="1"/>
  <c r="Q71" i="1"/>
  <c r="R72" i="1"/>
  <c r="S72" i="1"/>
  <c r="V72" i="1"/>
  <c r="Q72" i="1"/>
  <c r="R73" i="1"/>
  <c r="S73" i="1"/>
  <c r="V73" i="1"/>
  <c r="R74" i="1"/>
  <c r="S74" i="1"/>
  <c r="T78" i="1" s="1"/>
  <c r="V74" i="1"/>
  <c r="V75" i="1"/>
  <c r="V76" i="1"/>
  <c r="V77" i="1"/>
  <c r="C75" i="1"/>
  <c r="C76" i="1"/>
  <c r="C77" i="1"/>
  <c r="T41" i="1" l="1"/>
  <c r="T23" i="1"/>
  <c r="T60" i="1"/>
  <c r="T54" i="1"/>
  <c r="T61" i="1"/>
  <c r="T47" i="1"/>
  <c r="T19" i="1"/>
  <c r="AI75" i="1"/>
  <c r="T64" i="1"/>
  <c r="T14" i="1"/>
  <c r="AR73" i="1"/>
  <c r="AA77" i="1"/>
  <c r="T36" i="1"/>
  <c r="AR74" i="1"/>
  <c r="AA78" i="1"/>
  <c r="AS82" i="1"/>
  <c r="AC82" i="1"/>
  <c r="AM82" i="1" s="1"/>
  <c r="AH69" i="1"/>
  <c r="AI73" i="1" s="1"/>
  <c r="AE80" i="1"/>
  <c r="AF83" i="1" s="1"/>
  <c r="AG83" i="1" s="1"/>
  <c r="AO83" i="1" s="1"/>
  <c r="T67" i="1"/>
  <c r="T46" i="1"/>
  <c r="T44" i="1"/>
  <c r="T39" i="1"/>
  <c r="T25" i="1"/>
  <c r="T57" i="1"/>
  <c r="T52" i="1"/>
  <c r="T34" i="1"/>
  <c r="T55" i="1"/>
  <c r="T31" i="1"/>
  <c r="T15" i="1"/>
  <c r="Q77" i="1"/>
  <c r="T20" i="1"/>
  <c r="T22" i="1"/>
  <c r="Q28" i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AI74" i="1" s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E79" i="1"/>
  <c r="AF82" i="1" s="1"/>
  <c r="AG82" i="1" s="1"/>
  <c r="AO82" i="1" s="1"/>
  <c r="AD74" i="1"/>
  <c r="Z72" i="1"/>
  <c r="Z71" i="1"/>
  <c r="AA75" i="1" s="1"/>
  <c r="C74" i="1"/>
  <c r="AB81" i="1" l="1"/>
  <c r="AL78" i="1"/>
  <c r="AB80" i="1"/>
  <c r="AL77" i="1"/>
  <c r="AH67" i="1"/>
  <c r="AI71" i="1" s="1"/>
  <c r="AE78" i="1"/>
  <c r="AF81" i="1" s="1"/>
  <c r="AG81" i="1" s="1"/>
  <c r="AO81" i="1" s="1"/>
  <c r="AR72" i="1"/>
  <c r="AA76" i="1"/>
  <c r="AL75" i="1"/>
  <c r="AB78" i="1"/>
  <c r="AR71" i="1"/>
  <c r="AH68" i="1"/>
  <c r="AI72" i="1" s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C78" i="1" l="1"/>
  <c r="AM78" i="1" s="1"/>
  <c r="AS78" i="1"/>
  <c r="AC81" i="1"/>
  <c r="AM81" i="1" s="1"/>
  <c r="AS81" i="1"/>
  <c r="AL76" i="1"/>
  <c r="AB79" i="1"/>
  <c r="AC80" i="1"/>
  <c r="AM80" i="1" s="1"/>
  <c r="AS80" i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F79" i="1" s="1"/>
  <c r="AG79" i="1" s="1"/>
  <c r="AO79" i="1" s="1"/>
  <c r="AP72" i="1"/>
  <c r="AD73" i="1"/>
  <c r="AE77" i="1" s="1"/>
  <c r="AF80" i="1" s="1"/>
  <c r="AG80" i="1" s="1"/>
  <c r="AO80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S79" i="1" l="1"/>
  <c r="AC79" i="1"/>
  <c r="AM79" i="1" s="1"/>
  <c r="AB77" i="1"/>
  <c r="AL74" i="1"/>
  <c r="AB76" i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F78" i="1" s="1"/>
  <c r="AG78" i="1" s="1"/>
  <c r="AO78" i="1" s="1"/>
  <c r="AH63" i="1"/>
  <c r="AI67" i="1" s="1"/>
  <c r="AE74" i="1"/>
  <c r="AF77" i="1" s="1"/>
  <c r="AG77" i="1" s="1"/>
  <c r="AO77" i="1" s="1"/>
  <c r="AI62" i="1"/>
  <c r="AQ39" i="1"/>
  <c r="AQ38" i="1"/>
  <c r="AQ40" i="1"/>
  <c r="AQ37" i="1"/>
  <c r="AQ36" i="1"/>
  <c r="AQ35" i="1"/>
  <c r="AQ34" i="1"/>
  <c r="AE73" i="1"/>
  <c r="AF76" i="1" s="1"/>
  <c r="AG76" i="1" s="1"/>
  <c r="AO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AC77" i="1" l="1"/>
  <c r="AM77" i="1" s="1"/>
  <c r="AS77" i="1"/>
  <c r="AC76" i="1"/>
  <c r="AM76" i="1" s="1"/>
  <c r="AS76" i="1"/>
  <c r="AI63" i="1"/>
  <c r="AE16" i="1"/>
  <c r="AI66" i="1"/>
  <c r="AI65" i="1"/>
  <c r="AL72" i="1"/>
  <c r="AB75" i="1"/>
  <c r="AL71" i="1"/>
  <c r="AB74" i="1"/>
  <c r="AI64" i="1"/>
  <c r="AI68" i="1"/>
  <c r="C2" i="6"/>
  <c r="AB72" i="1"/>
  <c r="AB73" i="1"/>
  <c r="AA16" i="1"/>
  <c r="AC75" i="1" l="1"/>
  <c r="AM75" i="1" s="1"/>
  <c r="AS75" i="1"/>
  <c r="AC74" i="1"/>
  <c r="AM74" i="1" s="1"/>
  <c r="AS74" i="1"/>
  <c r="AC72" i="1"/>
  <c r="AM72" i="1" s="1"/>
  <c r="AS72" i="1"/>
  <c r="AS73" i="1"/>
  <c r="AC73" i="1"/>
  <c r="AM73" i="1" s="1"/>
  <c r="AP16" i="1" l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AD64" i="1" l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AC71" i="1" l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AB68" i="1" l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H32" i="1"/>
  <c r="AF17" i="1"/>
  <c r="AG17" i="1" s="1"/>
  <c r="AF19" i="1"/>
  <c r="AG19" i="1" s="1"/>
  <c r="AS15" i="1"/>
  <c r="AI40" i="1" l="1"/>
  <c r="AI30" i="1"/>
  <c r="AI46" i="1"/>
  <c r="AI33" i="1"/>
  <c r="AI47" i="1"/>
  <c r="AI32" i="1"/>
  <c r="AF43" i="1"/>
  <c r="AG43" i="1" s="1"/>
  <c r="AO43" i="1" s="1"/>
  <c r="AG36" i="1"/>
  <c r="AG35" i="1"/>
  <c r="AL38" i="1"/>
  <c r="AL39" i="1"/>
  <c r="AL37" i="1"/>
  <c r="AB67" i="1"/>
  <c r="AS67" i="1" s="1"/>
  <c r="AL64" i="1"/>
  <c r="AI52" i="1"/>
  <c r="AF39" i="1"/>
  <c r="AG34" i="1"/>
  <c r="AL36" i="1"/>
  <c r="AL40" i="1"/>
  <c r="AI49" i="1"/>
  <c r="AB66" i="1"/>
  <c r="AC66" i="1" s="1"/>
  <c r="AM66" i="1" s="1"/>
  <c r="AL63" i="1"/>
  <c r="AG38" i="1"/>
  <c r="D2" i="6"/>
  <c r="AB65" i="1"/>
  <c r="AC65" i="1" s="1"/>
  <c r="AM65" i="1" s="1"/>
  <c r="AL62" i="1"/>
  <c r="AL35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AB38" i="1"/>
  <c r="AB41" i="1"/>
  <c r="AB42" i="1"/>
  <c r="AB36" i="1"/>
  <c r="AB39" i="1"/>
  <c r="AB37" i="1"/>
  <c r="AF37" i="1"/>
  <c r="AF40" i="1"/>
  <c r="AB40" i="1"/>
  <c r="AS66" i="1" l="1"/>
  <c r="AS65" i="1"/>
  <c r="AC67" i="1"/>
  <c r="AM67" i="1" s="1"/>
  <c r="AO38" i="1"/>
  <c r="AG40" i="1"/>
  <c r="AM34" i="1"/>
  <c r="AO35" i="1"/>
  <c r="AG39" i="1"/>
  <c r="AM35" i="1"/>
  <c r="AO36" i="1"/>
  <c r="AG37" i="1"/>
  <c r="AO34" i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M38" i="1" l="1"/>
  <c r="AO37" i="1"/>
  <c r="AM40" i="1"/>
  <c r="AM39" i="1"/>
  <c r="AO40" i="1"/>
  <c r="AM37" i="1"/>
  <c r="AM36" i="1"/>
  <c r="AO39" i="1"/>
  <c r="E2" i="6"/>
</calcChain>
</file>

<file path=xl/sharedStrings.xml><?xml version="1.0" encoding="utf-8"?>
<sst xmlns="http://schemas.openxmlformats.org/spreadsheetml/2006/main" count="295" uniqueCount="161">
  <si>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</si>
  <si>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</si>
  <si>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</si>
  <si>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</si>
  <si>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</si>
  <si>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</si>
  <si>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</si>
  <si>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</si>
  <si>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</si>
  <si>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</si>
  <si>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</si>
  <si>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</si>
  <si>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</si>
  <si>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</si>
  <si>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</si>
  <si>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</si>
  <si>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</si>
  <si>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</si>
  <si>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</si>
  <si>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</si>
  <si>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</si>
  <si>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</si>
  <si>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</si>
  <si>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</si>
  <si>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</si>
  <si>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</si>
  <si>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</si>
  <si>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</si>
  <si>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</si>
  <si>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</si>
  <si>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</si>
  <si>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</si>
  <si>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</si>
  <si>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</si>
  <si>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</si>
  <si>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</si>
  <si>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</si>
  <si>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</si>
  <si>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</si>
  <si>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</si>
  <si>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</si>
  <si>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</si>
  <si>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</si>
  <si>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</si>
  <si>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</si>
  <si>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</si>
  <si>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</si>
  <si>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</si>
  <si>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</si>
  <si>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</si>
  <si>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</si>
  <si>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</si>
  <si>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</si>
  <si>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</si>
  <si>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</si>
  <si>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</si>
  <si>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</si>
  <si>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</si>
  <si>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</si>
  <si>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</si>
  <si>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</si>
  <si>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</si>
  <si>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</si>
  <si>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</si>
  <si>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</si>
  <si>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</si>
  <si>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</si>
  <si>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</si>
  <si>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</si>
  <si>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</si>
  <si>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</si>
  <si>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</si>
  <si>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</si>
  <si>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</si>
  <si>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</si>
  <si>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</si>
  <si>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</si>
  <si>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</si>
  <si>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</si>
  <si>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</si>
  <si>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</si>
  <si>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</si>
  <si>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</si>
  <si>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</si>
  <si>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</si>
  <si>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</si>
  <si>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</si>
  <si>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</si>
  <si>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</si>
  <si>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</si>
  <si>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</si>
  <si>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</si>
  <si>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</si>
  <si>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</si>
  <si>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</si>
  <si>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</si>
  <si>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</si>
  <si>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</si>
  <si>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</si>
  <si>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</si>
  <si>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</si>
  <si>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</si>
  <si>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</si>
  <si>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</si>
  <si>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</si>
  <si>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</si>
  <si>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</si>
  <si>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</si>
  <si>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</si>
  <si>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</si>
  <si>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</si>
  <si>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</si>
  <si>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</si>
  <si>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</si>
  <si>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</si>
  <si>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</si>
  <si>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</si>
  <si>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</si>
  <si>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</si>
  <si>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</si>
  <si>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</si>
  <si>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</si>
  <si>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</si>
  <si>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</si>
  <si>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</si>
  <si>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MAE gegen R(RKI7-H)</t>
  </si>
  <si>
    <t>aktuell</t>
  </si>
  <si>
    <t>R RKI7-H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</si>
  <si>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</si>
  <si>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</si>
  <si>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</si>
  <si>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</si>
  <si>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</si>
  <si>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</si>
  <si>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</si>
  <si>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</si>
  <si>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</si>
  <si>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</si>
  <si>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</si>
  <si>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</si>
  <si>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</si>
  <si>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</si>
  <si>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</si>
  <si>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</si>
  <si>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</si>
  <si>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</si>
  <si>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</si>
  <si>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</si>
  <si>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</si>
  <si>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</si>
  <si>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</si>
  <si>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</si>
  <si>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>ID</t>
  </si>
  <si>
    <t>Wochentag Erkrankungsdatum</t>
  </si>
  <si>
    <t>Wochentag RKI-Tagesbericht</t>
  </si>
  <si>
    <t>MAE(RKI7-H vs. RKI-A)</t>
  </si>
  <si>
    <t>MAE NF(RKI-H) vs. N(RKI-H)</t>
  </si>
  <si>
    <t xml:space="preserve">Preprint, 17.5.2020, Karlsruher Institut für Technologie, Researchgate, </t>
  </si>
  <si>
    <t>ACHTUNG! Messbereich muss an gültige Werte angepasst werden</t>
  </si>
  <si>
    <t>.</t>
  </si>
  <si>
    <t>Excel-Tabelle zum Nowcasting vom 19.11.2020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</si>
</sst>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7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7" fillId="0" borderId="1"/>
    <xf numFmtId="0" fontId="7" fillId="0" borderId="1"/>
    <xf numFmtId="0" fontId="7" fillId="0" borderId="1"/>
  </cellStyleXfs>
  <cellXfs count="69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1" fontId="3" fillId="2" borderId="0" xfId="0" applyNumberFormat="1" applyFont="1" applyFill="1"/>
  </cellXfs>
  <cellStyles count="47">
    <cellStyle name="Link" xfId="5" builtinId="8"/>
    <cellStyle name="Standard" xfId="0" builtinId="0"/>
    <cellStyle name="Standard 10" xfId="11"/>
    <cellStyle name="Standard 11" xfId="13"/>
    <cellStyle name="Standard 12" xfId="16"/>
    <cellStyle name="Standard 13" xfId="17"/>
    <cellStyle name="Standard 14" xfId="18"/>
    <cellStyle name="Standard 15" xfId="19"/>
    <cellStyle name="Standard 16" xfId="20"/>
    <cellStyle name="Standard 17" xfId="21"/>
    <cellStyle name="Standard 18" xfId="23"/>
    <cellStyle name="Standard 19" xfId="24"/>
    <cellStyle name="Standard 2" xfId="1"/>
    <cellStyle name="Standard 2 2" xfId="7"/>
    <cellStyle name="Standard 2 2 2" xfId="22"/>
    <cellStyle name="Standard 2 3" xfId="12"/>
    <cellStyle name="Standard 20" xfId="25"/>
    <cellStyle name="Standard 21" xfId="26"/>
    <cellStyle name="Standard 22" xfId="27"/>
    <cellStyle name="Standard 23" xfId="28"/>
    <cellStyle name="Standard 24" xfId="29"/>
    <cellStyle name="Standard 25" xfId="30"/>
    <cellStyle name="Standard 26" xfId="31"/>
    <cellStyle name="Standard 27" xfId="32"/>
    <cellStyle name="Standard 28" xfId="33"/>
    <cellStyle name="Standard 29" xfId="34"/>
    <cellStyle name="Standard 3" xfId="2"/>
    <cellStyle name="Standard 3 2" xfId="14"/>
    <cellStyle name="Standard 30" xfId="35"/>
    <cellStyle name="Standard 31" xfId="36"/>
    <cellStyle name="Standard 32" xfId="37"/>
    <cellStyle name="Standard 33" xfId="38"/>
    <cellStyle name="Standard 34" xfId="39"/>
    <cellStyle name="Standard 35" xfId="40"/>
    <cellStyle name="Standard 36" xfId="41"/>
    <cellStyle name="Standard 37" xfId="42"/>
    <cellStyle name="Standard 38" xfId="43"/>
    <cellStyle name="Standard 39" xfId="44"/>
    <cellStyle name="Standard 4" xfId="3"/>
    <cellStyle name="Standard 4 2" xfId="15"/>
    <cellStyle name="Standard 40" xfId="45"/>
    <cellStyle name="Standard 41" xfId="46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2"/>
  <sheetViews>
    <sheetView tabSelected="1" zoomScale="90" zoomScaleNormal="90" workbookViewId="0">
      <pane xSplit="1" ySplit="1" topLeftCell="M2" activePane="bottomRight" state="frozenSplit"/>
      <selection pane="topRight" activeCell="B1" sqref="B1"/>
      <selection pane="bottomLeft" activeCell="A2" sqref="A2"/>
      <selection pane="bottomRight" activeCell="AA3" sqref="AA3"/>
    </sheetView>
  </sheetViews>
  <sheetFormatPr baseColWidth="10" defaultColWidth="9.15234375" defaultRowHeight="14.6" x14ac:dyDescent="0.4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4" width="9.15234375" style="11" customWidth="1"/>
    <col min="35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 x14ac:dyDescent="0.4">
      <c r="A1" s="17" t="s">
        <v>8</v>
      </c>
      <c r="B1" s="29" t="s">
        <v>152</v>
      </c>
      <c r="C1" s="17" t="s">
        <v>153</v>
      </c>
      <c r="D1" s="18" t="s">
        <v>9</v>
      </c>
      <c r="E1" s="17" t="s">
        <v>34</v>
      </c>
      <c r="F1" s="17" t="s">
        <v>33</v>
      </c>
      <c r="G1" s="18" t="s">
        <v>10</v>
      </c>
      <c r="H1" s="17" t="s">
        <v>0</v>
      </c>
      <c r="I1" s="17" t="s">
        <v>1</v>
      </c>
      <c r="J1" s="18" t="s">
        <v>5</v>
      </c>
      <c r="K1" s="17" t="s">
        <v>2</v>
      </c>
      <c r="L1" s="17" t="s">
        <v>3</v>
      </c>
      <c r="M1" s="18" t="s">
        <v>119</v>
      </c>
      <c r="N1" s="63" t="s">
        <v>122</v>
      </c>
      <c r="O1" s="63" t="s">
        <v>123</v>
      </c>
      <c r="P1" s="17" t="s">
        <v>118</v>
      </c>
      <c r="Q1" s="24" t="s">
        <v>120</v>
      </c>
      <c r="R1" s="19" t="s">
        <v>29</v>
      </c>
      <c r="S1" s="19" t="s">
        <v>47</v>
      </c>
      <c r="T1" s="24" t="s">
        <v>48</v>
      </c>
      <c r="U1" s="20" t="s">
        <v>4</v>
      </c>
      <c r="V1" s="17" t="s">
        <v>154</v>
      </c>
      <c r="W1" s="19" t="s">
        <v>100</v>
      </c>
      <c r="X1" s="18" t="s">
        <v>6</v>
      </c>
      <c r="Y1" s="18" t="s">
        <v>121</v>
      </c>
      <c r="Z1" s="18" t="s">
        <v>27</v>
      </c>
      <c r="AA1" s="24" t="s">
        <v>7</v>
      </c>
      <c r="AB1" s="18" t="s">
        <v>28</v>
      </c>
      <c r="AC1" s="18" t="s">
        <v>11</v>
      </c>
      <c r="AD1" s="18" t="s">
        <v>109</v>
      </c>
      <c r="AE1" s="18" t="s">
        <v>30</v>
      </c>
      <c r="AF1" s="18" t="s">
        <v>12</v>
      </c>
      <c r="AG1" s="24" t="s">
        <v>13</v>
      </c>
      <c r="AH1" s="18" t="s">
        <v>31</v>
      </c>
      <c r="AI1" s="18" t="s">
        <v>32</v>
      </c>
      <c r="AJ1" s="24" t="s">
        <v>128</v>
      </c>
      <c r="AK1" s="24" t="s">
        <v>129</v>
      </c>
      <c r="AL1" s="24" t="s">
        <v>130</v>
      </c>
      <c r="AM1" s="18" t="s">
        <v>131</v>
      </c>
      <c r="AN1" s="24" t="s">
        <v>155</v>
      </c>
      <c r="AO1" s="24" t="s">
        <v>132</v>
      </c>
      <c r="AP1" s="18" t="s">
        <v>156</v>
      </c>
      <c r="AQ1" s="17" t="s">
        <v>124</v>
      </c>
      <c r="AR1" s="17" t="s">
        <v>41</v>
      </c>
      <c r="AS1" s="17" t="s">
        <v>42</v>
      </c>
    </row>
    <row r="2" spans="1:45" x14ac:dyDescent="0.4">
      <c r="A2" s="10">
        <v>43892</v>
      </c>
      <c r="B2" s="30">
        <v>0</v>
      </c>
      <c r="C2" s="11" t="str">
        <f>TEXT(A2,"TTTT")</f>
        <v>Montag</v>
      </c>
      <c r="D2">
        <v>304</v>
      </c>
      <c r="E2">
        <v>290</v>
      </c>
      <c r="F2">
        <v>320</v>
      </c>
      <c r="G2">
        <v>225</v>
      </c>
      <c r="H2">
        <v>213</v>
      </c>
      <c r="I2">
        <v>238</v>
      </c>
      <c r="J2" t="s">
        <v>159</v>
      </c>
      <c r="K2" t="s">
        <v>159</v>
      </c>
      <c r="L2" t="s">
        <v>159</v>
      </c>
      <c r="M2" t="s">
        <v>159</v>
      </c>
      <c r="N2" t="s">
        <v>159</v>
      </c>
      <c r="O2" t="s">
        <v>159</v>
      </c>
      <c r="P2"/>
      <c r="Q2" s="2"/>
      <c r="R2" s="31"/>
      <c r="S2" s="31"/>
      <c r="T2" s="32"/>
      <c r="U2" s="13">
        <v>43896</v>
      </c>
      <c r="V2" s="11" t="str">
        <f t="shared" ref="V2:V33" si="0">TEXT(U2,"TTTT")</f>
        <v>Freitag</v>
      </c>
      <c r="W2" s="35"/>
      <c r="Z2" s="33"/>
      <c r="AA2" s="34"/>
      <c r="AB2" s="33"/>
      <c r="AC2" s="34"/>
      <c r="AD2" s="33"/>
      <c r="AE2" s="34"/>
      <c r="AF2" s="31"/>
      <c r="AG2" s="32"/>
      <c r="AH2" s="31"/>
      <c r="AI2" s="31"/>
    </row>
    <row r="3" spans="1:45" x14ac:dyDescent="0.4">
      <c r="A3" s="10">
        <v>43893</v>
      </c>
      <c r="B3" s="30">
        <v>1</v>
      </c>
      <c r="C3" s="11" t="str">
        <f t="shared" ref="C3:C66" si="1">TEXT(A3,"TTTT")</f>
        <v>Dienstag</v>
      </c>
      <c r="D3">
        <v>321</v>
      </c>
      <c r="E3">
        <v>301</v>
      </c>
      <c r="F3">
        <v>338</v>
      </c>
      <c r="G3">
        <v>261</v>
      </c>
      <c r="H3">
        <v>247</v>
      </c>
      <c r="I3">
        <v>276</v>
      </c>
      <c r="J3" t="s">
        <v>159</v>
      </c>
      <c r="K3" t="s">
        <v>159</v>
      </c>
      <c r="L3" t="s">
        <v>159</v>
      </c>
      <c r="M3" t="s">
        <v>159</v>
      </c>
      <c r="N3" t="s">
        <v>159</v>
      </c>
      <c r="O3" t="s">
        <v>159</v>
      </c>
      <c r="P3"/>
      <c r="Q3" s="2"/>
      <c r="R3" s="31"/>
      <c r="S3" s="33"/>
      <c r="T3" s="32"/>
      <c r="U3" s="13">
        <v>43897</v>
      </c>
      <c r="V3" s="11" t="str">
        <f t="shared" si="0"/>
        <v>Samstag</v>
      </c>
      <c r="W3" s="35"/>
      <c r="Z3" s="33"/>
      <c r="AA3" s="34"/>
      <c r="AB3" s="33"/>
      <c r="AC3" s="34"/>
      <c r="AD3" s="33"/>
      <c r="AE3" s="34"/>
      <c r="AF3" s="31"/>
      <c r="AG3" s="32"/>
      <c r="AH3" s="31"/>
      <c r="AI3" s="31"/>
    </row>
    <row r="4" spans="1:45" x14ac:dyDescent="0.4">
      <c r="A4" s="10">
        <v>43894</v>
      </c>
      <c r="B4" s="30">
        <v>2</v>
      </c>
      <c r="C4" s="11" t="str">
        <f t="shared" si="1"/>
        <v>Mittwoch</v>
      </c>
      <c r="D4">
        <v>449</v>
      </c>
      <c r="E4">
        <v>432</v>
      </c>
      <c r="F4">
        <v>470</v>
      </c>
      <c r="G4">
        <v>326</v>
      </c>
      <c r="H4">
        <v>310</v>
      </c>
      <c r="I4">
        <v>343</v>
      </c>
      <c r="J4" t="s">
        <v>159</v>
      </c>
      <c r="K4" t="s">
        <v>159</v>
      </c>
      <c r="L4" t="s">
        <v>159</v>
      </c>
      <c r="M4" t="s">
        <v>159</v>
      </c>
      <c r="N4" t="s">
        <v>159</v>
      </c>
      <c r="O4" t="s">
        <v>159</v>
      </c>
      <c r="P4"/>
      <c r="Q4" s="2"/>
      <c r="R4" s="31"/>
      <c r="S4" s="33"/>
      <c r="T4" s="32"/>
      <c r="U4" s="13">
        <v>43898</v>
      </c>
      <c r="V4" s="11" t="str">
        <f t="shared" si="0"/>
        <v>Sonntag</v>
      </c>
      <c r="W4" s="35"/>
      <c r="Z4" s="33"/>
      <c r="AA4" s="34"/>
      <c r="AB4" s="33"/>
      <c r="AC4" s="34"/>
      <c r="AD4" s="33"/>
      <c r="AE4" s="34"/>
      <c r="AF4" s="31"/>
      <c r="AG4" s="32"/>
      <c r="AH4" s="31"/>
      <c r="AI4" s="31"/>
    </row>
    <row r="5" spans="1:45" x14ac:dyDescent="0.4">
      <c r="A5" s="10">
        <v>43895</v>
      </c>
      <c r="B5" s="30">
        <v>3</v>
      </c>
      <c r="C5" s="11" t="str">
        <f t="shared" si="1"/>
        <v>Donnerstag</v>
      </c>
      <c r="D5">
        <v>504</v>
      </c>
      <c r="E5">
        <v>482</v>
      </c>
      <c r="F5">
        <v>525</v>
      </c>
      <c r="G5">
        <v>395</v>
      </c>
      <c r="H5">
        <v>376</v>
      </c>
      <c r="I5">
        <v>413</v>
      </c>
      <c r="J5" t="s">
        <v>159</v>
      </c>
      <c r="K5" t="s">
        <v>159</v>
      </c>
      <c r="L5" t="s">
        <v>159</v>
      </c>
      <c r="M5" t="s">
        <v>159</v>
      </c>
      <c r="N5" t="s">
        <v>159</v>
      </c>
      <c r="O5" t="s">
        <v>159</v>
      </c>
      <c r="P5"/>
      <c r="Q5" s="2"/>
      <c r="R5" s="31"/>
      <c r="S5" s="4">
        <f t="shared" ref="S5:S36" si="2">AVERAGE(D2:D5)</f>
        <v>394.5</v>
      </c>
      <c r="T5" s="32"/>
      <c r="U5" s="13">
        <v>43899</v>
      </c>
      <c r="V5" s="11" t="str">
        <f t="shared" si="0"/>
        <v>Montag</v>
      </c>
      <c r="W5" s="33"/>
      <c r="Z5" s="12">
        <f>AVERAGE(D2:D8)</f>
        <v>665.14285714285711</v>
      </c>
      <c r="AA5" s="34"/>
      <c r="AB5" s="33"/>
      <c r="AC5" s="34"/>
      <c r="AD5" s="33"/>
      <c r="AE5" s="34"/>
      <c r="AF5" s="31"/>
      <c r="AG5" s="32"/>
      <c r="AH5" s="31"/>
      <c r="AI5" s="31"/>
    </row>
    <row r="6" spans="1:45" x14ac:dyDescent="0.4">
      <c r="A6" s="10">
        <v>43896</v>
      </c>
      <c r="B6" s="30">
        <v>4</v>
      </c>
      <c r="C6" s="11" t="str">
        <f t="shared" si="1"/>
        <v>Freitag</v>
      </c>
      <c r="D6">
        <v>760</v>
      </c>
      <c r="E6">
        <v>735</v>
      </c>
      <c r="F6">
        <v>784</v>
      </c>
      <c r="G6">
        <v>509</v>
      </c>
      <c r="H6">
        <v>487</v>
      </c>
      <c r="I6">
        <v>529</v>
      </c>
      <c r="J6">
        <v>2.2599999999999998</v>
      </c>
      <c r="K6">
        <v>2.19</v>
      </c>
      <c r="L6">
        <v>2.34</v>
      </c>
      <c r="M6">
        <v>2.35</v>
      </c>
      <c r="N6">
        <v>2.2999999999999998</v>
      </c>
      <c r="O6">
        <v>2.39</v>
      </c>
      <c r="P6" s="12"/>
      <c r="R6" s="31"/>
      <c r="S6" s="4">
        <f t="shared" si="2"/>
        <v>508.5</v>
      </c>
      <c r="T6" s="32"/>
      <c r="U6" s="13">
        <v>43900</v>
      </c>
      <c r="V6" s="11" t="str">
        <f t="shared" si="0"/>
        <v>Dienstag</v>
      </c>
      <c r="W6" s="14">
        <v>157</v>
      </c>
      <c r="Z6" s="12">
        <f>AVERAGE(D3:D9)</f>
        <v>910.42857142857144</v>
      </c>
      <c r="AA6" s="34"/>
      <c r="AB6" s="33"/>
      <c r="AC6" s="34"/>
      <c r="AD6" s="33"/>
      <c r="AE6" s="34"/>
      <c r="AF6" s="31"/>
      <c r="AG6" s="32"/>
      <c r="AH6" s="31"/>
      <c r="AI6" s="31"/>
    </row>
    <row r="7" spans="1:45" x14ac:dyDescent="0.4">
      <c r="A7" s="10">
        <v>43897</v>
      </c>
      <c r="B7" s="30">
        <v>5</v>
      </c>
      <c r="C7" s="11" t="str">
        <f t="shared" si="1"/>
        <v>Samstag</v>
      </c>
      <c r="D7">
        <v>985</v>
      </c>
      <c r="E7">
        <v>953</v>
      </c>
      <c r="F7">
        <v>1015</v>
      </c>
      <c r="G7">
        <v>674</v>
      </c>
      <c r="H7">
        <v>650</v>
      </c>
      <c r="I7">
        <v>698</v>
      </c>
      <c r="J7">
        <v>2.58</v>
      </c>
      <c r="K7">
        <v>2.5099999999999998</v>
      </c>
      <c r="L7">
        <v>2.67</v>
      </c>
      <c r="M7">
        <v>2.56</v>
      </c>
      <c r="N7">
        <v>2.52</v>
      </c>
      <c r="O7">
        <v>2.61</v>
      </c>
      <c r="P7" s="12">
        <f>AVERAGE(D1:D7)</f>
        <v>553.83333333333337</v>
      </c>
      <c r="R7" s="31"/>
      <c r="S7" s="4">
        <f t="shared" si="2"/>
        <v>674.5</v>
      </c>
      <c r="T7" s="32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1231.7142857142858</v>
      </c>
      <c r="AA7" s="34"/>
      <c r="AB7" s="33"/>
      <c r="AC7" s="34"/>
      <c r="AD7" s="33"/>
      <c r="AE7" s="34"/>
      <c r="AF7" s="31"/>
      <c r="AG7" s="32"/>
      <c r="AH7" s="31"/>
      <c r="AI7" s="31"/>
    </row>
    <row r="8" spans="1:45" x14ac:dyDescent="0.4">
      <c r="A8" s="10">
        <v>43898</v>
      </c>
      <c r="B8" s="30">
        <v>6</v>
      </c>
      <c r="C8" s="11" t="str">
        <f t="shared" si="1"/>
        <v>Sonntag</v>
      </c>
      <c r="D8">
        <v>1333</v>
      </c>
      <c r="E8">
        <v>1303</v>
      </c>
      <c r="F8">
        <v>1366</v>
      </c>
      <c r="G8">
        <v>895</v>
      </c>
      <c r="H8">
        <v>868</v>
      </c>
      <c r="I8">
        <v>922</v>
      </c>
      <c r="J8">
        <v>2.75</v>
      </c>
      <c r="K8">
        <v>2.67</v>
      </c>
      <c r="L8">
        <v>2.83</v>
      </c>
      <c r="M8">
        <v>2.93</v>
      </c>
      <c r="N8">
        <v>2.89</v>
      </c>
      <c r="O8">
        <v>2.98</v>
      </c>
      <c r="P8" s="12">
        <f t="shared" ref="P8:P71" si="3">AVERAGE(D2:D8)</f>
        <v>665.14285714285711</v>
      </c>
      <c r="R8" s="31"/>
      <c r="S8" s="4">
        <f t="shared" si="2"/>
        <v>895.5</v>
      </c>
      <c r="T8" s="32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1630.2857142857142</v>
      </c>
      <c r="AA8" s="34"/>
      <c r="AB8" s="33"/>
      <c r="AC8" s="34"/>
      <c r="AD8" s="33"/>
      <c r="AE8" s="34"/>
      <c r="AF8" s="31"/>
      <c r="AG8" s="32"/>
      <c r="AH8" s="31"/>
      <c r="AI8" s="31"/>
    </row>
    <row r="9" spans="1:45" s="9" customFormat="1" x14ac:dyDescent="0.4">
      <c r="A9" s="3">
        <v>43899</v>
      </c>
      <c r="B9" s="30">
        <v>7</v>
      </c>
      <c r="C9" s="9" t="str">
        <f t="shared" si="1"/>
        <v>Montag</v>
      </c>
      <c r="D9">
        <v>2021</v>
      </c>
      <c r="E9">
        <v>1983</v>
      </c>
      <c r="F9">
        <v>2060</v>
      </c>
      <c r="G9">
        <v>1275</v>
      </c>
      <c r="H9">
        <v>1243</v>
      </c>
      <c r="I9">
        <v>1306</v>
      </c>
      <c r="J9">
        <v>3.23</v>
      </c>
      <c r="K9">
        <v>3.14</v>
      </c>
      <c r="L9">
        <v>3.32</v>
      </c>
      <c r="M9">
        <v>3.13</v>
      </c>
      <c r="N9">
        <v>3.08</v>
      </c>
      <c r="O9">
        <v>3.17</v>
      </c>
      <c r="P9" s="12">
        <f t="shared" si="3"/>
        <v>910.42857142857144</v>
      </c>
      <c r="Q9" s="15"/>
      <c r="R9" s="4">
        <f t="shared" ref="R9:R40" si="5">W6</f>
        <v>157</v>
      </c>
      <c r="S9" s="4">
        <f t="shared" si="2"/>
        <v>1274.75</v>
      </c>
      <c r="T9" s="7">
        <f>S9/S5</f>
        <v>3.2313054499366287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2072.8571428571427</v>
      </c>
      <c r="AA9" s="8">
        <f>Z9/Z5</f>
        <v>3.1164089347079038</v>
      </c>
      <c r="AB9" s="33"/>
      <c r="AC9" s="34"/>
      <c r="AD9" s="4">
        <f t="shared" ref="AD9:AD63" si="6">AVERAGE(W6:W12)</f>
        <v>696.14285714285711</v>
      </c>
      <c r="AE9" s="34"/>
      <c r="AF9" s="31"/>
      <c r="AG9" s="32"/>
      <c r="AH9" s="4">
        <f>AD16</f>
        <v>2380</v>
      </c>
      <c r="AI9" s="31"/>
      <c r="AJ9" s="7"/>
      <c r="AN9" s="7"/>
      <c r="AO9" s="7"/>
    </row>
    <row r="10" spans="1:45" s="9" customFormat="1" x14ac:dyDescent="0.4">
      <c r="A10" s="3">
        <v>43900</v>
      </c>
      <c r="B10" s="30">
        <v>8</v>
      </c>
      <c r="C10" s="9" t="str">
        <f t="shared" si="1"/>
        <v>Dienstag</v>
      </c>
      <c r="D10">
        <v>2570</v>
      </c>
      <c r="E10">
        <v>2531</v>
      </c>
      <c r="F10">
        <v>2611</v>
      </c>
      <c r="G10">
        <v>1727</v>
      </c>
      <c r="H10">
        <v>1692</v>
      </c>
      <c r="I10">
        <v>1763</v>
      </c>
      <c r="J10">
        <v>3.4</v>
      </c>
      <c r="K10">
        <v>3.33</v>
      </c>
      <c r="L10">
        <v>3.46</v>
      </c>
      <c r="M10">
        <v>3.21</v>
      </c>
      <c r="N10">
        <v>3.17</v>
      </c>
      <c r="O10">
        <v>3.25</v>
      </c>
      <c r="P10" s="12">
        <f t="shared" si="3"/>
        <v>1231.7142857142858</v>
      </c>
      <c r="Q10" s="15"/>
      <c r="R10" s="4">
        <f t="shared" si="5"/>
        <v>271</v>
      </c>
      <c r="S10" s="4">
        <f t="shared" si="2"/>
        <v>1727.25</v>
      </c>
      <c r="T10" s="7">
        <f>S10/S6</f>
        <v>3.3967551622418881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2586.5714285714284</v>
      </c>
      <c r="AA10" s="8">
        <f t="shared" ref="AA10:AA64" si="7">Z10/Z6</f>
        <v>2.8410481719755216</v>
      </c>
      <c r="AB10" s="33"/>
      <c r="AC10" s="34"/>
      <c r="AD10" s="4">
        <f t="shared" si="6"/>
        <v>837.14285714285711</v>
      </c>
      <c r="AE10" s="34"/>
      <c r="AF10" s="31"/>
      <c r="AG10" s="32"/>
      <c r="AH10" s="4">
        <f t="shared" ref="AH10:AH56" si="8">AD17</f>
        <v>2897.1428571428573</v>
      </c>
      <c r="AI10" s="31"/>
      <c r="AJ10" s="7"/>
      <c r="AN10" s="7"/>
      <c r="AO10" s="7"/>
    </row>
    <row r="11" spans="1:45" s="9" customFormat="1" x14ac:dyDescent="0.4">
      <c r="A11" s="3">
        <v>43901</v>
      </c>
      <c r="B11" s="30">
        <v>9</v>
      </c>
      <c r="C11" s="9" t="str">
        <f t="shared" si="1"/>
        <v>Mittwoch</v>
      </c>
      <c r="D11">
        <v>3239</v>
      </c>
      <c r="E11">
        <v>3192</v>
      </c>
      <c r="F11">
        <v>3297</v>
      </c>
      <c r="G11">
        <v>2291</v>
      </c>
      <c r="H11">
        <v>2252</v>
      </c>
      <c r="I11">
        <v>2333</v>
      </c>
      <c r="J11">
        <v>3.4</v>
      </c>
      <c r="K11">
        <v>3.34</v>
      </c>
      <c r="L11">
        <v>3.47</v>
      </c>
      <c r="M11">
        <v>3.12</v>
      </c>
      <c r="N11">
        <v>3.08</v>
      </c>
      <c r="O11">
        <v>3.15</v>
      </c>
      <c r="P11" s="12">
        <f t="shared" si="3"/>
        <v>1630.2857142857142</v>
      </c>
      <c r="Q11" s="15">
        <f t="shared" ref="Q11:Q18" si="9">P12/P8</f>
        <v>3.1164089347079038</v>
      </c>
      <c r="R11" s="4">
        <f t="shared" si="5"/>
        <v>802</v>
      </c>
      <c r="S11" s="4">
        <f t="shared" si="2"/>
        <v>2290.75</v>
      </c>
      <c r="T11" s="7">
        <f t="shared" ref="T11:T64" si="10">S11/S7</f>
        <v>3.3962194217939214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3079.1428571428573</v>
      </c>
      <c r="AA11" s="8">
        <f t="shared" si="7"/>
        <v>2.4998840176293204</v>
      </c>
      <c r="AB11" s="33"/>
      <c r="AC11" s="34"/>
      <c r="AD11" s="4">
        <f t="shared" si="6"/>
        <v>947.28571428571433</v>
      </c>
      <c r="AE11" s="34"/>
      <c r="AF11" s="33"/>
      <c r="AG11" s="34"/>
      <c r="AH11" s="4">
        <f t="shared" si="8"/>
        <v>3336.5714285714284</v>
      </c>
      <c r="AI11" s="31"/>
      <c r="AJ11" s="7"/>
      <c r="AN11" s="7"/>
      <c r="AO11" s="7"/>
    </row>
    <row r="12" spans="1:45" s="9" customFormat="1" x14ac:dyDescent="0.4">
      <c r="A12" s="3">
        <v>43902</v>
      </c>
      <c r="B12" s="30">
        <v>10</v>
      </c>
      <c r="C12" s="9" t="str">
        <f t="shared" si="1"/>
        <v>Donnerstag</v>
      </c>
      <c r="D12">
        <v>3602</v>
      </c>
      <c r="E12">
        <v>3556</v>
      </c>
      <c r="F12">
        <v>3647</v>
      </c>
      <c r="G12">
        <v>2858</v>
      </c>
      <c r="H12">
        <v>2815</v>
      </c>
      <c r="I12">
        <v>2904</v>
      </c>
      <c r="J12">
        <v>3.19</v>
      </c>
      <c r="K12">
        <v>3.15</v>
      </c>
      <c r="L12">
        <v>3.25</v>
      </c>
      <c r="M12">
        <v>2.84</v>
      </c>
      <c r="N12">
        <v>2.81</v>
      </c>
      <c r="O12">
        <v>2.87</v>
      </c>
      <c r="P12" s="12">
        <f t="shared" si="3"/>
        <v>2072.8571428571427</v>
      </c>
      <c r="Q12" s="15">
        <f t="shared" si="9"/>
        <v>2.8410481719755216</v>
      </c>
      <c r="R12" s="4">
        <f t="shared" si="5"/>
        <v>693</v>
      </c>
      <c r="S12" s="4">
        <f t="shared" si="2"/>
        <v>2858</v>
      </c>
      <c r="T12" s="7">
        <f t="shared" si="10"/>
        <v>3.1915131211613623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3557.5714285714284</v>
      </c>
      <c r="AA12" s="8">
        <f t="shared" si="7"/>
        <v>2.1821766561514195</v>
      </c>
      <c r="AB12" s="4">
        <f t="shared" ref="AB12:AB43" si="11">AVERAGE(D9:D12,AA9^1.75*D6,AA9^1.75*D7,AA9^1.75*D8)</f>
        <v>4847.2906816046971</v>
      </c>
      <c r="AC12" s="8">
        <f>AB12/Z8</f>
        <v>2.9732767938339362</v>
      </c>
      <c r="AD12" s="4">
        <f t="shared" si="6"/>
        <v>1232.8571428571429</v>
      </c>
      <c r="AE12" s="34"/>
      <c r="AF12" s="33"/>
      <c r="AG12" s="34"/>
      <c r="AH12" s="4">
        <f t="shared" si="8"/>
        <v>3644.1428571428573</v>
      </c>
      <c r="AI12" s="34"/>
      <c r="AJ12" s="7"/>
      <c r="AN12" s="7"/>
      <c r="AO12" s="7"/>
    </row>
    <row r="13" spans="1:45" s="9" customFormat="1" x14ac:dyDescent="0.4">
      <c r="A13" s="3">
        <v>43903</v>
      </c>
      <c r="B13" s="30">
        <v>11</v>
      </c>
      <c r="C13" s="9" t="str">
        <f t="shared" si="1"/>
        <v>Freitag</v>
      </c>
      <c r="D13">
        <v>4356</v>
      </c>
      <c r="E13">
        <v>4310</v>
      </c>
      <c r="F13">
        <v>4406</v>
      </c>
      <c r="G13">
        <v>3442</v>
      </c>
      <c r="H13">
        <v>3397</v>
      </c>
      <c r="I13">
        <v>3490</v>
      </c>
      <c r="J13">
        <v>2.7</v>
      </c>
      <c r="K13">
        <v>2.66</v>
      </c>
      <c r="L13">
        <v>2.74</v>
      </c>
      <c r="M13">
        <v>2.5</v>
      </c>
      <c r="N13">
        <v>2.48</v>
      </c>
      <c r="O13">
        <v>2.52</v>
      </c>
      <c r="P13" s="12">
        <f t="shared" si="3"/>
        <v>2586.5714285714284</v>
      </c>
      <c r="Q13" s="15">
        <f t="shared" si="9"/>
        <v>2.4998840176293204</v>
      </c>
      <c r="R13" s="4">
        <f t="shared" si="5"/>
        <v>733</v>
      </c>
      <c r="S13" s="4">
        <f t="shared" si="2"/>
        <v>3441.75</v>
      </c>
      <c r="T13" s="7">
        <f t="shared" si="10"/>
        <v>2.6999411649343008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4128.5714285714284</v>
      </c>
      <c r="AA13" s="8">
        <f t="shared" si="7"/>
        <v>1.9917298414886286</v>
      </c>
      <c r="AB13" s="4">
        <f t="shared" si="11"/>
        <v>5820.4254027467477</v>
      </c>
      <c r="AC13" s="8">
        <f t="shared" ref="AC13:AC64" si="12">AB13/Z9</f>
        <v>2.8079240399191758</v>
      </c>
      <c r="AD13" s="4">
        <f t="shared" si="6"/>
        <v>1556.4285714285713</v>
      </c>
      <c r="AE13" s="8">
        <f>AD13/AD9</f>
        <v>2.2357890416581161</v>
      </c>
      <c r="AF13" s="33"/>
      <c r="AG13" s="34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 x14ac:dyDescent="0.4">
      <c r="A14" s="3">
        <v>43904</v>
      </c>
      <c r="B14" s="30">
        <v>12</v>
      </c>
      <c r="C14" s="9" t="str">
        <f t="shared" si="1"/>
        <v>Samstag</v>
      </c>
      <c r="D14">
        <v>4433</v>
      </c>
      <c r="E14">
        <v>4381</v>
      </c>
      <c r="F14">
        <v>4488</v>
      </c>
      <c r="G14">
        <v>3908</v>
      </c>
      <c r="H14">
        <v>3859</v>
      </c>
      <c r="I14">
        <v>3959</v>
      </c>
      <c r="J14">
        <v>2.2599999999999998</v>
      </c>
      <c r="K14">
        <v>2.23</v>
      </c>
      <c r="L14">
        <v>2.29</v>
      </c>
      <c r="M14">
        <v>2.1800000000000002</v>
      </c>
      <c r="N14">
        <v>2.17</v>
      </c>
      <c r="O14">
        <v>2.2000000000000002</v>
      </c>
      <c r="P14" s="12">
        <f t="shared" si="3"/>
        <v>3079.1428571428573</v>
      </c>
      <c r="Q14" s="15">
        <f t="shared" si="9"/>
        <v>2.1821766561514195</v>
      </c>
      <c r="R14" s="4">
        <f t="shared" si="5"/>
        <v>1043</v>
      </c>
      <c r="S14" s="4">
        <f t="shared" si="2"/>
        <v>3907.5</v>
      </c>
      <c r="T14" s="7">
        <f t="shared" si="10"/>
        <v>2.262266608771168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4508.7142857142853</v>
      </c>
      <c r="AA14" s="8">
        <f t="shared" si="7"/>
        <v>1.7431238263559041</v>
      </c>
      <c r="AB14" s="4">
        <f t="shared" si="11"/>
        <v>6438.929744539726</v>
      </c>
      <c r="AC14" s="8">
        <f t="shared" si="12"/>
        <v>2.489368618788141</v>
      </c>
      <c r="AD14" s="4">
        <f t="shared" si="6"/>
        <v>1838.1428571428571</v>
      </c>
      <c r="AE14" s="8">
        <f t="shared" ref="AE14:AE64" si="13">AD14/AD10</f>
        <v>2.1957337883959043</v>
      </c>
      <c r="AF14" s="33"/>
      <c r="AG14" s="34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 x14ac:dyDescent="0.4">
      <c r="A15" s="3">
        <v>43905</v>
      </c>
      <c r="B15" s="30">
        <v>13</v>
      </c>
      <c r="C15" s="9" t="str">
        <f t="shared" si="1"/>
        <v>Sonntag</v>
      </c>
      <c r="D15">
        <v>4682</v>
      </c>
      <c r="E15">
        <v>4618</v>
      </c>
      <c r="F15">
        <v>4743</v>
      </c>
      <c r="G15">
        <v>4268</v>
      </c>
      <c r="H15">
        <v>4216</v>
      </c>
      <c r="I15">
        <v>4321</v>
      </c>
      <c r="J15">
        <v>1.86</v>
      </c>
      <c r="K15">
        <v>1.84</v>
      </c>
      <c r="L15">
        <v>1.89</v>
      </c>
      <c r="M15">
        <v>1.99</v>
      </c>
      <c r="N15">
        <v>1.98</v>
      </c>
      <c r="O15">
        <v>2.0099999999999998</v>
      </c>
      <c r="P15" s="12">
        <f t="shared" si="3"/>
        <v>3557.5714285714284</v>
      </c>
      <c r="Q15" s="15">
        <f t="shared" si="9"/>
        <v>1.9917298414886286</v>
      </c>
      <c r="R15" s="4">
        <f t="shared" si="5"/>
        <v>1174</v>
      </c>
      <c r="S15" s="4">
        <f t="shared" si="2"/>
        <v>4268.25</v>
      </c>
      <c r="T15" s="7">
        <f t="shared" si="10"/>
        <v>1.8632543926661573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4801</v>
      </c>
      <c r="AA15" s="8">
        <f t="shared" si="7"/>
        <v>1.5592001484643221</v>
      </c>
      <c r="AB15" s="4">
        <f t="shared" si="11"/>
        <v>6821.4912416535708</v>
      </c>
      <c r="AC15" s="8">
        <f t="shared" si="12"/>
        <v>2.2153864104841325</v>
      </c>
      <c r="AD15" s="4">
        <f t="shared" si="6"/>
        <v>1967.4285714285713</v>
      </c>
      <c r="AE15" s="8">
        <f t="shared" si="13"/>
        <v>2.0769114763987329</v>
      </c>
      <c r="AF15" s="33"/>
      <c r="AG15" s="34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414</v>
      </c>
      <c r="AQ15" s="15">
        <f>ABS(P15-$D15)</f>
        <v>1124.4285714285716</v>
      </c>
      <c r="AR15" s="15">
        <f t="shared" ref="AR15:AR46" si="16">ABS(Z15-$D15)</f>
        <v>119</v>
      </c>
      <c r="AS15" s="15">
        <f t="shared" ref="AS15:AS46" si="17">ABS(AB15-$D15)</f>
        <v>2139.4912416535708</v>
      </c>
    </row>
    <row r="16" spans="1:45" x14ac:dyDescent="0.4">
      <c r="A16" s="10">
        <v>43906</v>
      </c>
      <c r="B16" s="30">
        <v>14</v>
      </c>
      <c r="C16" s="11" t="str">
        <f t="shared" si="1"/>
        <v>Montag</v>
      </c>
      <c r="D16">
        <v>6018</v>
      </c>
      <c r="E16">
        <v>5953</v>
      </c>
      <c r="F16">
        <v>6080</v>
      </c>
      <c r="G16">
        <v>4872</v>
      </c>
      <c r="H16">
        <v>4815</v>
      </c>
      <c r="I16">
        <v>4929</v>
      </c>
      <c r="J16">
        <v>1.7</v>
      </c>
      <c r="K16">
        <v>1.69</v>
      </c>
      <c r="L16">
        <v>1.72</v>
      </c>
      <c r="M16">
        <v>1.74</v>
      </c>
      <c r="N16">
        <v>1.73</v>
      </c>
      <c r="O16">
        <v>1.75</v>
      </c>
      <c r="P16" s="12">
        <f t="shared" si="3"/>
        <v>4128.5714285714284</v>
      </c>
      <c r="Q16" s="15">
        <f t="shared" si="9"/>
        <v>1.7431238263559041</v>
      </c>
      <c r="R16" s="12">
        <f t="shared" si="5"/>
        <v>1144</v>
      </c>
      <c r="S16" s="4">
        <f t="shared" si="2"/>
        <v>4872.25</v>
      </c>
      <c r="T16" s="7">
        <f t="shared" si="10"/>
        <v>1.704776067179846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4961.7142857142853</v>
      </c>
      <c r="AA16" s="22">
        <f t="shared" si="7"/>
        <v>1.3946914026422519</v>
      </c>
      <c r="AB16" s="12">
        <f t="shared" si="11"/>
        <v>7273.5706047511185</v>
      </c>
      <c r="AC16" s="16">
        <f t="shared" si="12"/>
        <v>2.0445325556462204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1146</v>
      </c>
      <c r="AQ16" s="15">
        <f t="shared" ref="AQ16:AQ79" si="20">ABS(P16-$D16)</f>
        <v>1889.4285714285716</v>
      </c>
      <c r="AR16" s="15">
        <f t="shared" si="16"/>
        <v>1056.2857142857147</v>
      </c>
      <c r="AS16" s="15">
        <f t="shared" si="17"/>
        <v>1255.5706047511185</v>
      </c>
    </row>
    <row r="17" spans="1:45" x14ac:dyDescent="0.4">
      <c r="A17" s="10">
        <v>43907</v>
      </c>
      <c r="B17" s="30">
        <v>15</v>
      </c>
      <c r="C17" s="11" t="str">
        <f t="shared" si="1"/>
        <v>Dienstag</v>
      </c>
      <c r="D17">
        <v>5231</v>
      </c>
      <c r="E17">
        <v>5170</v>
      </c>
      <c r="F17">
        <v>5303</v>
      </c>
      <c r="G17">
        <v>5091</v>
      </c>
      <c r="H17">
        <v>5030</v>
      </c>
      <c r="I17">
        <v>5153</v>
      </c>
      <c r="J17">
        <v>1.48</v>
      </c>
      <c r="K17">
        <v>1.47</v>
      </c>
      <c r="L17">
        <v>1.49</v>
      </c>
      <c r="M17">
        <v>1.56</v>
      </c>
      <c r="N17">
        <v>1.55</v>
      </c>
      <c r="O17">
        <v>1.57</v>
      </c>
      <c r="P17" s="12">
        <f t="shared" si="3"/>
        <v>4508.7142857142853</v>
      </c>
      <c r="Q17" s="15">
        <f t="shared" si="9"/>
        <v>1.5592001484643221</v>
      </c>
      <c r="R17" s="12">
        <f t="shared" si="5"/>
        <v>1042</v>
      </c>
      <c r="S17" s="4">
        <f t="shared" si="2"/>
        <v>5091</v>
      </c>
      <c r="T17" s="7">
        <f t="shared" si="10"/>
        <v>1.4791893658749182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5100.4285714285716</v>
      </c>
      <c r="AA17" s="8">
        <f t="shared" si="7"/>
        <v>1.2353979238754327</v>
      </c>
      <c r="AB17" s="12">
        <f t="shared" si="11"/>
        <v>7139.0229545874254</v>
      </c>
      <c r="AC17" s="16">
        <f t="shared" si="12"/>
        <v>1.7291751101076809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140</v>
      </c>
      <c r="AQ17" s="15">
        <f t="shared" si="20"/>
        <v>722.28571428571468</v>
      </c>
      <c r="AR17" s="15">
        <f t="shared" si="16"/>
        <v>130.57142857142844</v>
      </c>
      <c r="AS17" s="15">
        <f t="shared" si="17"/>
        <v>1908.0229545874254</v>
      </c>
    </row>
    <row r="18" spans="1:45" x14ac:dyDescent="0.4">
      <c r="A18" s="10">
        <v>43908</v>
      </c>
      <c r="B18" s="30">
        <v>16</v>
      </c>
      <c r="C18" s="11" t="str">
        <f t="shared" si="1"/>
        <v>Mittwoch</v>
      </c>
      <c r="D18">
        <v>5285</v>
      </c>
      <c r="E18">
        <v>5228</v>
      </c>
      <c r="F18">
        <v>5354</v>
      </c>
      <c r="G18">
        <v>5304</v>
      </c>
      <c r="H18">
        <v>5242</v>
      </c>
      <c r="I18">
        <v>5370</v>
      </c>
      <c r="J18">
        <v>1.36</v>
      </c>
      <c r="K18">
        <v>1.34</v>
      </c>
      <c r="L18">
        <v>1.37</v>
      </c>
      <c r="M18">
        <v>1.39</v>
      </c>
      <c r="N18">
        <v>1.39</v>
      </c>
      <c r="O18">
        <v>1.4</v>
      </c>
      <c r="P18" s="12">
        <f t="shared" si="3"/>
        <v>4801</v>
      </c>
      <c r="Q18" s="15">
        <f t="shared" si="9"/>
        <v>1.3946914026422519</v>
      </c>
      <c r="R18" s="12">
        <f t="shared" si="5"/>
        <v>2801</v>
      </c>
      <c r="S18" s="4">
        <f t="shared" si="2"/>
        <v>5304</v>
      </c>
      <c r="T18" s="7">
        <f t="shared" si="10"/>
        <v>1.3573896353166988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5101.5714285714284</v>
      </c>
      <c r="AA18" s="8">
        <f t="shared" si="7"/>
        <v>1.1314913976109757</v>
      </c>
      <c r="AB18" s="12">
        <f t="shared" si="11"/>
        <v>6881.9730077033555</v>
      </c>
      <c r="AC18" s="16">
        <f t="shared" si="12"/>
        <v>1.526371504512642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19</v>
      </c>
      <c r="AQ18" s="15">
        <f t="shared" si="20"/>
        <v>484</v>
      </c>
      <c r="AR18" s="15">
        <f t="shared" si="16"/>
        <v>183.42857142857156</v>
      </c>
      <c r="AS18" s="15">
        <f t="shared" si="17"/>
        <v>1596.9730077033555</v>
      </c>
    </row>
    <row r="19" spans="1:45" x14ac:dyDescent="0.4">
      <c r="A19" s="10">
        <v>43909</v>
      </c>
      <c r="B19" s="30">
        <v>17</v>
      </c>
      <c r="C19" s="11" t="str">
        <f t="shared" si="1"/>
        <v>Donnerstag</v>
      </c>
      <c r="D19">
        <v>4727</v>
      </c>
      <c r="E19">
        <v>4670</v>
      </c>
      <c r="F19">
        <v>4783</v>
      </c>
      <c r="G19">
        <v>5316</v>
      </c>
      <c r="H19">
        <v>5255</v>
      </c>
      <c r="I19">
        <v>5380</v>
      </c>
      <c r="J19">
        <v>1.25</v>
      </c>
      <c r="K19">
        <v>1.23</v>
      </c>
      <c r="L19">
        <v>1.26</v>
      </c>
      <c r="M19">
        <v>1.24</v>
      </c>
      <c r="N19">
        <v>1.23</v>
      </c>
      <c r="O19">
        <v>1.24</v>
      </c>
      <c r="P19" s="12">
        <f t="shared" si="3"/>
        <v>4961.7142857142853</v>
      </c>
      <c r="Q19" s="15">
        <f t="shared" ref="Q19:Q82" si="21">P20/P16</f>
        <v>1.2353979238754327</v>
      </c>
      <c r="R19" s="12">
        <f t="shared" si="5"/>
        <v>2958</v>
      </c>
      <c r="S19" s="4">
        <f t="shared" si="2"/>
        <v>5315.25</v>
      </c>
      <c r="T19" s="7">
        <f t="shared" si="10"/>
        <v>1.2452995958531015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4977.7142857142853</v>
      </c>
      <c r="AA19" s="8">
        <f t="shared" si="7"/>
        <v>1.0368078078971641</v>
      </c>
      <c r="AB19" s="12">
        <f t="shared" si="11"/>
        <v>6481.8834575293513</v>
      </c>
      <c r="AC19" s="16">
        <f t="shared" si="12"/>
        <v>1.3501111138365656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589</v>
      </c>
      <c r="AQ19" s="15">
        <f t="shared" si="20"/>
        <v>234.71428571428532</v>
      </c>
      <c r="AR19" s="15">
        <f t="shared" si="16"/>
        <v>250.71428571428532</v>
      </c>
      <c r="AS19" s="15">
        <f t="shared" si="17"/>
        <v>1754.8834575293513</v>
      </c>
    </row>
    <row r="20" spans="1:45" x14ac:dyDescent="0.4">
      <c r="A20" s="10">
        <v>43910</v>
      </c>
      <c r="B20" s="30">
        <v>18</v>
      </c>
      <c r="C20" s="11" t="str">
        <f t="shared" si="1"/>
        <v>Freitag</v>
      </c>
      <c r="D20">
        <v>5327</v>
      </c>
      <c r="E20">
        <v>5273</v>
      </c>
      <c r="F20">
        <v>5389</v>
      </c>
      <c r="G20">
        <v>5143</v>
      </c>
      <c r="H20">
        <v>5085</v>
      </c>
      <c r="I20">
        <v>5207</v>
      </c>
      <c r="J20">
        <v>1.06</v>
      </c>
      <c r="K20">
        <v>1.05</v>
      </c>
      <c r="L20">
        <v>1.06</v>
      </c>
      <c r="M20">
        <v>1.1299999999999999</v>
      </c>
      <c r="N20">
        <v>1.1299999999999999</v>
      </c>
      <c r="O20">
        <v>1.1399999999999999</v>
      </c>
      <c r="P20" s="12">
        <f t="shared" si="3"/>
        <v>5100.4285714285716</v>
      </c>
      <c r="Q20" s="15">
        <f t="shared" si="21"/>
        <v>1.1314913976109757</v>
      </c>
      <c r="R20" s="12">
        <f t="shared" si="5"/>
        <v>2705</v>
      </c>
      <c r="S20" s="4">
        <f t="shared" si="2"/>
        <v>5142.5</v>
      </c>
      <c r="T20" s="7">
        <f t="shared" si="10"/>
        <v>1.0554671866180922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4855</v>
      </c>
      <c r="AA20" s="8">
        <f t="shared" si="7"/>
        <v>0.97849245652424288</v>
      </c>
      <c r="AB20" s="12">
        <f t="shared" si="11"/>
        <v>6068.1727002964162</v>
      </c>
      <c r="AC20" s="16">
        <f t="shared" si="12"/>
        <v>1.2229992197994621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184</v>
      </c>
      <c r="AQ20" s="15">
        <f t="shared" si="20"/>
        <v>226.57142857142844</v>
      </c>
      <c r="AR20" s="15">
        <f t="shared" si="16"/>
        <v>472</v>
      </c>
      <c r="AS20" s="15">
        <f t="shared" si="17"/>
        <v>741.17270029641622</v>
      </c>
    </row>
    <row r="21" spans="1:45" x14ac:dyDescent="0.4">
      <c r="A21" s="10">
        <v>43911</v>
      </c>
      <c r="B21" s="30">
        <v>19</v>
      </c>
      <c r="C21" s="11" t="str">
        <f t="shared" si="1"/>
        <v>Samstag</v>
      </c>
      <c r="D21">
        <v>4441</v>
      </c>
      <c r="E21">
        <v>4375</v>
      </c>
      <c r="F21">
        <v>4500</v>
      </c>
      <c r="G21">
        <v>4945</v>
      </c>
      <c r="H21">
        <v>4886</v>
      </c>
      <c r="I21">
        <v>5006</v>
      </c>
      <c r="J21">
        <v>0.97</v>
      </c>
      <c r="K21">
        <v>0.96</v>
      </c>
      <c r="L21">
        <v>0.98</v>
      </c>
      <c r="M21">
        <v>1.04</v>
      </c>
      <c r="N21">
        <v>1.03</v>
      </c>
      <c r="O21">
        <v>1.04</v>
      </c>
      <c r="P21" s="12">
        <f t="shared" si="3"/>
        <v>5101.5714285714284</v>
      </c>
      <c r="Q21" s="15">
        <f t="shared" si="21"/>
        <v>1.0368078078971641</v>
      </c>
      <c r="R21" s="12">
        <f t="shared" si="5"/>
        <v>1948</v>
      </c>
      <c r="S21" s="4">
        <f t="shared" si="2"/>
        <v>4945</v>
      </c>
      <c r="T21" s="7">
        <f t="shared" si="10"/>
        <v>0.97132194067963074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4689</v>
      </c>
      <c r="AA21" s="8">
        <f t="shared" si="7"/>
        <v>0.9193345097050668</v>
      </c>
      <c r="AB21" s="12">
        <f t="shared" si="11"/>
        <v>5650.8199537747223</v>
      </c>
      <c r="AC21" s="16">
        <f t="shared" si="12"/>
        <v>1.1079108107560445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504</v>
      </c>
      <c r="AQ21" s="15">
        <f t="shared" si="20"/>
        <v>660.57142857142844</v>
      </c>
      <c r="AR21" s="15">
        <f t="shared" si="16"/>
        <v>248</v>
      </c>
      <c r="AS21" s="15">
        <f t="shared" si="17"/>
        <v>1209.8199537747223</v>
      </c>
    </row>
    <row r="22" spans="1:45" x14ac:dyDescent="0.4">
      <c r="A22" s="10">
        <v>43912</v>
      </c>
      <c r="B22" s="30">
        <v>20</v>
      </c>
      <c r="C22" s="11" t="str">
        <f t="shared" si="1"/>
        <v>Sonntag</v>
      </c>
      <c r="D22">
        <v>3815</v>
      </c>
      <c r="E22">
        <v>3757</v>
      </c>
      <c r="F22">
        <v>3882</v>
      </c>
      <c r="G22">
        <v>4577</v>
      </c>
      <c r="H22">
        <v>4519</v>
      </c>
      <c r="I22">
        <v>4638</v>
      </c>
      <c r="J22">
        <v>0.86</v>
      </c>
      <c r="K22">
        <v>0.86</v>
      </c>
      <c r="L22">
        <v>0.87</v>
      </c>
      <c r="M22">
        <v>0.98</v>
      </c>
      <c r="N22">
        <v>0.97</v>
      </c>
      <c r="O22">
        <v>0.98</v>
      </c>
      <c r="P22" s="12">
        <f t="shared" si="3"/>
        <v>4977.7142857142853</v>
      </c>
      <c r="Q22" s="15">
        <f t="shared" si="21"/>
        <v>0.97849245652424288</v>
      </c>
      <c r="R22" s="12">
        <f t="shared" si="5"/>
        <v>4062</v>
      </c>
      <c r="S22" s="4">
        <f t="shared" si="2"/>
        <v>4577.5</v>
      </c>
      <c r="T22" s="7">
        <f t="shared" si="10"/>
        <v>0.86302790346907998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4565.5714285714284</v>
      </c>
      <c r="AA22" s="22">
        <f t="shared" si="7"/>
        <v>0.89493433395872424</v>
      </c>
      <c r="AB22" s="12">
        <f t="shared" si="11"/>
        <v>5131.9530385302687</v>
      </c>
      <c r="AC22" s="16">
        <f t="shared" si="12"/>
        <v>1.0059553434435295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762</v>
      </c>
      <c r="AQ22" s="15">
        <f t="shared" si="20"/>
        <v>1162.7142857142853</v>
      </c>
      <c r="AR22" s="15">
        <f t="shared" si="16"/>
        <v>750.57142857142844</v>
      </c>
      <c r="AS22" s="15">
        <f t="shared" si="17"/>
        <v>1316.9530385302687</v>
      </c>
    </row>
    <row r="23" spans="1:45" s="9" customFormat="1" x14ac:dyDescent="0.4">
      <c r="A23" s="3">
        <v>43913</v>
      </c>
      <c r="B23" s="30">
        <v>21</v>
      </c>
      <c r="C23" s="9" t="str">
        <f t="shared" si="1"/>
        <v>Montag</v>
      </c>
      <c r="D23">
        <v>5159</v>
      </c>
      <c r="E23">
        <v>5093</v>
      </c>
      <c r="F23">
        <v>5239</v>
      </c>
      <c r="G23">
        <v>4685</v>
      </c>
      <c r="H23">
        <v>4624</v>
      </c>
      <c r="I23">
        <v>4752</v>
      </c>
      <c r="J23">
        <v>0.88</v>
      </c>
      <c r="K23">
        <v>0.87</v>
      </c>
      <c r="L23">
        <v>0.89</v>
      </c>
      <c r="M23">
        <v>0.92</v>
      </c>
      <c r="N23">
        <v>0.92</v>
      </c>
      <c r="O23">
        <v>0.92</v>
      </c>
      <c r="P23" s="12">
        <f t="shared" si="3"/>
        <v>4855</v>
      </c>
      <c r="Q23" s="15">
        <f t="shared" si="21"/>
        <v>0.9193345097050668</v>
      </c>
      <c r="R23" s="4">
        <f t="shared" si="5"/>
        <v>4764</v>
      </c>
      <c r="S23" s="4">
        <f t="shared" si="2"/>
        <v>4685.5</v>
      </c>
      <c r="T23" s="7">
        <f t="shared" si="10"/>
        <v>0.88152015427308217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4461.1428571428569</v>
      </c>
      <c r="AA23" s="8">
        <f t="shared" si="7"/>
        <v>0.89622316611181263</v>
      </c>
      <c r="AB23" s="4">
        <f t="shared" si="11"/>
        <v>4773.7023548182924</v>
      </c>
      <c r="AC23" s="8">
        <f t="shared" si="12"/>
        <v>0.95901493754241907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474</v>
      </c>
      <c r="AQ23" s="15">
        <f t="shared" si="20"/>
        <v>304</v>
      </c>
      <c r="AR23" s="15">
        <f t="shared" si="16"/>
        <v>697.85714285714312</v>
      </c>
      <c r="AS23" s="15">
        <f t="shared" si="17"/>
        <v>385.29764518170759</v>
      </c>
    </row>
    <row r="24" spans="1:45" s="9" customFormat="1" x14ac:dyDescent="0.4">
      <c r="A24" s="3">
        <v>43914</v>
      </c>
      <c r="B24" s="30">
        <v>22</v>
      </c>
      <c r="C24" s="9" t="str">
        <f t="shared" si="1"/>
        <v>Dienstag</v>
      </c>
      <c r="D24">
        <v>4069</v>
      </c>
      <c r="E24">
        <v>4005</v>
      </c>
      <c r="F24">
        <v>4132</v>
      </c>
      <c r="G24">
        <v>4371</v>
      </c>
      <c r="H24">
        <v>4307</v>
      </c>
      <c r="I24">
        <v>4438</v>
      </c>
      <c r="J24">
        <v>0.85</v>
      </c>
      <c r="K24">
        <v>0.84</v>
      </c>
      <c r="L24">
        <v>0.86</v>
      </c>
      <c r="M24">
        <v>0.89</v>
      </c>
      <c r="N24">
        <v>0.89</v>
      </c>
      <c r="O24">
        <v>0.9</v>
      </c>
      <c r="P24" s="12">
        <f t="shared" si="3"/>
        <v>4689</v>
      </c>
      <c r="Q24" s="15">
        <f t="shared" si="21"/>
        <v>0.89493433395872424</v>
      </c>
      <c r="R24" s="4">
        <f t="shared" si="5"/>
        <v>4118</v>
      </c>
      <c r="S24" s="4">
        <f t="shared" si="2"/>
        <v>4371</v>
      </c>
      <c r="T24" s="7">
        <f t="shared" si="10"/>
        <v>0.84997569275644147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4289.5714285714284</v>
      </c>
      <c r="AA24" s="22">
        <f t="shared" si="7"/>
        <v>0.88353685449462993</v>
      </c>
      <c r="AB24" s="4">
        <f t="shared" si="11"/>
        <v>4389.0897130443645</v>
      </c>
      <c r="AC24" s="8">
        <f t="shared" si="12"/>
        <v>0.9040349563428145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302</v>
      </c>
      <c r="AQ24" s="15">
        <f t="shared" si="20"/>
        <v>620</v>
      </c>
      <c r="AR24" s="15">
        <f t="shared" si="16"/>
        <v>220.57142857142844</v>
      </c>
      <c r="AS24" s="15">
        <f t="shared" si="17"/>
        <v>320.08971304436454</v>
      </c>
    </row>
    <row r="25" spans="1:45" s="9" customFormat="1" x14ac:dyDescent="0.4">
      <c r="A25" s="3">
        <v>43915</v>
      </c>
      <c r="B25" s="30">
        <v>23</v>
      </c>
      <c r="C25" s="9" t="str">
        <f t="shared" si="1"/>
        <v>Mittwoch</v>
      </c>
      <c r="D25">
        <v>4421</v>
      </c>
      <c r="E25">
        <v>4364</v>
      </c>
      <c r="F25">
        <v>4481</v>
      </c>
      <c r="G25">
        <v>4366</v>
      </c>
      <c r="H25">
        <v>4305</v>
      </c>
      <c r="I25">
        <v>4433</v>
      </c>
      <c r="J25">
        <v>0.88</v>
      </c>
      <c r="K25">
        <v>0.87</v>
      </c>
      <c r="L25">
        <v>0.89</v>
      </c>
      <c r="M25">
        <v>0.9</v>
      </c>
      <c r="N25">
        <v>0.89</v>
      </c>
      <c r="O25">
        <v>0.9</v>
      </c>
      <c r="P25" s="12">
        <f t="shared" si="3"/>
        <v>4565.5714285714284</v>
      </c>
      <c r="Q25" s="15">
        <f t="shared" si="21"/>
        <v>0.89622316611181263</v>
      </c>
      <c r="R25" s="4">
        <f t="shared" si="5"/>
        <v>4954</v>
      </c>
      <c r="S25" s="4">
        <f t="shared" si="2"/>
        <v>4366</v>
      </c>
      <c r="T25" s="7">
        <f t="shared" si="10"/>
        <v>0.88291203235591509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4210.7142857142853</v>
      </c>
      <c r="AA25" s="8">
        <f t="shared" si="7"/>
        <v>0.89799835481217427</v>
      </c>
      <c r="AB25" s="4">
        <f t="shared" si="11"/>
        <v>4199.9762742558778</v>
      </c>
      <c r="AC25" s="8">
        <f t="shared" si="12"/>
        <v>0.89570831184812916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55</v>
      </c>
      <c r="AQ25" s="15">
        <f t="shared" si="20"/>
        <v>144.57142857142844</v>
      </c>
      <c r="AR25" s="15">
        <f t="shared" si="16"/>
        <v>210.28571428571468</v>
      </c>
      <c r="AS25" s="15">
        <f t="shared" si="17"/>
        <v>221.0237257441222</v>
      </c>
    </row>
    <row r="26" spans="1:45" s="9" customFormat="1" x14ac:dyDescent="0.4">
      <c r="A26" s="3">
        <v>43916</v>
      </c>
      <c r="B26" s="30">
        <v>24</v>
      </c>
      <c r="C26" s="9" t="str">
        <f t="shared" si="1"/>
        <v>Donnerstag</v>
      </c>
      <c r="D26">
        <v>3996</v>
      </c>
      <c r="E26">
        <v>3946</v>
      </c>
      <c r="F26">
        <v>4050</v>
      </c>
      <c r="G26">
        <v>4411</v>
      </c>
      <c r="H26">
        <v>4352</v>
      </c>
      <c r="I26">
        <v>4475</v>
      </c>
      <c r="J26">
        <v>0.96</v>
      </c>
      <c r="K26">
        <v>0.95</v>
      </c>
      <c r="L26">
        <v>0.97</v>
      </c>
      <c r="M26">
        <v>0.88</v>
      </c>
      <c r="N26">
        <v>0.88</v>
      </c>
      <c r="O26">
        <v>0.89</v>
      </c>
      <c r="P26" s="12">
        <f t="shared" si="3"/>
        <v>4461.1428571428569</v>
      </c>
      <c r="Q26" s="15">
        <f t="shared" si="21"/>
        <v>0.88353685449462993</v>
      </c>
      <c r="R26" s="4">
        <f t="shared" si="5"/>
        <v>5780</v>
      </c>
      <c r="S26" s="4">
        <f t="shared" si="2"/>
        <v>4411.25</v>
      </c>
      <c r="T26" s="7">
        <f t="shared" si="10"/>
        <v>0.9636810486073184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4132.4285714285716</v>
      </c>
      <c r="AA26" s="8">
        <f t="shared" si="7"/>
        <v>0.90512844582120844</v>
      </c>
      <c r="AB26" s="4">
        <f t="shared" si="11"/>
        <v>4122.5794264863962</v>
      </c>
      <c r="AC26" s="8">
        <f t="shared" si="12"/>
        <v>0.90297118137002952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415</v>
      </c>
      <c r="AQ26" s="15">
        <f t="shared" si="20"/>
        <v>465.14285714285688</v>
      </c>
      <c r="AR26" s="15">
        <f t="shared" si="16"/>
        <v>136.42857142857156</v>
      </c>
      <c r="AS26" s="15">
        <f t="shared" si="17"/>
        <v>126.57942648639619</v>
      </c>
    </row>
    <row r="27" spans="1:45" s="9" customFormat="1" x14ac:dyDescent="0.4">
      <c r="A27" s="3">
        <v>43917</v>
      </c>
      <c r="B27" s="30">
        <v>25</v>
      </c>
      <c r="C27" s="9" t="str">
        <f t="shared" si="1"/>
        <v>Freitag</v>
      </c>
      <c r="D27">
        <v>4126</v>
      </c>
      <c r="E27">
        <v>4066</v>
      </c>
      <c r="F27">
        <v>4187</v>
      </c>
      <c r="G27">
        <v>4153</v>
      </c>
      <c r="H27">
        <v>4095</v>
      </c>
      <c r="I27">
        <v>4212</v>
      </c>
      <c r="J27">
        <v>0.89</v>
      </c>
      <c r="K27">
        <v>0.88</v>
      </c>
      <c r="L27">
        <v>0.89</v>
      </c>
      <c r="M27">
        <v>0.9</v>
      </c>
      <c r="N27">
        <v>0.89</v>
      </c>
      <c r="O27">
        <v>0.9</v>
      </c>
      <c r="P27" s="12">
        <f t="shared" si="3"/>
        <v>4289.5714285714284</v>
      </c>
      <c r="Q27" s="15">
        <f t="shared" si="21"/>
        <v>0.89799835481217427</v>
      </c>
      <c r="R27" s="4">
        <f t="shared" si="5"/>
        <v>6294</v>
      </c>
      <c r="S27" s="4">
        <f t="shared" si="2"/>
        <v>4153</v>
      </c>
      <c r="T27" s="7">
        <f t="shared" si="10"/>
        <v>0.88635150997759049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4022.7142857142858</v>
      </c>
      <c r="AA27" s="8">
        <f t="shared" si="7"/>
        <v>0.90172281286025369</v>
      </c>
      <c r="AB27" s="4">
        <f t="shared" si="11"/>
        <v>3916.2135005825767</v>
      </c>
      <c r="AC27" s="8">
        <f t="shared" si="12"/>
        <v>0.87784983041110665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27</v>
      </c>
      <c r="AQ27" s="15">
        <f t="shared" si="20"/>
        <v>163.57142857142844</v>
      </c>
      <c r="AR27" s="15">
        <f t="shared" si="16"/>
        <v>103.28571428571422</v>
      </c>
      <c r="AS27" s="15">
        <f t="shared" si="17"/>
        <v>209.78649941742333</v>
      </c>
    </row>
    <row r="28" spans="1:45" s="9" customFormat="1" x14ac:dyDescent="0.4">
      <c r="A28" s="3">
        <v>43918</v>
      </c>
      <c r="B28" s="30">
        <v>26</v>
      </c>
      <c r="C28" s="9" t="str">
        <f t="shared" si="1"/>
        <v>Samstag</v>
      </c>
      <c r="D28">
        <v>3889</v>
      </c>
      <c r="E28">
        <v>3831</v>
      </c>
      <c r="F28">
        <v>3959</v>
      </c>
      <c r="G28">
        <v>4108</v>
      </c>
      <c r="H28">
        <v>4052</v>
      </c>
      <c r="I28">
        <v>4169</v>
      </c>
      <c r="J28">
        <v>0.94</v>
      </c>
      <c r="K28">
        <v>0.93</v>
      </c>
      <c r="L28">
        <v>0.95</v>
      </c>
      <c r="M28">
        <v>0.91</v>
      </c>
      <c r="N28">
        <v>0.9</v>
      </c>
      <c r="O28">
        <v>0.91</v>
      </c>
      <c r="P28" s="12">
        <f t="shared" si="3"/>
        <v>4210.7142857142853</v>
      </c>
      <c r="Q28" s="15">
        <f t="shared" si="21"/>
        <v>0.90512844582120844</v>
      </c>
      <c r="R28" s="4">
        <f t="shared" si="5"/>
        <v>3965</v>
      </c>
      <c r="S28" s="4">
        <f t="shared" si="2"/>
        <v>4108</v>
      </c>
      <c r="T28" s="7">
        <f t="shared" si="10"/>
        <v>0.93983070235644017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3953.1428571428573</v>
      </c>
      <c r="AA28" s="8">
        <f t="shared" si="7"/>
        <v>0.92157058647217516</v>
      </c>
      <c r="AB28" s="4">
        <f t="shared" si="11"/>
        <v>3890.9464029371525</v>
      </c>
      <c r="AC28" s="8">
        <f t="shared" si="12"/>
        <v>0.90707113000166739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219</v>
      </c>
      <c r="AQ28" s="15">
        <f t="shared" si="20"/>
        <v>321.71428571428532</v>
      </c>
      <c r="AR28" s="15">
        <f t="shared" si="16"/>
        <v>64.142857142857338</v>
      </c>
      <c r="AS28" s="15">
        <f t="shared" si="17"/>
        <v>1.9464029371524703</v>
      </c>
    </row>
    <row r="29" spans="1:45" s="9" customFormat="1" x14ac:dyDescent="0.4">
      <c r="A29" s="3">
        <v>43919</v>
      </c>
      <c r="B29" s="30">
        <v>27</v>
      </c>
      <c r="C29" s="9" t="str">
        <f t="shared" si="1"/>
        <v>Sonntag</v>
      </c>
      <c r="D29">
        <v>3267</v>
      </c>
      <c r="E29">
        <v>3207</v>
      </c>
      <c r="F29">
        <v>3325</v>
      </c>
      <c r="G29">
        <v>3819</v>
      </c>
      <c r="H29">
        <v>3762</v>
      </c>
      <c r="I29">
        <v>3880</v>
      </c>
      <c r="J29">
        <v>0.87</v>
      </c>
      <c r="K29">
        <v>0.87</v>
      </c>
      <c r="L29">
        <v>0.88</v>
      </c>
      <c r="M29">
        <v>0.9</v>
      </c>
      <c r="N29">
        <v>0.9</v>
      </c>
      <c r="O29">
        <v>0.91</v>
      </c>
      <c r="P29" s="12">
        <f t="shared" si="3"/>
        <v>4132.4285714285716</v>
      </c>
      <c r="Q29" s="15">
        <f t="shared" si="21"/>
        <v>0.90172281286025369</v>
      </c>
      <c r="R29" s="4">
        <f t="shared" si="5"/>
        <v>4751</v>
      </c>
      <c r="S29" s="4">
        <f t="shared" si="2"/>
        <v>3819.5</v>
      </c>
      <c r="T29" s="7">
        <f t="shared" si="10"/>
        <v>0.87482821804855704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3898.7142857142858</v>
      </c>
      <c r="AA29" s="22">
        <f t="shared" si="7"/>
        <v>0.92590330788804076</v>
      </c>
      <c r="AB29" s="4">
        <f t="shared" si="11"/>
        <v>3820.3141122969655</v>
      </c>
      <c r="AC29" s="8">
        <f t="shared" si="12"/>
        <v>0.90728409791615816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552</v>
      </c>
      <c r="AQ29" s="15">
        <f t="shared" si="20"/>
        <v>865.42857142857156</v>
      </c>
      <c r="AR29" s="15">
        <f t="shared" si="16"/>
        <v>631.71428571428578</v>
      </c>
      <c r="AS29" s="15">
        <f t="shared" si="17"/>
        <v>553.3141122969655</v>
      </c>
    </row>
    <row r="30" spans="1:45" x14ac:dyDescent="0.4">
      <c r="A30" s="10">
        <v>43920</v>
      </c>
      <c r="B30" s="30">
        <v>28</v>
      </c>
      <c r="C30" s="11" t="str">
        <f t="shared" si="1"/>
        <v>Montag</v>
      </c>
      <c r="D30">
        <v>4391</v>
      </c>
      <c r="E30">
        <v>4336</v>
      </c>
      <c r="F30">
        <v>4449</v>
      </c>
      <c r="G30">
        <v>3918</v>
      </c>
      <c r="H30">
        <v>3860</v>
      </c>
      <c r="I30">
        <v>3980</v>
      </c>
      <c r="J30">
        <v>0.89</v>
      </c>
      <c r="K30">
        <v>0.88</v>
      </c>
      <c r="L30">
        <v>0.9</v>
      </c>
      <c r="M30">
        <v>0.92</v>
      </c>
      <c r="N30">
        <v>0.92</v>
      </c>
      <c r="O30">
        <v>0.93</v>
      </c>
      <c r="P30" s="12">
        <f t="shared" si="3"/>
        <v>4022.7142857142858</v>
      </c>
      <c r="Q30" s="15">
        <f t="shared" si="21"/>
        <v>0.92157058647217516</v>
      </c>
      <c r="R30" s="12">
        <f t="shared" si="5"/>
        <v>4615</v>
      </c>
      <c r="S30" s="4">
        <f t="shared" si="2"/>
        <v>3918.25</v>
      </c>
      <c r="T30" s="7">
        <f t="shared" si="10"/>
        <v>0.88824029470104848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3860.5714285714284</v>
      </c>
      <c r="AA30" s="8">
        <f t="shared" si="7"/>
        <v>0.9342137103743906</v>
      </c>
      <c r="AB30" s="12">
        <f t="shared" si="11"/>
        <v>3727.3433814623641</v>
      </c>
      <c r="AC30" s="16">
        <f t="shared" si="12"/>
        <v>0.90197406126582591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473</v>
      </c>
      <c r="AQ30" s="15">
        <f t="shared" si="20"/>
        <v>368.28571428571422</v>
      </c>
      <c r="AR30" s="15">
        <f t="shared" si="16"/>
        <v>530.42857142857156</v>
      </c>
      <c r="AS30" s="15">
        <f t="shared" si="17"/>
        <v>663.65661853763595</v>
      </c>
    </row>
    <row r="31" spans="1:45" x14ac:dyDescent="0.4">
      <c r="A31" s="10">
        <v>43921</v>
      </c>
      <c r="B31" s="30">
        <v>29</v>
      </c>
      <c r="C31" s="11" t="str">
        <f t="shared" si="1"/>
        <v>Dienstag</v>
      </c>
      <c r="D31">
        <v>3582</v>
      </c>
      <c r="E31">
        <v>3530</v>
      </c>
      <c r="F31">
        <v>3638</v>
      </c>
      <c r="G31">
        <v>3782</v>
      </c>
      <c r="H31">
        <v>3726</v>
      </c>
      <c r="I31">
        <v>3843</v>
      </c>
      <c r="J31">
        <v>0.91</v>
      </c>
      <c r="K31">
        <v>0.9</v>
      </c>
      <c r="L31">
        <v>0.92</v>
      </c>
      <c r="M31">
        <v>0.93</v>
      </c>
      <c r="N31">
        <v>0.92</v>
      </c>
      <c r="O31">
        <v>0.93</v>
      </c>
      <c r="P31" s="12">
        <f t="shared" si="3"/>
        <v>3953.1428571428573</v>
      </c>
      <c r="Q31" s="15">
        <f t="shared" si="21"/>
        <v>0.92590330788804076</v>
      </c>
      <c r="R31" s="12">
        <f t="shared" si="5"/>
        <v>5453</v>
      </c>
      <c r="S31" s="4">
        <f t="shared" si="2"/>
        <v>3782.25</v>
      </c>
      <c r="T31" s="7">
        <f t="shared" si="10"/>
        <v>0.91072718516734885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3804</v>
      </c>
      <c r="AA31" s="22">
        <f t="shared" si="7"/>
        <v>0.9456301715259775</v>
      </c>
      <c r="AB31" s="12">
        <f t="shared" si="11"/>
        <v>3714.4895023729341</v>
      </c>
      <c r="AC31" s="16">
        <f t="shared" si="12"/>
        <v>0.92337890253952692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200</v>
      </c>
      <c r="AQ31" s="15">
        <f t="shared" si="20"/>
        <v>371.14285714285734</v>
      </c>
      <c r="AR31" s="15">
        <f t="shared" si="16"/>
        <v>222</v>
      </c>
      <c r="AS31" s="15">
        <f t="shared" si="17"/>
        <v>132.48950237293411</v>
      </c>
    </row>
    <row r="32" spans="1:45" x14ac:dyDescent="0.4">
      <c r="A32" s="10">
        <v>43922</v>
      </c>
      <c r="B32" s="30">
        <v>30</v>
      </c>
      <c r="C32" s="11" t="str">
        <f t="shared" si="1"/>
        <v>Mittwoch</v>
      </c>
      <c r="D32">
        <v>4040</v>
      </c>
      <c r="E32">
        <v>3986</v>
      </c>
      <c r="F32">
        <v>4106</v>
      </c>
      <c r="G32">
        <v>3820</v>
      </c>
      <c r="H32">
        <v>3765</v>
      </c>
      <c r="I32">
        <v>3879</v>
      </c>
      <c r="J32">
        <v>0.93</v>
      </c>
      <c r="K32">
        <v>0.92</v>
      </c>
      <c r="L32">
        <v>0.94</v>
      </c>
      <c r="M32">
        <v>0.93</v>
      </c>
      <c r="N32">
        <v>0.93</v>
      </c>
      <c r="O32">
        <v>0.94</v>
      </c>
      <c r="P32" s="12">
        <f t="shared" si="3"/>
        <v>3898.7142857142858</v>
      </c>
      <c r="Q32" s="15">
        <f t="shared" si="21"/>
        <v>0.9342137103743906</v>
      </c>
      <c r="R32" s="12">
        <f t="shared" si="5"/>
        <v>6156</v>
      </c>
      <c r="S32" s="4">
        <f t="shared" si="2"/>
        <v>3820</v>
      </c>
      <c r="T32" s="7">
        <f t="shared" si="10"/>
        <v>0.92989289191820834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3678.1428571428573</v>
      </c>
      <c r="AA32" s="8">
        <f t="shared" si="7"/>
        <v>0.93043509684880021</v>
      </c>
      <c r="AB32" s="12">
        <f t="shared" si="11"/>
        <v>3682.4418035803865</v>
      </c>
      <c r="AC32" s="16">
        <f t="shared" si="12"/>
        <v>0.93152257245817804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220</v>
      </c>
      <c r="AQ32" s="15">
        <f t="shared" si="20"/>
        <v>141.28571428571422</v>
      </c>
      <c r="AR32" s="15">
        <f t="shared" si="16"/>
        <v>361.85714285714266</v>
      </c>
      <c r="AS32" s="15">
        <f t="shared" si="17"/>
        <v>357.55819641961352</v>
      </c>
    </row>
    <row r="33" spans="1:45" x14ac:dyDescent="0.4">
      <c r="A33" s="10">
        <v>43923</v>
      </c>
      <c r="B33" s="30">
        <v>31</v>
      </c>
      <c r="C33" s="11" t="str">
        <f t="shared" si="1"/>
        <v>Donnerstag</v>
      </c>
      <c r="D33">
        <v>3729</v>
      </c>
      <c r="E33">
        <v>3668</v>
      </c>
      <c r="F33">
        <v>3791</v>
      </c>
      <c r="G33">
        <v>3936</v>
      </c>
      <c r="H33">
        <v>3880</v>
      </c>
      <c r="I33">
        <v>3996</v>
      </c>
      <c r="J33">
        <v>1.03</v>
      </c>
      <c r="K33">
        <v>1.02</v>
      </c>
      <c r="L33">
        <v>1.04</v>
      </c>
      <c r="M33">
        <v>0.95</v>
      </c>
      <c r="N33">
        <v>0.94</v>
      </c>
      <c r="O33">
        <v>0.95</v>
      </c>
      <c r="P33" s="12">
        <f t="shared" si="3"/>
        <v>3860.5714285714284</v>
      </c>
      <c r="Q33" s="15">
        <f t="shared" si="21"/>
        <v>0.9456301715259775</v>
      </c>
      <c r="R33" s="12">
        <f t="shared" si="5"/>
        <v>6174</v>
      </c>
      <c r="S33" s="4">
        <f t="shared" si="2"/>
        <v>3935.5</v>
      </c>
      <c r="T33" s="7">
        <f t="shared" si="10"/>
        <v>1.0303704673386569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3596.8571428571427</v>
      </c>
      <c r="AA33" s="8">
        <f t="shared" si="7"/>
        <v>0.92257520794401082</v>
      </c>
      <c r="AB33" s="12">
        <f t="shared" si="11"/>
        <v>3679.6243230780697</v>
      </c>
      <c r="AC33" s="16">
        <f t="shared" si="12"/>
        <v>0.94380456053447981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207</v>
      </c>
      <c r="AQ33" s="15">
        <f t="shared" si="20"/>
        <v>131.57142857142844</v>
      </c>
      <c r="AR33" s="15">
        <f t="shared" si="16"/>
        <v>132.14285714285734</v>
      </c>
      <c r="AS33" s="15">
        <f t="shared" si="17"/>
        <v>49.375676921930335</v>
      </c>
    </row>
    <row r="34" spans="1:45" x14ac:dyDescent="0.4">
      <c r="A34" s="10">
        <v>43924</v>
      </c>
      <c r="B34" s="30">
        <v>32</v>
      </c>
      <c r="C34" s="11" t="str">
        <f t="shared" si="1"/>
        <v>Freitag</v>
      </c>
      <c r="D34">
        <v>3730</v>
      </c>
      <c r="E34">
        <v>3671</v>
      </c>
      <c r="F34">
        <v>3785</v>
      </c>
      <c r="G34">
        <v>3770</v>
      </c>
      <c r="H34">
        <v>3714</v>
      </c>
      <c r="I34">
        <v>3830</v>
      </c>
      <c r="J34">
        <v>0.96</v>
      </c>
      <c r="K34">
        <v>0.95</v>
      </c>
      <c r="L34">
        <v>0.97</v>
      </c>
      <c r="M34">
        <v>0.93</v>
      </c>
      <c r="N34">
        <v>0.92</v>
      </c>
      <c r="O34">
        <v>0.94</v>
      </c>
      <c r="P34" s="12">
        <f t="shared" si="3"/>
        <v>3804</v>
      </c>
      <c r="Q34" s="15">
        <f t="shared" si="21"/>
        <v>0.93043509684880021</v>
      </c>
      <c r="R34" s="12">
        <f t="shared" si="5"/>
        <v>6082</v>
      </c>
      <c r="S34" s="4">
        <f t="shared" si="2"/>
        <v>3770.25</v>
      </c>
      <c r="T34" s="7">
        <f t="shared" si="10"/>
        <v>0.96222803547502078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3447.4285714285716</v>
      </c>
      <c r="AA34" s="8">
        <f t="shared" si="7"/>
        <v>0.8929840142095915</v>
      </c>
      <c r="AB34" s="12">
        <f t="shared" si="11"/>
        <v>3650.2626961222827</v>
      </c>
      <c r="AC34" s="16">
        <f t="shared" si="12"/>
        <v>0.94552393697661263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3.7015985790408545E-2</v>
      </c>
      <c r="AM34" s="15">
        <f t="shared" ref="AM34:AM73" si="24">ABS(AC34-$M34)</f>
        <v>1.5523936976612585E-2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40</v>
      </c>
      <c r="AQ34" s="15">
        <f t="shared" si="20"/>
        <v>74</v>
      </c>
      <c r="AR34" s="15">
        <f t="shared" si="16"/>
        <v>282.57142857142844</v>
      </c>
      <c r="AS34" s="15">
        <f t="shared" si="17"/>
        <v>79.737303877717295</v>
      </c>
    </row>
    <row r="35" spans="1:45" x14ac:dyDescent="0.4">
      <c r="A35" s="10">
        <v>43925</v>
      </c>
      <c r="B35" s="30">
        <v>33</v>
      </c>
      <c r="C35" s="11" t="str">
        <f t="shared" si="1"/>
        <v>Samstag</v>
      </c>
      <c r="D35">
        <v>3008</v>
      </c>
      <c r="E35">
        <v>2951</v>
      </c>
      <c r="F35">
        <v>3067</v>
      </c>
      <c r="G35">
        <v>3627</v>
      </c>
      <c r="H35">
        <v>3569</v>
      </c>
      <c r="I35">
        <v>3687</v>
      </c>
      <c r="J35">
        <v>0.96</v>
      </c>
      <c r="K35">
        <v>0.95</v>
      </c>
      <c r="L35">
        <v>0.97</v>
      </c>
      <c r="M35">
        <v>0.92</v>
      </c>
      <c r="N35">
        <v>0.92</v>
      </c>
      <c r="O35">
        <v>0.93</v>
      </c>
      <c r="P35" s="12">
        <f t="shared" si="3"/>
        <v>3678.1428571428573</v>
      </c>
      <c r="Q35" s="15">
        <f t="shared" si="21"/>
        <v>0.92257520794401082</v>
      </c>
      <c r="R35" s="12">
        <f t="shared" si="5"/>
        <v>5936</v>
      </c>
      <c r="S35" s="4">
        <f t="shared" si="2"/>
        <v>3626.75</v>
      </c>
      <c r="T35" s="7">
        <f t="shared" si="10"/>
        <v>0.95888690594223014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3371.8571428571427</v>
      </c>
      <c r="AA35" s="8">
        <f t="shared" si="7"/>
        <v>0.88639777677632559</v>
      </c>
      <c r="AB35" s="12">
        <f t="shared" si="11"/>
        <v>3487.7950911871417</v>
      </c>
      <c r="AC35" s="16">
        <f t="shared" si="12"/>
        <v>0.91687568117432749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3.9999999999999925E-2</v>
      </c>
      <c r="AK35" s="15">
        <f t="shared" si="23"/>
        <v>0</v>
      </c>
      <c r="AL35" s="15">
        <f t="shared" ref="AL35:AL98" si="28">ABS(AA35-$M35)</f>
        <v>3.3602223223674454E-2</v>
      </c>
      <c r="AM35" s="15">
        <f t="shared" si="24"/>
        <v>3.1243188256725452E-3</v>
      </c>
      <c r="AN35" s="15">
        <f t="shared" si="25"/>
        <v>0.27999999999999992</v>
      </c>
      <c r="AO35" s="15">
        <f t="shared" si="26"/>
        <v>1.058565899232955E-2</v>
      </c>
      <c r="AP35" s="15">
        <f t="shared" si="15"/>
        <v>619</v>
      </c>
      <c r="AQ35" s="15">
        <f t="shared" si="20"/>
        <v>670.14285714285734</v>
      </c>
      <c r="AR35" s="15">
        <f t="shared" si="16"/>
        <v>363.85714285714266</v>
      </c>
      <c r="AS35" s="15">
        <f t="shared" si="17"/>
        <v>479.79509118714168</v>
      </c>
    </row>
    <row r="36" spans="1:45" x14ac:dyDescent="0.4">
      <c r="A36" s="10">
        <v>43926</v>
      </c>
      <c r="B36" s="30">
        <v>34</v>
      </c>
      <c r="C36" s="11" t="str">
        <f t="shared" si="1"/>
        <v>Sonntag</v>
      </c>
      <c r="D36">
        <v>2698</v>
      </c>
      <c r="E36">
        <v>2647</v>
      </c>
      <c r="F36">
        <v>2753</v>
      </c>
      <c r="G36">
        <v>3291</v>
      </c>
      <c r="H36">
        <v>3234</v>
      </c>
      <c r="I36">
        <v>3349</v>
      </c>
      <c r="J36">
        <v>0.86</v>
      </c>
      <c r="K36">
        <v>0.85</v>
      </c>
      <c r="L36">
        <v>0.87</v>
      </c>
      <c r="M36">
        <v>0.89</v>
      </c>
      <c r="N36">
        <v>0.89</v>
      </c>
      <c r="O36">
        <v>0.9</v>
      </c>
      <c r="P36" s="12">
        <f t="shared" si="3"/>
        <v>3596.8571428571427</v>
      </c>
      <c r="Q36" s="15">
        <f t="shared" si="21"/>
        <v>0.8929840142095915</v>
      </c>
      <c r="R36" s="12">
        <f t="shared" si="5"/>
        <v>3677</v>
      </c>
      <c r="S36" s="4">
        <f t="shared" si="2"/>
        <v>3291.25</v>
      </c>
      <c r="T36" s="7">
        <f t="shared" si="10"/>
        <v>0.8615837696335078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3206</v>
      </c>
      <c r="AA36" s="22">
        <f t="shared" si="7"/>
        <v>0.87163553035305075</v>
      </c>
      <c r="AB36" s="12">
        <f t="shared" si="11"/>
        <v>3371.1270169021914</v>
      </c>
      <c r="AC36" s="16">
        <f t="shared" si="12"/>
        <v>0.91652965853557067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1.8364469646949266E-2</v>
      </c>
      <c r="AM36" s="15">
        <f t="shared" si="24"/>
        <v>2.6529658535570655E-2</v>
      </c>
      <c r="AN36" s="15">
        <f t="shared" si="25"/>
        <v>0.21000000000000008</v>
      </c>
      <c r="AO36" s="15">
        <f t="shared" si="26"/>
        <v>2.0247064296456285E-2</v>
      </c>
      <c r="AP36" s="15">
        <f t="shared" si="15"/>
        <v>593</v>
      </c>
      <c r="AQ36" s="15">
        <f t="shared" si="20"/>
        <v>898.85714285714266</v>
      </c>
      <c r="AR36" s="15">
        <f t="shared" si="16"/>
        <v>508</v>
      </c>
      <c r="AS36" s="15">
        <f t="shared" si="17"/>
        <v>673.12701690219137</v>
      </c>
    </row>
    <row r="37" spans="1:45" s="9" customFormat="1" x14ac:dyDescent="0.4">
      <c r="A37" s="3">
        <v>43927</v>
      </c>
      <c r="B37" s="30">
        <v>35</v>
      </c>
      <c r="C37" s="9" t="str">
        <f t="shared" si="1"/>
        <v>Montag</v>
      </c>
      <c r="D37">
        <v>3345</v>
      </c>
      <c r="E37">
        <v>3289</v>
      </c>
      <c r="F37">
        <v>3405</v>
      </c>
      <c r="G37">
        <v>3195</v>
      </c>
      <c r="H37">
        <v>3139</v>
      </c>
      <c r="I37">
        <v>3252</v>
      </c>
      <c r="J37">
        <v>0.81</v>
      </c>
      <c r="K37">
        <v>0.8</v>
      </c>
      <c r="L37">
        <v>0.82</v>
      </c>
      <c r="M37">
        <v>0.89</v>
      </c>
      <c r="N37">
        <v>0.88</v>
      </c>
      <c r="O37">
        <v>0.89</v>
      </c>
      <c r="P37" s="12">
        <f t="shared" si="3"/>
        <v>3447.4285714285716</v>
      </c>
      <c r="Q37" s="15">
        <f t="shared" si="21"/>
        <v>0.88639777677632559</v>
      </c>
      <c r="R37" s="4">
        <f t="shared" si="5"/>
        <v>3834</v>
      </c>
      <c r="S37" s="4">
        <f t="shared" ref="S37:S64" si="29">AVERAGE(D34:D37)</f>
        <v>3195.25</v>
      </c>
      <c r="T37" s="7">
        <f t="shared" si="10"/>
        <v>0.81190445940795319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3058.5714285714284</v>
      </c>
      <c r="AA37" s="22">
        <f t="shared" si="7"/>
        <v>0.85034553975693061</v>
      </c>
      <c r="AB37" s="4">
        <f t="shared" si="11"/>
        <v>3156.043629088218</v>
      </c>
      <c r="AC37" s="22">
        <f t="shared" si="12"/>
        <v>0.87744480910388145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7.999999999999996E-2</v>
      </c>
      <c r="AK37" s="15">
        <f t="shared" si="23"/>
        <v>0</v>
      </c>
      <c r="AL37" s="15">
        <f t="shared" si="28"/>
        <v>3.96544602430694E-2</v>
      </c>
      <c r="AM37" s="15">
        <f t="shared" si="24"/>
        <v>1.2555190896118562E-2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150</v>
      </c>
      <c r="AQ37" s="15">
        <f t="shared" si="20"/>
        <v>102.42857142857156</v>
      </c>
      <c r="AR37" s="15">
        <f t="shared" si="16"/>
        <v>286.42857142857156</v>
      </c>
      <c r="AS37" s="15">
        <f t="shared" si="17"/>
        <v>188.95637091178196</v>
      </c>
    </row>
    <row r="38" spans="1:45" s="9" customFormat="1" x14ac:dyDescent="0.4">
      <c r="A38" s="3">
        <v>43928</v>
      </c>
      <c r="B38" s="30">
        <v>36</v>
      </c>
      <c r="C38" s="9" t="str">
        <f t="shared" si="1"/>
        <v>Dienstag</v>
      </c>
      <c r="D38">
        <v>3053</v>
      </c>
      <c r="E38">
        <v>2996</v>
      </c>
      <c r="F38">
        <v>3121</v>
      </c>
      <c r="G38">
        <v>3026</v>
      </c>
      <c r="H38">
        <v>2970</v>
      </c>
      <c r="I38">
        <v>3086</v>
      </c>
      <c r="J38">
        <v>0.8</v>
      </c>
      <c r="K38">
        <v>0.79</v>
      </c>
      <c r="L38">
        <v>0.81</v>
      </c>
      <c r="M38">
        <v>0.87</v>
      </c>
      <c r="N38">
        <v>0.87</v>
      </c>
      <c r="O38">
        <v>0.88</v>
      </c>
      <c r="P38" s="12">
        <f t="shared" si="3"/>
        <v>3371.8571428571427</v>
      </c>
      <c r="Q38" s="15">
        <f t="shared" si="21"/>
        <v>0.87163553035305075</v>
      </c>
      <c r="R38" s="4">
        <f t="shared" si="5"/>
        <v>4003</v>
      </c>
      <c r="S38" s="4">
        <f t="shared" si="29"/>
        <v>3026</v>
      </c>
      <c r="T38" s="7">
        <f t="shared" si="10"/>
        <v>0.8025992971288376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2858.1428571428573</v>
      </c>
      <c r="AA38" s="8">
        <f t="shared" si="7"/>
        <v>0.82906514172053702</v>
      </c>
      <c r="AB38" s="4">
        <f t="shared" si="11"/>
        <v>3059.3282844094997</v>
      </c>
      <c r="AC38" s="8">
        <f t="shared" si="12"/>
        <v>0.88742325504999575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6.9999999999999951E-2</v>
      </c>
      <c r="AK38" s="15">
        <f t="shared" si="23"/>
        <v>0</v>
      </c>
      <c r="AL38" s="15">
        <f t="shared" si="28"/>
        <v>4.0934858279462971E-2</v>
      </c>
      <c r="AM38" s="15">
        <f t="shared" si="24"/>
        <v>1.7423255049995756E-2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27</v>
      </c>
      <c r="AQ38" s="15">
        <f t="shared" si="20"/>
        <v>318.85714285714266</v>
      </c>
      <c r="AR38" s="15">
        <f t="shared" si="16"/>
        <v>194.85714285714266</v>
      </c>
      <c r="AS38" s="15">
        <f t="shared" si="17"/>
        <v>6.3282844094997017</v>
      </c>
    </row>
    <row r="39" spans="1:45" s="9" customFormat="1" x14ac:dyDescent="0.4">
      <c r="A39" s="3">
        <v>43929</v>
      </c>
      <c r="B39" s="30">
        <v>37</v>
      </c>
      <c r="C39" s="9" t="str">
        <f t="shared" si="1"/>
        <v>Mittwoch</v>
      </c>
      <c r="D39">
        <v>2879</v>
      </c>
      <c r="E39">
        <v>2821</v>
      </c>
      <c r="F39">
        <v>2932</v>
      </c>
      <c r="G39">
        <v>2994</v>
      </c>
      <c r="H39">
        <v>2938</v>
      </c>
      <c r="I39">
        <v>3052</v>
      </c>
      <c r="J39">
        <v>0.83</v>
      </c>
      <c r="K39">
        <v>0.82</v>
      </c>
      <c r="L39">
        <v>0.84</v>
      </c>
      <c r="M39">
        <v>0.85</v>
      </c>
      <c r="N39">
        <v>0.84</v>
      </c>
      <c r="O39">
        <v>0.86</v>
      </c>
      <c r="P39" s="12">
        <f t="shared" si="3"/>
        <v>3206</v>
      </c>
      <c r="Q39" s="15">
        <f t="shared" si="21"/>
        <v>0.85034553975693061</v>
      </c>
      <c r="R39" s="4">
        <f t="shared" si="5"/>
        <v>4974</v>
      </c>
      <c r="S39" s="4">
        <f t="shared" si="29"/>
        <v>2993.75</v>
      </c>
      <c r="T39" s="7">
        <f t="shared" si="10"/>
        <v>0.82546356931136688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2716.4285714285716</v>
      </c>
      <c r="AA39" s="8">
        <f t="shared" si="7"/>
        <v>0.80561792992416226</v>
      </c>
      <c r="AB39" s="4">
        <f t="shared" si="11"/>
        <v>2886.4516036491514</v>
      </c>
      <c r="AC39" s="8">
        <f t="shared" si="12"/>
        <v>0.85604208047892472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4.4382070075837721E-2</v>
      </c>
      <c r="AM39" s="15">
        <f t="shared" si="24"/>
        <v>6.0420804789247384E-3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115</v>
      </c>
      <c r="AQ39" s="15">
        <f t="shared" si="20"/>
        <v>327</v>
      </c>
      <c r="AR39" s="15">
        <f t="shared" si="16"/>
        <v>162.57142857142844</v>
      </c>
      <c r="AS39" s="15">
        <f t="shared" si="17"/>
        <v>7.451603649151366</v>
      </c>
    </row>
    <row r="40" spans="1:45" s="9" customFormat="1" x14ac:dyDescent="0.4">
      <c r="A40" s="3">
        <v>43930</v>
      </c>
      <c r="B40" s="30">
        <v>38</v>
      </c>
      <c r="C40" s="9" t="str">
        <f t="shared" si="1"/>
        <v>Donnerstag</v>
      </c>
      <c r="D40">
        <v>2697</v>
      </c>
      <c r="E40">
        <v>2646</v>
      </c>
      <c r="F40">
        <v>2748</v>
      </c>
      <c r="G40">
        <v>2994</v>
      </c>
      <c r="H40">
        <v>2938</v>
      </c>
      <c r="I40">
        <v>3051</v>
      </c>
      <c r="J40">
        <v>0.91</v>
      </c>
      <c r="K40">
        <v>0.9</v>
      </c>
      <c r="L40">
        <v>0.92</v>
      </c>
      <c r="M40">
        <v>0.83</v>
      </c>
      <c r="N40">
        <v>0.82</v>
      </c>
      <c r="O40">
        <v>0.84</v>
      </c>
      <c r="P40" s="12">
        <f t="shared" si="3"/>
        <v>3058.5714285714284</v>
      </c>
      <c r="Q40" s="15">
        <f t="shared" si="21"/>
        <v>0.82906514172053702</v>
      </c>
      <c r="R40" s="4">
        <f t="shared" si="5"/>
        <v>5323</v>
      </c>
      <c r="S40" s="4">
        <f t="shared" si="29"/>
        <v>2993.5</v>
      </c>
      <c r="T40" s="7">
        <f t="shared" si="10"/>
        <v>0.90953285225977976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2609.8571428571427</v>
      </c>
      <c r="AA40" s="8">
        <f t="shared" si="7"/>
        <v>0.81405400588182864</v>
      </c>
      <c r="AB40" s="4">
        <f t="shared" si="11"/>
        <v>2725.6085114588082</v>
      </c>
      <c r="AC40" s="8">
        <f t="shared" si="12"/>
        <v>0.85015861243256652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1.5945994118171325E-2</v>
      </c>
      <c r="AM40" s="15">
        <f t="shared" si="24"/>
        <v>2.0158612432566558E-2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297</v>
      </c>
      <c r="AQ40" s="15">
        <f t="shared" si="20"/>
        <v>361.57142857142844</v>
      </c>
      <c r="AR40" s="15">
        <f t="shared" si="16"/>
        <v>87.142857142857338</v>
      </c>
      <c r="AS40" s="15">
        <f t="shared" si="17"/>
        <v>28.608511458808152</v>
      </c>
    </row>
    <row r="41" spans="1:45" s="9" customFormat="1" x14ac:dyDescent="0.4">
      <c r="A41" s="3">
        <v>43931</v>
      </c>
      <c r="B41" s="30">
        <v>39</v>
      </c>
      <c r="C41" s="9" t="str">
        <f t="shared" si="1"/>
        <v>Freitag</v>
      </c>
      <c r="D41">
        <v>2327</v>
      </c>
      <c r="E41">
        <v>2270</v>
      </c>
      <c r="F41">
        <v>2376</v>
      </c>
      <c r="G41">
        <v>2739</v>
      </c>
      <c r="H41">
        <v>2683</v>
      </c>
      <c r="I41">
        <v>2794</v>
      </c>
      <c r="J41">
        <v>0.86</v>
      </c>
      <c r="K41">
        <v>0.85</v>
      </c>
      <c r="L41">
        <v>0.87</v>
      </c>
      <c r="M41">
        <v>0.81</v>
      </c>
      <c r="N41">
        <v>0.8</v>
      </c>
      <c r="O41">
        <v>0.81</v>
      </c>
      <c r="P41" s="12">
        <f t="shared" si="3"/>
        <v>2858.1428571428573</v>
      </c>
      <c r="Q41" s="15">
        <f t="shared" si="21"/>
        <v>0.80561792992416226</v>
      </c>
      <c r="R41" s="4">
        <f t="shared" ref="R41:R64" si="31">W38</f>
        <v>4133</v>
      </c>
      <c r="S41" s="4">
        <f t="shared" si="29"/>
        <v>2739</v>
      </c>
      <c r="T41" s="7">
        <f t="shared" si="10"/>
        <v>0.85720992097644944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2401.4285714285716</v>
      </c>
      <c r="AA41" s="8">
        <f t="shared" si="7"/>
        <v>0.78514712751050919</v>
      </c>
      <c r="AB41" s="4">
        <f t="shared" si="11"/>
        <v>2496.5266404627041</v>
      </c>
      <c r="AC41" s="22">
        <f t="shared" si="12"/>
        <v>0.81623944340209853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2.4852872489490863E-2</v>
      </c>
      <c r="AM41" s="15">
        <f t="shared" si="24"/>
        <v>6.2394434020984768E-3</v>
      </c>
      <c r="AN41" s="15">
        <f t="shared" si="25"/>
        <v>0.18999999999999995</v>
      </c>
      <c r="AO41" s="15">
        <f t="shared" si="26"/>
        <v>6.7280729648452553E-2</v>
      </c>
      <c r="AP41" s="15">
        <f t="shared" si="15"/>
        <v>412</v>
      </c>
      <c r="AQ41" s="15">
        <f t="shared" si="20"/>
        <v>531.14285714285734</v>
      </c>
      <c r="AR41" s="15">
        <f t="shared" si="16"/>
        <v>74.428571428571558</v>
      </c>
      <c r="AS41" s="15">
        <f t="shared" si="17"/>
        <v>169.52664046270411</v>
      </c>
    </row>
    <row r="42" spans="1:45" s="9" customFormat="1" x14ac:dyDescent="0.4">
      <c r="A42" s="3">
        <v>43932</v>
      </c>
      <c r="B42" s="30">
        <v>40</v>
      </c>
      <c r="C42" s="9" t="str">
        <f t="shared" si="1"/>
        <v>Samstag</v>
      </c>
      <c r="D42">
        <v>2016</v>
      </c>
      <c r="E42">
        <v>1966</v>
      </c>
      <c r="F42">
        <v>2063</v>
      </c>
      <c r="G42">
        <v>2480</v>
      </c>
      <c r="H42">
        <v>2426</v>
      </c>
      <c r="I42">
        <v>2530</v>
      </c>
      <c r="J42">
        <v>0.82</v>
      </c>
      <c r="K42">
        <v>0.81</v>
      </c>
      <c r="L42">
        <v>0.83</v>
      </c>
      <c r="M42">
        <v>0.81</v>
      </c>
      <c r="N42">
        <v>0.81</v>
      </c>
      <c r="O42">
        <v>0.82</v>
      </c>
      <c r="P42" s="12">
        <f t="shared" si="3"/>
        <v>2716.4285714285716</v>
      </c>
      <c r="Q42" s="15">
        <f t="shared" si="21"/>
        <v>0.81405400588182864</v>
      </c>
      <c r="R42" s="4">
        <f t="shared" si="31"/>
        <v>2821</v>
      </c>
      <c r="S42" s="4">
        <f t="shared" si="29"/>
        <v>2479.75</v>
      </c>
      <c r="T42" s="7">
        <f t="shared" si="10"/>
        <v>0.81948116325181763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2243.8571428571427</v>
      </c>
      <c r="AA42" s="8">
        <f t="shared" si="7"/>
        <v>0.78507522367171478</v>
      </c>
      <c r="AB42" s="4">
        <f t="shared" si="11"/>
        <v>2307.1811169791231</v>
      </c>
      <c r="AC42" s="8">
        <f t="shared" si="12"/>
        <v>0.80723086014164347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9.9999999999998979E-3</v>
      </c>
      <c r="AK42" s="15">
        <f t="shared" si="23"/>
        <v>0</v>
      </c>
      <c r="AL42" s="15">
        <f t="shared" si="28"/>
        <v>2.492477632828527E-2</v>
      </c>
      <c r="AM42" s="15">
        <f t="shared" si="24"/>
        <v>2.769139858356584E-3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464</v>
      </c>
      <c r="AQ42" s="15">
        <f t="shared" si="20"/>
        <v>700.42857142857156</v>
      </c>
      <c r="AR42" s="15">
        <f t="shared" si="16"/>
        <v>227.85714285714266</v>
      </c>
      <c r="AS42" s="15">
        <f t="shared" si="17"/>
        <v>291.18111697912309</v>
      </c>
    </row>
    <row r="43" spans="1:45" s="9" customFormat="1" x14ac:dyDescent="0.4">
      <c r="A43" s="3">
        <v>43933</v>
      </c>
      <c r="B43" s="30">
        <v>41</v>
      </c>
      <c r="C43" s="9" t="str">
        <f t="shared" si="1"/>
        <v>Sonntag</v>
      </c>
      <c r="D43">
        <v>1952</v>
      </c>
      <c r="E43">
        <v>1903</v>
      </c>
      <c r="F43">
        <v>2000</v>
      </c>
      <c r="G43">
        <v>2248</v>
      </c>
      <c r="H43">
        <v>2196</v>
      </c>
      <c r="I43">
        <v>2297</v>
      </c>
      <c r="J43">
        <v>0.75</v>
      </c>
      <c r="K43">
        <v>0.74</v>
      </c>
      <c r="L43">
        <v>0.76</v>
      </c>
      <c r="M43">
        <v>0.79</v>
      </c>
      <c r="N43">
        <v>0.78</v>
      </c>
      <c r="O43">
        <v>0.79</v>
      </c>
      <c r="P43" s="12">
        <f t="shared" si="3"/>
        <v>2609.8571428571427</v>
      </c>
      <c r="Q43" s="15">
        <f t="shared" si="21"/>
        <v>0.78514712751050919</v>
      </c>
      <c r="R43" s="4">
        <f t="shared" si="31"/>
        <v>2537</v>
      </c>
      <c r="S43" s="4">
        <f t="shared" si="29"/>
        <v>2248</v>
      </c>
      <c r="T43" s="7">
        <f t="shared" si="10"/>
        <v>0.75089770354906049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2109.2857142857142</v>
      </c>
      <c r="AA43" s="22">
        <f t="shared" si="7"/>
        <v>0.77649224296607933</v>
      </c>
      <c r="AB43" s="4">
        <f t="shared" si="11"/>
        <v>2209.1687855963141</v>
      </c>
      <c r="AC43" s="8">
        <f t="shared" si="12"/>
        <v>0.81326224029314742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1.3507757033920709E-2</v>
      </c>
      <c r="AM43" s="15">
        <f t="shared" si="24"/>
        <v>2.3262240293147385E-2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296</v>
      </c>
      <c r="AQ43" s="15">
        <f t="shared" si="20"/>
        <v>657.85714285714266</v>
      </c>
      <c r="AR43" s="15">
        <f t="shared" si="16"/>
        <v>157.28571428571422</v>
      </c>
      <c r="AS43" s="15">
        <f t="shared" si="17"/>
        <v>257.16878559631414</v>
      </c>
    </row>
    <row r="44" spans="1:45" x14ac:dyDescent="0.4">
      <c r="A44" s="10">
        <v>43934</v>
      </c>
      <c r="B44" s="30">
        <v>42</v>
      </c>
      <c r="C44" s="11" t="str">
        <f t="shared" si="1"/>
        <v>Montag</v>
      </c>
      <c r="D44">
        <v>1886</v>
      </c>
      <c r="E44">
        <v>1832</v>
      </c>
      <c r="F44">
        <v>1931</v>
      </c>
      <c r="G44">
        <v>2045</v>
      </c>
      <c r="H44">
        <v>1993</v>
      </c>
      <c r="I44">
        <v>2092</v>
      </c>
      <c r="J44">
        <v>0.68</v>
      </c>
      <c r="K44">
        <v>0.67</v>
      </c>
      <c r="L44">
        <v>0.69</v>
      </c>
      <c r="M44">
        <v>0.79</v>
      </c>
      <c r="N44">
        <v>0.78</v>
      </c>
      <c r="O44">
        <v>0.79</v>
      </c>
      <c r="P44" s="12">
        <f t="shared" si="3"/>
        <v>2401.4285714285716</v>
      </c>
      <c r="Q44" s="15">
        <f t="shared" si="21"/>
        <v>0.78507522367171478</v>
      </c>
      <c r="R44" s="12">
        <f t="shared" si="31"/>
        <v>2082</v>
      </c>
      <c r="S44" s="4">
        <f t="shared" si="29"/>
        <v>2045.25</v>
      </c>
      <c r="T44" s="7">
        <f t="shared" si="10"/>
        <v>0.68323033238683817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1974</v>
      </c>
      <c r="AA44" s="8">
        <f t="shared" si="7"/>
        <v>0.75636323827248353</v>
      </c>
      <c r="AB44" s="12">
        <f t="shared" ref="AB44:AB73" si="32">AVERAGE(D41:D44,AA41^1.75*D38,AA41^1.75*D39,AA41^1.75*D40)</f>
        <v>1975.9990565350988</v>
      </c>
      <c r="AC44" s="16">
        <f t="shared" si="12"/>
        <v>0.75712920224126623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0.10999999999999999</v>
      </c>
      <c r="AK44" s="15">
        <f t="shared" si="23"/>
        <v>0</v>
      </c>
      <c r="AL44" s="15">
        <f t="shared" si="28"/>
        <v>3.3636761727516507E-2</v>
      </c>
      <c r="AM44" s="15">
        <f t="shared" si="24"/>
        <v>3.2870797758733805E-2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159</v>
      </c>
      <c r="AQ44" s="15">
        <f t="shared" si="20"/>
        <v>515.42857142857156</v>
      </c>
      <c r="AR44" s="15">
        <f t="shared" si="16"/>
        <v>88</v>
      </c>
      <c r="AS44" s="15">
        <f t="shared" si="17"/>
        <v>89.999056535098816</v>
      </c>
    </row>
    <row r="45" spans="1:45" x14ac:dyDescent="0.4">
      <c r="A45" s="10">
        <v>43935</v>
      </c>
      <c r="B45" s="30">
        <v>43</v>
      </c>
      <c r="C45" s="11" t="str">
        <f t="shared" si="1"/>
        <v>Dienstag</v>
      </c>
      <c r="D45">
        <v>1950</v>
      </c>
      <c r="E45">
        <v>1901</v>
      </c>
      <c r="F45">
        <v>2002</v>
      </c>
      <c r="G45">
        <v>1951</v>
      </c>
      <c r="H45">
        <v>1900</v>
      </c>
      <c r="I45">
        <v>1999</v>
      </c>
      <c r="J45">
        <v>0.71</v>
      </c>
      <c r="K45">
        <v>0.7</v>
      </c>
      <c r="L45">
        <v>0.72</v>
      </c>
      <c r="M45">
        <v>0.78</v>
      </c>
      <c r="N45">
        <v>0.77</v>
      </c>
      <c r="O45">
        <v>0.78</v>
      </c>
      <c r="P45" s="12">
        <f t="shared" si="3"/>
        <v>2243.8571428571427</v>
      </c>
      <c r="Q45" s="15">
        <f t="shared" si="21"/>
        <v>0.77649224296607933</v>
      </c>
      <c r="R45" s="12">
        <f t="shared" si="31"/>
        <v>2486</v>
      </c>
      <c r="S45" s="4">
        <f t="shared" si="29"/>
        <v>1951</v>
      </c>
      <c r="T45" s="7">
        <f t="shared" si="10"/>
        <v>0.71230376049653155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1876.7142857142858</v>
      </c>
      <c r="AA45" s="22">
        <f t="shared" si="7"/>
        <v>0.78149910767400355</v>
      </c>
      <c r="AB45" s="12">
        <f t="shared" si="32"/>
        <v>1854.10260488637</v>
      </c>
      <c r="AC45" s="16">
        <f t="shared" si="12"/>
        <v>0.77208317871532361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7.0000000000000062E-2</v>
      </c>
      <c r="AK45" s="15">
        <f t="shared" si="23"/>
        <v>0</v>
      </c>
      <c r="AL45" s="15">
        <f t="shared" si="28"/>
        <v>1.4991076740035192E-3</v>
      </c>
      <c r="AM45" s="15">
        <f t="shared" si="24"/>
        <v>7.9168212846764119E-3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1</v>
      </c>
      <c r="AQ45" s="15">
        <f t="shared" si="20"/>
        <v>293.85714285714266</v>
      </c>
      <c r="AR45" s="15">
        <f t="shared" si="16"/>
        <v>73.285714285714221</v>
      </c>
      <c r="AS45" s="15">
        <f t="shared" si="17"/>
        <v>95.897395113629955</v>
      </c>
    </row>
    <row r="46" spans="1:45" x14ac:dyDescent="0.4">
      <c r="A46" s="10">
        <v>43936</v>
      </c>
      <c r="B46" s="30">
        <v>44</v>
      </c>
      <c r="C46" s="11" t="str">
        <f t="shared" si="1"/>
        <v>Mittwoch</v>
      </c>
      <c r="D46">
        <v>1937</v>
      </c>
      <c r="E46">
        <v>1892</v>
      </c>
      <c r="F46">
        <v>1981</v>
      </c>
      <c r="G46">
        <v>1931</v>
      </c>
      <c r="H46">
        <v>1882</v>
      </c>
      <c r="I46">
        <v>1978</v>
      </c>
      <c r="J46">
        <v>0.78</v>
      </c>
      <c r="K46">
        <v>0.77</v>
      </c>
      <c r="L46">
        <v>0.79</v>
      </c>
      <c r="M46">
        <v>0.76</v>
      </c>
      <c r="N46">
        <v>0.75</v>
      </c>
      <c r="O46">
        <v>0.76</v>
      </c>
      <c r="P46" s="12">
        <f t="shared" si="3"/>
        <v>2109.2857142857142</v>
      </c>
      <c r="Q46" s="15">
        <f t="shared" si="21"/>
        <v>0.75636323827248353</v>
      </c>
      <c r="R46" s="12">
        <f t="shared" si="31"/>
        <v>2866</v>
      </c>
      <c r="S46" s="4">
        <f t="shared" si="29"/>
        <v>1931.25</v>
      </c>
      <c r="T46" s="7">
        <f t="shared" si="10"/>
        <v>0.77880834761568707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1793.7142857142858</v>
      </c>
      <c r="AA46" s="8">
        <f t="shared" si="7"/>
        <v>0.79938880753804042</v>
      </c>
      <c r="AB46" s="12">
        <f t="shared" si="32"/>
        <v>1749.5447496399083</v>
      </c>
      <c r="AC46" s="16">
        <f t="shared" si="12"/>
        <v>0.77970416040487422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2.0000000000000018E-2</v>
      </c>
      <c r="AK46" s="15">
        <f t="shared" si="23"/>
        <v>0</v>
      </c>
      <c r="AL46" s="15">
        <f t="shared" si="28"/>
        <v>3.9388807538040416E-2</v>
      </c>
      <c r="AM46" s="15">
        <f t="shared" si="24"/>
        <v>1.9704160404874216E-2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6</v>
      </c>
      <c r="AQ46" s="15">
        <f t="shared" si="20"/>
        <v>172.28571428571422</v>
      </c>
      <c r="AR46" s="15">
        <f t="shared" si="16"/>
        <v>143.28571428571422</v>
      </c>
      <c r="AS46" s="15">
        <f t="shared" si="17"/>
        <v>187.45525036009167</v>
      </c>
    </row>
    <row r="47" spans="1:45" x14ac:dyDescent="0.4">
      <c r="A47" s="10">
        <v>43937</v>
      </c>
      <c r="B47" s="30">
        <v>45</v>
      </c>
      <c r="C47" s="11" t="str">
        <f t="shared" si="1"/>
        <v>Donnerstag</v>
      </c>
      <c r="D47">
        <v>1750</v>
      </c>
      <c r="E47">
        <v>1702</v>
      </c>
      <c r="F47">
        <v>1795</v>
      </c>
      <c r="G47">
        <v>1881</v>
      </c>
      <c r="H47">
        <v>1832</v>
      </c>
      <c r="I47">
        <v>1927</v>
      </c>
      <c r="J47">
        <v>0.84</v>
      </c>
      <c r="K47">
        <v>0.82</v>
      </c>
      <c r="L47">
        <v>0.85</v>
      </c>
      <c r="M47">
        <v>0.78</v>
      </c>
      <c r="N47">
        <v>0.77</v>
      </c>
      <c r="O47">
        <v>0.79</v>
      </c>
      <c r="P47" s="12">
        <f t="shared" si="3"/>
        <v>1974</v>
      </c>
      <c r="Q47" s="15">
        <f t="shared" si="21"/>
        <v>0.78149910767400355</v>
      </c>
      <c r="R47" s="12">
        <f t="shared" si="31"/>
        <v>3380</v>
      </c>
      <c r="S47" s="4">
        <f t="shared" si="29"/>
        <v>1880.75</v>
      </c>
      <c r="T47" s="7">
        <f t="shared" si="10"/>
        <v>0.83663256227758009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1701.4285714285713</v>
      </c>
      <c r="AA47" s="8">
        <f t="shared" si="7"/>
        <v>0.80663731798171345</v>
      </c>
      <c r="AB47" s="12">
        <f t="shared" si="32"/>
        <v>1626.3799018852549</v>
      </c>
      <c r="AC47" s="16">
        <f t="shared" si="12"/>
        <v>0.77105718342003282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2.6637317981713426E-2</v>
      </c>
      <c r="AM47" s="15">
        <f t="shared" si="24"/>
        <v>8.9428165799672055E-3</v>
      </c>
      <c r="AN47" s="15">
        <f t="shared" si="25"/>
        <v>0.12</v>
      </c>
      <c r="AO47" s="15">
        <f t="shared" si="26"/>
        <v>7.9231356814170484E-2</v>
      </c>
      <c r="AP47" s="15">
        <f t="shared" ref="AP47:AP86" si="33">ABS(G47-$D47)</f>
        <v>131</v>
      </c>
      <c r="AQ47" s="15">
        <f t="shared" si="20"/>
        <v>224</v>
      </c>
      <c r="AR47" s="15">
        <f t="shared" ref="AR47:AR86" si="34">ABS(Z47-$D47)</f>
        <v>48.571428571428669</v>
      </c>
      <c r="AS47" s="15">
        <f t="shared" ref="AS47:AS73" si="35">ABS(AB47-$D47)</f>
        <v>123.62009811474513</v>
      </c>
    </row>
    <row r="48" spans="1:45" x14ac:dyDescent="0.4">
      <c r="A48" s="10">
        <v>43938</v>
      </c>
      <c r="B48" s="30">
        <v>46</v>
      </c>
      <c r="C48" s="11" t="str">
        <f t="shared" si="1"/>
        <v>Freitag</v>
      </c>
      <c r="D48">
        <v>1646</v>
      </c>
      <c r="E48">
        <v>1600</v>
      </c>
      <c r="F48">
        <v>1700</v>
      </c>
      <c r="G48">
        <v>1821</v>
      </c>
      <c r="H48">
        <v>1773</v>
      </c>
      <c r="I48">
        <v>1869</v>
      </c>
      <c r="J48">
        <v>0.89</v>
      </c>
      <c r="K48">
        <v>0.87</v>
      </c>
      <c r="L48">
        <v>0.91</v>
      </c>
      <c r="M48">
        <v>0.8</v>
      </c>
      <c r="N48">
        <v>0.79</v>
      </c>
      <c r="O48">
        <v>0.81</v>
      </c>
      <c r="P48" s="12">
        <f t="shared" si="3"/>
        <v>1876.7142857142858</v>
      </c>
      <c r="Q48" s="15">
        <f t="shared" si="21"/>
        <v>0.79938880753804042</v>
      </c>
      <c r="R48" s="12">
        <f t="shared" si="31"/>
        <v>3609</v>
      </c>
      <c r="S48" s="4">
        <f t="shared" si="29"/>
        <v>1820.75</v>
      </c>
      <c r="T48" s="7">
        <f t="shared" si="10"/>
        <v>0.89023346779122359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1657.1428571428571</v>
      </c>
      <c r="AA48" s="22">
        <f t="shared" si="7"/>
        <v>0.83948473006223767</v>
      </c>
      <c r="AB48" s="12">
        <f t="shared" si="32"/>
        <v>1583.6532972705884</v>
      </c>
      <c r="AC48" s="16">
        <f t="shared" si="12"/>
        <v>0.80225597632755241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3.9484730062237627E-2</v>
      </c>
      <c r="AM48" s="15">
        <f t="shared" si="24"/>
        <v>2.255976327552367E-3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175</v>
      </c>
      <c r="AQ48" s="15">
        <f t="shared" si="20"/>
        <v>230.71428571428578</v>
      </c>
      <c r="AR48" s="15">
        <f t="shared" si="34"/>
        <v>11.14285714285711</v>
      </c>
      <c r="AS48" s="15">
        <f t="shared" si="35"/>
        <v>62.346702729411618</v>
      </c>
    </row>
    <row r="49" spans="1:45" x14ac:dyDescent="0.4">
      <c r="A49" s="10">
        <v>43939</v>
      </c>
      <c r="B49" s="30">
        <v>47</v>
      </c>
      <c r="C49" s="11" t="str">
        <f t="shared" si="1"/>
        <v>Samstag</v>
      </c>
      <c r="D49">
        <v>1435</v>
      </c>
      <c r="E49">
        <v>1391</v>
      </c>
      <c r="F49">
        <v>1478</v>
      </c>
      <c r="G49">
        <v>1692</v>
      </c>
      <c r="H49">
        <v>1646</v>
      </c>
      <c r="I49">
        <v>1738</v>
      </c>
      <c r="J49">
        <v>0.87</v>
      </c>
      <c r="K49">
        <v>0.85</v>
      </c>
      <c r="L49">
        <v>0.88</v>
      </c>
      <c r="M49">
        <v>0.81</v>
      </c>
      <c r="N49">
        <v>0.8</v>
      </c>
      <c r="O49">
        <v>0.81</v>
      </c>
      <c r="P49" s="12">
        <f t="shared" si="3"/>
        <v>1793.7142857142858</v>
      </c>
      <c r="Q49" s="15">
        <f t="shared" si="21"/>
        <v>0.80663731798171345</v>
      </c>
      <c r="R49" s="12">
        <f t="shared" si="31"/>
        <v>2458</v>
      </c>
      <c r="S49" s="4">
        <f t="shared" si="29"/>
        <v>1692</v>
      </c>
      <c r="T49" s="7">
        <f t="shared" si="10"/>
        <v>0.86724756535110203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1571.1428571428571</v>
      </c>
      <c r="AA49" s="8">
        <f t="shared" si="7"/>
        <v>0.83717743777118059</v>
      </c>
      <c r="AB49" s="12">
        <f t="shared" si="32"/>
        <v>1525.6580380672926</v>
      </c>
      <c r="AC49" s="16">
        <f t="shared" si="12"/>
        <v>0.8129410266020437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2.7177437771180535E-2</v>
      </c>
      <c r="AM49" s="15">
        <f t="shared" si="24"/>
        <v>2.9410266020436504E-3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257</v>
      </c>
      <c r="AQ49" s="15">
        <f t="shared" si="20"/>
        <v>358.71428571428578</v>
      </c>
      <c r="AR49" s="15">
        <f t="shared" si="34"/>
        <v>136.14285714285711</v>
      </c>
      <c r="AS49" s="15">
        <f t="shared" si="35"/>
        <v>90.658038067292637</v>
      </c>
    </row>
    <row r="50" spans="1:45" x14ac:dyDescent="0.4">
      <c r="A50" s="10">
        <v>43940</v>
      </c>
      <c r="B50" s="30">
        <v>48</v>
      </c>
      <c r="C50" s="11" t="str">
        <f t="shared" si="1"/>
        <v>Sonntag</v>
      </c>
      <c r="D50">
        <v>1306</v>
      </c>
      <c r="E50">
        <v>1269</v>
      </c>
      <c r="F50">
        <v>1348</v>
      </c>
      <c r="G50">
        <v>1534</v>
      </c>
      <c r="H50">
        <v>1490</v>
      </c>
      <c r="I50">
        <v>1580</v>
      </c>
      <c r="J50">
        <v>0.79</v>
      </c>
      <c r="K50">
        <v>0.78</v>
      </c>
      <c r="L50">
        <v>0.81</v>
      </c>
      <c r="M50">
        <v>0.84</v>
      </c>
      <c r="N50">
        <v>0.83</v>
      </c>
      <c r="O50">
        <v>0.85</v>
      </c>
      <c r="P50" s="12">
        <f t="shared" si="3"/>
        <v>1701.4285714285713</v>
      </c>
      <c r="Q50" s="15">
        <f t="shared" si="21"/>
        <v>0.83948473006223767</v>
      </c>
      <c r="R50" s="12">
        <f t="shared" si="31"/>
        <v>1775</v>
      </c>
      <c r="S50" s="4">
        <f t="shared" si="29"/>
        <v>1534.25</v>
      </c>
      <c r="T50" s="7">
        <f t="shared" si="10"/>
        <v>0.79443365695792878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1479.2857142857142</v>
      </c>
      <c r="AA50" s="8">
        <f t="shared" si="7"/>
        <v>0.82470532016565778</v>
      </c>
      <c r="AB50" s="12">
        <f t="shared" si="32"/>
        <v>1442.9412672749193</v>
      </c>
      <c r="AC50" s="16">
        <f t="shared" si="12"/>
        <v>0.80444320411949943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1.5294679834342184E-2</v>
      </c>
      <c r="AM50" s="15">
        <f t="shared" si="24"/>
        <v>3.5556795880500536E-2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228</v>
      </c>
      <c r="AQ50" s="15">
        <f t="shared" si="20"/>
        <v>395.42857142857133</v>
      </c>
      <c r="AR50" s="15">
        <f t="shared" si="34"/>
        <v>173.28571428571422</v>
      </c>
      <c r="AS50" s="15">
        <f t="shared" si="35"/>
        <v>136.94126727491926</v>
      </c>
    </row>
    <row r="51" spans="1:45" s="9" customFormat="1" x14ac:dyDescent="0.4">
      <c r="A51" s="3">
        <v>43941</v>
      </c>
      <c r="B51" s="30">
        <v>49</v>
      </c>
      <c r="C51" s="9" t="str">
        <f t="shared" si="1"/>
        <v>Montag</v>
      </c>
      <c r="D51">
        <v>1576</v>
      </c>
      <c r="E51">
        <v>1524</v>
      </c>
      <c r="F51">
        <v>1620</v>
      </c>
      <c r="G51">
        <v>1491</v>
      </c>
      <c r="H51">
        <v>1446</v>
      </c>
      <c r="I51">
        <v>1536</v>
      </c>
      <c r="J51">
        <v>0.79</v>
      </c>
      <c r="K51">
        <v>0.78</v>
      </c>
      <c r="L51">
        <v>0.81</v>
      </c>
      <c r="M51">
        <v>0.84</v>
      </c>
      <c r="N51">
        <v>0.83</v>
      </c>
      <c r="O51">
        <v>0.85</v>
      </c>
      <c r="P51" s="12">
        <f t="shared" si="3"/>
        <v>1657.1428571428571</v>
      </c>
      <c r="Q51" s="15">
        <f t="shared" si="21"/>
        <v>0.83717743777118059</v>
      </c>
      <c r="R51" s="4">
        <f t="shared" si="31"/>
        <v>1785</v>
      </c>
      <c r="S51" s="4">
        <f t="shared" si="29"/>
        <v>1490.75</v>
      </c>
      <c r="T51" s="7">
        <f t="shared" si="10"/>
        <v>0.79263591652266385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1410.2857142857142</v>
      </c>
      <c r="AA51" s="22">
        <f t="shared" si="7"/>
        <v>0.82888329135180516</v>
      </c>
      <c r="AB51" s="4">
        <f t="shared" si="32"/>
        <v>1444.7447824397611</v>
      </c>
      <c r="AC51" s="8">
        <f t="shared" si="12"/>
        <v>0.84913631209725682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1.1116708648194806E-2</v>
      </c>
      <c r="AM51" s="15">
        <f t="shared" si="24"/>
        <v>9.136312097256849E-3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85</v>
      </c>
      <c r="AQ51" s="15">
        <f t="shared" si="20"/>
        <v>81.14285714285711</v>
      </c>
      <c r="AR51" s="15">
        <f t="shared" si="34"/>
        <v>165.71428571428578</v>
      </c>
      <c r="AS51" s="15">
        <f t="shared" si="35"/>
        <v>131.25521756023886</v>
      </c>
    </row>
    <row r="52" spans="1:45" s="9" customFormat="1" x14ac:dyDescent="0.4">
      <c r="A52" s="3">
        <v>43942</v>
      </c>
      <c r="B52" s="30">
        <v>50</v>
      </c>
      <c r="C52" s="9" t="str">
        <f t="shared" si="1"/>
        <v>Dienstag</v>
      </c>
      <c r="D52">
        <v>1348</v>
      </c>
      <c r="E52">
        <v>1300</v>
      </c>
      <c r="F52">
        <v>1386</v>
      </c>
      <c r="G52">
        <v>1416</v>
      </c>
      <c r="H52">
        <v>1371</v>
      </c>
      <c r="I52">
        <v>1458</v>
      </c>
      <c r="J52">
        <v>0.78</v>
      </c>
      <c r="K52">
        <v>0.76</v>
      </c>
      <c r="L52">
        <v>0.79</v>
      </c>
      <c r="M52">
        <v>0.82</v>
      </c>
      <c r="N52">
        <v>0.82</v>
      </c>
      <c r="O52">
        <v>0.83</v>
      </c>
      <c r="P52" s="12">
        <f t="shared" si="3"/>
        <v>1571.1428571428571</v>
      </c>
      <c r="Q52" s="15">
        <f t="shared" si="21"/>
        <v>0.82470532016565778</v>
      </c>
      <c r="R52" s="4">
        <f t="shared" si="31"/>
        <v>2237</v>
      </c>
      <c r="S52" s="4">
        <f t="shared" si="29"/>
        <v>1416.25</v>
      </c>
      <c r="T52" s="7">
        <f t="shared" si="10"/>
        <v>0.77783880269119865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1339.2857142857142</v>
      </c>
      <c r="AA52" s="8">
        <f t="shared" si="7"/>
        <v>0.80818965517241381</v>
      </c>
      <c r="AB52" s="4">
        <f t="shared" si="32"/>
        <v>1367.5041760735805</v>
      </c>
      <c r="AC52" s="8">
        <f t="shared" si="12"/>
        <v>0.82521803728578136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3.9999999999999925E-2</v>
      </c>
      <c r="AK52" s="15">
        <f t="shared" si="23"/>
        <v>0</v>
      </c>
      <c r="AL52" s="15">
        <f t="shared" si="28"/>
        <v>1.1810344827586139E-2</v>
      </c>
      <c r="AM52" s="15">
        <f t="shared" si="24"/>
        <v>5.2180372857814072E-3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68</v>
      </c>
      <c r="AQ52" s="15">
        <f t="shared" si="20"/>
        <v>223.14285714285711</v>
      </c>
      <c r="AR52" s="15">
        <f t="shared" si="34"/>
        <v>8.7142857142857792</v>
      </c>
      <c r="AS52" s="15">
        <f t="shared" si="35"/>
        <v>19.504176073580538</v>
      </c>
    </row>
    <row r="53" spans="1:45" s="9" customFormat="1" x14ac:dyDescent="0.4">
      <c r="A53" s="3">
        <v>43943</v>
      </c>
      <c r="B53" s="30">
        <v>51</v>
      </c>
      <c r="C53" s="9" t="str">
        <f t="shared" si="1"/>
        <v>Mittwoch</v>
      </c>
      <c r="D53">
        <v>1294</v>
      </c>
      <c r="E53">
        <v>1249</v>
      </c>
      <c r="F53">
        <v>1343</v>
      </c>
      <c r="G53">
        <v>1381</v>
      </c>
      <c r="H53">
        <v>1335</v>
      </c>
      <c r="I53">
        <v>1424</v>
      </c>
      <c r="J53">
        <v>0.82</v>
      </c>
      <c r="K53">
        <v>0.8</v>
      </c>
      <c r="L53">
        <v>0.83</v>
      </c>
      <c r="M53">
        <v>0.83</v>
      </c>
      <c r="N53">
        <v>0.82</v>
      </c>
      <c r="O53">
        <v>0.84</v>
      </c>
      <c r="P53" s="12">
        <f t="shared" si="3"/>
        <v>1479.2857142857142</v>
      </c>
      <c r="Q53" s="15">
        <f t="shared" si="21"/>
        <v>0.82888329135180516</v>
      </c>
      <c r="R53" s="4">
        <f t="shared" si="31"/>
        <v>2352</v>
      </c>
      <c r="S53" s="4">
        <f t="shared" si="29"/>
        <v>1381</v>
      </c>
      <c r="T53" s="7">
        <f t="shared" si="10"/>
        <v>0.81619385342789597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1278.2857142857142</v>
      </c>
      <c r="AA53" s="8">
        <f t="shared" si="7"/>
        <v>0.81360247317694123</v>
      </c>
      <c r="AB53" s="4">
        <f t="shared" si="32"/>
        <v>1281.7059763701366</v>
      </c>
      <c r="AC53" s="8">
        <f t="shared" si="12"/>
        <v>0.81577939939906863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1.0000000000000009E-2</v>
      </c>
      <c r="AK53" s="15">
        <f t="shared" si="23"/>
        <v>0</v>
      </c>
      <c r="AL53" s="15">
        <f t="shared" si="28"/>
        <v>1.6397526823058728E-2</v>
      </c>
      <c r="AM53" s="15">
        <f t="shared" si="24"/>
        <v>1.4220600600931332E-2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87</v>
      </c>
      <c r="AQ53" s="15">
        <f t="shared" si="20"/>
        <v>185.28571428571422</v>
      </c>
      <c r="AR53" s="15">
        <f t="shared" si="34"/>
        <v>15.714285714285779</v>
      </c>
      <c r="AS53" s="15">
        <f t="shared" si="35"/>
        <v>12.294023629863432</v>
      </c>
    </row>
    <row r="54" spans="1:45" s="9" customFormat="1" x14ac:dyDescent="0.4">
      <c r="A54" s="3">
        <v>43944</v>
      </c>
      <c r="B54" s="30">
        <v>52</v>
      </c>
      <c r="C54" s="9" t="str">
        <f t="shared" si="1"/>
        <v>Donnerstag</v>
      </c>
      <c r="D54">
        <v>1267</v>
      </c>
      <c r="E54">
        <v>1230</v>
      </c>
      <c r="F54">
        <v>1308</v>
      </c>
      <c r="G54">
        <v>1371</v>
      </c>
      <c r="H54">
        <v>1326</v>
      </c>
      <c r="I54">
        <v>1414</v>
      </c>
      <c r="J54">
        <v>0.89</v>
      </c>
      <c r="K54">
        <v>0.88</v>
      </c>
      <c r="L54">
        <v>0.91</v>
      </c>
      <c r="M54">
        <v>0.81</v>
      </c>
      <c r="N54">
        <v>0.8</v>
      </c>
      <c r="O54">
        <v>0.82</v>
      </c>
      <c r="P54" s="12">
        <f t="shared" si="3"/>
        <v>1410.2857142857142</v>
      </c>
      <c r="Q54" s="15">
        <f t="shared" si="21"/>
        <v>0.80818965517241381</v>
      </c>
      <c r="R54" s="4">
        <f t="shared" si="31"/>
        <v>2337</v>
      </c>
      <c r="S54" s="4">
        <f t="shared" si="29"/>
        <v>1371.25</v>
      </c>
      <c r="T54" s="7">
        <f t="shared" si="10"/>
        <v>0.893759165716148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1221</v>
      </c>
      <c r="AA54" s="8">
        <f t="shared" si="7"/>
        <v>0.8253983582810237</v>
      </c>
      <c r="AB54" s="4">
        <f t="shared" si="32"/>
        <v>1234.8378494545057</v>
      </c>
      <c r="AC54" s="8">
        <f t="shared" si="12"/>
        <v>0.83475277123916369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1.539835828102365E-2</v>
      </c>
      <c r="AM54" s="15">
        <f t="shared" si="24"/>
        <v>2.475277123916364E-2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104</v>
      </c>
      <c r="AQ54" s="15">
        <f t="shared" si="20"/>
        <v>143.28571428571422</v>
      </c>
      <c r="AR54" s="15">
        <f t="shared" si="34"/>
        <v>46</v>
      </c>
      <c r="AS54" s="15">
        <f t="shared" si="35"/>
        <v>32.162150545494342</v>
      </c>
    </row>
    <row r="55" spans="1:45" s="9" customFormat="1" x14ac:dyDescent="0.4">
      <c r="A55" s="3">
        <v>43945</v>
      </c>
      <c r="B55" s="30">
        <v>53</v>
      </c>
      <c r="C55" s="9" t="str">
        <f t="shared" si="1"/>
        <v>Freitag</v>
      </c>
      <c r="D55">
        <v>1149</v>
      </c>
      <c r="E55">
        <v>1107</v>
      </c>
      <c r="F55">
        <v>1192</v>
      </c>
      <c r="G55">
        <v>1264</v>
      </c>
      <c r="H55">
        <v>1221</v>
      </c>
      <c r="I55">
        <v>1307</v>
      </c>
      <c r="J55">
        <v>0.85</v>
      </c>
      <c r="K55">
        <v>0.83</v>
      </c>
      <c r="L55">
        <v>0.87</v>
      </c>
      <c r="M55">
        <v>0.81</v>
      </c>
      <c r="N55">
        <v>0.8</v>
      </c>
      <c r="O55">
        <v>0.82</v>
      </c>
      <c r="P55" s="12">
        <f t="shared" si="3"/>
        <v>1339.2857142857142</v>
      </c>
      <c r="Q55" s="15">
        <f t="shared" si="21"/>
        <v>0.81360247317694123</v>
      </c>
      <c r="R55" s="4">
        <f t="shared" si="31"/>
        <v>2055</v>
      </c>
      <c r="S55" s="4">
        <f t="shared" si="29"/>
        <v>1264.5</v>
      </c>
      <c r="T55" s="7">
        <f t="shared" si="10"/>
        <v>0.84823075633070599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1153.2857142857142</v>
      </c>
      <c r="AA55" s="8">
        <f t="shared" si="7"/>
        <v>0.81776742301458671</v>
      </c>
      <c r="AB55" s="4">
        <f t="shared" si="32"/>
        <v>1147.4181402888651</v>
      </c>
      <c r="AC55" s="8">
        <f t="shared" si="12"/>
        <v>0.81360686608813371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3.9999999999999925E-2</v>
      </c>
      <c r="AK55" s="15">
        <f t="shared" si="23"/>
        <v>0</v>
      </c>
      <c r="AL55" s="15">
        <f t="shared" si="28"/>
        <v>7.7674230145866607E-3</v>
      </c>
      <c r="AM55" s="15">
        <f t="shared" si="24"/>
        <v>3.6068660881336534E-3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115</v>
      </c>
      <c r="AQ55" s="15">
        <f t="shared" si="20"/>
        <v>190.28571428571422</v>
      </c>
      <c r="AR55" s="15">
        <f t="shared" si="34"/>
        <v>4.2857142857142208</v>
      </c>
      <c r="AS55" s="15">
        <f t="shared" si="35"/>
        <v>1.5818597111349391</v>
      </c>
    </row>
    <row r="56" spans="1:45" s="9" customFormat="1" x14ac:dyDescent="0.4">
      <c r="A56" s="3">
        <v>43946</v>
      </c>
      <c r="B56" s="30">
        <v>54</v>
      </c>
      <c r="C56" s="9" t="str">
        <f t="shared" si="1"/>
        <v>Samstag</v>
      </c>
      <c r="D56">
        <v>1008</v>
      </c>
      <c r="E56">
        <v>972</v>
      </c>
      <c r="F56">
        <v>1046</v>
      </c>
      <c r="G56">
        <v>1179</v>
      </c>
      <c r="H56">
        <v>1140</v>
      </c>
      <c r="I56">
        <v>1222</v>
      </c>
      <c r="J56">
        <v>0.83</v>
      </c>
      <c r="K56">
        <v>0.81</v>
      </c>
      <c r="L56">
        <v>0.85</v>
      </c>
      <c r="M56">
        <v>0.83</v>
      </c>
      <c r="N56">
        <v>0.82</v>
      </c>
      <c r="O56">
        <v>0.83</v>
      </c>
      <c r="P56" s="12">
        <f t="shared" si="3"/>
        <v>1278.2857142857142</v>
      </c>
      <c r="Q56" s="15">
        <f t="shared" si="21"/>
        <v>0.8253983582810237</v>
      </c>
      <c r="R56" s="4">
        <f t="shared" si="31"/>
        <v>1737</v>
      </c>
      <c r="S56" s="4">
        <f t="shared" si="29"/>
        <v>1179.5</v>
      </c>
      <c r="T56" s="7">
        <f t="shared" si="10"/>
        <v>0.83283318623124447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1095.7142857142858</v>
      </c>
      <c r="AA56" s="8">
        <f t="shared" si="7"/>
        <v>0.81813333333333338</v>
      </c>
      <c r="AB56" s="4">
        <f t="shared" si="32"/>
        <v>1095.1761617756492</v>
      </c>
      <c r="AC56" s="8">
        <f t="shared" si="12"/>
        <v>0.81773153412581812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0</v>
      </c>
      <c r="AK56" s="15">
        <f t="shared" si="23"/>
        <v>0</v>
      </c>
      <c r="AL56" s="15">
        <f t="shared" si="28"/>
        <v>1.1866666666666581E-2</v>
      </c>
      <c r="AM56" s="15">
        <f t="shared" si="24"/>
        <v>1.2268465874181844E-2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171</v>
      </c>
      <c r="AQ56" s="15">
        <f t="shared" si="20"/>
        <v>270.28571428571422</v>
      </c>
      <c r="AR56" s="15">
        <f t="shared" si="34"/>
        <v>87.714285714285779</v>
      </c>
      <c r="AS56" s="15">
        <f t="shared" si="35"/>
        <v>87.176161775649234</v>
      </c>
    </row>
    <row r="57" spans="1:45" s="9" customFormat="1" x14ac:dyDescent="0.4">
      <c r="A57" s="3">
        <v>43947</v>
      </c>
      <c r="B57" s="30">
        <v>55</v>
      </c>
      <c r="C57" s="9" t="str">
        <f t="shared" si="1"/>
        <v>Sonntag</v>
      </c>
      <c r="D57">
        <v>905</v>
      </c>
      <c r="E57">
        <v>870</v>
      </c>
      <c r="F57">
        <v>937</v>
      </c>
      <c r="G57">
        <v>1082</v>
      </c>
      <c r="H57">
        <v>1045</v>
      </c>
      <c r="I57">
        <v>1120</v>
      </c>
      <c r="J57">
        <v>0.78</v>
      </c>
      <c r="K57">
        <v>0.76</v>
      </c>
      <c r="L57">
        <v>0.8</v>
      </c>
      <c r="M57">
        <v>0.82</v>
      </c>
      <c r="N57">
        <v>0.81</v>
      </c>
      <c r="O57">
        <v>0.83</v>
      </c>
      <c r="P57" s="12">
        <f t="shared" si="3"/>
        <v>1221</v>
      </c>
      <c r="Q57" s="15">
        <f t="shared" si="21"/>
        <v>0.81776742301458671</v>
      </c>
      <c r="R57" s="4">
        <f t="shared" si="31"/>
        <v>1018</v>
      </c>
      <c r="S57" s="4">
        <f t="shared" si="29"/>
        <v>1082.25</v>
      </c>
      <c r="T57" s="7">
        <f t="shared" si="10"/>
        <v>0.78367125271542359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1034.5714285714287</v>
      </c>
      <c r="AA57" s="22">
        <f t="shared" si="7"/>
        <v>0.80934286991506499</v>
      </c>
      <c r="AB57" s="4">
        <f t="shared" si="32"/>
        <v>1049.1235780345289</v>
      </c>
      <c r="AC57" s="8">
        <f t="shared" si="12"/>
        <v>0.82072698326348936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3.9999999999999925E-2</v>
      </c>
      <c r="AK57" s="15">
        <f t="shared" si="23"/>
        <v>0</v>
      </c>
      <c r="AL57" s="15">
        <f t="shared" si="28"/>
        <v>1.0657130084934963E-2</v>
      </c>
      <c r="AM57" s="15">
        <f t="shared" si="24"/>
        <v>7.2698326348941134E-4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177</v>
      </c>
      <c r="AQ57" s="15">
        <f t="shared" si="20"/>
        <v>316</v>
      </c>
      <c r="AR57" s="15">
        <f t="shared" si="34"/>
        <v>129.57142857142867</v>
      </c>
      <c r="AS57" s="15">
        <f t="shared" si="35"/>
        <v>144.12357803452892</v>
      </c>
    </row>
    <row r="58" spans="1:45" x14ac:dyDescent="0.4">
      <c r="A58" s="10">
        <v>43948</v>
      </c>
      <c r="B58" s="30">
        <v>56</v>
      </c>
      <c r="C58" s="11" t="str">
        <f t="shared" si="1"/>
        <v>Montag</v>
      </c>
      <c r="D58">
        <v>1102</v>
      </c>
      <c r="E58">
        <v>1068</v>
      </c>
      <c r="F58">
        <v>1141</v>
      </c>
      <c r="G58">
        <v>1041</v>
      </c>
      <c r="H58">
        <v>1004</v>
      </c>
      <c r="I58">
        <v>1079</v>
      </c>
      <c r="J58">
        <v>0.76</v>
      </c>
      <c r="K58">
        <v>0.74</v>
      </c>
      <c r="L58">
        <v>0.78</v>
      </c>
      <c r="M58">
        <v>0.82</v>
      </c>
      <c r="N58">
        <v>0.81</v>
      </c>
      <c r="O58">
        <v>0.83</v>
      </c>
      <c r="P58" s="12">
        <f t="shared" si="3"/>
        <v>1153.2857142857142</v>
      </c>
      <c r="Q58" s="15">
        <f t="shared" si="21"/>
        <v>0.81813333333333338</v>
      </c>
      <c r="R58" s="12">
        <f t="shared" si="31"/>
        <v>1144</v>
      </c>
      <c r="S58" s="4">
        <f t="shared" si="29"/>
        <v>1041</v>
      </c>
      <c r="T58" s="7">
        <f t="shared" si="10"/>
        <v>0.75916134913400179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987.42857142857144</v>
      </c>
      <c r="AA58" s="8">
        <f t="shared" si="7"/>
        <v>0.80870480870480876</v>
      </c>
      <c r="AB58" s="12">
        <f t="shared" si="32"/>
        <v>987.56518085687981</v>
      </c>
      <c r="AC58" s="16">
        <f t="shared" si="12"/>
        <v>0.8088166919384765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1.1295191295191187E-2</v>
      </c>
      <c r="AM58" s="15">
        <f t="shared" si="24"/>
        <v>1.1183308061523456E-2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61</v>
      </c>
      <c r="AQ58" s="15">
        <f t="shared" si="20"/>
        <v>51.285714285714221</v>
      </c>
      <c r="AR58" s="15">
        <f t="shared" si="34"/>
        <v>114.57142857142856</v>
      </c>
      <c r="AS58" s="15">
        <f t="shared" si="35"/>
        <v>114.43481914312019</v>
      </c>
    </row>
    <row r="59" spans="1:45" x14ac:dyDescent="0.4">
      <c r="A59" s="10">
        <v>43949</v>
      </c>
      <c r="B59" s="30">
        <v>57</v>
      </c>
      <c r="C59" s="11" t="str">
        <f t="shared" si="1"/>
        <v>Dienstag</v>
      </c>
      <c r="D59">
        <v>945</v>
      </c>
      <c r="E59">
        <v>911</v>
      </c>
      <c r="F59">
        <v>982</v>
      </c>
      <c r="G59">
        <v>990</v>
      </c>
      <c r="H59">
        <v>955</v>
      </c>
      <c r="I59">
        <v>1026</v>
      </c>
      <c r="J59">
        <v>0.78</v>
      </c>
      <c r="K59">
        <v>0.76</v>
      </c>
      <c r="L59">
        <v>0.8</v>
      </c>
      <c r="M59">
        <v>0.81</v>
      </c>
      <c r="N59">
        <v>0.8</v>
      </c>
      <c r="O59">
        <v>0.82</v>
      </c>
      <c r="P59" s="12">
        <f t="shared" si="3"/>
        <v>1095.7142857142858</v>
      </c>
      <c r="Q59" s="15">
        <f t="shared" si="21"/>
        <v>0.80934286991506499</v>
      </c>
      <c r="R59" s="12">
        <f t="shared" si="31"/>
        <v>1304</v>
      </c>
      <c r="S59" s="4">
        <f t="shared" si="29"/>
        <v>990</v>
      </c>
      <c r="T59" s="7">
        <f t="shared" si="10"/>
        <v>0.7829181494661922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939.42857142857144</v>
      </c>
      <c r="AA59" s="22">
        <f t="shared" si="7"/>
        <v>0.81456707543664075</v>
      </c>
      <c r="AB59" s="12">
        <f t="shared" si="32"/>
        <v>938.72217962182845</v>
      </c>
      <c r="AC59" s="16">
        <f t="shared" si="12"/>
        <v>0.81395457170231633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4.5670754366406996E-3</v>
      </c>
      <c r="AM59" s="15">
        <f t="shared" si="24"/>
        <v>3.9545717023162785E-3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45</v>
      </c>
      <c r="AQ59" s="15">
        <f t="shared" si="20"/>
        <v>150.71428571428578</v>
      </c>
      <c r="AR59" s="15">
        <f t="shared" si="34"/>
        <v>5.5714285714285552</v>
      </c>
      <c r="AS59" s="15">
        <f t="shared" si="35"/>
        <v>6.2778203781715547</v>
      </c>
    </row>
    <row r="60" spans="1:45" x14ac:dyDescent="0.4">
      <c r="A60" s="10">
        <v>43950</v>
      </c>
      <c r="B60" s="30">
        <v>58</v>
      </c>
      <c r="C60" s="11" t="str">
        <f t="shared" si="1"/>
        <v>Mittwoch</v>
      </c>
      <c r="D60">
        <v>866</v>
      </c>
      <c r="E60">
        <v>831</v>
      </c>
      <c r="F60">
        <v>899</v>
      </c>
      <c r="G60">
        <v>955</v>
      </c>
      <c r="H60">
        <v>920</v>
      </c>
      <c r="I60">
        <v>989</v>
      </c>
      <c r="J60">
        <v>0.81</v>
      </c>
      <c r="K60">
        <v>0.79</v>
      </c>
      <c r="L60">
        <v>0.83</v>
      </c>
      <c r="M60">
        <v>0.81</v>
      </c>
      <c r="N60">
        <v>0.8</v>
      </c>
      <c r="O60">
        <v>0.82</v>
      </c>
      <c r="P60" s="12">
        <f t="shared" si="3"/>
        <v>1034.5714285714287</v>
      </c>
      <c r="Q60" s="15">
        <f t="shared" si="21"/>
        <v>0.80870480870480876</v>
      </c>
      <c r="R60" s="12">
        <f t="shared" si="31"/>
        <v>1478</v>
      </c>
      <c r="S60" s="4">
        <f t="shared" si="29"/>
        <v>954.5</v>
      </c>
      <c r="T60" s="7">
        <f t="shared" si="10"/>
        <v>0.80924120389995757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901.57142857142856</v>
      </c>
      <c r="AA60" s="8">
        <f t="shared" si="7"/>
        <v>0.82281616688396342</v>
      </c>
      <c r="AB60" s="12">
        <f t="shared" si="32"/>
        <v>883.23481312995239</v>
      </c>
      <c r="AC60" s="16">
        <f t="shared" si="12"/>
        <v>0.80608131576397213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1.2816166883963365E-2</v>
      </c>
      <c r="AM60" s="15">
        <f t="shared" si="24"/>
        <v>3.918684236027925E-3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89</v>
      </c>
      <c r="AQ60" s="15">
        <f t="shared" si="20"/>
        <v>168.57142857142867</v>
      </c>
      <c r="AR60" s="15">
        <f t="shared" si="34"/>
        <v>35.571428571428555</v>
      </c>
      <c r="AS60" s="15">
        <f t="shared" si="35"/>
        <v>17.234813129952386</v>
      </c>
    </row>
    <row r="61" spans="1:45" x14ac:dyDescent="0.4">
      <c r="A61" s="10">
        <v>43951</v>
      </c>
      <c r="B61" s="30">
        <v>59</v>
      </c>
      <c r="C61" s="11" t="str">
        <f t="shared" si="1"/>
        <v>Donnerstag</v>
      </c>
      <c r="D61">
        <v>937</v>
      </c>
      <c r="E61">
        <v>901</v>
      </c>
      <c r="F61">
        <v>975</v>
      </c>
      <c r="G61">
        <v>962</v>
      </c>
      <c r="H61">
        <v>927</v>
      </c>
      <c r="I61">
        <v>999</v>
      </c>
      <c r="J61">
        <v>0.89</v>
      </c>
      <c r="K61">
        <v>0.87</v>
      </c>
      <c r="L61">
        <v>0.91</v>
      </c>
      <c r="M61">
        <v>0.81</v>
      </c>
      <c r="N61">
        <v>0.8</v>
      </c>
      <c r="O61">
        <v>0.83</v>
      </c>
      <c r="P61" s="12">
        <f t="shared" si="3"/>
        <v>987.42857142857144</v>
      </c>
      <c r="Q61" s="15">
        <f t="shared" si="21"/>
        <v>0.81456707543664075</v>
      </c>
      <c r="R61" s="12">
        <f t="shared" si="31"/>
        <v>1639</v>
      </c>
      <c r="S61" s="4">
        <f t="shared" si="29"/>
        <v>962.5</v>
      </c>
      <c r="T61" s="7">
        <f t="shared" si="10"/>
        <v>0.88935088935088935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880</v>
      </c>
      <c r="AA61" s="8">
        <f t="shared" si="7"/>
        <v>0.85059375863021258</v>
      </c>
      <c r="AB61" s="12">
        <f t="shared" si="32"/>
        <v>851.67525672822819</v>
      </c>
      <c r="AC61" s="16">
        <f t="shared" si="12"/>
        <v>0.82321552017365329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7.999999999999996E-2</v>
      </c>
      <c r="AK61" s="15">
        <f t="shared" si="23"/>
        <v>0</v>
      </c>
      <c r="AL61" s="15">
        <f t="shared" si="28"/>
        <v>4.0593758630212529E-2</v>
      </c>
      <c r="AM61" s="15">
        <f t="shared" si="24"/>
        <v>1.3215520173653239E-2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25</v>
      </c>
      <c r="AQ61" s="15">
        <f t="shared" si="20"/>
        <v>50.428571428571445</v>
      </c>
      <c r="AR61" s="15">
        <f t="shared" si="34"/>
        <v>57</v>
      </c>
      <c r="AS61" s="15">
        <f t="shared" si="35"/>
        <v>85.324743271771808</v>
      </c>
    </row>
    <row r="62" spans="1:45" x14ac:dyDescent="0.4">
      <c r="A62" s="10">
        <v>43952</v>
      </c>
      <c r="B62" s="30">
        <v>60</v>
      </c>
      <c r="C62" s="11" t="str">
        <f t="shared" si="1"/>
        <v>Freitag</v>
      </c>
      <c r="D62">
        <v>813</v>
      </c>
      <c r="E62">
        <v>782</v>
      </c>
      <c r="F62">
        <v>849</v>
      </c>
      <c r="G62">
        <v>890</v>
      </c>
      <c r="H62">
        <v>856</v>
      </c>
      <c r="I62">
        <v>926</v>
      </c>
      <c r="J62">
        <v>0.86</v>
      </c>
      <c r="K62">
        <v>0.83</v>
      </c>
      <c r="L62">
        <v>0.88</v>
      </c>
      <c r="M62">
        <v>0.82</v>
      </c>
      <c r="N62">
        <v>0.81</v>
      </c>
      <c r="O62">
        <v>0.84</v>
      </c>
      <c r="P62" s="12">
        <f t="shared" si="3"/>
        <v>939.42857142857144</v>
      </c>
      <c r="Q62" s="15">
        <f t="shared" si="21"/>
        <v>0.82281616688396342</v>
      </c>
      <c r="R62" s="12">
        <f t="shared" si="31"/>
        <v>945</v>
      </c>
      <c r="S62" s="4">
        <f t="shared" si="29"/>
        <v>890.25</v>
      </c>
      <c r="T62" s="7">
        <f t="shared" si="10"/>
        <v>0.85518731988472618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850</v>
      </c>
      <c r="AA62" s="8">
        <f t="shared" si="7"/>
        <v>0.8608217592592593</v>
      </c>
      <c r="AB62" s="12">
        <f t="shared" si="32"/>
        <v>809.53744470957406</v>
      </c>
      <c r="AC62" s="16">
        <f t="shared" si="12"/>
        <v>0.81984405569545982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4.0000000000000036E-2</v>
      </c>
      <c r="AK62" s="15">
        <f t="shared" si="23"/>
        <v>0</v>
      </c>
      <c r="AL62" s="15">
        <f t="shared" si="28"/>
        <v>4.0821759259259349E-2</v>
      </c>
      <c r="AM62" s="15">
        <f t="shared" si="24"/>
        <v>1.559443045401343E-4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77</v>
      </c>
      <c r="AQ62" s="15">
        <f t="shared" si="20"/>
        <v>126.42857142857144</v>
      </c>
      <c r="AR62" s="15">
        <f t="shared" si="34"/>
        <v>37</v>
      </c>
      <c r="AS62" s="15">
        <f t="shared" si="35"/>
        <v>3.4625552904259393</v>
      </c>
    </row>
    <row r="63" spans="1:45" x14ac:dyDescent="0.4">
      <c r="A63" s="10">
        <v>43953</v>
      </c>
      <c r="B63" s="30">
        <v>61</v>
      </c>
      <c r="C63" s="11" t="str">
        <f t="shared" si="1"/>
        <v>Samstag</v>
      </c>
      <c r="D63">
        <v>743</v>
      </c>
      <c r="E63">
        <v>714</v>
      </c>
      <c r="F63">
        <v>776</v>
      </c>
      <c r="G63">
        <v>840</v>
      </c>
      <c r="H63">
        <v>807</v>
      </c>
      <c r="I63">
        <v>874</v>
      </c>
      <c r="J63">
        <v>0.85</v>
      </c>
      <c r="K63">
        <v>0.83</v>
      </c>
      <c r="L63">
        <v>0.87</v>
      </c>
      <c r="M63">
        <v>0.85</v>
      </c>
      <c r="N63">
        <v>0.84</v>
      </c>
      <c r="O63">
        <v>0.86</v>
      </c>
      <c r="P63" s="12">
        <f t="shared" si="3"/>
        <v>901.57142857142856</v>
      </c>
      <c r="Q63" s="15">
        <f t="shared" si="21"/>
        <v>0.85059375863021258</v>
      </c>
      <c r="R63" s="12">
        <f t="shared" si="31"/>
        <v>793</v>
      </c>
      <c r="S63" s="4">
        <f t="shared" si="29"/>
        <v>839.75</v>
      </c>
      <c r="T63" s="7">
        <f t="shared" si="10"/>
        <v>0.84823232323232323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831.85714285714289</v>
      </c>
      <c r="AA63" s="8">
        <f t="shared" si="7"/>
        <v>0.88549270072992703</v>
      </c>
      <c r="AB63" s="12">
        <f t="shared" si="32"/>
        <v>779.63409620930599</v>
      </c>
      <c r="AC63" s="16">
        <f t="shared" si="12"/>
        <v>0.82990247467535616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3.5492700729927051E-2</v>
      </c>
      <c r="AM63" s="15">
        <f t="shared" si="24"/>
        <v>2.0097525324643817E-2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97</v>
      </c>
      <c r="AQ63" s="15">
        <f t="shared" si="20"/>
        <v>158.57142857142856</v>
      </c>
      <c r="AR63" s="15">
        <f t="shared" si="34"/>
        <v>88.85714285714289</v>
      </c>
      <c r="AS63" s="15">
        <f t="shared" si="35"/>
        <v>36.634096209305994</v>
      </c>
    </row>
    <row r="64" spans="1:45" s="57" customFormat="1" x14ac:dyDescent="0.4">
      <c r="A64" s="55">
        <v>43954</v>
      </c>
      <c r="B64" s="56">
        <v>62</v>
      </c>
      <c r="C64" s="57" t="str">
        <f t="shared" si="1"/>
        <v>Sonntag</v>
      </c>
      <c r="D64">
        <v>754</v>
      </c>
      <c r="E64">
        <v>721</v>
      </c>
      <c r="F64">
        <v>787</v>
      </c>
      <c r="G64">
        <v>812</v>
      </c>
      <c r="H64">
        <v>779</v>
      </c>
      <c r="I64">
        <v>847</v>
      </c>
      <c r="J64">
        <v>0.85</v>
      </c>
      <c r="K64">
        <v>0.83</v>
      </c>
      <c r="L64">
        <v>0.87</v>
      </c>
      <c r="M64">
        <v>0.86</v>
      </c>
      <c r="N64">
        <v>0.85</v>
      </c>
      <c r="O64">
        <v>0.87</v>
      </c>
      <c r="P64" s="58">
        <f t="shared" si="3"/>
        <v>880</v>
      </c>
      <c r="Q64" s="59">
        <f t="shared" si="21"/>
        <v>0.8608217592592593</v>
      </c>
      <c r="R64" s="58">
        <f t="shared" si="31"/>
        <v>679</v>
      </c>
      <c r="S64" s="58">
        <f t="shared" si="29"/>
        <v>811.75</v>
      </c>
      <c r="T64" s="59">
        <f t="shared" si="10"/>
        <v>0.85044525929806181</v>
      </c>
      <c r="U64" s="60">
        <v>43958</v>
      </c>
      <c r="V64" s="57" t="str">
        <f t="shared" si="22"/>
        <v>Donnerstag</v>
      </c>
      <c r="W64" s="61">
        <v>1284</v>
      </c>
      <c r="X64" s="59">
        <v>0.71</v>
      </c>
      <c r="Y64" s="59"/>
      <c r="Z64" s="58">
        <f t="shared" si="30"/>
        <v>814.14285714285711</v>
      </c>
      <c r="AA64" s="65">
        <f t="shared" si="7"/>
        <v>0.90302646173348122</v>
      </c>
      <c r="AB64" s="58">
        <f t="shared" si="32"/>
        <v>777.37066712647527</v>
      </c>
      <c r="AC64" s="62">
        <f t="shared" si="12"/>
        <v>0.86223968782844662</v>
      </c>
      <c r="AD64" s="58">
        <f t="shared" ref="AD64" si="40">AVERAGE(W61:W67)</f>
        <v>960.28571428571433</v>
      </c>
      <c r="AE64" s="62">
        <f t="shared" si="13"/>
        <v>0.93804074797655601</v>
      </c>
      <c r="AF64" s="58">
        <f t="shared" si="36"/>
        <v>867.56980433131753</v>
      </c>
      <c r="AG64" s="65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4.3026461733481236E-2</v>
      </c>
      <c r="AM64" s="15">
        <f t="shared" si="24"/>
        <v>2.2396878284466348E-3</v>
      </c>
      <c r="AN64" s="15">
        <f t="shared" si="25"/>
        <v>0.15000000000000002</v>
      </c>
      <c r="AO64" s="15">
        <f t="shared" si="26"/>
        <v>1.2527402969687018E-2</v>
      </c>
      <c r="AP64" s="59">
        <f t="shared" si="33"/>
        <v>58</v>
      </c>
      <c r="AQ64" s="15">
        <f t="shared" si="20"/>
        <v>126</v>
      </c>
      <c r="AR64" s="59">
        <f t="shared" si="34"/>
        <v>60.14285714285711</v>
      </c>
      <c r="AS64" s="59">
        <f t="shared" si="35"/>
        <v>23.370667126475269</v>
      </c>
    </row>
    <row r="65" spans="1:45" s="9" customFormat="1" x14ac:dyDescent="0.4">
      <c r="A65" s="3">
        <v>43955</v>
      </c>
      <c r="B65" s="30">
        <v>63</v>
      </c>
      <c r="C65" s="9" t="str">
        <f t="shared" si="1"/>
        <v>Montag</v>
      </c>
      <c r="D65">
        <v>892</v>
      </c>
      <c r="E65">
        <v>861</v>
      </c>
      <c r="F65">
        <v>929</v>
      </c>
      <c r="G65">
        <v>801</v>
      </c>
      <c r="H65">
        <v>769</v>
      </c>
      <c r="I65">
        <v>835</v>
      </c>
      <c r="J65">
        <v>0.83</v>
      </c>
      <c r="K65">
        <v>0.81</v>
      </c>
      <c r="L65">
        <v>0.86</v>
      </c>
      <c r="M65">
        <v>0.89</v>
      </c>
      <c r="N65">
        <v>0.87</v>
      </c>
      <c r="O65">
        <v>0.9</v>
      </c>
      <c r="P65" s="12">
        <f t="shared" si="3"/>
        <v>850</v>
      </c>
      <c r="Q65" s="15">
        <f t="shared" si="21"/>
        <v>0.88549270072992703</v>
      </c>
      <c r="R65" s="4">
        <f t="shared" ref="R65:R73" si="43">W62</f>
        <v>685</v>
      </c>
      <c r="S65" s="4">
        <f t="shared" ref="S65:S73" si="44">AVERAGE(D62:D65)</f>
        <v>800.5</v>
      </c>
      <c r="T65" s="7">
        <f t="shared" ref="T65:T73" si="45">S65/S61</f>
        <v>0.8316883116883117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780.57142857142856</v>
      </c>
      <c r="AA65" s="8">
        <f t="shared" ref="AA65:AA70" si="48">Z65/Z61</f>
        <v>0.88701298701298703</v>
      </c>
      <c r="AB65" s="4">
        <f t="shared" si="32"/>
        <v>759.43546194210114</v>
      </c>
      <c r="AC65" s="8">
        <f t="shared" ref="AC65:AC73" si="49">AB65/Z61</f>
        <v>0.86299484311602404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6.0000000000000053E-2</v>
      </c>
      <c r="AK65" s="15">
        <f t="shared" si="23"/>
        <v>0</v>
      </c>
      <c r="AL65" s="15">
        <f t="shared" si="28"/>
        <v>2.9870129870129825E-3</v>
      </c>
      <c r="AM65" s="15">
        <f t="shared" si="24"/>
        <v>2.7005156883975978E-2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91</v>
      </c>
      <c r="AQ65" s="15">
        <f t="shared" si="20"/>
        <v>42</v>
      </c>
      <c r="AR65" s="15">
        <f t="shared" si="34"/>
        <v>111.42857142857144</v>
      </c>
      <c r="AS65" s="15">
        <f t="shared" si="35"/>
        <v>132.56453805789886</v>
      </c>
    </row>
    <row r="66" spans="1:45" s="9" customFormat="1" x14ac:dyDescent="0.4">
      <c r="A66" s="3">
        <v>43956</v>
      </c>
      <c r="B66" s="30">
        <v>64</v>
      </c>
      <c r="C66" s="9" t="str">
        <f t="shared" si="1"/>
        <v>Dienstag</v>
      </c>
      <c r="D66">
        <v>818</v>
      </c>
      <c r="E66">
        <v>781</v>
      </c>
      <c r="F66">
        <v>855</v>
      </c>
      <c r="G66">
        <v>802</v>
      </c>
      <c r="H66">
        <v>769</v>
      </c>
      <c r="I66">
        <v>837</v>
      </c>
      <c r="J66">
        <v>0.9</v>
      </c>
      <c r="K66">
        <v>0.87</v>
      </c>
      <c r="L66">
        <v>0.93</v>
      </c>
      <c r="M66">
        <v>0.9</v>
      </c>
      <c r="N66">
        <v>0.89</v>
      </c>
      <c r="O66">
        <v>0.92</v>
      </c>
      <c r="P66" s="12">
        <f t="shared" si="3"/>
        <v>831.85714285714289</v>
      </c>
      <c r="Q66" s="15">
        <f t="shared" si="21"/>
        <v>0.90302646173348122</v>
      </c>
      <c r="R66" s="4">
        <f t="shared" si="43"/>
        <v>947</v>
      </c>
      <c r="S66" s="4">
        <f t="shared" si="44"/>
        <v>801.75</v>
      </c>
      <c r="T66" s="7">
        <f t="shared" si="45"/>
        <v>0.90058972198820553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761.42857142857144</v>
      </c>
      <c r="AA66" s="22">
        <f t="shared" si="48"/>
        <v>0.89579831932773113</v>
      </c>
      <c r="AB66" s="4">
        <f t="shared" si="32"/>
        <v>760.21691135818696</v>
      </c>
      <c r="AC66" s="8">
        <f t="shared" si="49"/>
        <v>0.89437283689198466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0</v>
      </c>
      <c r="AK66" s="15">
        <f t="shared" si="23"/>
        <v>0</v>
      </c>
      <c r="AL66" s="15">
        <f t="shared" si="28"/>
        <v>4.2016806722688926E-3</v>
      </c>
      <c r="AM66" s="15">
        <f t="shared" si="24"/>
        <v>5.627163108015365E-3</v>
      </c>
      <c r="AN66" s="15">
        <f t="shared" si="25"/>
        <v>0.20000000000000007</v>
      </c>
      <c r="AO66" s="15">
        <f t="shared" si="26"/>
        <v>9.6758582281124994E-2</v>
      </c>
      <c r="AP66" s="15">
        <f t="shared" si="33"/>
        <v>16</v>
      </c>
      <c r="AQ66" s="15">
        <f t="shared" si="20"/>
        <v>13.85714285714289</v>
      </c>
      <c r="AR66" s="15">
        <f t="shared" si="34"/>
        <v>56.571428571428555</v>
      </c>
      <c r="AS66" s="15">
        <f t="shared" si="35"/>
        <v>57.783088641813038</v>
      </c>
    </row>
    <row r="67" spans="1:45" s="9" customFormat="1" x14ac:dyDescent="0.4">
      <c r="A67" s="3">
        <v>43957</v>
      </c>
      <c r="B67" s="30">
        <v>65</v>
      </c>
      <c r="C67" s="9" t="str">
        <f t="shared" ref="C67:C73" si="54">TEXT(A67,"TTTT")</f>
        <v>Mittwoch</v>
      </c>
      <c r="D67">
        <v>742</v>
      </c>
      <c r="E67">
        <v>714</v>
      </c>
      <c r="F67">
        <v>771</v>
      </c>
      <c r="G67">
        <v>802</v>
      </c>
      <c r="H67">
        <v>769</v>
      </c>
      <c r="I67">
        <v>835</v>
      </c>
      <c r="J67">
        <v>0.95</v>
      </c>
      <c r="K67">
        <v>0.92</v>
      </c>
      <c r="L67">
        <v>0.98</v>
      </c>
      <c r="M67">
        <v>0.89</v>
      </c>
      <c r="N67">
        <v>0.87</v>
      </c>
      <c r="O67">
        <v>0.9</v>
      </c>
      <c r="P67" s="12">
        <f t="shared" si="3"/>
        <v>814.14285714285711</v>
      </c>
      <c r="Q67" s="15">
        <f t="shared" si="21"/>
        <v>0.88701298701298703</v>
      </c>
      <c r="R67" s="4">
        <f t="shared" si="43"/>
        <v>1284</v>
      </c>
      <c r="S67" s="4">
        <f t="shared" si="44"/>
        <v>801.5</v>
      </c>
      <c r="T67" s="7">
        <f t="shared" si="45"/>
        <v>0.9544507293837452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738.42857142857144</v>
      </c>
      <c r="AA67" s="8">
        <f t="shared" si="48"/>
        <v>0.88768675940236985</v>
      </c>
      <c r="AB67" s="4">
        <f t="shared" si="32"/>
        <v>755.92028371482468</v>
      </c>
      <c r="AC67" s="8">
        <f t="shared" si="49"/>
        <v>0.9087140625113812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5.9999999999999942E-2</v>
      </c>
      <c r="AK67" s="15">
        <f t="shared" si="23"/>
        <v>0</v>
      </c>
      <c r="AL67" s="15">
        <f t="shared" si="28"/>
        <v>2.3132405976301618E-3</v>
      </c>
      <c r="AM67" s="15">
        <f t="shared" si="24"/>
        <v>1.8714062511381191E-2</v>
      </c>
      <c r="AN67" s="15">
        <f t="shared" si="25"/>
        <v>0.23999999999999988</v>
      </c>
      <c r="AO67" s="15">
        <f t="shared" si="26"/>
        <v>5.5863621640107053E-2</v>
      </c>
      <c r="AP67" s="15">
        <f t="shared" si="33"/>
        <v>60</v>
      </c>
      <c r="AQ67" s="15">
        <f t="shared" si="20"/>
        <v>72.14285714285711</v>
      </c>
      <c r="AR67" s="15">
        <f t="shared" si="34"/>
        <v>3.5714285714285552</v>
      </c>
      <c r="AS67" s="15">
        <f t="shared" si="35"/>
        <v>13.920283714824677</v>
      </c>
    </row>
    <row r="68" spans="1:45" x14ac:dyDescent="0.4">
      <c r="A68" s="3">
        <v>43958</v>
      </c>
      <c r="B68" s="30">
        <v>66</v>
      </c>
      <c r="C68" s="9" t="str">
        <f t="shared" si="54"/>
        <v>Donnerstag</v>
      </c>
      <c r="D68">
        <v>702</v>
      </c>
      <c r="E68">
        <v>670</v>
      </c>
      <c r="F68">
        <v>733</v>
      </c>
      <c r="G68">
        <v>789</v>
      </c>
      <c r="H68">
        <v>756</v>
      </c>
      <c r="I68">
        <v>822</v>
      </c>
      <c r="J68">
        <v>0.97</v>
      </c>
      <c r="K68">
        <v>0.94</v>
      </c>
      <c r="L68">
        <v>1</v>
      </c>
      <c r="M68">
        <v>0.9</v>
      </c>
      <c r="N68">
        <v>0.88</v>
      </c>
      <c r="O68">
        <v>0.91</v>
      </c>
      <c r="P68" s="12">
        <f t="shared" si="3"/>
        <v>780.57142857142856</v>
      </c>
      <c r="Q68" s="15">
        <f t="shared" si="21"/>
        <v>0.89579831932773113</v>
      </c>
      <c r="R68" s="4">
        <f t="shared" si="43"/>
        <v>1209</v>
      </c>
      <c r="S68" s="4">
        <f t="shared" si="44"/>
        <v>788.5</v>
      </c>
      <c r="T68" s="7">
        <f t="shared" si="45"/>
        <v>0.97135817677856484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710</v>
      </c>
      <c r="AA68" s="8">
        <f t="shared" si="48"/>
        <v>0.87208282154763994</v>
      </c>
      <c r="AB68" s="4">
        <f t="shared" si="32"/>
        <v>718.11307926044833</v>
      </c>
      <c r="AC68" s="8">
        <f t="shared" si="49"/>
        <v>0.88204800049537435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644.71428571428567</v>
      </c>
      <c r="AI68" s="8">
        <f t="shared" si="56"/>
        <v>0.87852832392446945</v>
      </c>
      <c r="AJ68" s="15">
        <f t="shared" si="27"/>
        <v>6.9999999999999951E-2</v>
      </c>
      <c r="AK68" s="15">
        <f t="shared" si="23"/>
        <v>0</v>
      </c>
      <c r="AL68" s="15">
        <f t="shared" si="28"/>
        <v>2.7917178452360081E-2</v>
      </c>
      <c r="AM68" s="15">
        <f t="shared" si="24"/>
        <v>1.7951999504625671E-2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87</v>
      </c>
      <c r="AQ68" s="15">
        <f t="shared" si="20"/>
        <v>78.571428571428555</v>
      </c>
      <c r="AR68" s="15">
        <f t="shared" si="34"/>
        <v>8</v>
      </c>
      <c r="AS68" s="15">
        <f t="shared" si="35"/>
        <v>16.11307926044833</v>
      </c>
    </row>
    <row r="69" spans="1:45" x14ac:dyDescent="0.4">
      <c r="A69" s="3">
        <v>43959</v>
      </c>
      <c r="B69" s="30">
        <v>67</v>
      </c>
      <c r="C69" s="9" t="str">
        <f t="shared" si="54"/>
        <v>Freitag</v>
      </c>
      <c r="D69">
        <v>679</v>
      </c>
      <c r="E69">
        <v>644</v>
      </c>
      <c r="F69">
        <v>706</v>
      </c>
      <c r="G69">
        <v>735</v>
      </c>
      <c r="H69">
        <v>702</v>
      </c>
      <c r="I69">
        <v>766</v>
      </c>
      <c r="J69">
        <v>0.92</v>
      </c>
      <c r="K69">
        <v>0.89</v>
      </c>
      <c r="L69">
        <v>0.94</v>
      </c>
      <c r="M69">
        <v>0.89</v>
      </c>
      <c r="N69">
        <v>0.87</v>
      </c>
      <c r="O69">
        <v>0.9</v>
      </c>
      <c r="P69" s="12">
        <f t="shared" si="3"/>
        <v>761.42857142857144</v>
      </c>
      <c r="Q69" s="15">
        <f t="shared" si="21"/>
        <v>0.88768675940236985</v>
      </c>
      <c r="R69" s="4">
        <f t="shared" si="43"/>
        <v>1251</v>
      </c>
      <c r="S69" s="4">
        <f t="shared" si="44"/>
        <v>735.25</v>
      </c>
      <c r="T69" s="7">
        <f t="shared" si="45"/>
        <v>0.91848844472204871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677.57142857142856</v>
      </c>
      <c r="AA69" s="22">
        <f t="shared" si="48"/>
        <v>0.86804538799414344</v>
      </c>
      <c r="AB69" s="4">
        <f t="shared" si="32"/>
        <v>701.64780687860309</v>
      </c>
      <c r="AC69" s="8">
        <f t="shared" si="49"/>
        <v>0.89888994292646807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" si="57">AD76</f>
        <v>580</v>
      </c>
      <c r="AI69" s="8">
        <f t="shared" ref="AI69:AI70" si="58">AH69/AH65</f>
        <v>0.79265911753221407</v>
      </c>
      <c r="AJ69" s="15">
        <f t="shared" si="27"/>
        <v>3.0000000000000027E-2</v>
      </c>
      <c r="AK69" s="15">
        <f t="shared" si="23"/>
        <v>0</v>
      </c>
      <c r="AL69" s="15">
        <f t="shared" si="28"/>
        <v>2.1954612005856577E-2</v>
      </c>
      <c r="AM69" s="15">
        <f t="shared" si="24"/>
        <v>8.889942926468053E-3</v>
      </c>
      <c r="AN69" s="15">
        <f t="shared" si="25"/>
        <v>4.9999999999999933E-2</v>
      </c>
      <c r="AO69" s="15">
        <f t="shared" si="26"/>
        <v>0.16408342457709557</v>
      </c>
      <c r="AP69" s="15">
        <f t="shared" si="33"/>
        <v>56</v>
      </c>
      <c r="AQ69" s="15">
        <f t="shared" si="20"/>
        <v>82.428571428571445</v>
      </c>
      <c r="AR69" s="15">
        <f t="shared" si="34"/>
        <v>1.4285714285714448</v>
      </c>
      <c r="AS69" s="15">
        <f t="shared" si="35"/>
        <v>22.647806878603092</v>
      </c>
    </row>
    <row r="70" spans="1:45" x14ac:dyDescent="0.4">
      <c r="A70" s="3">
        <v>43960</v>
      </c>
      <c r="B70" s="30">
        <v>68</v>
      </c>
      <c r="C70" s="9" t="str">
        <f t="shared" si="54"/>
        <v>Samstag</v>
      </c>
      <c r="D70">
        <v>582</v>
      </c>
      <c r="E70">
        <v>554</v>
      </c>
      <c r="F70">
        <v>610</v>
      </c>
      <c r="G70">
        <v>676</v>
      </c>
      <c r="H70">
        <v>645</v>
      </c>
      <c r="I70">
        <v>705</v>
      </c>
      <c r="J70">
        <v>0.84</v>
      </c>
      <c r="K70">
        <v>0.82</v>
      </c>
      <c r="L70">
        <v>0.87</v>
      </c>
      <c r="M70">
        <v>0.87</v>
      </c>
      <c r="N70">
        <v>0.86</v>
      </c>
      <c r="O70">
        <v>0.89</v>
      </c>
      <c r="P70" s="12">
        <f t="shared" si="3"/>
        <v>738.42857142857144</v>
      </c>
      <c r="Q70" s="15">
        <f t="shared" si="21"/>
        <v>0.87208282154763994</v>
      </c>
      <c r="R70" s="4">
        <f t="shared" si="43"/>
        <v>667</v>
      </c>
      <c r="S70" s="4">
        <f t="shared" si="44"/>
        <v>676.25</v>
      </c>
      <c r="T70" s="7">
        <f t="shared" si="45"/>
        <v>0.84346741502962275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649.57142857142856</v>
      </c>
      <c r="AA70" s="8">
        <f t="shared" si="48"/>
        <v>0.8530956848030018</v>
      </c>
      <c r="AB70" s="4">
        <f t="shared" si="32"/>
        <v>672.18579136537403</v>
      </c>
      <c r="AC70" s="8">
        <f t="shared" si="49"/>
        <v>0.88279559841606348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>AD77</f>
        <v>582.57142857142856</v>
      </c>
      <c r="AI70" s="8">
        <f t="shared" si="58"/>
        <v>0.86729051467460661</v>
      </c>
      <c r="AJ70" s="15">
        <f t="shared" si="27"/>
        <v>3.0000000000000027E-2</v>
      </c>
      <c r="AK70" s="15">
        <f t="shared" si="23"/>
        <v>0</v>
      </c>
      <c r="AL70" s="15">
        <f t="shared" si="28"/>
        <v>1.6904315196998199E-2</v>
      </c>
      <c r="AM70" s="15">
        <f t="shared" si="24"/>
        <v>1.2795598416063481E-2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94</v>
      </c>
      <c r="AQ70" s="15">
        <f t="shared" si="20"/>
        <v>156.42857142857144</v>
      </c>
      <c r="AR70" s="15">
        <f t="shared" si="34"/>
        <v>67.571428571428555</v>
      </c>
      <c r="AS70" s="15">
        <f t="shared" si="35"/>
        <v>90.18579136537403</v>
      </c>
    </row>
    <row r="71" spans="1:45" x14ac:dyDescent="0.4">
      <c r="A71" s="3">
        <v>43961</v>
      </c>
      <c r="B71" s="30">
        <v>69</v>
      </c>
      <c r="C71" s="9" t="str">
        <f t="shared" si="54"/>
        <v>Sonntag</v>
      </c>
      <c r="D71">
        <v>555</v>
      </c>
      <c r="E71">
        <v>523</v>
      </c>
      <c r="F71">
        <v>586</v>
      </c>
      <c r="G71">
        <v>629</v>
      </c>
      <c r="H71">
        <v>597</v>
      </c>
      <c r="I71">
        <v>659</v>
      </c>
      <c r="J71">
        <v>0.79</v>
      </c>
      <c r="K71">
        <v>0.76</v>
      </c>
      <c r="L71">
        <v>0.81</v>
      </c>
      <c r="M71">
        <v>0.87</v>
      </c>
      <c r="N71">
        <v>0.85</v>
      </c>
      <c r="O71">
        <v>0.88</v>
      </c>
      <c r="P71" s="12">
        <f t="shared" si="3"/>
        <v>710</v>
      </c>
      <c r="Q71" s="15">
        <f t="shared" si="21"/>
        <v>0.86804538799414344</v>
      </c>
      <c r="R71" s="4">
        <f t="shared" si="43"/>
        <v>357</v>
      </c>
      <c r="S71" s="4">
        <f t="shared" si="44"/>
        <v>629.5</v>
      </c>
      <c r="T71" s="7">
        <f t="shared" si="45"/>
        <v>0.78540237055520901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627.42857142857144</v>
      </c>
      <c r="AA71" s="8">
        <f t="shared" ref="AA71:AA72" si="60">Z71/Z67</f>
        <v>0.84968078932095181</v>
      </c>
      <c r="AB71" s="4">
        <f t="shared" si="32"/>
        <v>635.38996692279477</v>
      </c>
      <c r="AC71" s="8">
        <f t="shared" si="49"/>
        <v>0.86046232703802739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4">
        <f>AD78</f>
        <v>560.85714285714289</v>
      </c>
      <c r="AI71" s="8">
        <f t="shared" ref="AI71" si="61">AH71/AH67</f>
        <v>0.83514145926398642</v>
      </c>
      <c r="AJ71" s="15">
        <f t="shared" si="27"/>
        <v>7.999999999999996E-2</v>
      </c>
      <c r="AK71" s="15">
        <f t="shared" si="23"/>
        <v>0</v>
      </c>
      <c r="AL71" s="15">
        <f t="shared" si="28"/>
        <v>2.0319210679048183E-2</v>
      </c>
      <c r="AM71" s="15">
        <f t="shared" si="24"/>
        <v>9.5376729619726097E-3</v>
      </c>
      <c r="AN71" s="15">
        <f t="shared" si="25"/>
        <v>0.12</v>
      </c>
      <c r="AO71" s="15">
        <f t="shared" si="26"/>
        <v>6.4102682115901866E-3</v>
      </c>
      <c r="AP71" s="15">
        <f t="shared" si="33"/>
        <v>74</v>
      </c>
      <c r="AQ71" s="15">
        <f t="shared" si="20"/>
        <v>155</v>
      </c>
      <c r="AR71" s="15">
        <f t="shared" si="34"/>
        <v>72.428571428571445</v>
      </c>
      <c r="AS71" s="15">
        <f t="shared" si="35"/>
        <v>80.38996692279477</v>
      </c>
    </row>
    <row r="72" spans="1:45" x14ac:dyDescent="0.4">
      <c r="A72" s="10">
        <v>43962</v>
      </c>
      <c r="B72" s="30">
        <v>70</v>
      </c>
      <c r="C72" s="11" t="str">
        <f t="shared" si="54"/>
        <v>Montag</v>
      </c>
      <c r="D72">
        <v>665</v>
      </c>
      <c r="E72">
        <v>630</v>
      </c>
      <c r="F72">
        <v>694</v>
      </c>
      <c r="G72">
        <v>620</v>
      </c>
      <c r="H72">
        <v>588</v>
      </c>
      <c r="I72">
        <v>649</v>
      </c>
      <c r="J72">
        <v>0.79</v>
      </c>
      <c r="K72">
        <v>0.76</v>
      </c>
      <c r="L72">
        <v>0.82</v>
      </c>
      <c r="M72">
        <v>0.85</v>
      </c>
      <c r="N72">
        <v>0.84</v>
      </c>
      <c r="O72">
        <v>0.87</v>
      </c>
      <c r="P72" s="12">
        <f t="shared" ref="P72:P83" si="62">AVERAGE(D66:D72)</f>
        <v>677.57142857142856</v>
      </c>
      <c r="Q72" s="15">
        <f t="shared" si="21"/>
        <v>0.8530956848030018</v>
      </c>
      <c r="R72" s="4">
        <f t="shared" si="43"/>
        <v>933</v>
      </c>
      <c r="S72" s="4">
        <f t="shared" si="44"/>
        <v>620.25</v>
      </c>
      <c r="T72" s="7">
        <f t="shared" si="45"/>
        <v>0.7866201648700063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602.14285714285711</v>
      </c>
      <c r="AA72" s="8">
        <f t="shared" si="60"/>
        <v>0.84808853118712269</v>
      </c>
      <c r="AB72" s="4">
        <f t="shared" si="32"/>
        <v>606.68591616863853</v>
      </c>
      <c r="AC72" s="8">
        <f t="shared" si="49"/>
        <v>0.85448720587132188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4">
        <f t="shared" ref="AH72:AH76" si="63">AD79</f>
        <v>553.28571428571433</v>
      </c>
      <c r="AI72" s="8">
        <f t="shared" ref="AI72:AI76" si="64">AH72/AH68</f>
        <v>0.85818745845335709</v>
      </c>
      <c r="AJ72" s="15">
        <f t="shared" si="27"/>
        <v>5.9999999999999942E-2</v>
      </c>
      <c r="AK72" s="15">
        <f t="shared" si="23"/>
        <v>0</v>
      </c>
      <c r="AL72" s="15">
        <f t="shared" si="28"/>
        <v>1.9114688128772928E-3</v>
      </c>
      <c r="AM72" s="15">
        <f t="shared" si="24"/>
        <v>4.4872058713218976E-3</v>
      </c>
      <c r="AN72" s="15">
        <f t="shared" si="25"/>
        <v>4.9999999999999933E-2</v>
      </c>
      <c r="AO72" s="15">
        <f t="shared" si="26"/>
        <v>4.8199683973500274E-2</v>
      </c>
      <c r="AP72" s="15">
        <f t="shared" si="33"/>
        <v>45</v>
      </c>
      <c r="AQ72" s="15">
        <f t="shared" si="20"/>
        <v>12.571428571428555</v>
      </c>
      <c r="AR72" s="15">
        <f t="shared" si="34"/>
        <v>62.85714285714289</v>
      </c>
      <c r="AS72" s="15">
        <f t="shared" si="35"/>
        <v>58.314083831361472</v>
      </c>
    </row>
    <row r="73" spans="1:45" x14ac:dyDescent="0.4">
      <c r="A73" s="10">
        <v>43963</v>
      </c>
      <c r="B73" s="30">
        <v>71</v>
      </c>
      <c r="C73" s="11" t="str">
        <f t="shared" si="54"/>
        <v>Dienstag</v>
      </c>
      <c r="D73">
        <v>622</v>
      </c>
      <c r="E73">
        <v>594</v>
      </c>
      <c r="F73">
        <v>656</v>
      </c>
      <c r="G73">
        <v>606</v>
      </c>
      <c r="H73">
        <v>575</v>
      </c>
      <c r="I73">
        <v>636</v>
      </c>
      <c r="J73">
        <v>0.82</v>
      </c>
      <c r="K73">
        <v>0.8</v>
      </c>
      <c r="L73">
        <v>0.85</v>
      </c>
      <c r="M73">
        <v>0.85</v>
      </c>
      <c r="N73">
        <v>0.83</v>
      </c>
      <c r="O73">
        <v>0.87</v>
      </c>
      <c r="P73" s="12">
        <f t="shared" si="62"/>
        <v>649.57142857142856</v>
      </c>
      <c r="Q73" s="15">
        <f t="shared" si="21"/>
        <v>0.84968078932095181</v>
      </c>
      <c r="R73" s="4">
        <f t="shared" si="43"/>
        <v>798</v>
      </c>
      <c r="S73" s="4">
        <f t="shared" si="44"/>
        <v>606</v>
      </c>
      <c r="T73" s="7">
        <f t="shared" si="45"/>
        <v>0.82420945256715406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5">AVERAGE(D70:D76)</f>
        <v>602.14285714285711</v>
      </c>
      <c r="AA73" s="8">
        <f t="shared" ref="AA73:AA74" si="66">Z73/Z69</f>
        <v>0.88867805186590765</v>
      </c>
      <c r="AB73" s="4">
        <f t="shared" si="32"/>
        <v>575.9524026481547</v>
      </c>
      <c r="AC73" s="8">
        <f t="shared" si="49"/>
        <v>0.85002462967258763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4">
        <f t="shared" si="63"/>
        <v>541.71428571428567</v>
      </c>
      <c r="AI73" s="8">
        <f t="shared" si="64"/>
        <v>0.93399014778325118</v>
      </c>
      <c r="AJ73" s="15">
        <f t="shared" ref="AJ73:AJ98" si="67">ABS(J73-$M73)</f>
        <v>3.0000000000000027E-2</v>
      </c>
      <c r="AK73" s="15">
        <f t="shared" ref="AK73:AK98" si="68">ABS(M73-$M73)</f>
        <v>0</v>
      </c>
      <c r="AL73" s="15">
        <f t="shared" si="28"/>
        <v>3.867805186590767E-2</v>
      </c>
      <c r="AM73" s="15">
        <f t="shared" si="24"/>
        <v>2.4629672587650475E-5</v>
      </c>
      <c r="AN73" s="15">
        <f t="shared" si="25"/>
        <v>3.0000000000000027E-2</v>
      </c>
      <c r="AO73" s="15">
        <f t="shared" si="26"/>
        <v>7.3140038898642956E-2</v>
      </c>
      <c r="AP73" s="15">
        <f t="shared" si="33"/>
        <v>16</v>
      </c>
      <c r="AQ73" s="15">
        <f t="shared" si="20"/>
        <v>27.571428571428555</v>
      </c>
      <c r="AR73" s="15">
        <f t="shared" si="34"/>
        <v>19.85714285714289</v>
      </c>
      <c r="AS73" s="15">
        <f t="shared" si="35"/>
        <v>46.047597351845297</v>
      </c>
    </row>
    <row r="74" spans="1:45" x14ac:dyDescent="0.4">
      <c r="A74" s="10">
        <v>43964</v>
      </c>
      <c r="B74" s="30">
        <v>72</v>
      </c>
      <c r="C74" s="11" t="str">
        <f t="shared" ref="C74:C75" si="69">TEXT(A74,"TTTT")</f>
        <v>Mittwoch</v>
      </c>
      <c r="D74">
        <v>587</v>
      </c>
      <c r="E74">
        <v>553</v>
      </c>
      <c r="F74">
        <v>620</v>
      </c>
      <c r="G74">
        <v>607</v>
      </c>
      <c r="H74">
        <v>575</v>
      </c>
      <c r="I74">
        <v>639</v>
      </c>
      <c r="J74">
        <v>0.9</v>
      </c>
      <c r="K74">
        <v>0.87</v>
      </c>
      <c r="L74">
        <v>0.92</v>
      </c>
      <c r="M74">
        <v>0.85</v>
      </c>
      <c r="N74">
        <v>0.83</v>
      </c>
      <c r="O74">
        <v>0.86</v>
      </c>
      <c r="P74" s="12">
        <f t="shared" si="62"/>
        <v>627.42857142857144</v>
      </c>
      <c r="Q74" s="15">
        <f t="shared" si="21"/>
        <v>0.84808853118712269</v>
      </c>
      <c r="R74" s="4">
        <f t="shared" ref="R74" si="70">W71</f>
        <v>933</v>
      </c>
      <c r="S74" s="4">
        <f t="shared" ref="S74" si="71">AVERAGE(D71:D74)</f>
        <v>607.25</v>
      </c>
      <c r="T74" s="7">
        <f t="shared" ref="T74" si="72">S74/S70</f>
        <v>0.89796672828096114</v>
      </c>
      <c r="U74" s="5">
        <v>43968</v>
      </c>
      <c r="V74" s="9" t="str">
        <f t="shared" ref="V74:V75" si="73">TEXT(U74,"TTTT")</f>
        <v>Sonntag</v>
      </c>
      <c r="W74" s="12">
        <v>583</v>
      </c>
      <c r="X74" s="15">
        <v>0.94</v>
      </c>
      <c r="Y74" s="15">
        <v>0.87</v>
      </c>
      <c r="Z74" s="4">
        <f t="shared" si="65"/>
        <v>598.14285714285711</v>
      </c>
      <c r="AA74" s="8">
        <f t="shared" si="66"/>
        <v>0.92082691884759182</v>
      </c>
      <c r="AB74" s="4">
        <f t="shared" ref="AB74:AB75" si="74">AVERAGE(D71:D74,AA71^1.75*D68,AA71^1.75*D69,AA71^1.75*D70)</f>
        <v>557.8724812910059</v>
      </c>
      <c r="AC74" s="8">
        <f t="shared" ref="AC74:AC75" si="75">AB74/Z70</f>
        <v>0.85883161843788025</v>
      </c>
      <c r="AD74" s="4">
        <f t="shared" ref="AD74:AD83" si="76">AVERAGE(W71:W77)</f>
        <v>671.57142857142856</v>
      </c>
      <c r="AE74" s="8">
        <f t="shared" ref="AE74:AE75" si="77">AD74/AD70</f>
        <v>0.90040222179659068</v>
      </c>
      <c r="AF74" s="4">
        <f t="shared" ref="AF74:AF75" si="78">AVERAGE(W71:W74,AE71^1.75*W68,AE71^1.75*W69,AE71^1.75*W70)</f>
        <v>633.21957901232156</v>
      </c>
      <c r="AG74" s="8">
        <f t="shared" ref="AG74:AG75" si="79">AF74/AD70</f>
        <v>0.84898238902245748</v>
      </c>
      <c r="AH74" s="4">
        <f t="shared" si="63"/>
        <v>479.57142857142856</v>
      </c>
      <c r="AI74" s="8">
        <f t="shared" si="64"/>
        <v>0.82319764590485534</v>
      </c>
      <c r="AJ74" s="15">
        <f t="shared" si="67"/>
        <v>5.0000000000000044E-2</v>
      </c>
      <c r="AK74" s="15">
        <f t="shared" si="68"/>
        <v>0</v>
      </c>
      <c r="AL74" s="15">
        <f t="shared" si="28"/>
        <v>7.0826918847591847E-2</v>
      </c>
      <c r="AM74" s="15">
        <f t="shared" ref="AM74:AM75" si="80">ABS(AC74-$M74)</f>
        <v>8.8316184378802731E-3</v>
      </c>
      <c r="AN74" s="15">
        <f t="shared" ref="AN74:AN75" si="81">ABS(X74-$M74)</f>
        <v>8.9999999999999969E-2</v>
      </c>
      <c r="AO74" s="15">
        <f t="shared" ref="AO74:AO75" si="82">ABS(AG74-$M74)</f>
        <v>1.0176109775424935E-3</v>
      </c>
      <c r="AP74" s="15">
        <f t="shared" si="33"/>
        <v>20</v>
      </c>
      <c r="AQ74" s="15">
        <f t="shared" si="20"/>
        <v>40.428571428571445</v>
      </c>
      <c r="AR74" s="15">
        <f t="shared" si="34"/>
        <v>11.14285714285711</v>
      </c>
      <c r="AS74" s="15">
        <f>ABS(AB74-$D74)</f>
        <v>29.127518708994103</v>
      </c>
    </row>
    <row r="75" spans="1:45" x14ac:dyDescent="0.4">
      <c r="A75" s="10">
        <v>43965</v>
      </c>
      <c r="B75" s="30">
        <v>73</v>
      </c>
      <c r="C75" s="11" t="str">
        <f t="shared" si="69"/>
        <v>Donnerstag</v>
      </c>
      <c r="D75">
        <v>525</v>
      </c>
      <c r="E75">
        <v>493</v>
      </c>
      <c r="F75">
        <v>554</v>
      </c>
      <c r="G75">
        <v>600</v>
      </c>
      <c r="H75">
        <v>567</v>
      </c>
      <c r="I75">
        <v>631</v>
      </c>
      <c r="J75">
        <v>0.95</v>
      </c>
      <c r="K75">
        <v>0.92</v>
      </c>
      <c r="L75">
        <v>0.98</v>
      </c>
      <c r="M75">
        <v>0.89</v>
      </c>
      <c r="N75">
        <v>0.88</v>
      </c>
      <c r="O75">
        <v>0.9</v>
      </c>
      <c r="P75" s="12">
        <f t="shared" si="62"/>
        <v>602.14285714285711</v>
      </c>
      <c r="Q75" s="15">
        <f t="shared" si="21"/>
        <v>0.88867805186590765</v>
      </c>
      <c r="R75" s="4">
        <f t="shared" ref="R75:R77" si="83">W72</f>
        <v>913</v>
      </c>
      <c r="S75" s="4">
        <f t="shared" ref="S75:S77" si="84">AVERAGE(D72:D75)</f>
        <v>599.75</v>
      </c>
      <c r="T75" s="7">
        <f t="shared" ref="T75:T77" si="85">S75/S71</f>
        <v>0.95274027005559969</v>
      </c>
      <c r="U75" s="5">
        <v>43969</v>
      </c>
      <c r="V75" s="9" t="str">
        <f t="shared" si="73"/>
        <v>Montag</v>
      </c>
      <c r="W75" s="12">
        <v>342</v>
      </c>
      <c r="X75" s="15">
        <v>0.91</v>
      </c>
      <c r="Y75" s="15">
        <v>0.82</v>
      </c>
      <c r="Z75" s="4">
        <f t="shared" ref="Z75" si="86">AVERAGE(D72:D78)</f>
        <v>582.42857142857144</v>
      </c>
      <c r="AA75" s="8">
        <f t="shared" ref="AA75" si="87">Z75/Z71</f>
        <v>0.92827868852459017</v>
      </c>
      <c r="AB75" s="4">
        <f t="shared" si="74"/>
        <v>537.156199554414</v>
      </c>
      <c r="AC75" s="8">
        <f t="shared" si="75"/>
        <v>0.85612326887087842</v>
      </c>
      <c r="AD75" s="4">
        <f t="shared" si="76"/>
        <v>644.71428571428567</v>
      </c>
      <c r="AE75" s="8">
        <f t="shared" si="77"/>
        <v>0.87852832392446945</v>
      </c>
      <c r="AF75" s="4">
        <f t="shared" si="78"/>
        <v>627.62760729419745</v>
      </c>
      <c r="AG75" s="8">
        <f t="shared" si="79"/>
        <v>0.85524493888638931</v>
      </c>
      <c r="AH75" s="4">
        <f t="shared" si="63"/>
        <v>423.57142857142856</v>
      </c>
      <c r="AI75" s="8">
        <f t="shared" si="64"/>
        <v>0.75522159959246049</v>
      </c>
      <c r="AJ75" s="15">
        <f t="shared" si="67"/>
        <v>5.9999999999999942E-2</v>
      </c>
      <c r="AK75" s="15">
        <f t="shared" si="68"/>
        <v>0</v>
      </c>
      <c r="AL75" s="15">
        <f t="shared" si="28"/>
        <v>3.8278688524590154E-2</v>
      </c>
      <c r="AM75" s="15">
        <f t="shared" si="80"/>
        <v>3.3876731129121596E-2</v>
      </c>
      <c r="AN75" s="15">
        <f t="shared" si="81"/>
        <v>2.0000000000000018E-2</v>
      </c>
      <c r="AO75" s="15">
        <f t="shared" si="82"/>
        <v>3.4755061113610708E-2</v>
      </c>
      <c r="AP75" s="15">
        <f t="shared" si="33"/>
        <v>75</v>
      </c>
      <c r="AQ75" s="15">
        <f t="shared" si="20"/>
        <v>77.14285714285711</v>
      </c>
      <c r="AR75" s="15">
        <f t="shared" si="34"/>
        <v>57.428571428571445</v>
      </c>
      <c r="AS75" s="15">
        <f t="shared" ref="AS75:AS98" si="88">ABS(AB75-$D75)</f>
        <v>12.156199554414002</v>
      </c>
    </row>
    <row r="76" spans="1:45" x14ac:dyDescent="0.4">
      <c r="A76" s="10">
        <v>43966</v>
      </c>
      <c r="B76" s="30">
        <v>74</v>
      </c>
      <c r="C76" s="11" t="str">
        <f t="shared" ref="C76:C77" si="89">TEXT(A76,"TTTT")</f>
        <v>Freitag</v>
      </c>
      <c r="D76">
        <v>679</v>
      </c>
      <c r="E76">
        <v>647</v>
      </c>
      <c r="F76">
        <v>711</v>
      </c>
      <c r="G76">
        <v>603</v>
      </c>
      <c r="H76">
        <v>572</v>
      </c>
      <c r="I76">
        <v>635</v>
      </c>
      <c r="J76">
        <v>0.97</v>
      </c>
      <c r="K76">
        <v>0.94</v>
      </c>
      <c r="L76">
        <v>1</v>
      </c>
      <c r="M76">
        <v>0.92</v>
      </c>
      <c r="N76">
        <v>0.9</v>
      </c>
      <c r="O76">
        <v>0.94</v>
      </c>
      <c r="P76" s="12">
        <f t="shared" si="62"/>
        <v>602.14285714285711</v>
      </c>
      <c r="Q76" s="15">
        <f t="shared" si="21"/>
        <v>0.92082691884759182</v>
      </c>
      <c r="R76" s="4">
        <f t="shared" si="83"/>
        <v>620</v>
      </c>
      <c r="S76" s="4">
        <f t="shared" si="84"/>
        <v>603.25</v>
      </c>
      <c r="T76" s="7">
        <f t="shared" si="85"/>
        <v>0.97259169689641278</v>
      </c>
      <c r="U76" s="5">
        <v>43970</v>
      </c>
      <c r="V76" s="9" t="str">
        <f t="shared" ref="V76:V77" si="90">TEXT(U76,"TTTT")</f>
        <v>Dienstag</v>
      </c>
      <c r="W76" s="12">
        <v>513</v>
      </c>
      <c r="X76" s="15">
        <v>0.86</v>
      </c>
      <c r="Y76" s="15">
        <v>0.81</v>
      </c>
      <c r="Z76" s="4">
        <f t="shared" ref="Z76:Z82" si="91">AVERAGE(D73:D79)</f>
        <v>575.42857142857144</v>
      </c>
      <c r="AA76" s="8">
        <f t="shared" ref="AA76:AA82" si="92">Z76/Z72</f>
        <v>0.95563463819691585</v>
      </c>
      <c r="AB76" s="4">
        <f t="shared" ref="AB76" si="93">AVERAGE(D73:D76,AA73^1.75*D70,AA73^1.75*D71,AA73^1.75*D72)</f>
        <v>554.10602371836319</v>
      </c>
      <c r="AC76" s="8">
        <f t="shared" ref="AC76" si="94">AB76/Z72</f>
        <v>0.92022352693441101</v>
      </c>
      <c r="AD76" s="4">
        <f t="shared" si="76"/>
        <v>580</v>
      </c>
      <c r="AE76" s="8">
        <f t="shared" ref="AE76" si="95">AD76/AD72</f>
        <v>0.79265911753221407</v>
      </c>
      <c r="AF76" s="4">
        <f t="shared" ref="AF76" si="96">AVERAGE(W73:W76,AE73^1.75*W70,AE73^1.75*W71,AE73^1.75*W72)</f>
        <v>551.55823995076651</v>
      </c>
      <c r="AG76" s="8">
        <f t="shared" ref="AG76" si="97">AF76/AD72</f>
        <v>0.75378908232240649</v>
      </c>
      <c r="AH76" s="4">
        <f t="shared" si="63"/>
        <v>463.71428571428572</v>
      </c>
      <c r="AI76" s="8">
        <f t="shared" si="64"/>
        <v>0.83810999225406657</v>
      </c>
      <c r="AJ76" s="15">
        <f t="shared" si="67"/>
        <v>4.9999999999999933E-2</v>
      </c>
      <c r="AK76" s="15">
        <f t="shared" si="68"/>
        <v>0</v>
      </c>
      <c r="AL76" s="15">
        <f t="shared" si="28"/>
        <v>3.5634638196915813E-2</v>
      </c>
      <c r="AM76" s="15">
        <f t="shared" ref="AM76" si="98">ABS(AC76-$M76)</f>
        <v>2.2352693441096694E-4</v>
      </c>
      <c r="AN76" s="15">
        <f t="shared" ref="AN76" si="99">ABS(X76-$M76)</f>
        <v>6.0000000000000053E-2</v>
      </c>
      <c r="AO76" s="15">
        <f t="shared" ref="AO76" si="100">ABS(AG76-$M76)</f>
        <v>0.16621091767759355</v>
      </c>
      <c r="AP76" s="15">
        <f t="shared" si="33"/>
        <v>76</v>
      </c>
      <c r="AQ76" s="15">
        <f t="shared" si="20"/>
        <v>76.85714285714289</v>
      </c>
      <c r="AR76" s="15">
        <f t="shared" si="34"/>
        <v>103.57142857142856</v>
      </c>
      <c r="AS76" s="15">
        <f t="shared" si="88"/>
        <v>124.89397628163681</v>
      </c>
    </row>
    <row r="77" spans="1:45" x14ac:dyDescent="0.4">
      <c r="A77" s="10">
        <v>43967</v>
      </c>
      <c r="B77" s="30">
        <v>75</v>
      </c>
      <c r="C77" s="11" t="str">
        <f t="shared" si="89"/>
        <v>Samstag</v>
      </c>
      <c r="D77">
        <v>554</v>
      </c>
      <c r="E77">
        <v>527</v>
      </c>
      <c r="F77">
        <v>586</v>
      </c>
      <c r="G77">
        <v>586</v>
      </c>
      <c r="H77">
        <v>555</v>
      </c>
      <c r="I77">
        <v>618</v>
      </c>
      <c r="J77">
        <v>0.97</v>
      </c>
      <c r="K77">
        <v>0.93</v>
      </c>
      <c r="L77">
        <v>1</v>
      </c>
      <c r="M77">
        <v>0.93</v>
      </c>
      <c r="N77">
        <v>0.91</v>
      </c>
      <c r="O77">
        <v>0.94</v>
      </c>
      <c r="P77" s="12">
        <f t="shared" si="62"/>
        <v>598.14285714285711</v>
      </c>
      <c r="Q77" s="15">
        <f t="shared" si="21"/>
        <v>0.92827868852459017</v>
      </c>
      <c r="R77" s="4">
        <f t="shared" si="83"/>
        <v>583</v>
      </c>
      <c r="S77" s="4">
        <f t="shared" si="84"/>
        <v>586.25</v>
      </c>
      <c r="T77" s="7">
        <f t="shared" si="85"/>
        <v>0.96740924092409242</v>
      </c>
      <c r="U77" s="5">
        <v>43971</v>
      </c>
      <c r="V77" s="9" t="str">
        <f t="shared" si="90"/>
        <v>Mittwoch</v>
      </c>
      <c r="W77" s="12">
        <v>797</v>
      </c>
      <c r="X77" s="15">
        <v>0.88</v>
      </c>
      <c r="Y77" s="15">
        <v>0.87</v>
      </c>
      <c r="Z77" s="4">
        <f t="shared" si="91"/>
        <v>553.42857142857144</v>
      </c>
      <c r="AA77" s="8">
        <f t="shared" si="92"/>
        <v>0.91909845788849354</v>
      </c>
      <c r="AB77" s="4">
        <f>AVERAGE(D74:D77,AA74^1.75*D71,AA74^1.75*D72,AA74^1.75*D73)</f>
        <v>562.77344874358778</v>
      </c>
      <c r="AC77" s="8">
        <f>AB77/Z73</f>
        <v>0.93461782709492636</v>
      </c>
      <c r="AD77" s="4">
        <f t="shared" si="76"/>
        <v>582.57142857142856</v>
      </c>
      <c r="AE77" s="8">
        <f>AD77/AD73</f>
        <v>0.86729051467460661</v>
      </c>
      <c r="AF77" s="4">
        <f>AVERAGE(W74:W77,AE74^1.75*W71,AE74^1.75*W72,AE74^1.75*W73)</f>
        <v>612.48236756762174</v>
      </c>
      <c r="AG77" s="8">
        <f>AF77/AD73</f>
        <v>0.91181977306961981</v>
      </c>
      <c r="AH77" s="4">
        <f t="shared" ref="AH77:AH78" si="101">AD84</f>
        <v>478</v>
      </c>
      <c r="AI77" s="8">
        <f t="shared" ref="AI77:AI78" si="102">AH77/AH73</f>
        <v>0.88238396624472581</v>
      </c>
      <c r="AJ77" s="15">
        <f t="shared" si="67"/>
        <v>3.9999999999999925E-2</v>
      </c>
      <c r="AK77" s="15">
        <f t="shared" si="68"/>
        <v>0</v>
      </c>
      <c r="AL77" s="15">
        <f t="shared" si="28"/>
        <v>1.0901542111506513E-2</v>
      </c>
      <c r="AM77" s="15">
        <f t="shared" ref="AM77:AM83" si="103">ABS(AC77-$M77)</f>
        <v>4.6178270949263078E-3</v>
      </c>
      <c r="AN77" s="15">
        <f t="shared" ref="AN77:AN83" si="104">ABS(X77-$M77)</f>
        <v>5.0000000000000044E-2</v>
      </c>
      <c r="AO77" s="15">
        <f t="shared" ref="AO77:AO83" si="105">ABS(AG77-$M77)</f>
        <v>1.8180226930380239E-2</v>
      </c>
      <c r="AP77" s="15">
        <f t="shared" si="33"/>
        <v>32</v>
      </c>
      <c r="AQ77" s="15">
        <f t="shared" si="20"/>
        <v>44.14285714285711</v>
      </c>
      <c r="AR77" s="15">
        <f t="shared" si="34"/>
        <v>0.57142857142855519</v>
      </c>
      <c r="AS77" s="15">
        <f t="shared" si="88"/>
        <v>8.7734487435877782</v>
      </c>
    </row>
    <row r="78" spans="1:45" x14ac:dyDescent="0.4">
      <c r="A78" s="10">
        <v>43968</v>
      </c>
      <c r="B78" s="30">
        <v>76</v>
      </c>
      <c r="C78" s="11" t="str">
        <f t="shared" ref="C78" si="106">TEXT(A78,"TTTT")</f>
        <v>Sonntag</v>
      </c>
      <c r="D78">
        <v>445</v>
      </c>
      <c r="E78">
        <v>415</v>
      </c>
      <c r="F78">
        <v>477</v>
      </c>
      <c r="G78">
        <v>551</v>
      </c>
      <c r="H78">
        <v>520</v>
      </c>
      <c r="I78">
        <v>582</v>
      </c>
      <c r="J78">
        <v>0.91</v>
      </c>
      <c r="K78">
        <v>0.87</v>
      </c>
      <c r="L78">
        <v>0.94</v>
      </c>
      <c r="M78">
        <v>0.96</v>
      </c>
      <c r="N78">
        <v>0.94</v>
      </c>
      <c r="O78">
        <v>0.97</v>
      </c>
      <c r="P78" s="12">
        <f t="shared" si="62"/>
        <v>582.42857142857144</v>
      </c>
      <c r="Q78" s="15">
        <f t="shared" si="21"/>
        <v>0.95563463819691585</v>
      </c>
      <c r="R78" s="4">
        <f t="shared" ref="R78:R85" si="107">W75</f>
        <v>342</v>
      </c>
      <c r="S78" s="4">
        <f t="shared" ref="S78" si="108">AVERAGE(D75:D78)</f>
        <v>550.75</v>
      </c>
      <c r="T78" s="7">
        <f t="shared" ref="T78" si="109">S78/S74</f>
        <v>0.90695759571840262</v>
      </c>
      <c r="U78" s="5">
        <v>43972</v>
      </c>
      <c r="V78" s="9" t="str">
        <f t="shared" ref="V78" si="110">TEXT(U78,"TTTT")</f>
        <v>Donnerstag</v>
      </c>
      <c r="W78" s="12">
        <v>745</v>
      </c>
      <c r="X78" s="15">
        <v>0.89</v>
      </c>
      <c r="Y78" s="15">
        <v>0.92</v>
      </c>
      <c r="Z78" s="4">
        <f t="shared" si="91"/>
        <v>550.28571428571433</v>
      </c>
      <c r="AA78" s="8">
        <f t="shared" si="92"/>
        <v>0.91999044662049212</v>
      </c>
      <c r="AB78" s="4">
        <f>AVERAGE(D75:D78,AA75^1.75*D72,AA75^1.75*D73,AA75^1.75*D74)</f>
        <v>549.7363906073823</v>
      </c>
      <c r="AC78" s="8">
        <f>AB78/Z74</f>
        <v>0.91907206454542067</v>
      </c>
      <c r="AD78" s="4">
        <f t="shared" si="76"/>
        <v>560.85714285714289</v>
      </c>
      <c r="AE78" s="8">
        <f>AD78/AD74</f>
        <v>0.83514145926398642</v>
      </c>
      <c r="AF78" s="4">
        <f>AVERAGE(W75:W78,AE75^1.75*W72,AE75^1.75*W73,AE75^1.75*W74)</f>
        <v>583.41368575493959</v>
      </c>
      <c r="AG78" s="8">
        <f>AF78/AD74</f>
        <v>0.86872916406819345</v>
      </c>
      <c r="AH78" s="4">
        <f t="shared" si="101"/>
        <v>457.28571428571428</v>
      </c>
      <c r="AI78" s="8">
        <f t="shared" si="102"/>
        <v>0.9535299374441466</v>
      </c>
      <c r="AJ78" s="15">
        <f t="shared" si="67"/>
        <v>4.9999999999999933E-2</v>
      </c>
      <c r="AK78" s="15">
        <f t="shared" si="68"/>
        <v>0</v>
      </c>
      <c r="AL78" s="15">
        <f t="shared" si="28"/>
        <v>4.0009553379507845E-2</v>
      </c>
      <c r="AM78" s="15">
        <f t="shared" si="103"/>
        <v>4.0927935454579289E-2</v>
      </c>
      <c r="AN78" s="15">
        <f t="shared" si="104"/>
        <v>6.9999999999999951E-2</v>
      </c>
      <c r="AO78" s="15">
        <f t="shared" si="105"/>
        <v>9.1270835931806515E-2</v>
      </c>
      <c r="AP78" s="15">
        <f t="shared" si="33"/>
        <v>106</v>
      </c>
      <c r="AQ78" s="15">
        <f t="shared" si="20"/>
        <v>137.42857142857144</v>
      </c>
      <c r="AR78" s="15">
        <f t="shared" si="34"/>
        <v>105.28571428571433</v>
      </c>
      <c r="AS78" s="15">
        <f t="shared" si="88"/>
        <v>104.7363906073823</v>
      </c>
    </row>
    <row r="79" spans="1:45" x14ac:dyDescent="0.4">
      <c r="A79" s="10">
        <v>43969</v>
      </c>
      <c r="B79" s="30">
        <v>77</v>
      </c>
      <c r="C79" s="11" t="str">
        <f t="shared" ref="C79:C85" si="111">TEXT(A79,"TTTT")</f>
        <v>Montag</v>
      </c>
      <c r="D79">
        <v>616</v>
      </c>
      <c r="E79">
        <v>585</v>
      </c>
      <c r="F79">
        <v>650</v>
      </c>
      <c r="G79">
        <v>574</v>
      </c>
      <c r="H79">
        <v>544</v>
      </c>
      <c r="I79">
        <v>606</v>
      </c>
      <c r="J79">
        <v>0.96</v>
      </c>
      <c r="K79">
        <v>0.92</v>
      </c>
      <c r="L79">
        <v>1</v>
      </c>
      <c r="M79">
        <v>0.92</v>
      </c>
      <c r="N79">
        <v>0.9</v>
      </c>
      <c r="O79">
        <v>0.94</v>
      </c>
      <c r="P79" s="12">
        <f t="shared" si="62"/>
        <v>575.42857142857144</v>
      </c>
      <c r="Q79" s="15">
        <f t="shared" si="21"/>
        <v>0.91909845788849354</v>
      </c>
      <c r="R79" s="4">
        <f t="shared" si="107"/>
        <v>513</v>
      </c>
      <c r="S79" s="4">
        <f t="shared" ref="S79:S85" si="112">AVERAGE(D76:D79)</f>
        <v>573.5</v>
      </c>
      <c r="T79" s="7">
        <f t="shared" ref="T79:T85" si="113">S79/S75</f>
        <v>0.95623176323468106</v>
      </c>
      <c r="U79" s="5">
        <v>43973</v>
      </c>
      <c r="V79" s="9" t="str">
        <f t="shared" ref="V79:V85" si="114">TEXT(U79,"TTTT")</f>
        <v>Freitag</v>
      </c>
      <c r="W79" s="12">
        <v>460</v>
      </c>
      <c r="X79" s="15">
        <v>0.85</v>
      </c>
      <c r="Y79" s="15">
        <v>0.91</v>
      </c>
      <c r="Z79" s="4">
        <f t="shared" si="91"/>
        <v>531</v>
      </c>
      <c r="AA79" s="8">
        <f t="shared" si="92"/>
        <v>0.91169977924944812</v>
      </c>
      <c r="AB79" s="4">
        <f t="shared" ref="AB79:AB85" si="115">AVERAGE(D76:D79,AA76^1.75*D73,AA76^1.75*D74,AA76^1.75*D75)</f>
        <v>556.51735617000463</v>
      </c>
      <c r="AC79" s="8">
        <f t="shared" ref="AC79:AC85" si="116">AB79/Z75</f>
        <v>0.95551177169242885</v>
      </c>
      <c r="AD79" s="4">
        <f t="shared" si="76"/>
        <v>553.28571428571433</v>
      </c>
      <c r="AE79" s="8">
        <f t="shared" ref="AE79:AE83" si="117">AD79/AD75</f>
        <v>0.85818745845335709</v>
      </c>
      <c r="AF79" s="4">
        <f t="shared" ref="AF79:AF85" si="118">AVERAGE(W76:W79,AE76^1.75*W73,AE76^1.75*W74,AE76^1.75*W75)</f>
        <v>506.2567476606194</v>
      </c>
      <c r="AG79" s="8">
        <f t="shared" ref="AG79:AG85" si="119">AF79/AD75</f>
        <v>0.78524201941598404</v>
      </c>
      <c r="AH79" s="4">
        <f t="shared" ref="AH79" si="120">AD86</f>
        <v>463.57142857142856</v>
      </c>
      <c r="AI79" s="8">
        <f t="shared" ref="AI79" si="121">AH79/AH75</f>
        <v>1.0944350758853287</v>
      </c>
      <c r="AJ79" s="15">
        <f t="shared" si="67"/>
        <v>3.9999999999999925E-2</v>
      </c>
      <c r="AK79" s="15">
        <f t="shared" si="68"/>
        <v>0</v>
      </c>
      <c r="AL79" s="15">
        <f t="shared" si="28"/>
        <v>8.3002207505519232E-3</v>
      </c>
      <c r="AM79" s="15">
        <f t="shared" si="103"/>
        <v>3.5511771692428806E-2</v>
      </c>
      <c r="AN79" s="15">
        <f t="shared" si="104"/>
        <v>7.0000000000000062E-2</v>
      </c>
      <c r="AO79" s="15">
        <f t="shared" si="105"/>
        <v>0.134757980584016</v>
      </c>
      <c r="AP79" s="15">
        <f t="shared" si="33"/>
        <v>42</v>
      </c>
      <c r="AQ79" s="15">
        <f t="shared" si="20"/>
        <v>40.571428571428555</v>
      </c>
      <c r="AR79" s="15">
        <f t="shared" si="34"/>
        <v>85</v>
      </c>
      <c r="AS79" s="15">
        <f t="shared" si="88"/>
        <v>59.482643829995368</v>
      </c>
    </row>
    <row r="80" spans="1:45" x14ac:dyDescent="0.4">
      <c r="A80" s="10">
        <v>43970</v>
      </c>
      <c r="B80" s="30">
        <v>78</v>
      </c>
      <c r="C80" s="11" t="str">
        <f t="shared" si="111"/>
        <v>Dienstag</v>
      </c>
      <c r="D80">
        <v>468</v>
      </c>
      <c r="E80">
        <v>439</v>
      </c>
      <c r="F80">
        <v>495</v>
      </c>
      <c r="G80">
        <v>521</v>
      </c>
      <c r="H80">
        <v>492</v>
      </c>
      <c r="I80">
        <v>552</v>
      </c>
      <c r="J80">
        <v>0.86</v>
      </c>
      <c r="K80">
        <v>0.83</v>
      </c>
      <c r="L80">
        <v>0.9</v>
      </c>
      <c r="M80">
        <v>0.92</v>
      </c>
      <c r="N80">
        <v>0.9</v>
      </c>
      <c r="O80">
        <v>0.94</v>
      </c>
      <c r="P80" s="12">
        <f t="shared" si="62"/>
        <v>553.42857142857144</v>
      </c>
      <c r="Q80" s="15">
        <f t="shared" si="21"/>
        <v>0.91999044662049212</v>
      </c>
      <c r="R80" s="4">
        <f t="shared" si="107"/>
        <v>797</v>
      </c>
      <c r="S80" s="4">
        <f t="shared" si="112"/>
        <v>520.75</v>
      </c>
      <c r="T80" s="7">
        <f t="shared" si="113"/>
        <v>0.86324077911313712</v>
      </c>
      <c r="U80" s="5">
        <v>43974</v>
      </c>
      <c r="V80" s="9" t="str">
        <f t="shared" si="114"/>
        <v>Samstag</v>
      </c>
      <c r="W80" s="12">
        <v>638</v>
      </c>
      <c r="X80" s="15">
        <v>0.83</v>
      </c>
      <c r="Y80" s="15">
        <v>0.89</v>
      </c>
      <c r="Z80" s="4">
        <f t="shared" si="91"/>
        <v>489.28571428571428</v>
      </c>
      <c r="AA80" s="8">
        <f t="shared" si="92"/>
        <v>0.85029791459781523</v>
      </c>
      <c r="AB80" s="4">
        <f t="shared" si="115"/>
        <v>518.31146573077797</v>
      </c>
      <c r="AC80" s="8">
        <f t="shared" si="116"/>
        <v>0.90073988582806497</v>
      </c>
      <c r="AD80" s="4">
        <f t="shared" si="76"/>
        <v>541.71428571428567</v>
      </c>
      <c r="AE80" s="8">
        <f t="shared" si="117"/>
        <v>0.93399014778325118</v>
      </c>
      <c r="AF80" s="4">
        <f t="shared" si="118"/>
        <v>537.26407704758049</v>
      </c>
      <c r="AG80" s="8">
        <f t="shared" si="119"/>
        <v>0.92631737421996641</v>
      </c>
      <c r="AH80" s="4">
        <f t="shared" ref="AH80:AH81" si="122">AD87</f>
        <v>432.28571428571428</v>
      </c>
      <c r="AI80" s="8">
        <f t="shared" ref="AI80:AI81" si="123">AH80/AH76</f>
        <v>0.93222427603203939</v>
      </c>
      <c r="AJ80" s="15">
        <f t="shared" si="67"/>
        <v>6.0000000000000053E-2</v>
      </c>
      <c r="AK80" s="15">
        <f t="shared" si="68"/>
        <v>0</v>
      </c>
      <c r="AL80" s="15">
        <f t="shared" si="28"/>
        <v>6.970208540218481E-2</v>
      </c>
      <c r="AM80" s="15">
        <f t="shared" si="103"/>
        <v>1.9260114171935072E-2</v>
      </c>
      <c r="AN80" s="15">
        <f t="shared" si="104"/>
        <v>9.000000000000008E-2</v>
      </c>
      <c r="AO80" s="15">
        <f t="shared" si="105"/>
        <v>6.3173742199663652E-3</v>
      </c>
      <c r="AP80" s="15">
        <f t="shared" si="33"/>
        <v>53</v>
      </c>
      <c r="AQ80" s="15">
        <f t="shared" ref="AQ80:AQ86" si="124">ABS(P80-$D80)</f>
        <v>85.428571428571445</v>
      </c>
      <c r="AR80" s="15">
        <f t="shared" si="34"/>
        <v>21.285714285714278</v>
      </c>
      <c r="AS80" s="15">
        <f t="shared" si="88"/>
        <v>50.311465730777968</v>
      </c>
    </row>
    <row r="81" spans="1:45" x14ac:dyDescent="0.4">
      <c r="A81" s="10">
        <v>43971</v>
      </c>
      <c r="B81" s="30">
        <v>79</v>
      </c>
      <c r="C81" s="11" t="str">
        <f t="shared" si="111"/>
        <v>Mittwoch</v>
      </c>
      <c r="D81">
        <v>565</v>
      </c>
      <c r="E81">
        <v>535</v>
      </c>
      <c r="F81">
        <v>597</v>
      </c>
      <c r="G81">
        <v>524</v>
      </c>
      <c r="H81">
        <v>493</v>
      </c>
      <c r="I81">
        <v>555</v>
      </c>
      <c r="J81">
        <v>0.89</v>
      </c>
      <c r="K81">
        <v>0.86</v>
      </c>
      <c r="L81">
        <v>0.92</v>
      </c>
      <c r="M81">
        <v>0.91</v>
      </c>
      <c r="N81">
        <v>0.89</v>
      </c>
      <c r="O81">
        <v>0.93</v>
      </c>
      <c r="P81" s="12">
        <f t="shared" si="62"/>
        <v>550.28571428571433</v>
      </c>
      <c r="Q81" s="15">
        <f t="shared" si="21"/>
        <v>0.91169977924944812</v>
      </c>
      <c r="R81" s="4">
        <f t="shared" si="107"/>
        <v>745</v>
      </c>
      <c r="S81" s="4">
        <f t="shared" si="112"/>
        <v>523.5</v>
      </c>
      <c r="T81" s="7">
        <f t="shared" si="113"/>
        <v>0.89296375266524519</v>
      </c>
      <c r="U81" s="5">
        <v>43975</v>
      </c>
      <c r="V81" s="9" t="str">
        <f t="shared" si="114"/>
        <v>Sonntag</v>
      </c>
      <c r="W81" s="12">
        <v>431</v>
      </c>
      <c r="X81" s="15">
        <v>0.94</v>
      </c>
      <c r="Y81" s="15">
        <v>0.93</v>
      </c>
      <c r="Z81" s="4">
        <f t="shared" si="91"/>
        <v>462.28571428571428</v>
      </c>
      <c r="AA81" s="8">
        <f t="shared" si="92"/>
        <v>0.83531233866804333</v>
      </c>
      <c r="AB81" s="4">
        <f t="shared" si="115"/>
        <v>516.18378453769378</v>
      </c>
      <c r="AC81" s="8">
        <f t="shared" si="116"/>
        <v>0.93270172735257006</v>
      </c>
      <c r="AD81" s="4">
        <f t="shared" si="76"/>
        <v>479.57142857142856</v>
      </c>
      <c r="AE81" s="8">
        <f t="shared" si="117"/>
        <v>0.82319764590485534</v>
      </c>
      <c r="AF81" s="4">
        <f t="shared" si="118"/>
        <v>497.04086034393089</v>
      </c>
      <c r="AG81" s="8">
        <f t="shared" si="119"/>
        <v>0.85318440961439834</v>
      </c>
      <c r="AH81" s="4">
        <f t="shared" si="122"/>
        <v>429.42857142857144</v>
      </c>
      <c r="AI81" s="8">
        <f t="shared" si="123"/>
        <v>0.89838613269575618</v>
      </c>
      <c r="AJ81" s="15">
        <f t="shared" si="67"/>
        <v>2.0000000000000018E-2</v>
      </c>
      <c r="AK81" s="15">
        <f t="shared" si="68"/>
        <v>0</v>
      </c>
      <c r="AL81" s="15">
        <f t="shared" si="28"/>
        <v>7.4687661331956701E-2</v>
      </c>
      <c r="AM81" s="15">
        <f t="shared" si="103"/>
        <v>2.2701727352570034E-2</v>
      </c>
      <c r="AN81" s="15">
        <f t="shared" si="104"/>
        <v>2.9999999999999916E-2</v>
      </c>
      <c r="AO81" s="15">
        <f t="shared" si="105"/>
        <v>5.6815590385601689E-2</v>
      </c>
      <c r="AP81" s="15">
        <f t="shared" si="33"/>
        <v>41</v>
      </c>
      <c r="AQ81" s="15">
        <f t="shared" si="124"/>
        <v>14.714285714285666</v>
      </c>
      <c r="AR81" s="15">
        <f t="shared" si="34"/>
        <v>102.71428571428572</v>
      </c>
      <c r="AS81" s="15">
        <f t="shared" si="88"/>
        <v>48.816215462306218</v>
      </c>
    </row>
    <row r="82" spans="1:45" x14ac:dyDescent="0.4">
      <c r="A82" s="10">
        <v>43972</v>
      </c>
      <c r="B82" s="30">
        <v>80</v>
      </c>
      <c r="C82" s="11" t="str">
        <f t="shared" si="111"/>
        <v>Donnerstag</v>
      </c>
      <c r="D82">
        <v>390</v>
      </c>
      <c r="E82">
        <v>364</v>
      </c>
      <c r="F82">
        <v>417</v>
      </c>
      <c r="G82">
        <v>510</v>
      </c>
      <c r="H82">
        <v>481</v>
      </c>
      <c r="I82">
        <v>539</v>
      </c>
      <c r="J82">
        <v>0.93</v>
      </c>
      <c r="K82">
        <v>0.89</v>
      </c>
      <c r="L82">
        <v>0.96</v>
      </c>
      <c r="M82">
        <v>0.85</v>
      </c>
      <c r="N82">
        <v>0.83</v>
      </c>
      <c r="O82">
        <v>0.87</v>
      </c>
      <c r="P82" s="12">
        <f t="shared" si="62"/>
        <v>531</v>
      </c>
      <c r="Q82" s="15">
        <f t="shared" si="21"/>
        <v>0.85029791459781523</v>
      </c>
      <c r="R82" s="4">
        <f t="shared" si="107"/>
        <v>460</v>
      </c>
      <c r="S82" s="4">
        <f t="shared" si="112"/>
        <v>509.75</v>
      </c>
      <c r="T82" s="7">
        <f t="shared" si="113"/>
        <v>0.92555605991829326</v>
      </c>
      <c r="U82" s="5">
        <v>43976</v>
      </c>
      <c r="V82" s="9" t="str">
        <f t="shared" si="114"/>
        <v>Montag</v>
      </c>
      <c r="W82" s="12">
        <v>289</v>
      </c>
      <c r="X82" s="15">
        <v>0.83</v>
      </c>
      <c r="Y82" s="15">
        <v>0.84</v>
      </c>
      <c r="Z82" s="4">
        <f t="shared" si="91"/>
        <v>451.71428571428572</v>
      </c>
      <c r="AA82" s="8">
        <f t="shared" si="92"/>
        <v>0.82087227414330211</v>
      </c>
      <c r="AB82" s="4">
        <f t="shared" si="115"/>
        <v>495.19389664653517</v>
      </c>
      <c r="AC82" s="8">
        <f t="shared" si="116"/>
        <v>0.89988506659546885</v>
      </c>
      <c r="AD82" s="4">
        <f t="shared" si="76"/>
        <v>423.57142857142856</v>
      </c>
      <c r="AE82" s="8">
        <f t="shared" si="117"/>
        <v>0.75522159959246049</v>
      </c>
      <c r="AF82" s="4">
        <f t="shared" si="118"/>
        <v>484.35194868221203</v>
      </c>
      <c r="AG82" s="8">
        <f t="shared" si="119"/>
        <v>0.86359236902075498</v>
      </c>
      <c r="AH82" s="4">
        <f t="shared" ref="AH82:AH84" si="125">AD89</f>
        <v>435.28571428571428</v>
      </c>
      <c r="AI82" s="8">
        <f t="shared" ref="AI82:AI84" si="126">AH82/AH78</f>
        <v>0.95189003436426112</v>
      </c>
      <c r="AJ82" s="15">
        <f t="shared" si="67"/>
        <v>8.0000000000000071E-2</v>
      </c>
      <c r="AK82" s="15">
        <f t="shared" si="68"/>
        <v>0</v>
      </c>
      <c r="AL82" s="15">
        <f t="shared" si="28"/>
        <v>2.9127725856697873E-2</v>
      </c>
      <c r="AM82" s="15">
        <f t="shared" si="103"/>
        <v>4.9885066595468874E-2</v>
      </c>
      <c r="AN82" s="15">
        <f t="shared" si="104"/>
        <v>2.0000000000000018E-2</v>
      </c>
      <c r="AO82" s="15">
        <f t="shared" si="105"/>
        <v>1.3592369020755002E-2</v>
      </c>
      <c r="AP82" s="15">
        <f t="shared" si="33"/>
        <v>120</v>
      </c>
      <c r="AQ82" s="15">
        <f t="shared" si="124"/>
        <v>141</v>
      </c>
      <c r="AR82" s="15">
        <f t="shared" si="34"/>
        <v>61.714285714285722</v>
      </c>
      <c r="AS82" s="15">
        <f t="shared" si="88"/>
        <v>105.19389664653517</v>
      </c>
    </row>
    <row r="83" spans="1:45" x14ac:dyDescent="0.4">
      <c r="A83" s="10">
        <v>43973</v>
      </c>
      <c r="B83" s="30">
        <v>81</v>
      </c>
      <c r="C83" s="11" t="str">
        <f t="shared" si="111"/>
        <v>Freitag</v>
      </c>
      <c r="D83">
        <v>387</v>
      </c>
      <c r="E83">
        <v>366</v>
      </c>
      <c r="F83">
        <v>412</v>
      </c>
      <c r="G83">
        <v>453</v>
      </c>
      <c r="H83">
        <v>426</v>
      </c>
      <c r="I83">
        <v>480</v>
      </c>
      <c r="J83">
        <v>0.79</v>
      </c>
      <c r="K83">
        <v>0.76</v>
      </c>
      <c r="L83">
        <v>0.82</v>
      </c>
      <c r="M83">
        <v>0.84</v>
      </c>
      <c r="N83">
        <v>0.82</v>
      </c>
      <c r="O83">
        <v>0.86</v>
      </c>
      <c r="P83" s="12">
        <f t="shared" si="62"/>
        <v>489.28571428571428</v>
      </c>
      <c r="Q83" s="15">
        <f t="shared" ref="Q83" si="127">P84/P80</f>
        <v>0.83531233866804333</v>
      </c>
      <c r="R83" s="4">
        <f t="shared" si="107"/>
        <v>638</v>
      </c>
      <c r="S83" s="4">
        <f t="shared" si="112"/>
        <v>452.5</v>
      </c>
      <c r="T83" s="7">
        <f t="shared" si="113"/>
        <v>0.7890148212728858</v>
      </c>
      <c r="U83" s="5">
        <v>43977</v>
      </c>
      <c r="V83" s="9" t="str">
        <f t="shared" si="114"/>
        <v>Dienstag</v>
      </c>
      <c r="W83" s="12">
        <v>432</v>
      </c>
      <c r="X83" s="15">
        <v>0.7</v>
      </c>
      <c r="Y83" s="15">
        <v>0.78</v>
      </c>
      <c r="Z83" s="4">
        <f t="shared" ref="Z83" si="128">AVERAGE(D80:D86)</f>
        <v>430.42857142857144</v>
      </c>
      <c r="AA83" s="8">
        <f t="shared" ref="AA83" si="129">Z83/Z79</f>
        <v>0.81059994619316655</v>
      </c>
      <c r="AB83" s="4">
        <f t="shared" si="115"/>
        <v>432.28107489629849</v>
      </c>
      <c r="AC83" s="8">
        <f t="shared" si="116"/>
        <v>0.81408865328869773</v>
      </c>
      <c r="AD83" s="4">
        <f t="shared" si="76"/>
        <v>463.71428571428572</v>
      </c>
      <c r="AE83" s="8">
        <f t="shared" si="117"/>
        <v>0.83810999225406657</v>
      </c>
      <c r="AF83" s="4">
        <f t="shared" si="118"/>
        <v>509.49875982268748</v>
      </c>
      <c r="AG83" s="8">
        <f t="shared" si="119"/>
        <v>0.92086013910632891</v>
      </c>
      <c r="AH83" s="4">
        <f t="shared" si="125"/>
        <v>401.85714285714283</v>
      </c>
      <c r="AI83" s="8">
        <f t="shared" si="126"/>
        <v>0.86687211093990757</v>
      </c>
      <c r="AJ83" s="15">
        <f t="shared" si="67"/>
        <v>4.9999999999999933E-2</v>
      </c>
      <c r="AK83" s="15">
        <f t="shared" si="68"/>
        <v>0</v>
      </c>
      <c r="AL83" s="15">
        <f t="shared" si="28"/>
        <v>2.9400053806833415E-2</v>
      </c>
      <c r="AM83" s="15">
        <f t="shared" si="103"/>
        <v>2.5911346711302241E-2</v>
      </c>
      <c r="AN83" s="15">
        <f t="shared" si="104"/>
        <v>0.14000000000000001</v>
      </c>
      <c r="AO83" s="15">
        <f t="shared" si="105"/>
        <v>8.0860139106328943E-2</v>
      </c>
      <c r="AP83" s="15">
        <f t="shared" si="33"/>
        <v>66</v>
      </c>
      <c r="AQ83" s="15">
        <f t="shared" si="124"/>
        <v>102.28571428571428</v>
      </c>
      <c r="AR83" s="15">
        <f t="shared" si="34"/>
        <v>43.428571428571445</v>
      </c>
      <c r="AS83" s="15">
        <f t="shared" si="88"/>
        <v>45.281074896298492</v>
      </c>
    </row>
    <row r="84" spans="1:45" x14ac:dyDescent="0.4">
      <c r="A84" s="10">
        <v>43974</v>
      </c>
      <c r="B84" s="30">
        <v>82</v>
      </c>
      <c r="C84" s="11" t="str">
        <f t="shared" si="111"/>
        <v>Samstag</v>
      </c>
      <c r="D84">
        <v>365</v>
      </c>
      <c r="E84">
        <v>341</v>
      </c>
      <c r="F84">
        <v>398</v>
      </c>
      <c r="G84">
        <v>427</v>
      </c>
      <c r="H84">
        <v>401</v>
      </c>
      <c r="I84">
        <v>456</v>
      </c>
      <c r="J84">
        <v>0.82</v>
      </c>
      <c r="K84">
        <v>0.78</v>
      </c>
      <c r="L84">
        <v>0.86</v>
      </c>
      <c r="M84">
        <v>0.82</v>
      </c>
      <c r="N84">
        <v>0.8</v>
      </c>
      <c r="O84">
        <v>0.84</v>
      </c>
      <c r="P84" s="12">
        <f t="shared" ref="P84:P93" si="130">AVERAGE(D78:D84)</f>
        <v>462.28571428571428</v>
      </c>
      <c r="Q84" s="15">
        <f t="shared" ref="Q84:Q94" si="131">P85/P81</f>
        <v>0.82087227414330211</v>
      </c>
      <c r="R84" s="4">
        <f t="shared" si="107"/>
        <v>431</v>
      </c>
      <c r="S84" s="4">
        <f t="shared" si="112"/>
        <v>426.75</v>
      </c>
      <c r="T84" s="7">
        <f t="shared" si="113"/>
        <v>0.81949111857897261</v>
      </c>
      <c r="U84" s="5">
        <v>43978</v>
      </c>
      <c r="V84" s="9" t="str">
        <f t="shared" si="114"/>
        <v>Mittwoch</v>
      </c>
      <c r="W84" s="12">
        <v>362</v>
      </c>
      <c r="X84" s="15">
        <v>0.68</v>
      </c>
      <c r="Y84" s="15">
        <v>0.76</v>
      </c>
      <c r="Z84" s="4">
        <f t="shared" ref="Z84" si="132">AVERAGE(D81:D87)</f>
        <v>425.71428571428572</v>
      </c>
      <c r="AA84" s="8">
        <f t="shared" ref="AA84" si="133">Z84/Z80</f>
        <v>0.87007299270072991</v>
      </c>
      <c r="AB84" s="4">
        <f t="shared" si="115"/>
        <v>403.27795394735364</v>
      </c>
      <c r="AC84" s="8">
        <f t="shared" si="116"/>
        <v>0.82421771609678118</v>
      </c>
      <c r="AD84" s="4">
        <f t="shared" ref="AD84" si="134">AVERAGE(W81:W87)</f>
        <v>478</v>
      </c>
      <c r="AE84" s="8">
        <f t="shared" ref="AE84" si="135">AD84/AD80</f>
        <v>0.88238396624472581</v>
      </c>
      <c r="AF84" s="4">
        <f t="shared" si="118"/>
        <v>403.59508502567604</v>
      </c>
      <c r="AG84" s="8">
        <f t="shared" si="119"/>
        <v>0.74503312109170161</v>
      </c>
      <c r="AH84" s="4">
        <f t="shared" si="125"/>
        <v>354.57142857142856</v>
      </c>
      <c r="AI84" s="8">
        <f t="shared" si="126"/>
        <v>0.8202247191011236</v>
      </c>
      <c r="AJ84" s="15">
        <f t="shared" si="67"/>
        <v>0</v>
      </c>
      <c r="AK84" s="15">
        <f t="shared" si="68"/>
        <v>0</v>
      </c>
      <c r="AL84" s="15">
        <f t="shared" si="28"/>
        <v>5.0072992700729957E-2</v>
      </c>
      <c r="AM84" s="15">
        <f t="shared" ref="AM84" si="136">ABS(AC84-$M84)</f>
        <v>4.2177160967812322E-3</v>
      </c>
      <c r="AN84" s="15">
        <f t="shared" ref="AN84" si="137">ABS(X84-$M84)</f>
        <v>0.1399999999999999</v>
      </c>
      <c r="AO84" s="15">
        <f t="shared" ref="AO84" si="138">ABS(AG84-$M84)</f>
        <v>7.496687890829834E-2</v>
      </c>
      <c r="AP84" s="15">
        <f t="shared" si="33"/>
        <v>62</v>
      </c>
      <c r="AQ84" s="15">
        <f t="shared" si="124"/>
        <v>97.285714285714278</v>
      </c>
      <c r="AR84" s="15">
        <f t="shared" si="34"/>
        <v>60.714285714285722</v>
      </c>
      <c r="AS84" s="15">
        <f t="shared" si="88"/>
        <v>38.277953947353637</v>
      </c>
    </row>
    <row r="85" spans="1:45" x14ac:dyDescent="0.4">
      <c r="A85" s="10">
        <v>43975</v>
      </c>
      <c r="B85" s="30">
        <v>83</v>
      </c>
      <c r="C85" s="11" t="str">
        <f t="shared" si="111"/>
        <v>Sonntag</v>
      </c>
      <c r="D85">
        <v>371</v>
      </c>
      <c r="E85">
        <v>344</v>
      </c>
      <c r="F85">
        <v>399</v>
      </c>
      <c r="G85">
        <v>378</v>
      </c>
      <c r="H85">
        <v>353</v>
      </c>
      <c r="I85">
        <v>406</v>
      </c>
      <c r="J85">
        <v>0.72</v>
      </c>
      <c r="K85">
        <v>0.69</v>
      </c>
      <c r="L85">
        <v>0.76</v>
      </c>
      <c r="M85">
        <v>0.81</v>
      </c>
      <c r="N85">
        <v>0.79</v>
      </c>
      <c r="O85">
        <v>0.83</v>
      </c>
      <c r="P85" s="12">
        <f t="shared" si="130"/>
        <v>451.71428571428572</v>
      </c>
      <c r="Q85" s="15">
        <f t="shared" si="131"/>
        <v>0.81059994619316655</v>
      </c>
      <c r="R85" s="4">
        <f t="shared" si="107"/>
        <v>289</v>
      </c>
      <c r="S85" s="4">
        <f t="shared" si="112"/>
        <v>378.25</v>
      </c>
      <c r="T85" s="7">
        <f t="shared" si="113"/>
        <v>0.72254059216809929</v>
      </c>
      <c r="U85" s="5">
        <v>43979</v>
      </c>
      <c r="V85" s="9" t="str">
        <f t="shared" si="114"/>
        <v>Donnerstag</v>
      </c>
      <c r="W85" s="12">
        <v>353</v>
      </c>
      <c r="X85" s="15">
        <v>0.61</v>
      </c>
      <c r="Y85" s="15">
        <v>0.78</v>
      </c>
      <c r="Z85" s="4">
        <f t="shared" ref="Z85" si="139">AVERAGE(D82:D88)</f>
        <v>409.57142857142856</v>
      </c>
      <c r="AA85" s="8">
        <f t="shared" ref="AA85" si="140">Z85/Z81</f>
        <v>0.8859703337453646</v>
      </c>
      <c r="AB85" s="4">
        <f t="shared" si="115"/>
        <v>382.90785150982344</v>
      </c>
      <c r="AC85" s="8">
        <f t="shared" si="116"/>
        <v>0.82829263305586032</v>
      </c>
      <c r="AD85" s="4">
        <f t="shared" ref="AD85" si="141">AVERAGE(W82:W88)</f>
        <v>457.28571428571428</v>
      </c>
      <c r="AE85" s="8">
        <f t="shared" ref="AE85" si="142">AD85/AD81</f>
        <v>0.9535299374441466</v>
      </c>
      <c r="AF85" s="4">
        <f t="shared" si="118"/>
        <v>338.78383651745378</v>
      </c>
      <c r="AG85" s="8">
        <f t="shared" si="119"/>
        <v>0.70643040084068409</v>
      </c>
      <c r="AH85" s="4">
        <f t="shared" ref="AH85:AH87" si="143">AD92</f>
        <v>356.71428571428572</v>
      </c>
      <c r="AI85" s="8">
        <f t="shared" ref="AI85:AI87" si="144">AH85/AH81</f>
        <v>0.83067198935462405</v>
      </c>
      <c r="AJ85" s="15">
        <f t="shared" si="67"/>
        <v>9.000000000000008E-2</v>
      </c>
      <c r="AK85" s="15">
        <f t="shared" si="68"/>
        <v>0</v>
      </c>
      <c r="AL85" s="15">
        <f t="shared" si="28"/>
        <v>7.5970333745364549E-2</v>
      </c>
      <c r="AM85" s="15">
        <f t="shared" ref="AM85:AM86" si="145">ABS(AC85-$M85)</f>
        <v>1.8292633055860263E-2</v>
      </c>
      <c r="AN85" s="15">
        <f t="shared" ref="AN85:AN86" si="146">ABS(X85-$M85)</f>
        <v>0.20000000000000007</v>
      </c>
      <c r="AO85" s="15">
        <f t="shared" ref="AO85:AO86" si="147">ABS(AG85-$M85)</f>
        <v>0.10356959915931596</v>
      </c>
      <c r="AP85" s="15">
        <f t="shared" si="33"/>
        <v>7</v>
      </c>
      <c r="AQ85" s="15">
        <f t="shared" si="124"/>
        <v>80.714285714285722</v>
      </c>
      <c r="AR85" s="15">
        <f t="shared" si="34"/>
        <v>38.571428571428555</v>
      </c>
      <c r="AS85" s="15">
        <f t="shared" si="88"/>
        <v>11.907851509823445</v>
      </c>
    </row>
    <row r="86" spans="1:45" x14ac:dyDescent="0.4">
      <c r="A86" s="10">
        <v>43976</v>
      </c>
      <c r="B86" s="30">
        <v>84</v>
      </c>
      <c r="C86" s="11" t="str">
        <f t="shared" ref="C86:C87" si="148">TEXT(A86,"TTTT")</f>
        <v>Montag</v>
      </c>
      <c r="D86">
        <v>467</v>
      </c>
      <c r="E86">
        <v>445</v>
      </c>
      <c r="F86">
        <v>492</v>
      </c>
      <c r="G86">
        <v>398</v>
      </c>
      <c r="H86">
        <v>374</v>
      </c>
      <c r="I86">
        <v>425</v>
      </c>
      <c r="J86">
        <v>0.78</v>
      </c>
      <c r="K86">
        <v>0.75</v>
      </c>
      <c r="L86">
        <v>0.81</v>
      </c>
      <c r="M86">
        <v>0.87</v>
      </c>
      <c r="N86">
        <v>0.85</v>
      </c>
      <c r="O86">
        <v>0.89</v>
      </c>
      <c r="P86" s="12">
        <f t="shared" si="130"/>
        <v>430.42857142857144</v>
      </c>
      <c r="Q86" s="15">
        <f t="shared" si="131"/>
        <v>0.87007299270072991</v>
      </c>
      <c r="R86" s="4">
        <f t="shared" ref="R86:R89" si="149">W83</f>
        <v>432</v>
      </c>
      <c r="S86" s="4">
        <f t="shared" ref="S86" si="150">AVERAGE(D83:D86)</f>
        <v>397.5</v>
      </c>
      <c r="T86" s="7">
        <f t="shared" ref="T86" si="151">S86/S82</f>
        <v>0.77979401667484061</v>
      </c>
      <c r="U86" s="5">
        <v>43980</v>
      </c>
      <c r="V86" s="9" t="str">
        <f t="shared" ref="V86:V87" si="152">TEXT(U86,"TTTT")</f>
        <v>Freitag</v>
      </c>
      <c r="W86" s="12">
        <v>741</v>
      </c>
      <c r="X86" s="15">
        <v>0.85</v>
      </c>
      <c r="Y86" s="15">
        <v>0.85</v>
      </c>
      <c r="Z86" s="4">
        <f t="shared" ref="Z86" si="153">AVERAGE(D83:D89)</f>
        <v>408.14285714285717</v>
      </c>
      <c r="AA86" s="8">
        <f t="shared" ref="AA86" si="154">Z86/Z82</f>
        <v>0.90354206198608478</v>
      </c>
      <c r="AB86" s="4">
        <f t="shared" ref="AB86" si="155">AVERAGE(D83:D86,AA83^1.75*D80,AA83^1.75*D81,AA83^1.75*D82)</f>
        <v>367.91553062316655</v>
      </c>
      <c r="AC86" s="8">
        <f t="shared" ref="AC86" si="156">AB86/Z82</f>
        <v>0.81448725944407518</v>
      </c>
      <c r="AD86" s="4">
        <f t="shared" ref="AD86" si="157">AVERAGE(W83:W89)</f>
        <v>463.57142857142856</v>
      </c>
      <c r="AE86" s="8">
        <f t="shared" ref="AE86" si="158">AD86/AD82</f>
        <v>1.0944350758853287</v>
      </c>
      <c r="AF86" s="4">
        <f t="shared" ref="AF86" si="159">AVERAGE(W83:W86,AE83^1.75*W80,AE83^1.75*W81,AE83^1.75*W82)</f>
        <v>412.13675536813753</v>
      </c>
      <c r="AG86" s="8">
        <f t="shared" ref="AG86" si="160">AF86/AD82</f>
        <v>0.9730041442080819</v>
      </c>
      <c r="AH86" s="4">
        <f t="shared" si="143"/>
        <v>339.71428571428572</v>
      </c>
      <c r="AI86" s="8">
        <f t="shared" si="144"/>
        <v>0.78043977682966859</v>
      </c>
      <c r="AJ86" s="15">
        <f t="shared" si="67"/>
        <v>8.9999999999999969E-2</v>
      </c>
      <c r="AK86" s="15">
        <f t="shared" si="68"/>
        <v>0</v>
      </c>
      <c r="AL86" s="15">
        <f t="shared" si="28"/>
        <v>3.3542061986084781E-2</v>
      </c>
      <c r="AM86" s="15">
        <f t="shared" si="145"/>
        <v>5.5512740555924811E-2</v>
      </c>
      <c r="AN86" s="15">
        <f t="shared" si="146"/>
        <v>2.0000000000000018E-2</v>
      </c>
      <c r="AO86" s="15">
        <f t="shared" si="147"/>
        <v>0.1030041442080819</v>
      </c>
      <c r="AP86" s="15">
        <f t="shared" si="33"/>
        <v>69</v>
      </c>
      <c r="AQ86" s="15">
        <f t="shared" si="124"/>
        <v>36.571428571428555</v>
      </c>
      <c r="AR86" s="15">
        <f t="shared" si="34"/>
        <v>58.857142857142833</v>
      </c>
      <c r="AS86" s="15">
        <f t="shared" si="88"/>
        <v>99.084469376833454</v>
      </c>
    </row>
    <row r="87" spans="1:45" x14ac:dyDescent="0.4">
      <c r="A87" s="10">
        <v>43977</v>
      </c>
      <c r="B87" s="30">
        <v>85</v>
      </c>
      <c r="C87" s="11" t="str">
        <f t="shared" si="148"/>
        <v>Dienstag</v>
      </c>
      <c r="D87">
        <v>435</v>
      </c>
      <c r="E87">
        <v>408</v>
      </c>
      <c r="F87">
        <v>462</v>
      </c>
      <c r="G87">
        <v>410</v>
      </c>
      <c r="H87">
        <v>384</v>
      </c>
      <c r="I87">
        <v>438</v>
      </c>
      <c r="J87">
        <v>0.91</v>
      </c>
      <c r="K87">
        <v>0.86</v>
      </c>
      <c r="L87">
        <v>0.94</v>
      </c>
      <c r="M87">
        <v>0.89</v>
      </c>
      <c r="N87">
        <v>0.87</v>
      </c>
      <c r="O87">
        <v>0.91</v>
      </c>
      <c r="P87" s="12">
        <f t="shared" si="130"/>
        <v>425.71428571428572</v>
      </c>
      <c r="Q87" s="15">
        <f t="shared" si="131"/>
        <v>0.8859703337453646</v>
      </c>
      <c r="R87" s="4">
        <f t="shared" si="149"/>
        <v>362</v>
      </c>
      <c r="S87" s="4">
        <f t="shared" ref="S87:S89" si="161">AVERAGE(D84:D87)</f>
        <v>409.5</v>
      </c>
      <c r="T87" s="7">
        <f t="shared" ref="T87:T89" si="162">S87/S83</f>
        <v>0.90497237569060773</v>
      </c>
      <c r="U87" s="5">
        <v>43981</v>
      </c>
      <c r="V87" s="9" t="str">
        <f t="shared" si="152"/>
        <v>Samstag</v>
      </c>
      <c r="W87" s="12">
        <v>738</v>
      </c>
      <c r="X87" s="15">
        <v>1.03</v>
      </c>
      <c r="Y87" s="15">
        <v>0.95</v>
      </c>
      <c r="Z87" s="4">
        <f t="shared" ref="Z87:Z88" si="163">AVERAGE(D84:D90)</f>
        <v>402.28571428571428</v>
      </c>
      <c r="AA87" s="8">
        <f t="shared" ref="AA87:AA88" si="164">Z87/Z83</f>
        <v>0.93461666113508124</v>
      </c>
      <c r="AB87" s="4">
        <f t="shared" ref="AB87" si="165">AVERAGE(D84:D87,AA84^1.75*D81,AA84^1.75*D82,AA84^1.75*D83)</f>
        <v>384.2716068222806</v>
      </c>
      <c r="AC87" s="8">
        <f t="shared" ref="AC87" si="166">AB87/Z83</f>
        <v>0.89276510048322744</v>
      </c>
      <c r="AD87" s="4">
        <f t="shared" ref="AD87" si="167">AVERAGE(W84:W90)</f>
        <v>432.28571428571428</v>
      </c>
      <c r="AE87" s="8">
        <f t="shared" ref="AE87" si="168">AD87/AD83</f>
        <v>0.93222427603203939</v>
      </c>
      <c r="AF87" s="4">
        <f t="shared" ref="AF87" si="169">AVERAGE(W84:W87,AE84^1.75*W81,AE84^1.75*W82,AE84^1.75*W83)</f>
        <v>445.63581573541472</v>
      </c>
      <c r="AG87" s="8">
        <f t="shared" ref="AG87" si="170">AF87/AD83</f>
        <v>0.96101377392110388</v>
      </c>
      <c r="AH87" s="4">
        <f t="shared" si="143"/>
        <v>359.28571428571428</v>
      </c>
      <c r="AI87" s="8">
        <f t="shared" si="144"/>
        <v>0.89406327763953075</v>
      </c>
      <c r="AJ87" s="15">
        <f t="shared" si="67"/>
        <v>2.0000000000000018E-2</v>
      </c>
      <c r="AK87" s="15">
        <f t="shared" si="68"/>
        <v>0</v>
      </c>
      <c r="AL87" s="15">
        <f t="shared" si="28"/>
        <v>4.4616661135081226E-2</v>
      </c>
      <c r="AM87" s="15">
        <f t="shared" ref="AM87:AM89" si="171">ABS(AC87-$M87)</f>
        <v>2.7651004832274229E-3</v>
      </c>
      <c r="AN87" s="15">
        <f t="shared" ref="AN87:AN89" si="172">ABS(X87-$M87)</f>
        <v>0.14000000000000001</v>
      </c>
      <c r="AO87" s="15">
        <f t="shared" ref="AO87:AO89" si="173">ABS(AG87-$M87)</f>
        <v>7.1013773921103862E-2</v>
      </c>
      <c r="AP87" s="15">
        <f t="shared" ref="AP87:AP98" si="174">ABS(G87-$D87)</f>
        <v>25</v>
      </c>
      <c r="AQ87" s="15">
        <f t="shared" ref="AQ87:AQ98" si="175">ABS(P87-$D87)</f>
        <v>9.2857142857142776</v>
      </c>
      <c r="AR87" s="15">
        <f t="shared" ref="AR87:AR98" si="176">ABS(Z87-$D87)</f>
        <v>32.714285714285722</v>
      </c>
      <c r="AS87" s="15">
        <f t="shared" si="88"/>
        <v>50.728393177719397</v>
      </c>
    </row>
    <row r="88" spans="1:45" x14ac:dyDescent="0.4">
      <c r="A88" s="10">
        <v>43978</v>
      </c>
      <c r="B88" s="30">
        <v>86</v>
      </c>
      <c r="C88" s="11" t="str">
        <f t="shared" ref="C88:C89" si="177">TEXT(A88,"TTTT")</f>
        <v>Mittwoch</v>
      </c>
      <c r="D88">
        <v>452</v>
      </c>
      <c r="E88">
        <v>423</v>
      </c>
      <c r="F88">
        <v>481</v>
      </c>
      <c r="G88">
        <v>431</v>
      </c>
      <c r="H88">
        <v>405</v>
      </c>
      <c r="I88">
        <v>458</v>
      </c>
      <c r="J88">
        <v>1.01</v>
      </c>
      <c r="K88">
        <v>0.96</v>
      </c>
      <c r="L88">
        <v>1.05</v>
      </c>
      <c r="M88">
        <v>0.9</v>
      </c>
      <c r="N88">
        <v>0.88</v>
      </c>
      <c r="O88">
        <v>0.92</v>
      </c>
      <c r="P88" s="12">
        <f t="shared" si="130"/>
        <v>409.57142857142856</v>
      </c>
      <c r="Q88" s="15">
        <f t="shared" si="131"/>
        <v>0.90354206198608478</v>
      </c>
      <c r="R88" s="4">
        <f t="shared" si="149"/>
        <v>353</v>
      </c>
      <c r="S88" s="4">
        <f t="shared" si="161"/>
        <v>431.25</v>
      </c>
      <c r="T88" s="7">
        <f t="shared" si="162"/>
        <v>1.0105448154657293</v>
      </c>
      <c r="U88" s="5">
        <v>43982</v>
      </c>
      <c r="V88" s="9" t="str">
        <f t="shared" ref="V88:V89" si="178">TEXT(U88,"TTTT")</f>
        <v>Sonntag</v>
      </c>
      <c r="W88" s="12">
        <v>286</v>
      </c>
      <c r="X88" s="15">
        <v>1.04</v>
      </c>
      <c r="Y88" s="15">
        <v>0.9</v>
      </c>
      <c r="Z88" s="4">
        <f t="shared" si="163"/>
        <v>391.71428571428572</v>
      </c>
      <c r="AA88" s="8">
        <f t="shared" si="164"/>
        <v>0.92013422818791946</v>
      </c>
      <c r="AB88" s="4">
        <f t="shared" ref="AB88" si="179">AVERAGE(D85:D88,AA85^1.75*D82,AA85^1.75*D83,AA85^1.75*D84)</f>
        <v>378.42179301427456</v>
      </c>
      <c r="AC88" s="8">
        <f t="shared" ref="AC88" si="180">AB88/Z84</f>
        <v>0.88891025204695362</v>
      </c>
      <c r="AD88" s="4">
        <f t="shared" ref="AD88" si="181">AVERAGE(W85:W91)</f>
        <v>429.42857142857144</v>
      </c>
      <c r="AE88" s="8">
        <f t="shared" ref="AE88" si="182">AD88/AD84</f>
        <v>0.89838613269575618</v>
      </c>
      <c r="AF88" s="4">
        <f t="shared" ref="AF88:AF90" si="183">AVERAGE(W85:W88,AE85^1.75*W82,AE85^1.75*W83,AE85^1.75*W84)</f>
        <v>444.92405985775019</v>
      </c>
      <c r="AG88" s="8">
        <f t="shared" ref="AG88:AG90" si="184">AF88/AD84</f>
        <v>0.93080347250575357</v>
      </c>
      <c r="AH88" s="4">
        <f t="shared" ref="AH88:AH91" si="185">AD95</f>
        <v>355.85714285714283</v>
      </c>
      <c r="AI88" s="8">
        <f t="shared" ref="AI88:AI91" si="186">AH88/AH84</f>
        <v>1.0036261079774376</v>
      </c>
      <c r="AJ88" s="15">
        <f t="shared" si="67"/>
        <v>0.10999999999999999</v>
      </c>
      <c r="AK88" s="15">
        <f t="shared" si="68"/>
        <v>0</v>
      </c>
      <c r="AL88" s="15">
        <f t="shared" si="28"/>
        <v>2.0134228187919434E-2</v>
      </c>
      <c r="AM88" s="15">
        <f t="shared" si="171"/>
        <v>1.1089747953046403E-2</v>
      </c>
      <c r="AN88" s="15">
        <f t="shared" si="172"/>
        <v>0.14000000000000001</v>
      </c>
      <c r="AO88" s="15">
        <f t="shared" si="173"/>
        <v>3.0803472505753549E-2</v>
      </c>
      <c r="AP88" s="15">
        <f t="shared" si="174"/>
        <v>21</v>
      </c>
      <c r="AQ88" s="15">
        <f t="shared" si="175"/>
        <v>42.428571428571445</v>
      </c>
      <c r="AR88" s="15">
        <f t="shared" si="176"/>
        <v>60.285714285714278</v>
      </c>
      <c r="AS88" s="15">
        <f t="shared" si="88"/>
        <v>73.578206985725444</v>
      </c>
    </row>
    <row r="89" spans="1:45" x14ac:dyDescent="0.4">
      <c r="A89" s="10">
        <v>43979</v>
      </c>
      <c r="B89" s="30">
        <v>87</v>
      </c>
      <c r="C89" s="11" t="str">
        <f t="shared" si="177"/>
        <v>Donnerstag</v>
      </c>
      <c r="D89">
        <v>380</v>
      </c>
      <c r="E89">
        <v>357</v>
      </c>
      <c r="F89">
        <v>404</v>
      </c>
      <c r="G89">
        <v>433</v>
      </c>
      <c r="H89">
        <v>408</v>
      </c>
      <c r="I89">
        <v>460</v>
      </c>
      <c r="J89">
        <v>1.1499999999999999</v>
      </c>
      <c r="K89">
        <v>1.0900000000000001</v>
      </c>
      <c r="L89">
        <v>1.2</v>
      </c>
      <c r="M89">
        <v>0.93</v>
      </c>
      <c r="N89">
        <v>0.91</v>
      </c>
      <c r="O89">
        <v>0.96</v>
      </c>
      <c r="P89" s="12">
        <f t="shared" si="130"/>
        <v>408.14285714285717</v>
      </c>
      <c r="Q89" s="15">
        <f t="shared" si="131"/>
        <v>0.93461666113508124</v>
      </c>
      <c r="R89" s="4">
        <f t="shared" si="149"/>
        <v>741</v>
      </c>
      <c r="S89" s="4">
        <f t="shared" si="161"/>
        <v>433.5</v>
      </c>
      <c r="T89" s="7">
        <f t="shared" si="162"/>
        <v>1.146067415730337</v>
      </c>
      <c r="U89" s="5">
        <v>43983</v>
      </c>
      <c r="V89" s="9" t="str">
        <f t="shared" si="178"/>
        <v>Montag</v>
      </c>
      <c r="W89" s="12">
        <v>333</v>
      </c>
      <c r="X89" s="15">
        <v>1.2</v>
      </c>
      <c r="Y89" s="15">
        <v>0.95</v>
      </c>
      <c r="Z89" s="4">
        <f t="shared" ref="Z89:Z90" si="187">AVERAGE(D86:D92)</f>
        <v>377</v>
      </c>
      <c r="AA89" s="8">
        <f t="shared" ref="AA89:AA90" si="188">Z89/Z85</f>
        <v>0.920474363446111</v>
      </c>
      <c r="AB89" s="4">
        <f t="shared" ref="AB89" si="189">AVERAGE(D86:D89,AA86^1.75*D83,AA86^1.75*D84,AA86^1.75*D85)</f>
        <v>382.04996388488632</v>
      </c>
      <c r="AC89" s="8">
        <f t="shared" ref="AC89" si="190">AB89/Z85</f>
        <v>0.93280423690066427</v>
      </c>
      <c r="AD89" s="4">
        <f t="shared" ref="AD89:AD90" si="191">AVERAGE(W86:W92)</f>
        <v>435.28571428571428</v>
      </c>
      <c r="AE89" s="8">
        <f t="shared" ref="AE89:AE90" si="192">AD89/AD85</f>
        <v>0.95189003436426112</v>
      </c>
      <c r="AF89" s="4">
        <f t="shared" si="183"/>
        <v>491.60231556646346</v>
      </c>
      <c r="AG89" s="8">
        <f t="shared" si="184"/>
        <v>1.0750441140160087</v>
      </c>
      <c r="AH89" s="4">
        <f t="shared" si="185"/>
        <v>378.85714285714283</v>
      </c>
      <c r="AI89" s="8">
        <f t="shared" si="186"/>
        <v>1.0620744893872647</v>
      </c>
      <c r="AJ89" s="15">
        <f t="shared" si="67"/>
        <v>0.21999999999999986</v>
      </c>
      <c r="AK89" s="15">
        <f t="shared" si="68"/>
        <v>0</v>
      </c>
      <c r="AL89" s="15">
        <f t="shared" si="28"/>
        <v>9.5256365538890497E-3</v>
      </c>
      <c r="AM89" s="15">
        <f t="shared" si="171"/>
        <v>2.8042369006642254E-3</v>
      </c>
      <c r="AN89" s="15">
        <f t="shared" si="172"/>
        <v>0.26999999999999991</v>
      </c>
      <c r="AO89" s="15">
        <f t="shared" si="173"/>
        <v>0.1450441140160087</v>
      </c>
      <c r="AP89" s="15">
        <f t="shared" si="174"/>
        <v>53</v>
      </c>
      <c r="AQ89" s="15">
        <f t="shared" ref="AQ89:AQ97" si="193">ABS(P89-$D89)</f>
        <v>28.142857142857167</v>
      </c>
      <c r="AR89" s="15">
        <f t="shared" si="176"/>
        <v>3</v>
      </c>
      <c r="AS89" s="15">
        <f t="shared" si="88"/>
        <v>2.0499638848863242</v>
      </c>
    </row>
    <row r="90" spans="1:45" x14ac:dyDescent="0.4">
      <c r="A90" s="10">
        <v>43980</v>
      </c>
      <c r="B90" s="30">
        <v>88</v>
      </c>
      <c r="C90" s="11" t="str">
        <f t="shared" ref="C90:C91" si="194">TEXT(A90,"TTTT")</f>
        <v>Freitag</v>
      </c>
      <c r="D90">
        <v>346</v>
      </c>
      <c r="E90">
        <v>325</v>
      </c>
      <c r="F90">
        <v>374</v>
      </c>
      <c r="G90">
        <v>403</v>
      </c>
      <c r="H90">
        <v>378</v>
      </c>
      <c r="I90">
        <v>430</v>
      </c>
      <c r="J90">
        <v>1.01</v>
      </c>
      <c r="K90">
        <v>0.97</v>
      </c>
      <c r="L90">
        <v>1.06</v>
      </c>
      <c r="M90">
        <v>0.92</v>
      </c>
      <c r="N90">
        <v>0.89</v>
      </c>
      <c r="O90">
        <v>0.94</v>
      </c>
      <c r="P90" s="12">
        <f t="shared" si="130"/>
        <v>402.28571428571428</v>
      </c>
      <c r="Q90" s="15">
        <f t="shared" ref="Q90:Q92" si="195">P91/P87</f>
        <v>0.92013422818791946</v>
      </c>
      <c r="R90" s="4">
        <f t="shared" ref="R90:R91" si="196">W87</f>
        <v>738</v>
      </c>
      <c r="S90" s="4">
        <f t="shared" ref="S90:S91" si="197">AVERAGE(D87:D90)</f>
        <v>403.25</v>
      </c>
      <c r="T90" s="7">
        <f t="shared" ref="T90:T91" si="198">S90/S86</f>
        <v>1.0144654088050316</v>
      </c>
      <c r="U90" s="5">
        <v>43984</v>
      </c>
      <c r="V90" s="9" t="str">
        <f t="shared" ref="V90:V91" si="199">TEXT(U90,"TTTT")</f>
        <v>Dienstag</v>
      </c>
      <c r="W90" s="12">
        <v>213</v>
      </c>
      <c r="X90" s="15">
        <v>0.89</v>
      </c>
      <c r="Y90" s="15">
        <v>0.87</v>
      </c>
      <c r="Z90" s="4">
        <f t="shared" si="187"/>
        <v>357.28571428571428</v>
      </c>
      <c r="AA90" s="8">
        <f t="shared" si="188"/>
        <v>0.87539376968848437</v>
      </c>
      <c r="AB90" s="4">
        <f t="shared" ref="AB90:AB91" si="200">AVERAGE(D87:D90,AA87^1.75*D84,AA87^1.75*D85,AA87^1.75*D86)</f>
        <v>383.10649511693919</v>
      </c>
      <c r="AC90" s="8">
        <f t="shared" ref="AC90:AC91" si="201">AB90/Z86</f>
        <v>0.93865784592879742</v>
      </c>
      <c r="AD90" s="4">
        <f t="shared" si="191"/>
        <v>401.85714285714283</v>
      </c>
      <c r="AE90" s="8">
        <f t="shared" si="192"/>
        <v>0.86687211093990757</v>
      </c>
      <c r="AF90" s="4">
        <f t="shared" si="183"/>
        <v>408.24598893979663</v>
      </c>
      <c r="AG90" s="8">
        <f t="shared" si="184"/>
        <v>0.88065390526304366</v>
      </c>
      <c r="AH90" s="4">
        <f t="shared" si="185"/>
        <v>343.28571428571428</v>
      </c>
      <c r="AI90" s="8">
        <f t="shared" si="186"/>
        <v>1.0105130361648444</v>
      </c>
      <c r="AJ90" s="15">
        <f t="shared" si="67"/>
        <v>8.9999999999999969E-2</v>
      </c>
      <c r="AK90" s="15">
        <f t="shared" si="68"/>
        <v>0</v>
      </c>
      <c r="AL90" s="15">
        <f t="shared" si="28"/>
        <v>4.4606230311515671E-2</v>
      </c>
      <c r="AM90" s="15">
        <f t="shared" ref="AM90:AM91" si="202">ABS(AC90-$M90)</f>
        <v>1.8657845928797379E-2</v>
      </c>
      <c r="AN90" s="15">
        <f t="shared" ref="AN90:AN91" si="203">ABS(X90-$M90)</f>
        <v>3.0000000000000027E-2</v>
      </c>
      <c r="AO90" s="15">
        <f t="shared" ref="AO90:AO91" si="204">ABS(AG90-$M90)</f>
        <v>3.9346094736956383E-2</v>
      </c>
      <c r="AP90" s="15">
        <f t="shared" si="174"/>
        <v>57</v>
      </c>
      <c r="AQ90" s="15">
        <f t="shared" si="175"/>
        <v>56.285714285714278</v>
      </c>
      <c r="AR90" s="15">
        <f t="shared" si="176"/>
        <v>11.285714285714278</v>
      </c>
      <c r="AS90" s="15">
        <f t="shared" si="88"/>
        <v>37.106495116939186</v>
      </c>
    </row>
    <row r="91" spans="1:45" x14ac:dyDescent="0.4">
      <c r="A91" s="10">
        <v>43981</v>
      </c>
      <c r="B91" s="30">
        <v>89</v>
      </c>
      <c r="C91" s="11" t="str">
        <f t="shared" si="194"/>
        <v>Samstag</v>
      </c>
      <c r="D91">
        <v>291</v>
      </c>
      <c r="E91">
        <v>269</v>
      </c>
      <c r="F91">
        <v>312</v>
      </c>
      <c r="G91">
        <v>367</v>
      </c>
      <c r="H91">
        <v>343</v>
      </c>
      <c r="I91">
        <v>393</v>
      </c>
      <c r="J91">
        <v>0.9</v>
      </c>
      <c r="K91">
        <v>0.85</v>
      </c>
      <c r="L91">
        <v>0.94</v>
      </c>
      <c r="M91">
        <v>0.92</v>
      </c>
      <c r="N91">
        <v>0.9</v>
      </c>
      <c r="O91">
        <v>0.94</v>
      </c>
      <c r="P91" s="12">
        <f t="shared" si="130"/>
        <v>391.71428571428572</v>
      </c>
      <c r="Q91" s="15">
        <f t="shared" si="131"/>
        <v>0.920474363446111</v>
      </c>
      <c r="R91" s="4">
        <f t="shared" si="196"/>
        <v>286</v>
      </c>
      <c r="S91" s="4">
        <f t="shared" si="197"/>
        <v>367.25</v>
      </c>
      <c r="T91" s="7">
        <f t="shared" si="198"/>
        <v>0.89682539682539686</v>
      </c>
      <c r="U91" s="5">
        <v>43985</v>
      </c>
      <c r="V91" s="9" t="str">
        <f t="shared" si="199"/>
        <v>Mittwoch</v>
      </c>
      <c r="W91" s="12">
        <v>342</v>
      </c>
      <c r="X91" s="15">
        <v>0.71</v>
      </c>
      <c r="Y91" s="15">
        <v>0.83</v>
      </c>
      <c r="Z91" s="4">
        <f t="shared" ref="Z91:Z93" si="205">AVERAGE(D88:D94)</f>
        <v>357.71428571428572</v>
      </c>
      <c r="AA91" s="8">
        <f t="shared" ref="AA91:AA93" si="206">Z91/Z87</f>
        <v>0.88920454545454553</v>
      </c>
      <c r="AB91" s="4">
        <f t="shared" si="200"/>
        <v>367.06344050911912</v>
      </c>
      <c r="AC91" s="8">
        <f t="shared" si="201"/>
        <v>0.91244463194738423</v>
      </c>
      <c r="AD91" s="4">
        <f t="shared" ref="AD91:AD92" si="207">AVERAGE(W88:W94)</f>
        <v>354.57142857142856</v>
      </c>
      <c r="AE91" s="8">
        <f t="shared" ref="AE91:AE92" si="208">AD91/AD87</f>
        <v>0.8202247191011236</v>
      </c>
      <c r="AF91" s="4">
        <f t="shared" ref="AF91:AF92" si="209">AVERAGE(W88:W91,AE88^1.75*W85,AE88^1.75*W86,AE88^1.75*W87)</f>
        <v>384.67832050647837</v>
      </c>
      <c r="AG91" s="8">
        <f t="shared" ref="AG91:AG92" si="210">AF91/AD87</f>
        <v>0.88987053653184023</v>
      </c>
      <c r="AH91" s="4">
        <f t="shared" si="185"/>
        <v>334.85714285714283</v>
      </c>
      <c r="AI91" s="8">
        <f t="shared" si="186"/>
        <v>0.9320079522862823</v>
      </c>
      <c r="AJ91" s="15">
        <f t="shared" si="67"/>
        <v>2.0000000000000018E-2</v>
      </c>
      <c r="AK91" s="15">
        <f t="shared" si="68"/>
        <v>0</v>
      </c>
      <c r="AL91" s="15">
        <f t="shared" si="28"/>
        <v>3.0795454545454515E-2</v>
      </c>
      <c r="AM91" s="15">
        <f t="shared" si="202"/>
        <v>7.5553680526158074E-3</v>
      </c>
      <c r="AN91" s="15">
        <f t="shared" si="203"/>
        <v>0.21000000000000008</v>
      </c>
      <c r="AO91" s="15">
        <f t="shared" si="204"/>
        <v>3.0129463468159812E-2</v>
      </c>
      <c r="AP91" s="15">
        <f t="shared" si="174"/>
        <v>76</v>
      </c>
      <c r="AQ91" s="15">
        <f t="shared" si="193"/>
        <v>100.71428571428572</v>
      </c>
      <c r="AR91" s="15">
        <f t="shared" si="176"/>
        <v>66.714285714285722</v>
      </c>
      <c r="AS91" s="15">
        <f t="shared" si="88"/>
        <v>76.063440509119118</v>
      </c>
    </row>
    <row r="92" spans="1:45" x14ac:dyDescent="0.4">
      <c r="A92" s="10">
        <v>43982</v>
      </c>
      <c r="B92" s="30">
        <v>90</v>
      </c>
      <c r="C92" s="11" t="str">
        <f t="shared" ref="C92:C93" si="211">TEXT(A92,"TTTT")</f>
        <v>Sonntag</v>
      </c>
      <c r="D92">
        <v>268</v>
      </c>
      <c r="E92">
        <v>243</v>
      </c>
      <c r="F92">
        <v>288</v>
      </c>
      <c r="G92">
        <v>321</v>
      </c>
      <c r="H92">
        <v>298</v>
      </c>
      <c r="I92">
        <v>344</v>
      </c>
      <c r="J92">
        <v>0.74</v>
      </c>
      <c r="K92">
        <v>0.71</v>
      </c>
      <c r="L92">
        <v>0.78</v>
      </c>
      <c r="M92">
        <v>0.88</v>
      </c>
      <c r="N92">
        <v>0.85</v>
      </c>
      <c r="O92">
        <v>0.9</v>
      </c>
      <c r="P92" s="12">
        <f t="shared" si="130"/>
        <v>377</v>
      </c>
      <c r="Q92" s="15">
        <f t="shared" si="195"/>
        <v>0.87539376968848437</v>
      </c>
      <c r="R92" s="4">
        <f t="shared" ref="R92:R93" si="212">W89</f>
        <v>333</v>
      </c>
      <c r="S92" s="4">
        <f t="shared" ref="S92:S93" si="213">AVERAGE(D89:D92)</f>
        <v>321.25</v>
      </c>
      <c r="T92" s="7">
        <f t="shared" ref="T92:T93" si="214">S92/S88</f>
        <v>0.74492753623188401</v>
      </c>
      <c r="U92" s="5">
        <v>43986</v>
      </c>
      <c r="V92" s="9" t="str">
        <f t="shared" ref="V92:V93" si="215">TEXT(U92,"TTTT")</f>
        <v>Donnerstag</v>
      </c>
      <c r="W92" s="12">
        <v>394</v>
      </c>
      <c r="X92" s="15">
        <v>0.56999999999999995</v>
      </c>
      <c r="Y92" s="15">
        <v>0.8</v>
      </c>
      <c r="Z92" s="4">
        <f t="shared" si="205"/>
        <v>350.28571428571428</v>
      </c>
      <c r="AA92" s="8">
        <f t="shared" si="206"/>
        <v>0.89423778264040843</v>
      </c>
      <c r="AB92" s="4">
        <f t="shared" ref="AB92:AB93" si="216">AVERAGE(D89:D92,AA89^1.75*D86,AA89^1.75*D87,AA89^1.75*D88)</f>
        <v>350.88882365821036</v>
      </c>
      <c r="AC92" s="8">
        <f t="shared" ref="AC92:AC93" si="217">AB92/Z88</f>
        <v>0.89577744916392144</v>
      </c>
      <c r="AD92" s="4">
        <f t="shared" si="207"/>
        <v>356.71428571428572</v>
      </c>
      <c r="AE92" s="8">
        <f t="shared" si="208"/>
        <v>0.83067198935462405</v>
      </c>
      <c r="AF92" s="4">
        <f t="shared" si="209"/>
        <v>414.44173981677079</v>
      </c>
      <c r="AG92" s="8">
        <f t="shared" si="210"/>
        <v>0.96510052518875433</v>
      </c>
      <c r="AH92" s="4">
        <f t="shared" ref="AH92" si="218">AD99</f>
        <v>327.14285714285717</v>
      </c>
      <c r="AI92" s="8">
        <f t="shared" ref="AI92" si="219">AH92/AH88</f>
        <v>0.9193095142513048</v>
      </c>
      <c r="AJ92" s="15">
        <f t="shared" si="67"/>
        <v>0.14000000000000001</v>
      </c>
      <c r="AK92" s="15">
        <f t="shared" si="68"/>
        <v>0</v>
      </c>
      <c r="AL92" s="15">
        <f t="shared" si="28"/>
        <v>1.4237782640408425E-2</v>
      </c>
      <c r="AM92" s="15">
        <f t="shared" ref="AM92:AM94" si="220">ABS(AC92-$M92)</f>
        <v>1.5777449163921431E-2</v>
      </c>
      <c r="AN92" s="15">
        <f t="shared" ref="AN92:AN94" si="221">ABS(X92-$M92)</f>
        <v>0.31000000000000005</v>
      </c>
      <c r="AO92" s="15">
        <f t="shared" ref="AO92:AO94" si="222">ABS(AG92-$M92)</f>
        <v>8.5100525188754328E-2</v>
      </c>
      <c r="AP92" s="15">
        <f t="shared" si="174"/>
        <v>53</v>
      </c>
      <c r="AQ92" s="15">
        <f t="shared" si="175"/>
        <v>109</v>
      </c>
      <c r="AR92" s="15">
        <f t="shared" si="176"/>
        <v>82.285714285714278</v>
      </c>
      <c r="AS92" s="15">
        <f t="shared" si="88"/>
        <v>82.888823658210356</v>
      </c>
    </row>
    <row r="93" spans="1:45" x14ac:dyDescent="0.4">
      <c r="A93" s="10">
        <v>43983</v>
      </c>
      <c r="B93" s="30">
        <v>91</v>
      </c>
      <c r="C93" s="11" t="str">
        <f t="shared" si="211"/>
        <v>Montag</v>
      </c>
      <c r="D93">
        <v>329</v>
      </c>
      <c r="E93">
        <v>310</v>
      </c>
      <c r="F93">
        <v>353</v>
      </c>
      <c r="G93">
        <v>308</v>
      </c>
      <c r="H93">
        <v>287</v>
      </c>
      <c r="I93">
        <v>331</v>
      </c>
      <c r="J93">
        <v>0.71</v>
      </c>
      <c r="K93">
        <v>0.68</v>
      </c>
      <c r="L93">
        <v>0.75</v>
      </c>
      <c r="M93">
        <v>0.89</v>
      </c>
      <c r="N93">
        <v>0.87</v>
      </c>
      <c r="O93">
        <v>0.91</v>
      </c>
      <c r="P93" s="12">
        <f t="shared" si="130"/>
        <v>357.28571428571428</v>
      </c>
      <c r="Q93" s="15">
        <f t="shared" si="131"/>
        <v>0.88920454545454553</v>
      </c>
      <c r="R93" s="4">
        <f t="shared" si="212"/>
        <v>213</v>
      </c>
      <c r="S93" s="4">
        <f t="shared" si="213"/>
        <v>308.5</v>
      </c>
      <c r="T93" s="7">
        <f t="shared" si="214"/>
        <v>0.71164936562860437</v>
      </c>
      <c r="U93" s="5">
        <v>43987</v>
      </c>
      <c r="V93" s="9" t="str">
        <f t="shared" si="215"/>
        <v>Freitag</v>
      </c>
      <c r="W93" s="12">
        <v>507</v>
      </c>
      <c r="X93" s="15">
        <v>0.68</v>
      </c>
      <c r="Y93" s="15">
        <v>0.83</v>
      </c>
      <c r="Z93" s="4">
        <f t="shared" si="205"/>
        <v>344.85714285714283</v>
      </c>
      <c r="AA93" s="8">
        <f t="shared" si="206"/>
        <v>0.91474043198181121</v>
      </c>
      <c r="AB93" s="4">
        <f t="shared" si="216"/>
        <v>319.68091451455297</v>
      </c>
      <c r="AC93" s="8">
        <f t="shared" si="217"/>
        <v>0.8479599854497426</v>
      </c>
      <c r="AD93" s="4">
        <f t="shared" ref="AD93" si="223">AVERAGE(W90:W96)</f>
        <v>339.71428571428572</v>
      </c>
      <c r="AE93" s="8">
        <f t="shared" ref="AE93" si="224">AD93/AD89</f>
        <v>0.78043977682966859</v>
      </c>
      <c r="AF93" s="4">
        <f t="shared" ref="AF93" si="225">AVERAGE(W90:W93,AE90^1.75*W87,AE90^1.75*W88,AE90^1.75*W89)</f>
        <v>358.97433034447602</v>
      </c>
      <c r="AG93" s="8">
        <f t="shared" ref="AG93" si="226">AF93/AD89</f>
        <v>0.82468667949174013</v>
      </c>
      <c r="AH93" s="4">
        <f t="shared" ref="AH93:AH94" si="227">AD100</f>
        <v>324</v>
      </c>
      <c r="AI93" s="8">
        <f t="shared" ref="AI93:AI94" si="228">AH93/AH89</f>
        <v>0.85520361990950233</v>
      </c>
      <c r="AJ93" s="15">
        <f t="shared" si="67"/>
        <v>0.18000000000000005</v>
      </c>
      <c r="AK93" s="15">
        <f t="shared" si="68"/>
        <v>0</v>
      </c>
      <c r="AL93" s="15">
        <f t="shared" si="28"/>
        <v>2.4740431981811195E-2</v>
      </c>
      <c r="AM93" s="15">
        <f t="shared" si="220"/>
        <v>4.204001455025741E-2</v>
      </c>
      <c r="AN93" s="15">
        <f t="shared" si="221"/>
        <v>0.20999999999999996</v>
      </c>
      <c r="AO93" s="15">
        <f t="shared" si="222"/>
        <v>6.5313320508259887E-2</v>
      </c>
      <c r="AP93" s="15">
        <f t="shared" si="174"/>
        <v>21</v>
      </c>
      <c r="AQ93" s="15">
        <f t="shared" si="193"/>
        <v>28.285714285714278</v>
      </c>
      <c r="AR93" s="15">
        <f t="shared" si="176"/>
        <v>15.857142857142833</v>
      </c>
      <c r="AS93" s="15">
        <f t="shared" si="88"/>
        <v>9.3190854854470331</v>
      </c>
    </row>
    <row r="94" spans="1:45" x14ac:dyDescent="0.4">
      <c r="A94" s="10">
        <v>43984</v>
      </c>
      <c r="B94" s="30">
        <v>92</v>
      </c>
      <c r="C94" s="11" t="str">
        <f t="shared" ref="C94:C96" si="229">TEXT(A94,"TTTT")</f>
        <v>Dienstag</v>
      </c>
      <c r="D94">
        <v>438</v>
      </c>
      <c r="E94">
        <v>409</v>
      </c>
      <c r="F94">
        <v>466</v>
      </c>
      <c r="G94">
        <v>331</v>
      </c>
      <c r="H94">
        <v>307</v>
      </c>
      <c r="I94">
        <v>355</v>
      </c>
      <c r="J94">
        <v>0.82</v>
      </c>
      <c r="K94">
        <v>0.79</v>
      </c>
      <c r="L94">
        <v>0.86</v>
      </c>
      <c r="M94">
        <v>0.89</v>
      </c>
      <c r="N94">
        <v>0.87</v>
      </c>
      <c r="O94">
        <v>0.92</v>
      </c>
      <c r="P94" s="12">
        <f t="shared" ref="P94:P96" si="230">AVERAGE(D88:D94)</f>
        <v>357.71428571428572</v>
      </c>
      <c r="Q94" s="15">
        <f t="shared" si="131"/>
        <v>0.89423778264040843</v>
      </c>
      <c r="R94" s="4">
        <f t="shared" ref="R94:R96" si="231">W91</f>
        <v>342</v>
      </c>
      <c r="S94" s="4">
        <f t="shared" ref="S94:S96" si="232">AVERAGE(D91:D94)</f>
        <v>331.5</v>
      </c>
      <c r="T94" s="7">
        <f t="shared" ref="T94:T96" si="233">S94/S90</f>
        <v>0.82207067575945447</v>
      </c>
      <c r="U94" s="5">
        <v>43988</v>
      </c>
      <c r="V94" s="9" t="str">
        <f t="shared" ref="V94:V95" si="234">TEXT(U94,"TTTT")</f>
        <v>Samstag</v>
      </c>
      <c r="W94" s="12">
        <v>407</v>
      </c>
      <c r="X94" s="15">
        <v>0.87</v>
      </c>
      <c r="Y94" s="15">
        <v>0.89</v>
      </c>
      <c r="Z94" s="4">
        <f t="shared" ref="Z94:Z96" si="235">AVERAGE(D91:D97)</f>
        <v>340.85714285714283</v>
      </c>
      <c r="AA94" s="8">
        <f t="shared" ref="AA94:AA96" si="236">Z94/Z90</f>
        <v>0.95401839264294275</v>
      </c>
      <c r="AB94" s="4">
        <f t="shared" ref="AB94:AB96" si="237">AVERAGE(D91:D94,AA91^1.75*D88,AA91^1.75*D89,AA91^1.75*D90)</f>
        <v>326.45368795093157</v>
      </c>
      <c r="AC94" s="8">
        <f t="shared" ref="AC94:AC96" si="238">AB94/Z90</f>
        <v>0.91370484432487842</v>
      </c>
      <c r="AD94" s="4">
        <f t="shared" ref="AD94:AD96" si="239">AVERAGE(W91:W97)</f>
        <v>359.28571428571428</v>
      </c>
      <c r="AE94" s="8">
        <f t="shared" ref="AE94:AE96" si="240">AD94/AD90</f>
        <v>0.89406327763953075</v>
      </c>
      <c r="AF94" s="4">
        <f t="shared" ref="AF94:AF96" si="241">AVERAGE(W91:W94,AE91^1.75*W88,AE91^1.75*W89,AE91^1.75*W90)</f>
        <v>319.73914229492232</v>
      </c>
      <c r="AG94" s="8">
        <f t="shared" ref="AG94:AG96" si="242">AF94/AD90</f>
        <v>0.79565374904530972</v>
      </c>
      <c r="AH94" s="4">
        <f t="shared" si="227"/>
        <v>328</v>
      </c>
      <c r="AI94" s="8">
        <f t="shared" si="228"/>
        <v>0.95547232625884315</v>
      </c>
      <c r="AJ94" s="15">
        <f t="shared" si="67"/>
        <v>7.0000000000000062E-2</v>
      </c>
      <c r="AK94" s="15">
        <f t="shared" si="68"/>
        <v>0</v>
      </c>
      <c r="AL94" s="15">
        <f t="shared" si="28"/>
        <v>6.4018392642942734E-2</v>
      </c>
      <c r="AM94" s="15">
        <f t="shared" si="220"/>
        <v>2.3704844324878405E-2</v>
      </c>
      <c r="AN94" s="15">
        <f t="shared" si="221"/>
        <v>2.0000000000000018E-2</v>
      </c>
      <c r="AO94" s="15">
        <f t="shared" si="222"/>
        <v>9.4346250954690292E-2</v>
      </c>
      <c r="AP94" s="15">
        <f t="shared" si="174"/>
        <v>107</v>
      </c>
      <c r="AQ94" s="15">
        <f t="shared" si="175"/>
        <v>80.285714285714278</v>
      </c>
      <c r="AR94" s="15">
        <f t="shared" si="176"/>
        <v>97.142857142857167</v>
      </c>
      <c r="AS94" s="15">
        <f t="shared" si="88"/>
        <v>111.54631204906843</v>
      </c>
    </row>
    <row r="95" spans="1:45" x14ac:dyDescent="0.4">
      <c r="A95" s="10">
        <v>43985</v>
      </c>
      <c r="B95" s="30">
        <v>93</v>
      </c>
      <c r="C95" s="11" t="str">
        <f t="shared" si="229"/>
        <v>Mittwoch</v>
      </c>
      <c r="D95">
        <v>400</v>
      </c>
      <c r="E95">
        <v>375</v>
      </c>
      <c r="F95">
        <v>427</v>
      </c>
      <c r="G95">
        <v>359</v>
      </c>
      <c r="H95">
        <v>334</v>
      </c>
      <c r="I95">
        <v>383</v>
      </c>
      <c r="J95">
        <v>0.98</v>
      </c>
      <c r="K95">
        <v>0.93</v>
      </c>
      <c r="L95">
        <v>1.02</v>
      </c>
      <c r="M95">
        <v>0.91</v>
      </c>
      <c r="N95">
        <v>0.89</v>
      </c>
      <c r="O95">
        <v>0.94</v>
      </c>
      <c r="P95" s="12">
        <f t="shared" si="230"/>
        <v>350.28571428571428</v>
      </c>
      <c r="Q95" s="15">
        <f t="shared" ref="Q95:Q96" si="243">P96/P92</f>
        <v>0.91474043198181121</v>
      </c>
      <c r="R95" s="4">
        <f t="shared" si="231"/>
        <v>394</v>
      </c>
      <c r="S95" s="4">
        <f t="shared" si="232"/>
        <v>358.75</v>
      </c>
      <c r="T95" s="7">
        <f t="shared" si="233"/>
        <v>0.97685500340367593</v>
      </c>
      <c r="U95" s="5">
        <v>43989</v>
      </c>
      <c r="V95" s="9" t="str">
        <f t="shared" si="234"/>
        <v>Sonntag</v>
      </c>
      <c r="W95" s="12">
        <v>301</v>
      </c>
      <c r="X95" s="15">
        <v>1.05</v>
      </c>
      <c r="Y95" s="15">
        <v>0.92</v>
      </c>
      <c r="Z95" s="4">
        <f t="shared" si="235"/>
        <v>342.28571428571428</v>
      </c>
      <c r="AA95" s="8">
        <f t="shared" si="236"/>
        <v>0.95686900958466448</v>
      </c>
      <c r="AB95" s="4">
        <f t="shared" si="237"/>
        <v>324.47187782012503</v>
      </c>
      <c r="AC95" s="8">
        <f t="shared" si="238"/>
        <v>0.90706994598277757</v>
      </c>
      <c r="AD95" s="4">
        <f t="shared" si="239"/>
        <v>355.85714285714283</v>
      </c>
      <c r="AE95" s="8">
        <f t="shared" si="240"/>
        <v>1.0036261079774376</v>
      </c>
      <c r="AF95" s="4">
        <f t="shared" si="241"/>
        <v>321.54602257879117</v>
      </c>
      <c r="AG95" s="8">
        <f t="shared" si="242"/>
        <v>0.90685824256709846</v>
      </c>
      <c r="AH95" s="4">
        <f t="shared" ref="AH95:AH96" si="244">AD102</f>
        <v>331.85714285714283</v>
      </c>
      <c r="AI95" s="8">
        <f t="shared" ref="AI95:AI96" si="245">AH95/AH91</f>
        <v>0.99104095563139927</v>
      </c>
      <c r="AJ95" s="15">
        <f t="shared" si="67"/>
        <v>6.9999999999999951E-2</v>
      </c>
      <c r="AK95" s="15">
        <f t="shared" si="68"/>
        <v>0</v>
      </c>
      <c r="AL95" s="15">
        <f t="shared" si="28"/>
        <v>4.6869009584664445E-2</v>
      </c>
      <c r="AM95" s="15">
        <f t="shared" ref="AM95:AM98" si="246">ABS(AC95-$M95)</f>
        <v>2.9300540172224609E-3</v>
      </c>
      <c r="AN95" s="15">
        <f t="shared" ref="AN95:AN98" si="247">ABS(X95-$M95)</f>
        <v>0.14000000000000001</v>
      </c>
      <c r="AO95" s="15">
        <f t="shared" ref="AO95:AO98" si="248">ABS(AG95-$M95)</f>
        <v>3.1417574329015707E-3</v>
      </c>
      <c r="AP95" s="15">
        <f t="shared" si="174"/>
        <v>41</v>
      </c>
      <c r="AQ95" s="15">
        <f t="shared" si="193"/>
        <v>49.714285714285722</v>
      </c>
      <c r="AR95" s="15">
        <f t="shared" si="176"/>
        <v>57.714285714285722</v>
      </c>
      <c r="AS95" s="15">
        <f t="shared" si="88"/>
        <v>75.52812217987497</v>
      </c>
    </row>
    <row r="96" spans="1:45" x14ac:dyDescent="0.4">
      <c r="A96" s="10">
        <v>43986</v>
      </c>
      <c r="B96" s="30">
        <v>94</v>
      </c>
      <c r="C96" s="11" t="str">
        <f t="shared" si="229"/>
        <v>Donnerstag</v>
      </c>
      <c r="D96">
        <v>342</v>
      </c>
      <c r="E96">
        <v>322</v>
      </c>
      <c r="F96">
        <v>362</v>
      </c>
      <c r="G96">
        <v>377</v>
      </c>
      <c r="H96">
        <v>354</v>
      </c>
      <c r="I96">
        <v>402</v>
      </c>
      <c r="J96">
        <v>1.17</v>
      </c>
      <c r="K96">
        <v>1.1200000000000001</v>
      </c>
      <c r="L96">
        <v>1.23</v>
      </c>
      <c r="M96">
        <v>0.95</v>
      </c>
      <c r="N96">
        <v>0.93</v>
      </c>
      <c r="O96">
        <v>0.98</v>
      </c>
      <c r="P96" s="12">
        <f t="shared" si="230"/>
        <v>344.85714285714283</v>
      </c>
      <c r="Q96" s="15">
        <f t="shared" si="243"/>
        <v>0.95401839264294275</v>
      </c>
      <c r="R96" s="4">
        <f t="shared" si="231"/>
        <v>507</v>
      </c>
      <c r="S96" s="4">
        <f t="shared" si="232"/>
        <v>377.25</v>
      </c>
      <c r="T96" s="7">
        <f t="shared" si="233"/>
        <v>1.17431906614786</v>
      </c>
      <c r="U96" s="5">
        <v>43990</v>
      </c>
      <c r="V96" s="9" t="str">
        <f t="shared" ref="V96:V97" si="249">TEXT(U96,"TTTT")</f>
        <v>Montag</v>
      </c>
      <c r="W96" s="12">
        <v>214</v>
      </c>
      <c r="X96" s="15">
        <v>1.1100000000000001</v>
      </c>
      <c r="Y96" s="15">
        <v>0.87</v>
      </c>
      <c r="Z96" s="4">
        <f t="shared" si="235"/>
        <v>337.57142857142856</v>
      </c>
      <c r="AA96" s="8">
        <f t="shared" si="236"/>
        <v>0.96370309951060351</v>
      </c>
      <c r="AB96" s="4">
        <f t="shared" si="237"/>
        <v>326.18841467079091</v>
      </c>
      <c r="AC96" s="8">
        <f t="shared" si="238"/>
        <v>0.93120673029997403</v>
      </c>
      <c r="AD96" s="4">
        <f t="shared" si="239"/>
        <v>378.85714285714283</v>
      </c>
      <c r="AE96" s="8">
        <f t="shared" si="240"/>
        <v>1.0620744893872647</v>
      </c>
      <c r="AF96" s="4">
        <f t="shared" si="241"/>
        <v>291.99697361667171</v>
      </c>
      <c r="AG96" s="8">
        <f t="shared" si="242"/>
        <v>0.818573814704326</v>
      </c>
      <c r="AH96" s="4">
        <f t="shared" si="244"/>
        <v>335.42857142857144</v>
      </c>
      <c r="AI96" s="8">
        <f t="shared" si="245"/>
        <v>1.0253275109170306</v>
      </c>
      <c r="AJ96" s="15">
        <f t="shared" si="67"/>
        <v>0.21999999999999997</v>
      </c>
      <c r="AK96" s="15">
        <f t="shared" si="68"/>
        <v>0</v>
      </c>
      <c r="AL96" s="15">
        <f t="shared" si="28"/>
        <v>1.3703099510603556E-2</v>
      </c>
      <c r="AM96" s="15">
        <f t="shared" si="246"/>
        <v>1.8793269700025927E-2</v>
      </c>
      <c r="AN96" s="15">
        <f t="shared" si="247"/>
        <v>0.16000000000000014</v>
      </c>
      <c r="AO96" s="15">
        <f t="shared" si="248"/>
        <v>0.13142618529567396</v>
      </c>
      <c r="AP96" s="15">
        <f t="shared" si="174"/>
        <v>35</v>
      </c>
      <c r="AQ96" s="15">
        <f t="shared" si="175"/>
        <v>2.8571428571428328</v>
      </c>
      <c r="AR96" s="15">
        <f t="shared" si="176"/>
        <v>4.4285714285714448</v>
      </c>
      <c r="AS96" s="15">
        <f t="shared" si="88"/>
        <v>15.811585329209095</v>
      </c>
    </row>
    <row r="97" spans="1:45" x14ac:dyDescent="0.4">
      <c r="A97" s="10">
        <v>43987</v>
      </c>
      <c r="B97" s="30">
        <v>95</v>
      </c>
      <c r="C97" s="11" t="str">
        <f t="shared" ref="C97:C98" si="250">TEXT(A97,"TTTT")</f>
        <v>Freitag</v>
      </c>
      <c r="D97">
        <v>318</v>
      </c>
      <c r="E97">
        <v>299</v>
      </c>
      <c r="F97">
        <v>345</v>
      </c>
      <c r="G97">
        <v>374</v>
      </c>
      <c r="H97">
        <v>351</v>
      </c>
      <c r="I97">
        <v>400</v>
      </c>
      <c r="J97">
        <v>1.21</v>
      </c>
      <c r="K97">
        <v>1.1499999999999999</v>
      </c>
      <c r="L97">
        <v>1.27</v>
      </c>
      <c r="M97">
        <v>0.96</v>
      </c>
      <c r="N97">
        <v>0.93</v>
      </c>
      <c r="O97">
        <v>0.98</v>
      </c>
      <c r="P97" s="12">
        <f t="shared" ref="P97:P105" si="251">AVERAGE(D91:D97)</f>
        <v>340.85714285714283</v>
      </c>
      <c r="Q97" s="15">
        <f t="shared" ref="Q97:Q105" si="252">P98/P94</f>
        <v>0.95686900958466448</v>
      </c>
      <c r="R97" s="4">
        <f t="shared" ref="R97:R98" si="253">W94</f>
        <v>407</v>
      </c>
      <c r="S97" s="4">
        <f t="shared" ref="S97:S98" si="254">AVERAGE(D94:D97)</f>
        <v>374.5</v>
      </c>
      <c r="T97" s="7">
        <f t="shared" ref="T97:T98" si="255">S97/S93</f>
        <v>1.2139384116693679</v>
      </c>
      <c r="U97" s="5">
        <v>43991</v>
      </c>
      <c r="V97" s="9" t="str">
        <f t="shared" si="249"/>
        <v>Dienstag</v>
      </c>
      <c r="W97" s="12">
        <v>350</v>
      </c>
      <c r="X97" s="15">
        <v>1.1000000000000001</v>
      </c>
      <c r="Y97" s="15">
        <v>0.9</v>
      </c>
      <c r="Z97" s="4">
        <f t="shared" ref="Z97:Z98" si="256">AVERAGE(D94:D100)</f>
        <v>349.14285714285717</v>
      </c>
      <c r="AA97" s="8">
        <f t="shared" ref="AA97:AA98" si="257">Z97/Z93</f>
        <v>1.0124275062137533</v>
      </c>
      <c r="AB97" s="4">
        <f t="shared" ref="AB97:AB98" si="258">AVERAGE(D94:D97,AA94^1.75*D91,AA94^1.75*D92,AA94^1.75*D93)</f>
        <v>330.8259265387527</v>
      </c>
      <c r="AC97" s="8">
        <f t="shared" ref="AC97:AC98" si="259">AB97/Z93</f>
        <v>0.95931296013722822</v>
      </c>
      <c r="AD97" s="4">
        <f t="shared" ref="AD97:AD98" si="260">AVERAGE(W94:W100)</f>
        <v>343.28571428571428</v>
      </c>
      <c r="AE97" s="8">
        <f t="shared" ref="AE97:AE98" si="261">AD97/AD93</f>
        <v>1.0105130361648444</v>
      </c>
      <c r="AF97" s="4">
        <f t="shared" ref="AF97:AF98" si="262">AVERAGE(W94:W97,AE94^1.75*W91,AE94^1.75*W92,AE94^1.75*W93)</f>
        <v>327.68560687866051</v>
      </c>
      <c r="AG97" s="8">
        <f t="shared" ref="AG97:AG98" si="263">AF97/AD93</f>
        <v>0.96459177802801666</v>
      </c>
      <c r="AH97" s="4">
        <f t="shared" ref="AH97" si="264">AD104</f>
        <v>408.57142857142856</v>
      </c>
      <c r="AI97" s="8">
        <f t="shared" ref="AI97" si="265">AH97/AH93</f>
        <v>1.2610229276895943</v>
      </c>
      <c r="AJ97" s="15">
        <f t="shared" si="67"/>
        <v>0.25</v>
      </c>
      <c r="AK97" s="15">
        <f t="shared" si="68"/>
        <v>0</v>
      </c>
      <c r="AL97" s="15">
        <f t="shared" si="28"/>
        <v>5.2427506213753361E-2</v>
      </c>
      <c r="AM97" s="15">
        <f t="shared" si="246"/>
        <v>6.8703986277174334E-4</v>
      </c>
      <c r="AN97" s="15">
        <f t="shared" si="247"/>
        <v>0.14000000000000012</v>
      </c>
      <c r="AO97" s="15">
        <f t="shared" si="248"/>
        <v>4.5917780280166909E-3</v>
      </c>
      <c r="AP97" s="15">
        <f t="shared" si="174"/>
        <v>56</v>
      </c>
      <c r="AQ97" s="15">
        <f t="shared" si="193"/>
        <v>22.857142857142833</v>
      </c>
      <c r="AR97" s="15">
        <f t="shared" si="176"/>
        <v>31.142857142857167</v>
      </c>
      <c r="AS97" s="15">
        <f t="shared" si="88"/>
        <v>12.825926538752697</v>
      </c>
    </row>
    <row r="98" spans="1:45" x14ac:dyDescent="0.4">
      <c r="A98" s="10">
        <v>43988</v>
      </c>
      <c r="B98" s="30">
        <v>96</v>
      </c>
      <c r="C98" s="11" t="str">
        <f t="shared" si="250"/>
        <v>Samstag</v>
      </c>
      <c r="D98">
        <v>301</v>
      </c>
      <c r="E98">
        <v>281</v>
      </c>
      <c r="F98">
        <v>320</v>
      </c>
      <c r="G98">
        <v>340</v>
      </c>
      <c r="H98">
        <v>319</v>
      </c>
      <c r="I98">
        <v>363</v>
      </c>
      <c r="J98">
        <v>1.03</v>
      </c>
      <c r="K98">
        <v>0.98</v>
      </c>
      <c r="L98">
        <v>1.07</v>
      </c>
      <c r="M98">
        <v>0.96</v>
      </c>
      <c r="N98">
        <v>0.94</v>
      </c>
      <c r="O98">
        <v>0.99</v>
      </c>
      <c r="P98" s="12">
        <f t="shared" si="251"/>
        <v>342.28571428571428</v>
      </c>
      <c r="Q98" s="15">
        <f t="shared" si="252"/>
        <v>0.96370309951060351</v>
      </c>
      <c r="R98" s="4">
        <f t="shared" si="253"/>
        <v>301</v>
      </c>
      <c r="S98" s="4">
        <f t="shared" si="254"/>
        <v>340.25</v>
      </c>
      <c r="T98" s="7">
        <f t="shared" si="255"/>
        <v>1.0263951734539969</v>
      </c>
      <c r="U98" s="5">
        <v>43992</v>
      </c>
      <c r="V98" s="9" t="str">
        <f t="shared" ref="V98:V100" si="266">TEXT(U98,"TTTT")</f>
        <v>Mittwoch</v>
      </c>
      <c r="W98" s="12">
        <v>318</v>
      </c>
      <c r="X98" s="15">
        <v>0.86</v>
      </c>
      <c r="Y98" s="15">
        <v>0.86</v>
      </c>
      <c r="Z98" s="4">
        <f t="shared" si="256"/>
        <v>350.28571428571428</v>
      </c>
      <c r="AA98" s="8">
        <f t="shared" si="257"/>
        <v>1.0276613579212071</v>
      </c>
      <c r="AB98" s="4">
        <f t="shared" si="258"/>
        <v>331.30673373616736</v>
      </c>
      <c r="AC98" s="8">
        <f t="shared" si="259"/>
        <v>0.97198119704659336</v>
      </c>
      <c r="AD98" s="4">
        <f t="shared" si="260"/>
        <v>334.85714285714283</v>
      </c>
      <c r="AE98" s="8">
        <f t="shared" si="261"/>
        <v>0.9320079522862823</v>
      </c>
      <c r="AF98" s="4">
        <f t="shared" si="262"/>
        <v>357.04449203341966</v>
      </c>
      <c r="AG98" s="8">
        <f t="shared" si="263"/>
        <v>0.99376200565961736</v>
      </c>
      <c r="AH98" s="4">
        <f t="shared" ref="AH98" si="267">AD105</f>
        <v>444.71428571428572</v>
      </c>
      <c r="AI98" s="8">
        <f t="shared" ref="AI98" si="268">AH98/AH94</f>
        <v>1.355836236933798</v>
      </c>
      <c r="AJ98" s="15">
        <f t="shared" si="67"/>
        <v>7.0000000000000062E-2</v>
      </c>
      <c r="AK98" s="15">
        <f t="shared" si="68"/>
        <v>0</v>
      </c>
      <c r="AL98" s="15">
        <f t="shared" si="28"/>
        <v>6.7661357921207088E-2</v>
      </c>
      <c r="AM98" s="15">
        <f t="shared" si="246"/>
        <v>1.1981197046593395E-2</v>
      </c>
      <c r="AN98" s="15">
        <f t="shared" si="247"/>
        <v>9.9999999999999978E-2</v>
      </c>
      <c r="AO98" s="15">
        <f t="shared" si="248"/>
        <v>3.37620056596174E-2</v>
      </c>
      <c r="AP98" s="15">
        <f t="shared" si="174"/>
        <v>39</v>
      </c>
      <c r="AQ98" s="15">
        <f t="shared" si="175"/>
        <v>41.285714285714278</v>
      </c>
      <c r="AR98" s="15">
        <f t="shared" si="176"/>
        <v>49.285714285714278</v>
      </c>
      <c r="AS98" s="15">
        <f t="shared" si="88"/>
        <v>30.306733736167359</v>
      </c>
    </row>
    <row r="99" spans="1:45" x14ac:dyDescent="0.4">
      <c r="A99" s="10">
        <v>43989</v>
      </c>
      <c r="B99" s="30">
        <v>97</v>
      </c>
      <c r="C99" s="11" t="str">
        <f t="shared" ref="C99:C101" si="269">TEXT(A99,"TTTT")</f>
        <v>Sonntag</v>
      </c>
      <c r="D99">
        <v>235</v>
      </c>
      <c r="E99">
        <v>217</v>
      </c>
      <c r="F99">
        <v>258</v>
      </c>
      <c r="G99">
        <v>299</v>
      </c>
      <c r="H99">
        <v>280</v>
      </c>
      <c r="I99">
        <v>321</v>
      </c>
      <c r="J99">
        <v>0.83</v>
      </c>
      <c r="K99">
        <v>0.79</v>
      </c>
      <c r="L99">
        <v>0.87</v>
      </c>
      <c r="M99">
        <v>1.01</v>
      </c>
      <c r="N99">
        <v>0.99</v>
      </c>
      <c r="O99">
        <v>1.04</v>
      </c>
      <c r="P99" s="12">
        <f t="shared" si="251"/>
        <v>337.57142857142856</v>
      </c>
      <c r="Q99" s="15">
        <f t="shared" si="252"/>
        <v>1.0124275062137533</v>
      </c>
      <c r="R99" s="4">
        <f t="shared" ref="R99:R100" si="270">W96</f>
        <v>214</v>
      </c>
      <c r="S99" s="4">
        <f t="shared" ref="S99:S100" si="271">AVERAGE(D96:D99)</f>
        <v>299</v>
      </c>
      <c r="T99" s="7">
        <f t="shared" ref="T99:T100" si="272">S99/S95</f>
        <v>0.83344947735191632</v>
      </c>
      <c r="U99" s="5">
        <v>43993</v>
      </c>
      <c r="V99" s="9" t="str">
        <f t="shared" si="266"/>
        <v>Donnerstag</v>
      </c>
      <c r="W99" s="12">
        <v>555</v>
      </c>
      <c r="X99" s="15">
        <v>0.88</v>
      </c>
      <c r="Y99" s="15">
        <v>0.99</v>
      </c>
      <c r="Z99" s="4">
        <f t="shared" ref="Z99:Z105" si="273">AVERAGE(D96:D102)</f>
        <v>355.14285714285717</v>
      </c>
      <c r="AA99" s="8">
        <f t="shared" ref="AA99:AA105" si="274">Z99/Z95</f>
        <v>1.0375626043405677</v>
      </c>
      <c r="AB99" s="4">
        <f t="shared" ref="AB99:AB105" si="275">AVERAGE(D96:D99,AA96^1.75*D93,AA96^1.75*D94,AA96^1.75*D95)</f>
        <v>327.12638776778766</v>
      </c>
      <c r="AC99" s="8">
        <f t="shared" ref="AC99:AC105" si="276">AB99/Z95</f>
        <v>0.95571148346181711</v>
      </c>
      <c r="AD99" s="4">
        <f t="shared" ref="AD99:AD105" si="277">AVERAGE(W96:W102)</f>
        <v>327.14285714285717</v>
      </c>
      <c r="AE99" s="8">
        <f t="shared" ref="AE99:AE105" si="278">AD99/AD95</f>
        <v>0.9193095142513048</v>
      </c>
      <c r="AF99" s="4">
        <f t="shared" ref="AF99:AF105" si="279">AVERAGE(W96:W99,AE96^1.75*W93,AE96^1.75*W94,AE96^1.75*W95)</f>
        <v>398.14894981563845</v>
      </c>
      <c r="AG99" s="8">
        <f t="shared" ref="AG99:AG105" si="280">AF99/AD95</f>
        <v>1.1188449011278481</v>
      </c>
      <c r="AH99" s="4">
        <f t="shared" ref="AH99" si="281">AD106</f>
        <v>507.57142857142856</v>
      </c>
      <c r="AI99" s="8">
        <f t="shared" ref="AI99" si="282">AH99/AH95</f>
        <v>1.5294877313818338</v>
      </c>
      <c r="AJ99" s="15">
        <f t="shared" ref="AJ99:AJ105" si="283">ABS(J99-$M99)</f>
        <v>0.18000000000000005</v>
      </c>
      <c r="AK99" s="15">
        <f t="shared" ref="AK99:AK102" si="284">ABS(M99-$M99)</f>
        <v>0</v>
      </c>
      <c r="AL99" s="15">
        <f t="shared" ref="AL99:AL105" si="285">ABS(AA99-$M99)</f>
        <v>2.7562604340567676E-2</v>
      </c>
      <c r="AM99" s="15">
        <f t="shared" ref="AM99:AM105" si="286">ABS(AC99-$M99)</f>
        <v>5.4288516538182896E-2</v>
      </c>
      <c r="AN99" s="15">
        <f t="shared" ref="AN99:AN105" si="287">ABS(X99-$M99)</f>
        <v>0.13</v>
      </c>
      <c r="AO99" s="15">
        <f t="shared" ref="AO99:AO105" si="288">ABS(AG99-$M99)</f>
        <v>0.10884490112784806</v>
      </c>
      <c r="AP99" s="15">
        <f t="shared" ref="AP99:AP105" si="289">ABS(G99-$D99)</f>
        <v>64</v>
      </c>
      <c r="AQ99" s="15">
        <f t="shared" ref="AQ99:AQ105" si="290">ABS(P99-$D99)</f>
        <v>102.57142857142856</v>
      </c>
      <c r="AR99" s="15">
        <f t="shared" ref="AR99:AR105" si="291">ABS(Z99-$D99)</f>
        <v>120.14285714285717</v>
      </c>
      <c r="AS99" s="15">
        <f t="shared" ref="AS99:AS105" si="292">ABS(AB99-$D99)</f>
        <v>92.126387767787662</v>
      </c>
    </row>
    <row r="100" spans="1:45" x14ac:dyDescent="0.4">
      <c r="A100" s="10">
        <v>43990</v>
      </c>
      <c r="B100" s="30">
        <v>98</v>
      </c>
      <c r="C100" s="11" t="str">
        <f t="shared" si="269"/>
        <v>Montag</v>
      </c>
      <c r="D100">
        <v>410</v>
      </c>
      <c r="E100">
        <v>387</v>
      </c>
      <c r="F100">
        <v>439</v>
      </c>
      <c r="G100">
        <v>316</v>
      </c>
      <c r="H100">
        <v>296</v>
      </c>
      <c r="I100">
        <v>340</v>
      </c>
      <c r="J100">
        <v>0.84</v>
      </c>
      <c r="K100">
        <v>0.8</v>
      </c>
      <c r="L100">
        <v>0.88</v>
      </c>
      <c r="M100">
        <v>1.03</v>
      </c>
      <c r="N100">
        <v>1</v>
      </c>
      <c r="O100">
        <v>1.05</v>
      </c>
      <c r="P100" s="12">
        <f t="shared" si="251"/>
        <v>349.14285714285717</v>
      </c>
      <c r="Q100" s="15">
        <f t="shared" si="252"/>
        <v>1.0276613579212071</v>
      </c>
      <c r="R100" s="4">
        <f t="shared" si="270"/>
        <v>350</v>
      </c>
      <c r="S100" s="4">
        <f t="shared" si="271"/>
        <v>316</v>
      </c>
      <c r="T100" s="7">
        <f t="shared" si="272"/>
        <v>0.83764082173624921</v>
      </c>
      <c r="U100" s="5">
        <v>43994</v>
      </c>
      <c r="V100" s="9" t="str">
        <f t="shared" si="266"/>
        <v>Freitag</v>
      </c>
      <c r="W100" s="12">
        <v>258</v>
      </c>
      <c r="X100" s="15">
        <v>0.87</v>
      </c>
      <c r="Y100" s="15">
        <v>1.04</v>
      </c>
      <c r="Z100" s="4">
        <f t="shared" si="273"/>
        <v>359</v>
      </c>
      <c r="AA100" s="8">
        <f t="shared" si="274"/>
        <v>1.0634786288616167</v>
      </c>
      <c r="AB100" s="4">
        <f t="shared" si="275"/>
        <v>352.82603909732632</v>
      </c>
      <c r="AC100" s="8">
        <f t="shared" si="276"/>
        <v>1.0451892821334254</v>
      </c>
      <c r="AD100" s="4">
        <f t="shared" si="277"/>
        <v>324</v>
      </c>
      <c r="AE100" s="8">
        <f t="shared" si="278"/>
        <v>0.85520361990950233</v>
      </c>
      <c r="AF100" s="4">
        <f t="shared" si="279"/>
        <v>345.71851419161237</v>
      </c>
      <c r="AG100" s="8">
        <f t="shared" si="280"/>
        <v>0.91253001483457263</v>
      </c>
      <c r="AH100" s="4">
        <f t="shared" ref="AH100:AH102" si="293">AD107</f>
        <v>556.85714285714289</v>
      </c>
      <c r="AI100" s="8">
        <f t="shared" ref="AI100:AI102" si="294">AH100/AH96</f>
        <v>1.6601362862010223</v>
      </c>
      <c r="AJ100" s="15">
        <f t="shared" si="283"/>
        <v>0.19000000000000006</v>
      </c>
      <c r="AK100" s="15">
        <f t="shared" si="284"/>
        <v>0</v>
      </c>
      <c r="AL100" s="15">
        <f t="shared" si="285"/>
        <v>3.3478628861616677E-2</v>
      </c>
      <c r="AM100" s="15">
        <f t="shared" si="286"/>
        <v>1.5189282133425408E-2</v>
      </c>
      <c r="AN100" s="15">
        <f t="shared" si="287"/>
        <v>0.16000000000000003</v>
      </c>
      <c r="AO100" s="15">
        <f t="shared" si="288"/>
        <v>0.11746998516542739</v>
      </c>
      <c r="AP100" s="15">
        <f t="shared" si="289"/>
        <v>94</v>
      </c>
      <c r="AQ100" s="15">
        <f t="shared" si="290"/>
        <v>60.857142857142833</v>
      </c>
      <c r="AR100" s="15">
        <f t="shared" si="291"/>
        <v>51</v>
      </c>
      <c r="AS100" s="15">
        <f t="shared" si="292"/>
        <v>57.173960902673684</v>
      </c>
    </row>
    <row r="101" spans="1:45" x14ac:dyDescent="0.4">
      <c r="A101" s="10">
        <v>43991</v>
      </c>
      <c r="B101" s="30">
        <v>99</v>
      </c>
      <c r="C101" s="11" t="str">
        <f t="shared" si="269"/>
        <v>Dienstag</v>
      </c>
      <c r="D101">
        <v>446</v>
      </c>
      <c r="E101">
        <v>414</v>
      </c>
      <c r="F101">
        <v>478</v>
      </c>
      <c r="G101">
        <v>348</v>
      </c>
      <c r="H101">
        <v>325</v>
      </c>
      <c r="I101">
        <v>374</v>
      </c>
      <c r="J101">
        <v>0.93</v>
      </c>
      <c r="K101">
        <v>0.89</v>
      </c>
      <c r="L101">
        <v>0.98</v>
      </c>
      <c r="M101">
        <v>1.04</v>
      </c>
      <c r="N101">
        <v>1.01</v>
      </c>
      <c r="O101">
        <v>1.07</v>
      </c>
      <c r="P101" s="12">
        <f t="shared" si="251"/>
        <v>350.28571428571428</v>
      </c>
      <c r="Q101" s="15">
        <f t="shared" si="252"/>
        <v>1.0375626043405677</v>
      </c>
      <c r="R101" s="4">
        <f t="shared" ref="R101" si="295">W98</f>
        <v>318</v>
      </c>
      <c r="S101" s="4">
        <f t="shared" ref="S101" si="296">AVERAGE(D98:D101)</f>
        <v>348</v>
      </c>
      <c r="T101" s="7">
        <f t="shared" ref="T101" si="297">S101/S97</f>
        <v>0.92923898531375171</v>
      </c>
      <c r="U101" s="5">
        <v>43995</v>
      </c>
      <c r="V101" s="9" t="str">
        <f t="shared" ref="V101:V102" si="298">TEXT(U101,"TTTT")</f>
        <v>Samstag</v>
      </c>
      <c r="W101" s="12">
        <v>348</v>
      </c>
      <c r="X101" s="15">
        <v>1.02</v>
      </c>
      <c r="Y101" s="15">
        <v>1.0900000000000001</v>
      </c>
      <c r="Z101" s="4">
        <f t="shared" si="273"/>
        <v>366.71428571428572</v>
      </c>
      <c r="AA101" s="8">
        <f t="shared" si="274"/>
        <v>1.0503273322422257</v>
      </c>
      <c r="AB101" s="4">
        <f t="shared" si="275"/>
        <v>357.69183721080066</v>
      </c>
      <c r="AC101" s="8">
        <f t="shared" si="276"/>
        <v>1.0244856221258611</v>
      </c>
      <c r="AD101" s="4">
        <f t="shared" si="277"/>
        <v>328</v>
      </c>
      <c r="AE101" s="8">
        <f t="shared" si="278"/>
        <v>0.95547232625884315</v>
      </c>
      <c r="AF101" s="4">
        <f t="shared" si="279"/>
        <v>320.53092303387496</v>
      </c>
      <c r="AG101" s="8">
        <f t="shared" si="280"/>
        <v>0.93371471545448392</v>
      </c>
      <c r="AH101" s="4">
        <f t="shared" si="293"/>
        <v>574.71428571428567</v>
      </c>
      <c r="AI101" s="8">
        <f t="shared" si="294"/>
        <v>1.4066433566433565</v>
      </c>
      <c r="AJ101" s="15">
        <f t="shared" si="283"/>
        <v>0.10999999999999999</v>
      </c>
      <c r="AK101" s="15">
        <f t="shared" si="284"/>
        <v>0</v>
      </c>
      <c r="AL101" s="15">
        <f t="shared" si="285"/>
        <v>1.0327332242225706E-2</v>
      </c>
      <c r="AM101" s="15">
        <f t="shared" si="286"/>
        <v>1.5514377874138896E-2</v>
      </c>
      <c r="AN101" s="15">
        <f t="shared" si="287"/>
        <v>2.0000000000000018E-2</v>
      </c>
      <c r="AO101" s="15">
        <f t="shared" si="288"/>
        <v>0.10628528454551611</v>
      </c>
      <c r="AP101" s="15">
        <f t="shared" si="289"/>
        <v>98</v>
      </c>
      <c r="AQ101" s="15">
        <f t="shared" si="290"/>
        <v>95.714285714285722</v>
      </c>
      <c r="AR101" s="15">
        <f t="shared" si="291"/>
        <v>79.285714285714278</v>
      </c>
      <c r="AS101" s="15">
        <f t="shared" si="292"/>
        <v>88.308162789199343</v>
      </c>
    </row>
    <row r="102" spans="1:45" x14ac:dyDescent="0.4">
      <c r="A102" s="10">
        <v>43992</v>
      </c>
      <c r="B102" s="30">
        <v>100</v>
      </c>
      <c r="C102" s="11" t="str">
        <f t="shared" ref="C102:C103" si="299">TEXT(A102,"TTTT")</f>
        <v>Mittwoch</v>
      </c>
      <c r="D102">
        <v>434</v>
      </c>
      <c r="E102">
        <v>410</v>
      </c>
      <c r="F102">
        <v>463</v>
      </c>
      <c r="G102">
        <v>381</v>
      </c>
      <c r="H102">
        <v>357</v>
      </c>
      <c r="I102">
        <v>409</v>
      </c>
      <c r="J102">
        <v>1.1200000000000001</v>
      </c>
      <c r="K102">
        <v>1.07</v>
      </c>
      <c r="L102">
        <v>1.17</v>
      </c>
      <c r="M102">
        <v>1.06</v>
      </c>
      <c r="N102">
        <v>1.04</v>
      </c>
      <c r="O102">
        <v>1.0900000000000001</v>
      </c>
      <c r="P102" s="12">
        <f t="shared" si="251"/>
        <v>355.14285714285717</v>
      </c>
      <c r="Q102" s="15">
        <f t="shared" si="252"/>
        <v>1.0634786288616167</v>
      </c>
      <c r="R102" s="4">
        <f t="shared" ref="R102" si="300">W99</f>
        <v>555</v>
      </c>
      <c r="S102" s="4">
        <f t="shared" ref="S102" si="301">AVERAGE(D99:D102)</f>
        <v>381.25</v>
      </c>
      <c r="T102" s="7">
        <f t="shared" ref="T102" si="302">S102/S98</f>
        <v>1.1204996326230712</v>
      </c>
      <c r="U102" s="5">
        <v>43996</v>
      </c>
      <c r="V102" s="9" t="str">
        <f t="shared" si="298"/>
        <v>Sonntag</v>
      </c>
      <c r="W102" s="12">
        <v>247</v>
      </c>
      <c r="X102" s="15">
        <v>1.05</v>
      </c>
      <c r="Y102" s="15">
        <v>1</v>
      </c>
      <c r="Z102" s="4">
        <f t="shared" si="273"/>
        <v>376</v>
      </c>
      <c r="AA102" s="8">
        <f t="shared" si="274"/>
        <v>1.0734094616639478</v>
      </c>
      <c r="AB102" s="4">
        <f t="shared" si="275"/>
        <v>364.29399723155649</v>
      </c>
      <c r="AC102" s="8">
        <f t="shared" si="276"/>
        <v>1.0399910198290765</v>
      </c>
      <c r="AD102" s="4">
        <f t="shared" si="277"/>
        <v>331.85714285714283</v>
      </c>
      <c r="AE102" s="8">
        <f t="shared" si="278"/>
        <v>0.99104095563139927</v>
      </c>
      <c r="AF102" s="4">
        <f t="shared" si="279"/>
        <v>309.89269447835755</v>
      </c>
      <c r="AG102" s="8">
        <f t="shared" si="280"/>
        <v>0.92544746644560705</v>
      </c>
      <c r="AH102" s="4">
        <f t="shared" si="293"/>
        <v>609.28571428571433</v>
      </c>
      <c r="AI102" s="8">
        <f t="shared" si="294"/>
        <v>1.3700610343719886</v>
      </c>
      <c r="AJ102" s="15">
        <f t="shared" si="283"/>
        <v>6.0000000000000053E-2</v>
      </c>
      <c r="AK102" s="15">
        <f t="shared" si="284"/>
        <v>0</v>
      </c>
      <c r="AL102" s="15">
        <f t="shared" si="285"/>
        <v>1.3409461663947742E-2</v>
      </c>
      <c r="AM102" s="15">
        <f t="shared" si="286"/>
        <v>2.0008980170923563E-2</v>
      </c>
      <c r="AN102" s="15">
        <f t="shared" si="287"/>
        <v>1.0000000000000009E-2</v>
      </c>
      <c r="AO102" s="15">
        <f t="shared" si="288"/>
        <v>0.13455253355439301</v>
      </c>
      <c r="AP102" s="15">
        <f t="shared" si="289"/>
        <v>53</v>
      </c>
      <c r="AQ102" s="15">
        <f t="shared" si="290"/>
        <v>78.857142857142833</v>
      </c>
      <c r="AR102" s="15">
        <f t="shared" si="291"/>
        <v>58</v>
      </c>
      <c r="AS102" s="15">
        <f t="shared" si="292"/>
        <v>69.706002768443511</v>
      </c>
    </row>
    <row r="103" spans="1:45" x14ac:dyDescent="0.4">
      <c r="A103" s="10">
        <v>43993</v>
      </c>
      <c r="B103" s="30">
        <v>101</v>
      </c>
      <c r="C103" s="11" t="str">
        <f t="shared" si="299"/>
        <v>Donnerstag</v>
      </c>
      <c r="D103">
        <v>369</v>
      </c>
      <c r="E103">
        <v>345</v>
      </c>
      <c r="F103">
        <v>394</v>
      </c>
      <c r="G103">
        <v>415</v>
      </c>
      <c r="H103">
        <v>389</v>
      </c>
      <c r="I103">
        <v>443</v>
      </c>
      <c r="J103">
        <v>1.39</v>
      </c>
      <c r="K103">
        <v>1.33</v>
      </c>
      <c r="L103">
        <v>1.46</v>
      </c>
      <c r="M103">
        <v>1.05</v>
      </c>
      <c r="N103">
        <v>1.02</v>
      </c>
      <c r="O103">
        <v>1.08</v>
      </c>
      <c r="P103" s="12">
        <f t="shared" si="251"/>
        <v>359</v>
      </c>
      <c r="Q103" s="15">
        <f t="shared" si="252"/>
        <v>1.0503273322422257</v>
      </c>
      <c r="R103" s="4">
        <f t="shared" ref="R103:R104" si="303">W100</f>
        <v>258</v>
      </c>
      <c r="S103" s="4">
        <f t="shared" ref="S103:S104" si="304">AVERAGE(D100:D103)</f>
        <v>414.75</v>
      </c>
      <c r="T103" s="7">
        <f t="shared" ref="T103:T104" si="305">S103/S99</f>
        <v>1.3871237458193979</v>
      </c>
      <c r="U103" s="5">
        <v>43997</v>
      </c>
      <c r="V103" s="9" t="str">
        <f t="shared" ref="V103:V104" si="306">TEXT(U103,"TTTT")</f>
        <v>Montag</v>
      </c>
      <c r="W103" s="12">
        <v>192</v>
      </c>
      <c r="X103" s="15">
        <v>1.19</v>
      </c>
      <c r="Y103" s="15">
        <v>0.95</v>
      </c>
      <c r="Z103" s="4">
        <f t="shared" si="273"/>
        <v>393.28571428571428</v>
      </c>
      <c r="AA103" s="8">
        <f t="shared" si="274"/>
        <v>1.1074014481094125</v>
      </c>
      <c r="AB103" s="4">
        <f t="shared" si="275"/>
        <v>372.87362833739598</v>
      </c>
      <c r="AC103" s="8">
        <f t="shared" si="276"/>
        <v>1.0499257435083555</v>
      </c>
      <c r="AD103" s="4">
        <f t="shared" si="277"/>
        <v>335.42857142857144</v>
      </c>
      <c r="AE103" s="8">
        <f t="shared" si="278"/>
        <v>1.0253275109170306</v>
      </c>
      <c r="AF103" s="4">
        <f t="shared" si="279"/>
        <v>282.16280026260546</v>
      </c>
      <c r="AG103" s="8">
        <f t="shared" si="280"/>
        <v>0.86250637634857552</v>
      </c>
      <c r="AH103" s="4">
        <f t="shared" ref="AH103:AH106" si="307">AD110</f>
        <v>616.42857142857144</v>
      </c>
      <c r="AI103" s="8">
        <f t="shared" ref="AI103:AI106" si="308">AH103/AH99</f>
        <v>1.2144666479031805</v>
      </c>
      <c r="AJ103" s="15">
        <f t="shared" si="283"/>
        <v>0.33999999999999986</v>
      </c>
      <c r="AK103" s="15">
        <f>ABS(M103-$M103)</f>
        <v>0</v>
      </c>
      <c r="AL103" s="15">
        <f t="shared" si="285"/>
        <v>5.7401448109412501E-2</v>
      </c>
      <c r="AM103" s="15">
        <f t="shared" si="286"/>
        <v>7.4256491644497657E-5</v>
      </c>
      <c r="AN103" s="15">
        <f t="shared" si="287"/>
        <v>0.1399999999999999</v>
      </c>
      <c r="AO103" s="15">
        <f t="shared" si="288"/>
        <v>0.18749362365142452</v>
      </c>
      <c r="AP103" s="15">
        <f t="shared" si="289"/>
        <v>46</v>
      </c>
      <c r="AQ103" s="15">
        <f t="shared" si="290"/>
        <v>10</v>
      </c>
      <c r="AR103" s="15">
        <f t="shared" si="291"/>
        <v>24.285714285714278</v>
      </c>
      <c r="AS103" s="15">
        <f t="shared" si="292"/>
        <v>3.873628337395985</v>
      </c>
    </row>
    <row r="104" spans="1:45" x14ac:dyDescent="0.4">
      <c r="A104" s="10">
        <v>43994</v>
      </c>
      <c r="B104" s="30">
        <v>102</v>
      </c>
      <c r="C104" s="11" t="str">
        <f t="shared" ref="C104:C106" si="309">TEXT(A104,"TTTT")</f>
        <v>Freitag</v>
      </c>
      <c r="D104">
        <v>372</v>
      </c>
      <c r="E104">
        <v>348</v>
      </c>
      <c r="F104">
        <v>396</v>
      </c>
      <c r="G104">
        <v>405</v>
      </c>
      <c r="H104">
        <v>379</v>
      </c>
      <c r="I104">
        <v>433</v>
      </c>
      <c r="J104">
        <v>1.28</v>
      </c>
      <c r="K104">
        <v>1.22</v>
      </c>
      <c r="L104">
        <v>1.35</v>
      </c>
      <c r="M104">
        <v>1.07</v>
      </c>
      <c r="N104">
        <v>1.05</v>
      </c>
      <c r="O104">
        <v>1.1000000000000001</v>
      </c>
      <c r="P104" s="12">
        <f t="shared" si="251"/>
        <v>366.71428571428572</v>
      </c>
      <c r="Q104" s="15">
        <f t="shared" si="252"/>
        <v>1.0734094616639478</v>
      </c>
      <c r="R104" s="4">
        <f t="shared" si="303"/>
        <v>348</v>
      </c>
      <c r="S104" s="4">
        <f t="shared" si="304"/>
        <v>405.25</v>
      </c>
      <c r="T104" s="7">
        <f t="shared" si="305"/>
        <v>1.2824367088607596</v>
      </c>
      <c r="U104" s="5">
        <v>43998</v>
      </c>
      <c r="V104" s="9" t="str">
        <f t="shared" si="306"/>
        <v>Dienstag</v>
      </c>
      <c r="W104" s="12">
        <v>378</v>
      </c>
      <c r="X104" s="15">
        <v>1</v>
      </c>
      <c r="Y104" s="15">
        <v>0.86</v>
      </c>
      <c r="Z104" s="4">
        <f t="shared" si="273"/>
        <v>426.71428571428572</v>
      </c>
      <c r="AA104" s="8">
        <f t="shared" si="274"/>
        <v>1.1886191802626342</v>
      </c>
      <c r="AB104" s="4">
        <f t="shared" si="275"/>
        <v>378.84040346871467</v>
      </c>
      <c r="AC104" s="8">
        <f t="shared" si="276"/>
        <v>1.0552657478237177</v>
      </c>
      <c r="AD104" s="4">
        <f t="shared" si="277"/>
        <v>408.57142857142856</v>
      </c>
      <c r="AE104" s="8">
        <f t="shared" si="278"/>
        <v>1.2610229276895943</v>
      </c>
      <c r="AF104" s="4">
        <f t="shared" si="279"/>
        <v>315.62082102877031</v>
      </c>
      <c r="AG104" s="8">
        <f t="shared" si="280"/>
        <v>0.97413833650855031</v>
      </c>
      <c r="AH104" s="4">
        <f t="shared" si="307"/>
        <v>574.57142857142856</v>
      </c>
      <c r="AI104" s="8">
        <f t="shared" si="308"/>
        <v>1.0318111852231913</v>
      </c>
      <c r="AJ104" s="15">
        <f t="shared" si="283"/>
        <v>0.20999999999999996</v>
      </c>
      <c r="AK104" s="15">
        <f>ABS(M104-$M104)</f>
        <v>0</v>
      </c>
      <c r="AL104" s="15">
        <f t="shared" si="285"/>
        <v>0.11861918026263418</v>
      </c>
      <c r="AM104" s="15">
        <f t="shared" si="286"/>
        <v>1.4734252176282325E-2</v>
      </c>
      <c r="AN104" s="15">
        <f t="shared" si="287"/>
        <v>7.0000000000000062E-2</v>
      </c>
      <c r="AO104" s="15">
        <f t="shared" si="288"/>
        <v>9.5861663491449756E-2</v>
      </c>
      <c r="AP104" s="15">
        <f t="shared" si="289"/>
        <v>33</v>
      </c>
      <c r="AQ104" s="15">
        <f t="shared" si="290"/>
        <v>5.2857142857142776</v>
      </c>
      <c r="AR104" s="15">
        <f t="shared" si="291"/>
        <v>54.714285714285722</v>
      </c>
      <c r="AS104" s="15">
        <f t="shared" si="292"/>
        <v>6.8404034687146691</v>
      </c>
    </row>
    <row r="105" spans="1:45" x14ac:dyDescent="0.4">
      <c r="A105" s="10">
        <v>43995</v>
      </c>
      <c r="B105" s="30">
        <v>103</v>
      </c>
      <c r="C105" s="11" t="str">
        <f t="shared" si="309"/>
        <v>Samstag</v>
      </c>
      <c r="D105">
        <v>366</v>
      </c>
      <c r="E105">
        <v>338</v>
      </c>
      <c r="F105">
        <v>388</v>
      </c>
      <c r="G105">
        <v>385</v>
      </c>
      <c r="H105">
        <v>360</v>
      </c>
      <c r="I105">
        <v>410</v>
      </c>
      <c r="J105">
        <v>1.1100000000000001</v>
      </c>
      <c r="K105">
        <v>1.06</v>
      </c>
      <c r="L105">
        <v>1.1599999999999999</v>
      </c>
      <c r="M105">
        <v>1.1100000000000001</v>
      </c>
      <c r="N105">
        <v>1.08</v>
      </c>
      <c r="O105">
        <v>1.1299999999999999</v>
      </c>
      <c r="P105" s="12">
        <f t="shared" si="251"/>
        <v>376</v>
      </c>
      <c r="Q105" s="15">
        <f t="shared" si="252"/>
        <v>1.1074014481094125</v>
      </c>
      <c r="R105" s="4">
        <f t="shared" ref="R105:R106" si="310">W102</f>
        <v>247</v>
      </c>
      <c r="S105" s="4">
        <f t="shared" ref="S105:S106" si="311">AVERAGE(D102:D105)</f>
        <v>385.25</v>
      </c>
      <c r="T105" s="7">
        <f t="shared" ref="T105:T106" si="312">S105/S101</f>
        <v>1.1070402298850575</v>
      </c>
      <c r="U105" s="5">
        <v>43999</v>
      </c>
      <c r="V105" s="9" t="str">
        <f t="shared" ref="V105:V106" si="313">TEXT(U105,"TTTT")</f>
        <v>Mittwoch</v>
      </c>
      <c r="W105" s="12">
        <v>345</v>
      </c>
      <c r="X105" s="15">
        <v>0.86</v>
      </c>
      <c r="Y105" s="15">
        <v>0.89</v>
      </c>
      <c r="Z105" s="4">
        <f t="shared" si="273"/>
        <v>522.14285714285711</v>
      </c>
      <c r="AA105" s="8">
        <f t="shared" si="274"/>
        <v>1.423841059602649</v>
      </c>
      <c r="AB105" s="4">
        <f t="shared" si="275"/>
        <v>396.57032213873816</v>
      </c>
      <c r="AC105" s="8">
        <f t="shared" si="276"/>
        <v>1.081414980510778</v>
      </c>
      <c r="AD105" s="4">
        <f t="shared" si="277"/>
        <v>444.71428571428572</v>
      </c>
      <c r="AE105" s="8">
        <f t="shared" si="278"/>
        <v>1.355836236933798</v>
      </c>
      <c r="AF105" s="4">
        <f t="shared" si="279"/>
        <v>329.2655230564489</v>
      </c>
      <c r="AG105" s="8">
        <f t="shared" si="280"/>
        <v>1.0038583020013685</v>
      </c>
      <c r="AH105" s="4">
        <f t="shared" si="307"/>
        <v>586.85714285714289</v>
      </c>
      <c r="AI105" s="8">
        <f t="shared" si="308"/>
        <v>1.021128511061397</v>
      </c>
      <c r="AJ105" s="15">
        <f t="shared" si="283"/>
        <v>0</v>
      </c>
      <c r="AK105" s="15">
        <f t="shared" ref="AK105" si="314">ABS(M105-$M105)</f>
        <v>0</v>
      </c>
      <c r="AL105" s="15">
        <f t="shared" si="285"/>
        <v>0.31384105960264885</v>
      </c>
      <c r="AM105" s="15">
        <f t="shared" si="286"/>
        <v>2.8585019489222097E-2</v>
      </c>
      <c r="AN105" s="15">
        <f t="shared" si="287"/>
        <v>0.25000000000000011</v>
      </c>
      <c r="AO105" s="15">
        <f t="shared" si="288"/>
        <v>0.1061416979986316</v>
      </c>
      <c r="AP105" s="15">
        <f t="shared" si="289"/>
        <v>19</v>
      </c>
      <c r="AQ105" s="15">
        <f t="shared" si="290"/>
        <v>10</v>
      </c>
      <c r="AR105" s="15">
        <f t="shared" si="291"/>
        <v>156.14285714285711</v>
      </c>
      <c r="AS105" s="15">
        <f t="shared" si="292"/>
        <v>30.570322138738163</v>
      </c>
    </row>
    <row r="106" spans="1:45" x14ac:dyDescent="0.4">
      <c r="A106" s="10">
        <v>43996</v>
      </c>
      <c r="B106" s="30">
        <v>104</v>
      </c>
      <c r="C106" s="11" t="str">
        <f t="shared" si="309"/>
        <v>Sonntag</v>
      </c>
      <c r="D106">
        <v>356</v>
      </c>
      <c r="E106">
        <v>331</v>
      </c>
      <c r="F106">
        <v>385</v>
      </c>
      <c r="G106">
        <v>366</v>
      </c>
      <c r="H106">
        <v>340</v>
      </c>
      <c r="I106">
        <v>391</v>
      </c>
      <c r="J106">
        <v>0.96</v>
      </c>
      <c r="K106">
        <v>0.92</v>
      </c>
      <c r="L106">
        <v>1</v>
      </c>
      <c r="M106">
        <v>1.19</v>
      </c>
      <c r="N106">
        <v>1.1599999999999999</v>
      </c>
      <c r="O106">
        <v>1.21</v>
      </c>
      <c r="P106" s="12">
        <f t="shared" ref="P106:P110" si="315">AVERAGE(D100:D106)</f>
        <v>393.28571428571428</v>
      </c>
      <c r="Q106" s="15">
        <f t="shared" ref="Q106:Q110" si="316">P107/P103</f>
        <v>1.1886191802626342</v>
      </c>
      <c r="R106" s="4">
        <f t="shared" si="310"/>
        <v>192</v>
      </c>
      <c r="S106" s="4">
        <f t="shared" si="311"/>
        <v>365.75</v>
      </c>
      <c r="T106" s="7">
        <f t="shared" si="312"/>
        <v>0.95934426229508196</v>
      </c>
      <c r="U106" s="5">
        <v>44000</v>
      </c>
      <c r="V106" s="9" t="str">
        <f t="shared" si="313"/>
        <v>Donnerstag</v>
      </c>
      <c r="W106" s="12">
        <v>580</v>
      </c>
      <c r="X106" s="15">
        <v>0.86</v>
      </c>
      <c r="Y106" s="15">
        <v>1</v>
      </c>
      <c r="Z106" s="4">
        <f t="shared" ref="Z106:Z107" si="317">AVERAGE(D103:D109)</f>
        <v>554.57142857142856</v>
      </c>
      <c r="AA106" s="8">
        <f t="shared" ref="AA106:AA107" si="318">Z106/Z102</f>
        <v>1.4749240121580547</v>
      </c>
      <c r="AB106" s="4">
        <f t="shared" ref="AB106:AB107" si="319">AVERAGE(D103:D106,AA103^1.75*D100,AA103^1.75*D101,AA103^1.75*D102)</f>
        <v>429.30561824331392</v>
      </c>
      <c r="AC106" s="8">
        <f t="shared" ref="AC106:AC107" si="320">AB106/Z102</f>
        <v>1.1417702612854093</v>
      </c>
      <c r="AD106" s="4">
        <f t="shared" ref="AD106:AD107" si="321">AVERAGE(W103:W109)</f>
        <v>507.57142857142856</v>
      </c>
      <c r="AE106" s="8">
        <f t="shared" ref="AE106:AE107" si="322">AD106/AD102</f>
        <v>1.5294877313818338</v>
      </c>
      <c r="AF106" s="4">
        <f t="shared" ref="AF106:AF107" si="323">AVERAGE(W103:W106,AE103^1.75*W100,AE103^1.75*W101,AE103^1.75*W102)</f>
        <v>340.88085428524397</v>
      </c>
      <c r="AG106" s="8">
        <f t="shared" ref="AG106:AG107" si="324">AF106/AD102</f>
        <v>1.0271915540235506</v>
      </c>
      <c r="AH106" s="4">
        <f t="shared" si="307"/>
        <v>525.28571428571433</v>
      </c>
      <c r="AI106" s="8">
        <f t="shared" si="308"/>
        <v>0.86213364595545139</v>
      </c>
      <c r="AJ106" s="15">
        <f t="shared" ref="AJ106:AJ108" si="325">ABS(J106-$M106)</f>
        <v>0.22999999999999998</v>
      </c>
      <c r="AK106" s="15">
        <f>ABS(M106-$M106)</f>
        <v>0</v>
      </c>
      <c r="AL106" s="15">
        <f t="shared" ref="AL106:AL108" si="326">ABS(AA106-$M106)</f>
        <v>0.28492401215805474</v>
      </c>
      <c r="AM106" s="15">
        <f t="shared" ref="AM106:AM108" si="327">ABS(AC106-$M106)</f>
        <v>4.8229738714590686E-2</v>
      </c>
      <c r="AN106" s="15">
        <f t="shared" ref="AN106:AN108" si="328">ABS(X106-$M106)</f>
        <v>0.32999999999999996</v>
      </c>
      <c r="AO106" s="15">
        <f t="shared" ref="AO106:AO108" si="329">ABS(AG106-$M106)</f>
        <v>0.16280844597644939</v>
      </c>
      <c r="AP106" s="15">
        <f t="shared" ref="AP106:AP108" si="330">ABS(G106-$D106)</f>
        <v>10</v>
      </c>
      <c r="AQ106" s="15">
        <f t="shared" ref="AQ106:AQ108" si="331">ABS(P106-$D106)</f>
        <v>37.285714285714278</v>
      </c>
      <c r="AR106" s="15">
        <f t="shared" ref="AR106:AR108" si="332">ABS(Z106-$D106)</f>
        <v>198.57142857142856</v>
      </c>
      <c r="AS106" s="15">
        <f t="shared" ref="AS106:AS108" si="333">ABS(AB106-$D106)</f>
        <v>73.305618243313916</v>
      </c>
    </row>
    <row r="107" spans="1:45" x14ac:dyDescent="0.4">
      <c r="A107" s="10">
        <v>43997</v>
      </c>
      <c r="B107" s="30">
        <v>105</v>
      </c>
      <c r="C107" s="11" t="str">
        <f t="shared" ref="C107:C110" si="334">TEXT(A107,"TTTT")</f>
        <v>Montag</v>
      </c>
      <c r="D107">
        <v>644</v>
      </c>
      <c r="E107">
        <v>608</v>
      </c>
      <c r="F107">
        <v>679</v>
      </c>
      <c r="G107">
        <v>434</v>
      </c>
      <c r="H107">
        <v>406</v>
      </c>
      <c r="I107">
        <v>462</v>
      </c>
      <c r="J107">
        <v>1.05</v>
      </c>
      <c r="K107">
        <v>1</v>
      </c>
      <c r="L107">
        <v>1.0900000000000001</v>
      </c>
      <c r="M107">
        <v>1.42</v>
      </c>
      <c r="N107">
        <v>1.4</v>
      </c>
      <c r="O107">
        <v>1.45</v>
      </c>
      <c r="P107" s="12">
        <f t="shared" si="315"/>
        <v>426.71428571428572</v>
      </c>
      <c r="Q107" s="15">
        <f t="shared" si="316"/>
        <v>1.423841059602649</v>
      </c>
      <c r="R107" s="4">
        <f t="shared" ref="R107:R110" si="335">W104</f>
        <v>378</v>
      </c>
      <c r="S107" s="4">
        <f t="shared" ref="S107:S110" si="336">AVERAGE(D104:D107)</f>
        <v>434.5</v>
      </c>
      <c r="T107" s="7">
        <f t="shared" ref="T107:T110" si="337">S107/S103</f>
        <v>1.0476190476190477</v>
      </c>
      <c r="U107" s="5">
        <v>44001</v>
      </c>
      <c r="V107" s="9" t="str">
        <f t="shared" ref="V107:V108" si="338">TEXT(U107,"TTTT")</f>
        <v>Freitag</v>
      </c>
      <c r="W107" s="12">
        <v>770</v>
      </c>
      <c r="X107" s="15">
        <v>1.06</v>
      </c>
      <c r="Y107" s="15">
        <v>1.17</v>
      </c>
      <c r="Z107" s="4">
        <f t="shared" si="317"/>
        <v>578.14285714285711</v>
      </c>
      <c r="AA107" s="8">
        <f t="shared" si="318"/>
        <v>1.4700326916091535</v>
      </c>
      <c r="AB107" s="4">
        <f t="shared" si="319"/>
        <v>489.71457383178131</v>
      </c>
      <c r="AC107" s="8">
        <f t="shared" si="320"/>
        <v>1.2451878012431781</v>
      </c>
      <c r="AD107" s="4">
        <f t="shared" si="321"/>
        <v>556.85714285714289</v>
      </c>
      <c r="AE107" s="8">
        <f t="shared" si="322"/>
        <v>1.6601362862010223</v>
      </c>
      <c r="AF107" s="4">
        <f t="shared" si="323"/>
        <v>464.85327941357536</v>
      </c>
      <c r="AG107" s="8">
        <f t="shared" si="324"/>
        <v>1.3858487887116813</v>
      </c>
      <c r="AH107" s="4">
        <f t="shared" ref="AH107:AH109" si="339">AD114</f>
        <v>486</v>
      </c>
      <c r="AI107" s="8">
        <f t="shared" ref="AI107:AI109" si="340">AH107/AH103</f>
        <v>0.7884125144843569</v>
      </c>
      <c r="AJ107" s="15">
        <f t="shared" si="325"/>
        <v>0.36999999999999988</v>
      </c>
      <c r="AK107" s="15">
        <f t="shared" ref="AK107:AK108" si="341">ABS(M107-$M107)</f>
        <v>0</v>
      </c>
      <c r="AL107" s="15">
        <f t="shared" si="326"/>
        <v>5.0032691609153579E-2</v>
      </c>
      <c r="AM107" s="15">
        <f t="shared" si="327"/>
        <v>0.17481219875682186</v>
      </c>
      <c r="AN107" s="15">
        <f t="shared" si="328"/>
        <v>0.35999999999999988</v>
      </c>
      <c r="AO107" s="15">
        <f t="shared" si="329"/>
        <v>3.4151211288318661E-2</v>
      </c>
      <c r="AP107" s="15">
        <f t="shared" si="330"/>
        <v>210</v>
      </c>
      <c r="AQ107" s="15">
        <f t="shared" si="331"/>
        <v>217.28571428571428</v>
      </c>
      <c r="AR107" s="15">
        <f t="shared" si="332"/>
        <v>65.85714285714289</v>
      </c>
      <c r="AS107" s="15">
        <f t="shared" si="333"/>
        <v>154.28542616821869</v>
      </c>
    </row>
    <row r="108" spans="1:45" x14ac:dyDescent="0.4">
      <c r="A108" s="10">
        <v>43998</v>
      </c>
      <c r="B108" s="30">
        <v>106</v>
      </c>
      <c r="C108" s="11" t="str">
        <f t="shared" si="334"/>
        <v>Dienstag</v>
      </c>
      <c r="D108">
        <v>1114</v>
      </c>
      <c r="E108">
        <v>1073</v>
      </c>
      <c r="F108">
        <v>1149</v>
      </c>
      <c r="G108">
        <v>620</v>
      </c>
      <c r="H108">
        <v>587</v>
      </c>
      <c r="I108">
        <v>650</v>
      </c>
      <c r="J108">
        <v>1.53</v>
      </c>
      <c r="K108">
        <v>1.46</v>
      </c>
      <c r="L108">
        <v>1.59</v>
      </c>
      <c r="M108">
        <v>1.48</v>
      </c>
      <c r="N108">
        <v>1.44</v>
      </c>
      <c r="O108">
        <v>1.51</v>
      </c>
      <c r="P108" s="12">
        <f t="shared" si="315"/>
        <v>522.14285714285711</v>
      </c>
      <c r="Q108" s="15">
        <f t="shared" si="316"/>
        <v>1.4749240121580547</v>
      </c>
      <c r="R108" s="4">
        <f t="shared" si="335"/>
        <v>345</v>
      </c>
      <c r="S108" s="4">
        <f t="shared" si="336"/>
        <v>620</v>
      </c>
      <c r="T108" s="7">
        <f t="shared" si="337"/>
        <v>1.5299198025909932</v>
      </c>
      <c r="U108" s="5">
        <v>44002</v>
      </c>
      <c r="V108" s="9" t="str">
        <f t="shared" si="338"/>
        <v>Samstag</v>
      </c>
      <c r="W108" s="12">
        <v>601</v>
      </c>
      <c r="X108" s="15">
        <v>1.79</v>
      </c>
      <c r="Y108" s="15">
        <v>1.55</v>
      </c>
      <c r="Z108" s="4">
        <f t="shared" ref="Z108:Z109" si="342">AVERAGE(D105:D111)</f>
        <v>606</v>
      </c>
      <c r="AA108" s="8">
        <f t="shared" ref="AA108:AA109" si="343">Z108/Z104</f>
        <v>1.4201540006695681</v>
      </c>
      <c r="AB108" s="4">
        <f t="shared" ref="AB108:AB111" si="344">AVERAGE(D105:D108,AA105^1.75*D102,AA105^1.75*D103,AA105^1.75*D104)</f>
        <v>665.81399169900862</v>
      </c>
      <c r="AC108" s="8">
        <f t="shared" ref="AC108:AC111" si="345">AB108/Z104</f>
        <v>1.5603273993615869</v>
      </c>
      <c r="AD108" s="4">
        <f t="shared" ref="AD108" si="346">AVERAGE(W105:W111)</f>
        <v>574.71428571428567</v>
      </c>
      <c r="AE108" s="8">
        <f t="shared" ref="AE108" si="347">AD108/AD104</f>
        <v>1.4066433566433565</v>
      </c>
      <c r="AF108" s="4">
        <f t="shared" ref="AF108" si="348">AVERAGE(W105:W108,AE105^1.75*W102,AE105^1.75*W103,AE105^1.75*W104)</f>
        <v>526.83218322274149</v>
      </c>
      <c r="AG108" s="8">
        <f t="shared" ref="AG108" si="349">AF108/AD104</f>
        <v>1.2894493994962204</v>
      </c>
      <c r="AH108" s="4">
        <f t="shared" si="339"/>
        <v>485.28571428571428</v>
      </c>
      <c r="AI108" s="8">
        <f t="shared" si="340"/>
        <v>0.84460467429139729</v>
      </c>
      <c r="AJ108" s="15">
        <f t="shared" si="325"/>
        <v>5.0000000000000044E-2</v>
      </c>
      <c r="AK108" s="15">
        <f t="shared" si="341"/>
        <v>0</v>
      </c>
      <c r="AL108" s="15">
        <f t="shared" si="326"/>
        <v>5.9845999330431887E-2</v>
      </c>
      <c r="AM108" s="15">
        <f t="shared" si="327"/>
        <v>8.0327399361586949E-2</v>
      </c>
      <c r="AN108" s="15">
        <f t="shared" si="328"/>
        <v>0.31000000000000005</v>
      </c>
      <c r="AO108" s="15">
        <f t="shared" si="329"/>
        <v>0.19055060050377959</v>
      </c>
      <c r="AP108" s="15">
        <f t="shared" si="330"/>
        <v>494</v>
      </c>
      <c r="AQ108" s="15">
        <f t="shared" si="331"/>
        <v>591.85714285714289</v>
      </c>
      <c r="AR108" s="15">
        <f t="shared" si="332"/>
        <v>508</v>
      </c>
      <c r="AS108" s="15">
        <f t="shared" si="333"/>
        <v>448.18600830099138</v>
      </c>
    </row>
    <row r="109" spans="1:45" x14ac:dyDescent="0.4">
      <c r="A109" s="10">
        <v>43999</v>
      </c>
      <c r="B109" s="30">
        <v>107</v>
      </c>
      <c r="C109" s="11" t="str">
        <f t="shared" si="334"/>
        <v>Mittwoch</v>
      </c>
      <c r="D109">
        <v>661</v>
      </c>
      <c r="E109">
        <v>626</v>
      </c>
      <c r="F109">
        <v>699</v>
      </c>
      <c r="G109">
        <v>694</v>
      </c>
      <c r="H109">
        <v>659</v>
      </c>
      <c r="I109">
        <v>728</v>
      </c>
      <c r="J109">
        <v>1.8</v>
      </c>
      <c r="K109">
        <v>1.73</v>
      </c>
      <c r="L109">
        <v>1.87</v>
      </c>
      <c r="M109">
        <v>1.47</v>
      </c>
      <c r="N109">
        <v>1.44</v>
      </c>
      <c r="O109">
        <v>1.5</v>
      </c>
      <c r="P109" s="12">
        <f t="shared" si="315"/>
        <v>554.57142857142856</v>
      </c>
      <c r="Q109" s="15">
        <f t="shared" si="316"/>
        <v>1.4700326916091535</v>
      </c>
      <c r="R109" s="4">
        <f t="shared" si="335"/>
        <v>580</v>
      </c>
      <c r="S109" s="4">
        <f t="shared" si="336"/>
        <v>693.75</v>
      </c>
      <c r="T109" s="7">
        <f t="shared" si="337"/>
        <v>1.8007787151200518</v>
      </c>
      <c r="U109" s="5">
        <v>44003</v>
      </c>
      <c r="V109" s="9" t="str">
        <f t="shared" ref="V109:V110" si="350">TEXT(U109,"TTTT")</f>
        <v>Sonntag</v>
      </c>
      <c r="W109" s="12">
        <v>687</v>
      </c>
      <c r="X109" s="15">
        <v>2.88</v>
      </c>
      <c r="Y109" s="15">
        <v>2.0299999999999998</v>
      </c>
      <c r="Z109" s="4">
        <f t="shared" si="342"/>
        <v>621.14285714285711</v>
      </c>
      <c r="AA109" s="8">
        <f t="shared" si="343"/>
        <v>1.1896032831737346</v>
      </c>
      <c r="AB109" s="4">
        <f t="shared" si="344"/>
        <v>708.60237904680446</v>
      </c>
      <c r="AC109" s="8">
        <f t="shared" si="345"/>
        <v>1.3571044195150839</v>
      </c>
      <c r="AD109" s="4">
        <f t="shared" ref="AD109:AD111" si="351">AVERAGE(W106:W112)</f>
        <v>609.28571428571433</v>
      </c>
      <c r="AE109" s="8">
        <f t="shared" ref="AE109:AE111" si="352">AD109/AD105</f>
        <v>1.3700610343719886</v>
      </c>
      <c r="AF109" s="4">
        <f t="shared" ref="AF109:AF112" si="353">AVERAGE(W106:W109,AE106^1.75*W103,AE106^1.75*W104,AE106^1.75*W105)</f>
        <v>651.82286053579878</v>
      </c>
      <c r="AG109" s="8">
        <f t="shared" ref="AG109:AG112" si="354">AF109/AD105</f>
        <v>1.4657115399134568</v>
      </c>
      <c r="AH109" s="4">
        <f t="shared" si="339"/>
        <v>468</v>
      </c>
      <c r="AI109" s="8">
        <f t="shared" si="340"/>
        <v>0.79746835443037967</v>
      </c>
      <c r="AJ109" s="15">
        <f t="shared" ref="AJ109" si="355">ABS(J109-$M109)</f>
        <v>0.33000000000000007</v>
      </c>
      <c r="AK109" s="15">
        <f>ABS(M109-$M109)</f>
        <v>0</v>
      </c>
      <c r="AL109" s="15">
        <f t="shared" ref="AL109" si="356">ABS(AA109-$M109)</f>
        <v>0.28039671682626532</v>
      </c>
      <c r="AM109" s="15">
        <f t="shared" ref="AM109" si="357">ABS(AC109-$M109)</f>
        <v>0.1128955804849161</v>
      </c>
      <c r="AN109" s="15">
        <f t="shared" ref="AN109" si="358">ABS(X109-$M109)</f>
        <v>1.41</v>
      </c>
      <c r="AO109" s="15">
        <f t="shared" ref="AO109" si="359">ABS(AG109-$M109)</f>
        <v>4.2884600865431555E-3</v>
      </c>
      <c r="AP109" s="15">
        <f t="shared" ref="AP109" si="360">ABS(G109-$D109)</f>
        <v>33</v>
      </c>
      <c r="AQ109" s="15">
        <f t="shared" ref="AQ109" si="361">ABS(P109-$D109)</f>
        <v>106.42857142857144</v>
      </c>
      <c r="AR109" s="15">
        <f t="shared" ref="AR109" si="362">ABS(Z109-$D109)</f>
        <v>39.85714285714289</v>
      </c>
      <c r="AS109" s="15">
        <f t="shared" ref="AS109" si="363">ABS(AB109-$D109)</f>
        <v>47.602379046804458</v>
      </c>
    </row>
    <row r="110" spans="1:45" x14ac:dyDescent="0.4">
      <c r="A110" s="10">
        <v>44000</v>
      </c>
      <c r="B110" s="30">
        <v>108</v>
      </c>
      <c r="C110" s="11" t="str">
        <f t="shared" si="334"/>
        <v>Donnerstag</v>
      </c>
      <c r="D110">
        <v>534</v>
      </c>
      <c r="E110">
        <v>505</v>
      </c>
      <c r="F110">
        <v>567</v>
      </c>
      <c r="G110">
        <v>738</v>
      </c>
      <c r="H110">
        <v>703</v>
      </c>
      <c r="I110">
        <v>773</v>
      </c>
      <c r="J110">
        <v>2.02</v>
      </c>
      <c r="K110">
        <v>1.93</v>
      </c>
      <c r="L110">
        <v>2.11</v>
      </c>
      <c r="M110">
        <v>1.42</v>
      </c>
      <c r="N110">
        <v>1.39</v>
      </c>
      <c r="O110">
        <v>1.45</v>
      </c>
      <c r="P110" s="12">
        <f t="shared" si="315"/>
        <v>578.14285714285711</v>
      </c>
      <c r="Q110" s="15">
        <f t="shared" si="316"/>
        <v>1.4201540006695681</v>
      </c>
      <c r="R110" s="4">
        <f t="shared" si="335"/>
        <v>770</v>
      </c>
      <c r="S110" s="4">
        <f t="shared" si="336"/>
        <v>738.25</v>
      </c>
      <c r="T110" s="7">
        <f t="shared" si="337"/>
        <v>2.0184552289815447</v>
      </c>
      <c r="U110" s="5">
        <v>44004</v>
      </c>
      <c r="V110" s="9" t="str">
        <f t="shared" si="350"/>
        <v>Montag</v>
      </c>
      <c r="W110" s="12">
        <v>537</v>
      </c>
      <c r="X110" s="15">
        <v>2.76</v>
      </c>
      <c r="Y110" s="15">
        <v>1.83</v>
      </c>
      <c r="Z110" s="4">
        <f t="shared" ref="Z110:Z112" si="364">AVERAGE(D107:D113)</f>
        <v>622.85714285714289</v>
      </c>
      <c r="AA110" s="8">
        <f t="shared" ref="AA110:AA112" si="365">Z110/Z106</f>
        <v>1.123132405976301</v>
      </c>
      <c r="AB110" s="4">
        <f t="shared" si="344"/>
        <v>728.57673619652837</v>
      </c>
      <c r="AC110" s="8">
        <f t="shared" si="345"/>
        <v>1.3137653666604068</v>
      </c>
      <c r="AD110" s="4">
        <f t="shared" si="351"/>
        <v>616.42857142857144</v>
      </c>
      <c r="AE110" s="8">
        <f t="shared" si="352"/>
        <v>1.2144666479031805</v>
      </c>
      <c r="AF110" s="4">
        <f t="shared" si="353"/>
        <v>822.67212588741438</v>
      </c>
      <c r="AG110" s="8">
        <f t="shared" si="354"/>
        <v>1.620800698342781</v>
      </c>
      <c r="AH110" s="4">
        <f t="shared" ref="AH110:AH112" si="366">AD117</f>
        <v>449.85714285714283</v>
      </c>
      <c r="AI110" s="8">
        <f t="shared" ref="AI110:AI112" si="367">AH110/AH106</f>
        <v>0.85640467772640727</v>
      </c>
      <c r="AJ110" s="15">
        <f t="shared" ref="AJ110:AJ112" si="368">ABS(J110-$M110)</f>
        <v>0.60000000000000009</v>
      </c>
      <c r="AK110" s="15">
        <f t="shared" ref="AK110:AK111" si="369">ABS(M110-$M110)</f>
        <v>0</v>
      </c>
      <c r="AL110" s="15">
        <f t="shared" ref="AL110:AL112" si="370">ABS(AA110-$M110)</f>
        <v>0.29686759402369889</v>
      </c>
      <c r="AM110" s="15">
        <f t="shared" ref="AM110:AM112" si="371">ABS(AC110-$M110)</f>
        <v>0.10623463333959315</v>
      </c>
      <c r="AN110" s="15">
        <f t="shared" ref="AN110:AN112" si="372">ABS(X110-$M110)</f>
        <v>1.3399999999999999</v>
      </c>
      <c r="AO110" s="15">
        <f t="shared" ref="AO110:AO112" si="373">ABS(AG110-$M110)</f>
        <v>0.20080069834278103</v>
      </c>
      <c r="AP110" s="15">
        <f t="shared" ref="AP110:AP112" si="374">ABS(G110-$D110)</f>
        <v>204</v>
      </c>
      <c r="AQ110" s="15">
        <f t="shared" ref="AQ110:AQ112" si="375">ABS(P110-$D110)</f>
        <v>44.14285714285711</v>
      </c>
      <c r="AR110" s="15">
        <f t="shared" ref="AR110:AR112" si="376">ABS(Z110-$D110)</f>
        <v>88.85714285714289</v>
      </c>
      <c r="AS110" s="15">
        <f t="shared" ref="AS110:AS112" si="377">ABS(AB110-$D110)</f>
        <v>194.57673619652837</v>
      </c>
    </row>
    <row r="111" spans="1:45" x14ac:dyDescent="0.4">
      <c r="A111" s="10">
        <v>44001</v>
      </c>
      <c r="B111" s="30">
        <v>109</v>
      </c>
      <c r="C111" s="11" t="str">
        <f t="shared" ref="C111:C112" si="378">TEXT(A111,"TTTT")</f>
        <v>Freitag</v>
      </c>
      <c r="D111">
        <v>567</v>
      </c>
      <c r="E111">
        <v>541</v>
      </c>
      <c r="F111">
        <v>599</v>
      </c>
      <c r="G111">
        <v>719</v>
      </c>
      <c r="H111">
        <v>686</v>
      </c>
      <c r="I111">
        <v>753</v>
      </c>
      <c r="J111">
        <v>1.66</v>
      </c>
      <c r="K111">
        <v>1.6</v>
      </c>
      <c r="L111">
        <v>1.72</v>
      </c>
      <c r="M111">
        <v>1.19</v>
      </c>
      <c r="N111">
        <v>1.17</v>
      </c>
      <c r="O111">
        <v>1.21</v>
      </c>
      <c r="P111" s="12">
        <f t="shared" ref="P111:P115" si="379">AVERAGE(D105:D111)</f>
        <v>606</v>
      </c>
      <c r="Q111" s="15">
        <f t="shared" ref="Q111:Q115" si="380">P112/P108</f>
        <v>1.1896032831737346</v>
      </c>
      <c r="R111" s="4">
        <f t="shared" ref="R111:R116" si="381">W108</f>
        <v>601</v>
      </c>
      <c r="S111" s="4">
        <f t="shared" ref="S111:S116" si="382">AVERAGE(D108:D111)</f>
        <v>719</v>
      </c>
      <c r="T111" s="7">
        <f t="shared" ref="T111:T116" si="383">S111/S107</f>
        <v>1.6547756041426926</v>
      </c>
      <c r="U111" s="5">
        <v>44005</v>
      </c>
      <c r="V111" s="9" t="str">
        <f t="shared" ref="V111:V113" si="384">TEXT(U111,"TTTT")</f>
        <v>Dienstag</v>
      </c>
      <c r="W111" s="12">
        <v>503</v>
      </c>
      <c r="X111" s="15">
        <v>1.67</v>
      </c>
      <c r="Y111" s="15">
        <v>2.02</v>
      </c>
      <c r="Z111" s="4">
        <f t="shared" si="364"/>
        <v>598.57142857142856</v>
      </c>
      <c r="AA111" s="8">
        <f t="shared" si="365"/>
        <v>1.035334815913022</v>
      </c>
      <c r="AB111" s="4">
        <f t="shared" si="344"/>
        <v>771.38570962691517</v>
      </c>
      <c r="AC111" s="8">
        <f t="shared" si="345"/>
        <v>1.3342475827497915</v>
      </c>
      <c r="AD111" s="4">
        <f t="shared" si="351"/>
        <v>574.57142857142856</v>
      </c>
      <c r="AE111" s="8">
        <f t="shared" si="352"/>
        <v>1.0318111852231913</v>
      </c>
      <c r="AF111" s="4">
        <f t="shared" si="353"/>
        <v>772.51164239088496</v>
      </c>
      <c r="AG111" s="8">
        <f t="shared" si="354"/>
        <v>1.3872707790498189</v>
      </c>
      <c r="AH111" s="4">
        <f t="shared" si="366"/>
        <v>445.42857142857144</v>
      </c>
      <c r="AI111" s="8">
        <f t="shared" si="367"/>
        <v>0.91651969429747215</v>
      </c>
      <c r="AJ111" s="15">
        <f t="shared" si="368"/>
        <v>0.47</v>
      </c>
      <c r="AK111" s="15">
        <f t="shared" si="369"/>
        <v>0</v>
      </c>
      <c r="AL111" s="15">
        <f t="shared" si="370"/>
        <v>0.15466518408697794</v>
      </c>
      <c r="AM111" s="15">
        <f t="shared" si="371"/>
        <v>0.14424758274979155</v>
      </c>
      <c r="AN111" s="15">
        <f t="shared" si="372"/>
        <v>0.48</v>
      </c>
      <c r="AO111" s="15">
        <f t="shared" si="373"/>
        <v>0.19727077904981893</v>
      </c>
      <c r="AP111" s="15">
        <f t="shared" si="374"/>
        <v>152</v>
      </c>
      <c r="AQ111" s="15">
        <f t="shared" si="375"/>
        <v>39</v>
      </c>
      <c r="AR111" s="15">
        <f t="shared" si="376"/>
        <v>31.571428571428555</v>
      </c>
      <c r="AS111" s="15">
        <f t="shared" si="377"/>
        <v>204.38570962691517</v>
      </c>
    </row>
    <row r="112" spans="1:45" x14ac:dyDescent="0.4">
      <c r="A112" s="10">
        <v>44002</v>
      </c>
      <c r="B112" s="30">
        <v>110</v>
      </c>
      <c r="C112" s="11" t="str">
        <f t="shared" si="378"/>
        <v>Samstag</v>
      </c>
      <c r="D112">
        <v>472</v>
      </c>
      <c r="E112">
        <v>443</v>
      </c>
      <c r="F112">
        <v>500</v>
      </c>
      <c r="G112">
        <v>559</v>
      </c>
      <c r="H112">
        <v>529</v>
      </c>
      <c r="I112">
        <v>591</v>
      </c>
      <c r="J112">
        <v>0.9</v>
      </c>
      <c r="K112">
        <v>0.87</v>
      </c>
      <c r="L112">
        <v>0.93</v>
      </c>
      <c r="M112">
        <v>1.1200000000000001</v>
      </c>
      <c r="N112">
        <v>1.1100000000000001</v>
      </c>
      <c r="O112">
        <v>1.1399999999999999</v>
      </c>
      <c r="P112" s="12">
        <f t="shared" si="379"/>
        <v>621.14285714285711</v>
      </c>
      <c r="Q112" s="15">
        <f t="shared" si="380"/>
        <v>1.123132405976301</v>
      </c>
      <c r="R112" s="4">
        <f t="shared" si="381"/>
        <v>687</v>
      </c>
      <c r="S112" s="4">
        <f t="shared" si="382"/>
        <v>558.5</v>
      </c>
      <c r="T112" s="7">
        <f t="shared" si="383"/>
        <v>0.90080645161290318</v>
      </c>
      <c r="U112" s="5">
        <v>44006</v>
      </c>
      <c r="V112" s="9" t="str">
        <f t="shared" si="384"/>
        <v>Mittwoch</v>
      </c>
      <c r="W112" s="12">
        <v>587</v>
      </c>
      <c r="X112" s="15">
        <v>0.72</v>
      </c>
      <c r="Y112" s="15">
        <v>1.17</v>
      </c>
      <c r="Z112" s="4">
        <f t="shared" si="364"/>
        <v>501.42857142857144</v>
      </c>
      <c r="AA112" s="8">
        <f t="shared" si="365"/>
        <v>0.82743988684582748</v>
      </c>
      <c r="AB112" s="4">
        <f t="shared" ref="AB112" si="385">AVERAGE(D109:D112,AA109^1.75*D106,AA109^1.75*D107,AA109^1.75*D108)</f>
        <v>728.36649583548308</v>
      </c>
      <c r="AC112" s="8">
        <f t="shared" ref="AC112" si="386">AB112/Z108</f>
        <v>1.201924910619609</v>
      </c>
      <c r="AD112" s="4">
        <f t="shared" ref="AD112" si="387">AVERAGE(W109:W115)</f>
        <v>586.85714285714289</v>
      </c>
      <c r="AE112" s="8">
        <f t="shared" ref="AE112" si="388">AD112/AD108</f>
        <v>1.021128511061397</v>
      </c>
      <c r="AF112" s="4">
        <f t="shared" si="353"/>
        <v>814.13556101127267</v>
      </c>
      <c r="AG112" s="8">
        <f t="shared" si="354"/>
        <v>1.4165918287543895</v>
      </c>
      <c r="AH112" s="4">
        <f t="shared" si="366"/>
        <v>407.57142857142856</v>
      </c>
      <c r="AI112" s="8">
        <f t="shared" si="367"/>
        <v>0.8398586988519281</v>
      </c>
      <c r="AJ112" s="15">
        <f t="shared" si="368"/>
        <v>0.22000000000000008</v>
      </c>
      <c r="AK112" s="15">
        <f>ABS(M112-$M112)</f>
        <v>0</v>
      </c>
      <c r="AL112" s="15">
        <f t="shared" si="370"/>
        <v>0.29256011315417263</v>
      </c>
      <c r="AM112" s="15">
        <f t="shared" si="371"/>
        <v>8.1924910619608937E-2</v>
      </c>
      <c r="AN112" s="15">
        <f t="shared" si="372"/>
        <v>0.40000000000000013</v>
      </c>
      <c r="AO112" s="15">
        <f t="shared" si="373"/>
        <v>0.29659182875438939</v>
      </c>
      <c r="AP112" s="15">
        <f t="shared" si="374"/>
        <v>87</v>
      </c>
      <c r="AQ112" s="15">
        <f t="shared" si="375"/>
        <v>149.14285714285711</v>
      </c>
      <c r="AR112" s="15">
        <f t="shared" si="376"/>
        <v>29.428571428571445</v>
      </c>
      <c r="AS112" s="15">
        <f t="shared" si="377"/>
        <v>256.36649583548308</v>
      </c>
    </row>
    <row r="113" spans="1:45" x14ac:dyDescent="0.4">
      <c r="A113" s="10">
        <v>44003</v>
      </c>
      <c r="B113" s="30">
        <v>111</v>
      </c>
      <c r="C113" s="11" t="str">
        <f t="shared" ref="C113:C116" si="389">TEXT(A113,"TTTT")</f>
        <v>Sonntag</v>
      </c>
      <c r="D113">
        <v>368</v>
      </c>
      <c r="E113">
        <v>343</v>
      </c>
      <c r="F113">
        <v>394</v>
      </c>
      <c r="G113">
        <v>485</v>
      </c>
      <c r="H113">
        <v>458</v>
      </c>
      <c r="I113">
        <v>515</v>
      </c>
      <c r="J113">
        <v>0.7</v>
      </c>
      <c r="K113">
        <v>0.67</v>
      </c>
      <c r="L113">
        <v>0.73</v>
      </c>
      <c r="M113">
        <v>1.04</v>
      </c>
      <c r="N113">
        <v>1.02</v>
      </c>
      <c r="O113">
        <v>1.05</v>
      </c>
      <c r="P113" s="12">
        <f t="shared" si="379"/>
        <v>622.85714285714289</v>
      </c>
      <c r="Q113" s="15">
        <f t="shared" si="380"/>
        <v>1.035334815913022</v>
      </c>
      <c r="R113" s="4">
        <f t="shared" si="381"/>
        <v>537</v>
      </c>
      <c r="S113" s="4">
        <f t="shared" si="382"/>
        <v>485.25</v>
      </c>
      <c r="T113" s="7">
        <f t="shared" si="383"/>
        <v>0.69945945945945942</v>
      </c>
      <c r="U113" s="5">
        <v>44007</v>
      </c>
      <c r="V113" s="9" t="str">
        <f t="shared" si="384"/>
        <v>Donnerstag</v>
      </c>
      <c r="W113" s="12">
        <v>630</v>
      </c>
      <c r="X113" s="15">
        <v>0.59</v>
      </c>
      <c r="Y113" s="15">
        <v>1.1100000000000001</v>
      </c>
      <c r="Z113" s="4">
        <f t="shared" ref="Z113:Z121" si="390">AVERAGE(D110:D116)</f>
        <v>473.85714285714283</v>
      </c>
      <c r="AA113" s="8">
        <f t="shared" ref="AA113:AA121" si="391">Z113/Z109</f>
        <v>0.76287948482060719</v>
      </c>
      <c r="AB113" s="4">
        <f t="shared" ref="AB113:AB121" si="392">AVERAGE(D110:D113,AA110^1.75*D107,AA110^1.75*D108,AA110^1.75*D109)</f>
        <v>700.72583542331972</v>
      </c>
      <c r="AC113" s="8">
        <f t="shared" ref="AC113:AC121" si="393">AB113/Z109</f>
        <v>1.1281234700927412</v>
      </c>
      <c r="AD113" s="4">
        <f t="shared" ref="AD113:AD121" si="394">AVERAGE(W110:W116)</f>
        <v>525.28571428571433</v>
      </c>
      <c r="AE113" s="8">
        <f t="shared" ref="AE113:AE121" si="395">AD113/AD109</f>
        <v>0.86213364595545139</v>
      </c>
      <c r="AF113" s="4">
        <f t="shared" ref="AF113:AF121" si="396">AVERAGE(W110:W113,AE110^1.75*W107,AE110^1.75*W108,AE110^1.75*W109)</f>
        <v>735.49710930098081</v>
      </c>
      <c r="AG113" s="8">
        <f t="shared" ref="AG113:AG121" si="397">AF113/AD109</f>
        <v>1.2071464865432275</v>
      </c>
      <c r="AH113" s="4">
        <f t="shared" ref="AH113:AH121" si="398">AD120</f>
        <v>405.14285714285717</v>
      </c>
      <c r="AI113" s="8">
        <f t="shared" ref="AI113:AI121" si="399">AH113/AH109</f>
        <v>0.86568986568986572</v>
      </c>
      <c r="AJ113" s="15">
        <f t="shared" ref="AJ113:AJ121" si="400">ABS(J113-$M113)</f>
        <v>0.34000000000000008</v>
      </c>
      <c r="AK113" s="15">
        <f>ABS(M113-$M113)</f>
        <v>0</v>
      </c>
      <c r="AL113" s="15">
        <f t="shared" ref="AL113:AL121" si="401">ABS(AA113-$M113)</f>
        <v>0.27712051517939285</v>
      </c>
      <c r="AM113" s="15">
        <f t="shared" ref="AM113:AM121" si="402">ABS(AC113-$M113)</f>
        <v>8.812347009274113E-2</v>
      </c>
      <c r="AN113" s="15">
        <f t="shared" ref="AN113:AN121" si="403">ABS(X113-$M113)</f>
        <v>0.45000000000000007</v>
      </c>
      <c r="AO113" s="15">
        <f t="shared" ref="AO113:AO121" si="404">ABS(AG113-$M113)</f>
        <v>0.1671464865432275</v>
      </c>
      <c r="AP113" s="15">
        <f t="shared" ref="AP113:AP121" si="405">ABS(G113-$D113)</f>
        <v>117</v>
      </c>
      <c r="AQ113" s="15">
        <f t="shared" ref="AQ113:AQ121" si="406">ABS(P113-$D113)</f>
        <v>254.85714285714289</v>
      </c>
      <c r="AR113" s="15">
        <f t="shared" ref="AR113:AR121" si="407">ABS(Z113-$D113)</f>
        <v>105.85714285714283</v>
      </c>
      <c r="AS113" s="15">
        <f t="shared" ref="AS113:AS121" si="408">ABS(AB113-$D113)</f>
        <v>332.72583542331972</v>
      </c>
    </row>
    <row r="114" spans="1:45" x14ac:dyDescent="0.4">
      <c r="A114" s="10">
        <v>44004</v>
      </c>
      <c r="B114" s="30">
        <v>112</v>
      </c>
      <c r="C114" s="11" t="str">
        <f t="shared" si="389"/>
        <v>Montag</v>
      </c>
      <c r="D114">
        <v>474</v>
      </c>
      <c r="E114">
        <v>448</v>
      </c>
      <c r="F114">
        <v>507</v>
      </c>
      <c r="G114">
        <v>470</v>
      </c>
      <c r="H114">
        <v>444</v>
      </c>
      <c r="I114">
        <v>500</v>
      </c>
      <c r="J114">
        <v>0.64</v>
      </c>
      <c r="K114">
        <v>0.62</v>
      </c>
      <c r="L114">
        <v>0.66</v>
      </c>
      <c r="M114">
        <v>0.83</v>
      </c>
      <c r="N114">
        <v>0.81</v>
      </c>
      <c r="O114">
        <v>0.84</v>
      </c>
      <c r="P114" s="12">
        <f t="shared" si="379"/>
        <v>598.57142857142856</v>
      </c>
      <c r="Q114" s="15">
        <f t="shared" si="380"/>
        <v>0.82743988684582748</v>
      </c>
      <c r="R114" s="4">
        <f t="shared" si="381"/>
        <v>503</v>
      </c>
      <c r="S114" s="4">
        <f t="shared" si="382"/>
        <v>470.25</v>
      </c>
      <c r="T114" s="7">
        <f t="shared" si="383"/>
        <v>0.63697934304097525</v>
      </c>
      <c r="U114" s="5">
        <v>44008</v>
      </c>
      <c r="V114" s="9" t="str">
        <f t="shared" ref="V114:V115" si="409">TEXT(U114,"TTTT")</f>
        <v>Freitag</v>
      </c>
      <c r="W114" s="12">
        <v>477</v>
      </c>
      <c r="X114" s="15">
        <v>0.56999999999999995</v>
      </c>
      <c r="Y114" s="15">
        <v>1.02</v>
      </c>
      <c r="Z114" s="4">
        <f t="shared" si="390"/>
        <v>455.42857142857144</v>
      </c>
      <c r="AA114" s="8">
        <f t="shared" si="391"/>
        <v>0.73119266055045873</v>
      </c>
      <c r="AB114" s="4">
        <f t="shared" si="392"/>
        <v>619.23793576187563</v>
      </c>
      <c r="AC114" s="8">
        <f t="shared" si="393"/>
        <v>0.994189346406681</v>
      </c>
      <c r="AD114" s="4">
        <f t="shared" si="394"/>
        <v>486</v>
      </c>
      <c r="AE114" s="8">
        <f t="shared" si="395"/>
        <v>0.7884125144843569</v>
      </c>
      <c r="AF114" s="4">
        <f t="shared" si="396"/>
        <v>589.2579659272493</v>
      </c>
      <c r="AG114" s="8">
        <f t="shared" si="397"/>
        <v>0.95592254032230473</v>
      </c>
      <c r="AH114" s="4">
        <f t="shared" si="398"/>
        <v>399</v>
      </c>
      <c r="AI114" s="8">
        <f t="shared" si="399"/>
        <v>0.88694823753572571</v>
      </c>
      <c r="AJ114" s="15">
        <f t="shared" si="400"/>
        <v>0.18999999999999995</v>
      </c>
      <c r="AK114" s="15">
        <f t="shared" ref="AK114" si="410">ABS(M114-$M114)</f>
        <v>0</v>
      </c>
      <c r="AL114" s="15">
        <f t="shared" si="401"/>
        <v>9.8807339449541232E-2</v>
      </c>
      <c r="AM114" s="15">
        <f t="shared" si="402"/>
        <v>0.16418934640668104</v>
      </c>
      <c r="AN114" s="15">
        <f t="shared" si="403"/>
        <v>0.26</v>
      </c>
      <c r="AO114" s="15">
        <f t="shared" si="404"/>
        <v>0.12592254032230477</v>
      </c>
      <c r="AP114" s="15">
        <f t="shared" si="405"/>
        <v>4</v>
      </c>
      <c r="AQ114" s="15">
        <f t="shared" si="406"/>
        <v>124.57142857142856</v>
      </c>
      <c r="AR114" s="15">
        <f t="shared" si="407"/>
        <v>18.571428571428555</v>
      </c>
      <c r="AS114" s="15">
        <f t="shared" si="408"/>
        <v>145.23793576187563</v>
      </c>
    </row>
    <row r="115" spans="1:45" x14ac:dyDescent="0.4">
      <c r="A115" s="10">
        <v>44005</v>
      </c>
      <c r="B115" s="30">
        <v>113</v>
      </c>
      <c r="C115" s="11" t="str">
        <f t="shared" si="389"/>
        <v>Dienstag</v>
      </c>
      <c r="D115">
        <v>434</v>
      </c>
      <c r="E115">
        <v>405</v>
      </c>
      <c r="F115">
        <v>461</v>
      </c>
      <c r="G115">
        <v>437</v>
      </c>
      <c r="H115">
        <v>410</v>
      </c>
      <c r="I115">
        <v>466</v>
      </c>
      <c r="J115">
        <v>0.61</v>
      </c>
      <c r="K115">
        <v>0.59</v>
      </c>
      <c r="L115">
        <v>0.63</v>
      </c>
      <c r="M115">
        <v>0.76</v>
      </c>
      <c r="N115">
        <v>0.75</v>
      </c>
      <c r="O115">
        <v>0.78</v>
      </c>
      <c r="P115" s="12">
        <f t="shared" si="379"/>
        <v>501.42857142857144</v>
      </c>
      <c r="Q115" s="15">
        <f t="shared" si="380"/>
        <v>0.76287948482060719</v>
      </c>
      <c r="R115" s="4">
        <f t="shared" si="381"/>
        <v>587</v>
      </c>
      <c r="S115" s="4">
        <f t="shared" si="382"/>
        <v>437</v>
      </c>
      <c r="T115" s="7">
        <f t="shared" si="383"/>
        <v>0.60778859527120999</v>
      </c>
      <c r="U115" s="5">
        <v>44009</v>
      </c>
      <c r="V115" s="9" t="str">
        <f t="shared" si="409"/>
        <v>Samstag</v>
      </c>
      <c r="W115" s="12">
        <v>687</v>
      </c>
      <c r="X115" s="15">
        <v>0.62</v>
      </c>
      <c r="Y115" s="15">
        <v>0.83</v>
      </c>
      <c r="Z115" s="4">
        <f t="shared" si="390"/>
        <v>435.71428571428572</v>
      </c>
      <c r="AA115" s="8">
        <f t="shared" si="391"/>
        <v>0.72792362768496421</v>
      </c>
      <c r="AB115" s="4">
        <f t="shared" si="392"/>
        <v>430.40950213891654</v>
      </c>
      <c r="AC115" s="8">
        <f t="shared" si="393"/>
        <v>0.71906122075713985</v>
      </c>
      <c r="AD115" s="4">
        <f t="shared" si="394"/>
        <v>485.28571428571428</v>
      </c>
      <c r="AE115" s="8">
        <f t="shared" si="395"/>
        <v>0.84460467429139729</v>
      </c>
      <c r="AF115" s="4">
        <f t="shared" si="396"/>
        <v>596.05152829448889</v>
      </c>
      <c r="AG115" s="8">
        <f t="shared" si="397"/>
        <v>1.0373845594384441</v>
      </c>
      <c r="AH115" s="4">
        <f t="shared" si="398"/>
        <v>383.57142857142856</v>
      </c>
      <c r="AI115" s="8">
        <f t="shared" si="399"/>
        <v>0.86112892880051306</v>
      </c>
      <c r="AJ115" s="15">
        <f t="shared" si="400"/>
        <v>0.15000000000000002</v>
      </c>
      <c r="AK115" s="15">
        <f>ABS(M115-$M115)</f>
        <v>0</v>
      </c>
      <c r="AL115" s="15">
        <f t="shared" si="401"/>
        <v>3.2076372315035795E-2</v>
      </c>
      <c r="AM115" s="15">
        <f t="shared" si="402"/>
        <v>4.0938779242860157E-2</v>
      </c>
      <c r="AN115" s="15">
        <f t="shared" si="403"/>
        <v>0.14000000000000001</v>
      </c>
      <c r="AO115" s="15">
        <f t="shared" si="404"/>
        <v>0.27738455943844409</v>
      </c>
      <c r="AP115" s="15">
        <f t="shared" si="405"/>
        <v>3</v>
      </c>
      <c r="AQ115" s="15">
        <f t="shared" si="406"/>
        <v>67.428571428571445</v>
      </c>
      <c r="AR115" s="15">
        <f t="shared" si="407"/>
        <v>1.7142857142857224</v>
      </c>
      <c r="AS115" s="15">
        <f t="shared" si="408"/>
        <v>3.5904978610834632</v>
      </c>
    </row>
    <row r="116" spans="1:45" x14ac:dyDescent="0.4">
      <c r="A116" s="10">
        <v>44006</v>
      </c>
      <c r="B116" s="30">
        <v>114</v>
      </c>
      <c r="C116" s="11" t="str">
        <f t="shared" si="389"/>
        <v>Mittwoch</v>
      </c>
      <c r="D116">
        <v>468</v>
      </c>
      <c r="E116">
        <v>442</v>
      </c>
      <c r="F116">
        <v>495</v>
      </c>
      <c r="G116">
        <v>436</v>
      </c>
      <c r="H116">
        <v>409</v>
      </c>
      <c r="I116">
        <v>464</v>
      </c>
      <c r="J116">
        <v>0.78</v>
      </c>
      <c r="K116">
        <v>0.75</v>
      </c>
      <c r="L116">
        <v>0.81</v>
      </c>
      <c r="M116">
        <v>0.73</v>
      </c>
      <c r="N116">
        <v>0.71</v>
      </c>
      <c r="O116">
        <v>0.75</v>
      </c>
      <c r="P116" s="12">
        <f t="shared" ref="P116:P121" si="411">AVERAGE(D110:D116)</f>
        <v>473.85714285714283</v>
      </c>
      <c r="Q116" s="15">
        <f t="shared" ref="Q116:Q121" si="412">P117/P113</f>
        <v>0.73119266055045873</v>
      </c>
      <c r="R116" s="4">
        <f t="shared" si="381"/>
        <v>630</v>
      </c>
      <c r="S116" s="4">
        <f t="shared" si="382"/>
        <v>436</v>
      </c>
      <c r="T116" s="7">
        <f t="shared" si="383"/>
        <v>0.78066248880931066</v>
      </c>
      <c r="U116" s="5">
        <v>44010</v>
      </c>
      <c r="V116" s="9" t="str">
        <f t="shared" ref="V116:V118" si="413">TEXT(U116,"TTTT")</f>
        <v>Sonntag</v>
      </c>
      <c r="W116" s="12">
        <v>256</v>
      </c>
      <c r="X116" s="15">
        <v>0.71</v>
      </c>
      <c r="Y116" s="15">
        <v>0.71</v>
      </c>
      <c r="Z116" s="4">
        <f t="shared" si="390"/>
        <v>418.71428571428572</v>
      </c>
      <c r="AA116" s="8">
        <f t="shared" si="391"/>
        <v>0.83504273504273507</v>
      </c>
      <c r="AB116" s="4">
        <f t="shared" si="392"/>
        <v>389.07857202464908</v>
      </c>
      <c r="AC116" s="8">
        <f t="shared" si="393"/>
        <v>0.77594017212892974</v>
      </c>
      <c r="AD116" s="4">
        <f t="shared" si="394"/>
        <v>468</v>
      </c>
      <c r="AE116" s="8">
        <f t="shared" si="395"/>
        <v>0.79746835443037967</v>
      </c>
      <c r="AF116" s="4">
        <f t="shared" si="396"/>
        <v>472.14259593456649</v>
      </c>
      <c r="AG116" s="8">
        <f t="shared" si="397"/>
        <v>0.80452730563338981</v>
      </c>
      <c r="AH116" s="4">
        <f t="shared" si="398"/>
        <v>373.71428571428572</v>
      </c>
      <c r="AI116" s="8">
        <f t="shared" si="399"/>
        <v>0.91692954784437442</v>
      </c>
      <c r="AJ116" s="15">
        <f t="shared" si="400"/>
        <v>5.0000000000000044E-2</v>
      </c>
      <c r="AK116" s="15">
        <f t="shared" ref="AK116:AK117" si="414">ABS(M116-$M116)</f>
        <v>0</v>
      </c>
      <c r="AL116" s="15">
        <f t="shared" si="401"/>
        <v>0.10504273504273509</v>
      </c>
      <c r="AM116" s="15">
        <f t="shared" si="402"/>
        <v>4.5940172128929757E-2</v>
      </c>
      <c r="AN116" s="15">
        <f t="shared" si="403"/>
        <v>2.0000000000000018E-2</v>
      </c>
      <c r="AO116" s="15">
        <f t="shared" si="404"/>
        <v>7.4527305633389829E-2</v>
      </c>
      <c r="AP116" s="15">
        <f t="shared" si="405"/>
        <v>32</v>
      </c>
      <c r="AQ116" s="15">
        <f t="shared" si="406"/>
        <v>5.8571428571428328</v>
      </c>
      <c r="AR116" s="15">
        <f t="shared" si="407"/>
        <v>49.285714285714278</v>
      </c>
      <c r="AS116" s="15">
        <f t="shared" si="408"/>
        <v>78.921427975350923</v>
      </c>
    </row>
    <row r="117" spans="1:45" x14ac:dyDescent="0.4">
      <c r="A117" s="10">
        <v>44007</v>
      </c>
      <c r="B117" s="30">
        <v>115</v>
      </c>
      <c r="C117" s="11" t="str">
        <f t="shared" ref="C117:C119" si="415">TEXT(A117,"TTTT")</f>
        <v>Donnerstag</v>
      </c>
      <c r="D117">
        <v>405</v>
      </c>
      <c r="E117">
        <v>379</v>
      </c>
      <c r="F117">
        <v>428</v>
      </c>
      <c r="G117">
        <v>445</v>
      </c>
      <c r="H117">
        <v>418</v>
      </c>
      <c r="I117">
        <v>473</v>
      </c>
      <c r="J117">
        <v>0.92</v>
      </c>
      <c r="K117">
        <v>0.89</v>
      </c>
      <c r="L117">
        <v>0.96</v>
      </c>
      <c r="M117">
        <v>0.73</v>
      </c>
      <c r="N117">
        <v>0.71</v>
      </c>
      <c r="O117">
        <v>0.74</v>
      </c>
      <c r="P117" s="12">
        <f t="shared" si="411"/>
        <v>455.42857142857144</v>
      </c>
      <c r="Q117" s="15">
        <f t="shared" si="412"/>
        <v>0.72792362768496421</v>
      </c>
      <c r="R117" s="4">
        <f t="shared" ref="R117:R119" si="416">W114</f>
        <v>477</v>
      </c>
      <c r="S117" s="4">
        <f t="shared" ref="S117:S119" si="417">AVERAGE(D114:D117)</f>
        <v>445.25</v>
      </c>
      <c r="T117" s="7">
        <f t="shared" ref="T117:T119" si="418">S117/S113</f>
        <v>0.91756826378155587</v>
      </c>
      <c r="U117" s="5">
        <v>44011</v>
      </c>
      <c r="V117" s="9" t="str">
        <f t="shared" si="413"/>
        <v>Montag</v>
      </c>
      <c r="W117" s="12">
        <v>262</v>
      </c>
      <c r="X117" s="15">
        <v>0.74</v>
      </c>
      <c r="Y117" s="15">
        <v>0.63</v>
      </c>
      <c r="Z117" s="4">
        <f t="shared" si="390"/>
        <v>411</v>
      </c>
      <c r="AA117" s="8">
        <f t="shared" si="391"/>
        <v>0.867350015073862</v>
      </c>
      <c r="AB117" s="4">
        <f t="shared" si="392"/>
        <v>370.64077828516372</v>
      </c>
      <c r="AC117" s="8">
        <f t="shared" si="393"/>
        <v>0.78217830810857591</v>
      </c>
      <c r="AD117" s="4">
        <f t="shared" si="394"/>
        <v>449.85714285714283</v>
      </c>
      <c r="AE117" s="8">
        <f t="shared" si="395"/>
        <v>0.85640467772640727</v>
      </c>
      <c r="AF117" s="4">
        <f t="shared" si="396"/>
        <v>402.37303670180165</v>
      </c>
      <c r="AG117" s="8">
        <f t="shared" si="397"/>
        <v>0.76600795673446054</v>
      </c>
      <c r="AH117" s="4">
        <f t="shared" si="398"/>
        <v>365</v>
      </c>
      <c r="AI117" s="8">
        <f t="shared" si="399"/>
        <v>0.90091678420310295</v>
      </c>
      <c r="AJ117" s="15">
        <f t="shared" si="400"/>
        <v>0.19000000000000006</v>
      </c>
      <c r="AK117" s="15">
        <f t="shared" si="414"/>
        <v>0</v>
      </c>
      <c r="AL117" s="15">
        <f t="shared" si="401"/>
        <v>0.13735001507386202</v>
      </c>
      <c r="AM117" s="15">
        <f t="shared" si="402"/>
        <v>5.2178308108575933E-2</v>
      </c>
      <c r="AN117" s="15">
        <f t="shared" si="403"/>
        <v>1.0000000000000009E-2</v>
      </c>
      <c r="AO117" s="15">
        <f t="shared" si="404"/>
        <v>3.6007956734460556E-2</v>
      </c>
      <c r="AP117" s="15">
        <f t="shared" si="405"/>
        <v>40</v>
      </c>
      <c r="AQ117" s="15">
        <f t="shared" si="406"/>
        <v>50.428571428571445</v>
      </c>
      <c r="AR117" s="15">
        <f t="shared" si="407"/>
        <v>6</v>
      </c>
      <c r="AS117" s="15">
        <f t="shared" si="408"/>
        <v>34.359221714836281</v>
      </c>
    </row>
    <row r="118" spans="1:45" x14ac:dyDescent="0.4">
      <c r="A118" s="10">
        <v>44008</v>
      </c>
      <c r="B118" s="30">
        <v>116</v>
      </c>
      <c r="C118" s="11" t="str">
        <f t="shared" si="415"/>
        <v>Freitag</v>
      </c>
      <c r="D118">
        <v>429</v>
      </c>
      <c r="E118">
        <v>403</v>
      </c>
      <c r="F118">
        <v>452</v>
      </c>
      <c r="G118">
        <v>434</v>
      </c>
      <c r="H118">
        <v>407</v>
      </c>
      <c r="I118">
        <v>459</v>
      </c>
      <c r="J118">
        <v>0.92</v>
      </c>
      <c r="K118">
        <v>0.88</v>
      </c>
      <c r="L118">
        <v>0.95</v>
      </c>
      <c r="M118">
        <v>0.84</v>
      </c>
      <c r="N118">
        <v>0.82</v>
      </c>
      <c r="O118">
        <v>0.85</v>
      </c>
      <c r="P118" s="12">
        <f t="shared" si="411"/>
        <v>435.71428571428572</v>
      </c>
      <c r="Q118" s="15">
        <f t="shared" si="412"/>
        <v>0.83504273504273507</v>
      </c>
      <c r="R118" s="4">
        <f t="shared" si="416"/>
        <v>687</v>
      </c>
      <c r="S118" s="4">
        <f t="shared" si="417"/>
        <v>434</v>
      </c>
      <c r="T118" s="7">
        <f t="shared" si="418"/>
        <v>0.92291334396597557</v>
      </c>
      <c r="U118" s="5">
        <v>44012</v>
      </c>
      <c r="V118" s="9" t="str">
        <f t="shared" si="413"/>
        <v>Dienstag</v>
      </c>
      <c r="W118" s="12">
        <v>498</v>
      </c>
      <c r="X118" s="15">
        <v>0.83</v>
      </c>
      <c r="Y118" s="15">
        <v>0.67</v>
      </c>
      <c r="Z118" s="4">
        <f t="shared" si="390"/>
        <v>403.42857142857144</v>
      </c>
      <c r="AA118" s="8">
        <f t="shared" si="391"/>
        <v>0.88582183186951069</v>
      </c>
      <c r="AB118" s="4">
        <f t="shared" si="392"/>
        <v>355.68308866118468</v>
      </c>
      <c r="AC118" s="8">
        <f t="shared" si="393"/>
        <v>0.78098545189093249</v>
      </c>
      <c r="AD118" s="4">
        <f t="shared" si="394"/>
        <v>445.42857142857144</v>
      </c>
      <c r="AE118" s="8">
        <f t="shared" si="395"/>
        <v>0.91651969429747215</v>
      </c>
      <c r="AF118" s="4">
        <f t="shared" si="396"/>
        <v>423.36300874039279</v>
      </c>
      <c r="AG118" s="8">
        <f t="shared" si="397"/>
        <v>0.87111730193496462</v>
      </c>
      <c r="AH118" s="4">
        <f t="shared" si="398"/>
        <v>357.71428571428572</v>
      </c>
      <c r="AI118" s="8">
        <f t="shared" si="399"/>
        <v>0.89652703186537774</v>
      </c>
      <c r="AJ118" s="15">
        <f t="shared" si="400"/>
        <v>8.0000000000000071E-2</v>
      </c>
      <c r="AK118" s="15">
        <f>ABS(M118-$M118)</f>
        <v>0</v>
      </c>
      <c r="AL118" s="15">
        <f t="shared" si="401"/>
        <v>4.5821831869510721E-2</v>
      </c>
      <c r="AM118" s="15">
        <f t="shared" si="402"/>
        <v>5.9014548109067477E-2</v>
      </c>
      <c r="AN118" s="15">
        <f t="shared" si="403"/>
        <v>1.0000000000000009E-2</v>
      </c>
      <c r="AO118" s="15">
        <f t="shared" si="404"/>
        <v>3.1117301934964647E-2</v>
      </c>
      <c r="AP118" s="15">
        <f t="shared" si="405"/>
        <v>5</v>
      </c>
      <c r="AQ118" s="15">
        <f t="shared" si="406"/>
        <v>6.7142857142857224</v>
      </c>
      <c r="AR118" s="15">
        <f t="shared" si="407"/>
        <v>25.571428571428555</v>
      </c>
      <c r="AS118" s="15">
        <f t="shared" si="408"/>
        <v>73.316911338815316</v>
      </c>
    </row>
    <row r="119" spans="1:45" x14ac:dyDescent="0.4">
      <c r="A119" s="10">
        <v>44009</v>
      </c>
      <c r="B119" s="30">
        <v>117</v>
      </c>
      <c r="C119" s="11" t="str">
        <f t="shared" si="415"/>
        <v>Samstag</v>
      </c>
      <c r="D119">
        <v>353</v>
      </c>
      <c r="E119">
        <v>332</v>
      </c>
      <c r="F119">
        <v>376</v>
      </c>
      <c r="G119">
        <v>414</v>
      </c>
      <c r="H119">
        <v>389</v>
      </c>
      <c r="I119">
        <v>438</v>
      </c>
      <c r="J119">
        <v>0.95</v>
      </c>
      <c r="K119">
        <v>0.91</v>
      </c>
      <c r="L119">
        <v>0.98</v>
      </c>
      <c r="M119">
        <v>0.87</v>
      </c>
      <c r="N119">
        <v>0.85</v>
      </c>
      <c r="O119">
        <v>0.89</v>
      </c>
      <c r="P119" s="12">
        <f t="shared" si="411"/>
        <v>418.71428571428572</v>
      </c>
      <c r="Q119" s="15">
        <f t="shared" si="412"/>
        <v>0.867350015073862</v>
      </c>
      <c r="R119" s="4">
        <f t="shared" si="416"/>
        <v>256</v>
      </c>
      <c r="S119" s="4">
        <f t="shared" si="417"/>
        <v>413.75</v>
      </c>
      <c r="T119" s="7">
        <f t="shared" si="418"/>
        <v>0.94679633867276891</v>
      </c>
      <c r="U119" s="5">
        <v>44013</v>
      </c>
      <c r="V119" s="9" t="str">
        <f t="shared" ref="V119:V121" si="419">TEXT(U119,"TTTT")</f>
        <v>Mittwoch</v>
      </c>
      <c r="W119" s="12">
        <v>466</v>
      </c>
      <c r="X119" s="15">
        <v>0.86</v>
      </c>
      <c r="Y119" s="15">
        <v>0.79</v>
      </c>
      <c r="Z119" s="4">
        <f t="shared" si="390"/>
        <v>403.57142857142856</v>
      </c>
      <c r="AA119" s="8">
        <f t="shared" si="391"/>
        <v>0.92622950819672123</v>
      </c>
      <c r="AB119" s="4">
        <f t="shared" si="392"/>
        <v>369.39526296604208</v>
      </c>
      <c r="AC119" s="8">
        <f t="shared" si="393"/>
        <v>0.84779240680730972</v>
      </c>
      <c r="AD119" s="4">
        <f t="shared" si="394"/>
        <v>407.57142857142856</v>
      </c>
      <c r="AE119" s="8">
        <f t="shared" si="395"/>
        <v>0.8398586988519281</v>
      </c>
      <c r="AF119" s="4">
        <f t="shared" si="396"/>
        <v>384.18801362946778</v>
      </c>
      <c r="AG119" s="8">
        <f t="shared" si="397"/>
        <v>0.79167385793531775</v>
      </c>
      <c r="AH119" s="4">
        <f t="shared" si="398"/>
        <v>351.42857142857144</v>
      </c>
      <c r="AI119" s="8">
        <f t="shared" si="399"/>
        <v>0.91620111731843579</v>
      </c>
      <c r="AJ119" s="15">
        <f t="shared" si="400"/>
        <v>7.999999999999996E-2</v>
      </c>
      <c r="AK119" s="15">
        <f t="shared" ref="AK119:AK120" si="420">ABS(M119-$M119)</f>
        <v>0</v>
      </c>
      <c r="AL119" s="15">
        <f t="shared" si="401"/>
        <v>5.6229508196721234E-2</v>
      </c>
      <c r="AM119" s="15">
        <f t="shared" si="402"/>
        <v>2.2207593192690278E-2</v>
      </c>
      <c r="AN119" s="15">
        <f t="shared" si="403"/>
        <v>1.0000000000000009E-2</v>
      </c>
      <c r="AO119" s="15">
        <f t="shared" si="404"/>
        <v>7.8326142064682247E-2</v>
      </c>
      <c r="AP119" s="15">
        <f t="shared" si="405"/>
        <v>61</v>
      </c>
      <c r="AQ119" s="15">
        <f t="shared" si="406"/>
        <v>65.714285714285722</v>
      </c>
      <c r="AR119" s="15">
        <f t="shared" si="407"/>
        <v>50.571428571428555</v>
      </c>
      <c r="AS119" s="15">
        <f t="shared" si="408"/>
        <v>16.395262966042083</v>
      </c>
    </row>
    <row r="120" spans="1:45" x14ac:dyDescent="0.4">
      <c r="A120" s="10">
        <v>44010</v>
      </c>
      <c r="B120" s="30">
        <v>118</v>
      </c>
      <c r="C120" s="11" t="str">
        <f t="shared" ref="C120:C122" si="421">TEXT(A120,"TTTT")</f>
        <v>Sonntag</v>
      </c>
      <c r="D120">
        <v>314</v>
      </c>
      <c r="E120">
        <v>292</v>
      </c>
      <c r="F120">
        <v>340</v>
      </c>
      <c r="G120">
        <v>375</v>
      </c>
      <c r="H120">
        <v>351</v>
      </c>
      <c r="I120">
        <v>399</v>
      </c>
      <c r="J120">
        <v>0.86</v>
      </c>
      <c r="K120">
        <v>0.83</v>
      </c>
      <c r="L120">
        <v>0.9</v>
      </c>
      <c r="M120">
        <v>0.89</v>
      </c>
      <c r="N120">
        <v>0.86</v>
      </c>
      <c r="O120">
        <v>0.91</v>
      </c>
      <c r="P120" s="12">
        <f t="shared" si="411"/>
        <v>411</v>
      </c>
      <c r="Q120" s="15">
        <f t="shared" si="412"/>
        <v>0.88582183186951069</v>
      </c>
      <c r="R120" s="4">
        <f t="shared" ref="R120:R121" si="422">W117</f>
        <v>262</v>
      </c>
      <c r="S120" s="4">
        <f t="shared" ref="S120:S121" si="423">AVERAGE(D117:D120)</f>
        <v>375.25</v>
      </c>
      <c r="T120" s="7">
        <f t="shared" ref="T120:T121" si="424">S120/S116</f>
        <v>0.86066513761467889</v>
      </c>
      <c r="U120" s="5">
        <v>44014</v>
      </c>
      <c r="V120" s="9" t="str">
        <f t="shared" si="419"/>
        <v>Donnerstag</v>
      </c>
      <c r="W120" s="12">
        <v>503</v>
      </c>
      <c r="X120" s="15">
        <v>0.83</v>
      </c>
      <c r="Y120" s="15">
        <v>0.83</v>
      </c>
      <c r="Z120" s="4">
        <f t="shared" si="390"/>
        <v>394.57142857142856</v>
      </c>
      <c r="AA120" s="8">
        <f t="shared" si="391"/>
        <v>0.94234049812350729</v>
      </c>
      <c r="AB120" s="4">
        <f t="shared" si="392"/>
        <v>367.66449034365468</v>
      </c>
      <c r="AC120" s="8">
        <f t="shared" si="393"/>
        <v>0.87807964258122917</v>
      </c>
      <c r="AD120" s="4">
        <f t="shared" si="394"/>
        <v>405.14285714285717</v>
      </c>
      <c r="AE120" s="8">
        <f t="shared" si="395"/>
        <v>0.86568986568986572</v>
      </c>
      <c r="AF120" s="4">
        <f t="shared" si="396"/>
        <v>401.66021451490985</v>
      </c>
      <c r="AG120" s="8">
        <f t="shared" si="397"/>
        <v>0.8582483216130552</v>
      </c>
      <c r="AH120" s="4">
        <f t="shared" si="398"/>
        <v>352.71428571428572</v>
      </c>
      <c r="AI120" s="8">
        <f t="shared" si="399"/>
        <v>0.94380733944954132</v>
      </c>
      <c r="AJ120" s="15">
        <f t="shared" si="400"/>
        <v>3.0000000000000027E-2</v>
      </c>
      <c r="AK120" s="15">
        <f t="shared" si="420"/>
        <v>0</v>
      </c>
      <c r="AL120" s="15">
        <f t="shared" si="401"/>
        <v>5.2340498123507273E-2</v>
      </c>
      <c r="AM120" s="15">
        <f t="shared" si="402"/>
        <v>1.1920357418770844E-2</v>
      </c>
      <c r="AN120" s="15">
        <f t="shared" si="403"/>
        <v>6.0000000000000053E-2</v>
      </c>
      <c r="AO120" s="15">
        <f t="shared" si="404"/>
        <v>3.1751678386944815E-2</v>
      </c>
      <c r="AP120" s="15">
        <f t="shared" si="405"/>
        <v>61</v>
      </c>
      <c r="AQ120" s="15">
        <f t="shared" si="406"/>
        <v>97</v>
      </c>
      <c r="AR120" s="15">
        <f t="shared" si="407"/>
        <v>80.571428571428555</v>
      </c>
      <c r="AS120" s="15">
        <f t="shared" si="408"/>
        <v>53.664490343654677</v>
      </c>
    </row>
    <row r="121" spans="1:45" x14ac:dyDescent="0.4">
      <c r="A121" s="10">
        <v>44011</v>
      </c>
      <c r="B121" s="30">
        <v>119</v>
      </c>
      <c r="C121" s="11" t="str">
        <f t="shared" si="421"/>
        <v>Montag</v>
      </c>
      <c r="D121">
        <v>421</v>
      </c>
      <c r="E121">
        <v>393</v>
      </c>
      <c r="F121">
        <v>447</v>
      </c>
      <c r="G121">
        <v>379</v>
      </c>
      <c r="H121">
        <v>355</v>
      </c>
      <c r="I121">
        <v>404</v>
      </c>
      <c r="J121">
        <v>0.85</v>
      </c>
      <c r="K121">
        <v>0.82</v>
      </c>
      <c r="L121">
        <v>0.89</v>
      </c>
      <c r="M121">
        <v>0.93</v>
      </c>
      <c r="N121">
        <v>0.91</v>
      </c>
      <c r="O121">
        <v>0.95</v>
      </c>
      <c r="P121" s="12">
        <f t="shared" si="411"/>
        <v>403.42857142857144</v>
      </c>
      <c r="Q121" s="15">
        <f t="shared" si="412"/>
        <v>0.92622950819672123</v>
      </c>
      <c r="R121" s="4">
        <f t="shared" si="422"/>
        <v>498</v>
      </c>
      <c r="S121" s="4">
        <f t="shared" si="423"/>
        <v>379.25</v>
      </c>
      <c r="T121" s="7">
        <f t="shared" si="424"/>
        <v>0.85176866928691741</v>
      </c>
      <c r="U121" s="5">
        <v>44015</v>
      </c>
      <c r="V121" s="9" t="str">
        <f t="shared" si="419"/>
        <v>Freitag</v>
      </c>
      <c r="W121" s="12">
        <v>446</v>
      </c>
      <c r="X121" s="15">
        <v>0.84</v>
      </c>
      <c r="Y121" s="15">
        <v>0.85</v>
      </c>
      <c r="Z121" s="4">
        <f t="shared" si="390"/>
        <v>384.85714285714283</v>
      </c>
      <c r="AA121" s="8">
        <f t="shared" si="391"/>
        <v>0.93639207507820643</v>
      </c>
      <c r="AB121" s="4">
        <f t="shared" si="392"/>
        <v>367.73402353230466</v>
      </c>
      <c r="AC121" s="8">
        <f t="shared" si="393"/>
        <v>0.89472998426351502</v>
      </c>
      <c r="AD121" s="4">
        <f t="shared" si="394"/>
        <v>399</v>
      </c>
      <c r="AE121" s="8">
        <f t="shared" si="395"/>
        <v>0.88694823753572571</v>
      </c>
      <c r="AF121" s="4">
        <f t="shared" si="396"/>
        <v>421.07302952759613</v>
      </c>
      <c r="AG121" s="8">
        <f t="shared" si="397"/>
        <v>0.93601499101085206</v>
      </c>
      <c r="AH121" s="4">
        <f t="shared" si="398"/>
        <v>344.14285714285717</v>
      </c>
      <c r="AI121" s="8">
        <f t="shared" si="399"/>
        <v>0.94285714285714295</v>
      </c>
      <c r="AJ121" s="15">
        <f t="shared" si="400"/>
        <v>8.0000000000000071E-2</v>
      </c>
      <c r="AK121" s="15">
        <f>ABS(M121-$M121)</f>
        <v>0</v>
      </c>
      <c r="AL121" s="15">
        <f t="shared" si="401"/>
        <v>6.3920750782063829E-3</v>
      </c>
      <c r="AM121" s="15">
        <f t="shared" si="402"/>
        <v>3.5270015736485028E-2</v>
      </c>
      <c r="AN121" s="15">
        <f t="shared" si="403"/>
        <v>9.000000000000008E-2</v>
      </c>
      <c r="AO121" s="15">
        <f t="shared" si="404"/>
        <v>6.014991010852011E-3</v>
      </c>
      <c r="AP121" s="15">
        <f t="shared" si="405"/>
        <v>42</v>
      </c>
      <c r="AQ121" s="15">
        <f t="shared" si="406"/>
        <v>17.571428571428555</v>
      </c>
      <c r="AR121" s="15">
        <f t="shared" si="407"/>
        <v>36.142857142857167</v>
      </c>
      <c r="AS121" s="15">
        <f t="shared" si="408"/>
        <v>53.265976467695339</v>
      </c>
    </row>
    <row r="122" spans="1:45" x14ac:dyDescent="0.4">
      <c r="A122" s="10">
        <v>44012</v>
      </c>
      <c r="B122" s="30">
        <v>120</v>
      </c>
      <c r="C122" s="11" t="str">
        <f t="shared" si="421"/>
        <v>Dienstag</v>
      </c>
      <c r="D122">
        <v>435</v>
      </c>
      <c r="E122">
        <v>407</v>
      </c>
      <c r="F122">
        <v>461</v>
      </c>
      <c r="G122">
        <v>381</v>
      </c>
      <c r="H122">
        <v>356</v>
      </c>
      <c r="I122">
        <v>406</v>
      </c>
      <c r="J122">
        <v>0.88</v>
      </c>
      <c r="K122">
        <v>0.85</v>
      </c>
      <c r="L122">
        <v>0.91</v>
      </c>
      <c r="M122">
        <v>0.94</v>
      </c>
      <c r="N122">
        <v>0.92</v>
      </c>
      <c r="O122">
        <v>0.96</v>
      </c>
      <c r="P122" s="12">
        <f t="shared" ref="P122:P131" si="425">AVERAGE(D116:D122)</f>
        <v>403.57142857142856</v>
      </c>
      <c r="Q122" s="15">
        <f t="shared" ref="Q122:Q131" si="426">P123/P119</f>
        <v>0.94234049812350729</v>
      </c>
      <c r="R122" s="4">
        <f t="shared" ref="R122:R131" si="427">W119</f>
        <v>466</v>
      </c>
      <c r="S122" s="4">
        <f t="shared" ref="S122:S131" si="428">AVERAGE(D119:D122)</f>
        <v>380.75</v>
      </c>
      <c r="T122" s="7">
        <f t="shared" ref="T122:T131" si="429">S122/S118</f>
        <v>0.87730414746543783</v>
      </c>
      <c r="U122" s="5">
        <v>44016</v>
      </c>
      <c r="V122" s="9" t="str">
        <f t="shared" ref="V122:V131" si="430">TEXT(U122,"TTTT")</f>
        <v>Samstag</v>
      </c>
      <c r="W122" s="12">
        <v>422</v>
      </c>
      <c r="X122" s="15">
        <v>0.93</v>
      </c>
      <c r="Y122" s="15">
        <v>0.94</v>
      </c>
      <c r="Z122" s="4">
        <f t="shared" ref="Z122:Z125" si="431">AVERAGE(D119:D125)</f>
        <v>373.14285714285717</v>
      </c>
      <c r="AA122" s="8">
        <f t="shared" ref="AA122:AA125" si="432">Z122/Z118</f>
        <v>0.92492917847025502</v>
      </c>
      <c r="AB122" s="4">
        <f t="shared" ref="AB122:AB125" si="433">AVERAGE(D119:D122,AA119^1.75*D116,AA119^1.75*D117,AA119^1.75*D118)</f>
        <v>380.22758909868332</v>
      </c>
      <c r="AC122" s="8">
        <f t="shared" ref="AC122:AC125" si="434">AB122/Z118</f>
        <v>0.94249048289333681</v>
      </c>
      <c r="AD122" s="4">
        <f t="shared" ref="AD122:AD125" si="435">AVERAGE(W119:W125)</f>
        <v>383.57142857142856</v>
      </c>
      <c r="AE122" s="8">
        <f t="shared" ref="AE122:AE125" si="436">AD122/AD118</f>
        <v>0.86112892880051306</v>
      </c>
      <c r="AF122" s="4">
        <f t="shared" ref="AF122:AF125" si="437">AVERAGE(W119:W122,AE119^1.75*W116,AE119^1.75*W117,AE119^1.75*W118)</f>
        <v>369.37260527130377</v>
      </c>
      <c r="AG122" s="8">
        <f t="shared" ref="AG122:AG125" si="438">AF122/AD118</f>
        <v>0.82925216064757101</v>
      </c>
      <c r="AH122" s="4">
        <f t="shared" ref="AH122:AH125" si="439">AD129</f>
        <v>347.28571428571428</v>
      </c>
      <c r="AI122" s="8">
        <f t="shared" ref="AI122:AI125" si="440">AH122/AH118</f>
        <v>0.97084664536741205</v>
      </c>
      <c r="AJ122" s="15">
        <f t="shared" ref="AJ122:AJ125" si="441">ABS(J122-$M122)</f>
        <v>5.9999999999999942E-2</v>
      </c>
      <c r="AK122" s="15">
        <f>ABS(M122-$M122)</f>
        <v>0</v>
      </c>
      <c r="AL122" s="15">
        <f t="shared" ref="AL122:AL125" si="442">ABS(AA122-$M122)</f>
        <v>1.5070821529744927E-2</v>
      </c>
      <c r="AM122" s="15">
        <f t="shared" ref="AM122:AM125" si="443">ABS(AC122-$M122)</f>
        <v>2.490482893336865E-3</v>
      </c>
      <c r="AN122" s="15">
        <f t="shared" ref="AN122:AN125" si="444">ABS(X122-$M122)</f>
        <v>9.9999999999998979E-3</v>
      </c>
      <c r="AO122" s="15">
        <f t="shared" ref="AO122:AO125" si="445">ABS(AG122-$M122)</f>
        <v>0.11074783935242893</v>
      </c>
      <c r="AP122" s="15">
        <f t="shared" ref="AP122:AP125" si="446">ABS(G122-$D122)</f>
        <v>54</v>
      </c>
      <c r="AQ122" s="15">
        <f t="shared" ref="AQ122:AQ125" si="447">ABS(P122-$D122)</f>
        <v>31.428571428571445</v>
      </c>
      <c r="AR122" s="15">
        <f t="shared" ref="AR122:AR125" si="448">ABS(Z122-$D122)</f>
        <v>61.857142857142833</v>
      </c>
      <c r="AS122" s="15">
        <f t="shared" ref="AS122:AS125" si="449">ABS(AB122-$D122)</f>
        <v>54.772410901316675</v>
      </c>
    </row>
    <row r="123" spans="1:45" x14ac:dyDescent="0.4">
      <c r="A123" s="10">
        <v>44013</v>
      </c>
      <c r="B123" s="30">
        <v>121</v>
      </c>
      <c r="C123" s="11" t="str">
        <f t="shared" ref="C123:C131" si="450">TEXT(A123,"TTTT")</f>
        <v>Mittwoch</v>
      </c>
      <c r="D123">
        <v>405</v>
      </c>
      <c r="E123">
        <v>381</v>
      </c>
      <c r="F123">
        <v>430</v>
      </c>
      <c r="G123">
        <v>394</v>
      </c>
      <c r="H123">
        <v>368</v>
      </c>
      <c r="I123">
        <v>419</v>
      </c>
      <c r="J123">
        <v>0.95</v>
      </c>
      <c r="K123">
        <v>0.91</v>
      </c>
      <c r="L123">
        <v>0.99</v>
      </c>
      <c r="M123">
        <v>0.94</v>
      </c>
      <c r="N123">
        <v>0.92</v>
      </c>
      <c r="O123">
        <v>0.96</v>
      </c>
      <c r="P123" s="12">
        <f t="shared" si="425"/>
        <v>394.57142857142856</v>
      </c>
      <c r="Q123" s="15">
        <f t="shared" si="426"/>
        <v>0.93639207507820643</v>
      </c>
      <c r="R123" s="4">
        <f t="shared" si="427"/>
        <v>503</v>
      </c>
      <c r="S123" s="4">
        <f t="shared" si="428"/>
        <v>393.75</v>
      </c>
      <c r="T123" s="7">
        <f t="shared" si="429"/>
        <v>0.95166163141993954</v>
      </c>
      <c r="U123" s="5">
        <v>44017</v>
      </c>
      <c r="V123" s="9" t="str">
        <f t="shared" si="430"/>
        <v>Sonntag</v>
      </c>
      <c r="W123" s="12">
        <v>239</v>
      </c>
      <c r="X123" s="15">
        <v>0.96</v>
      </c>
      <c r="Y123" s="15">
        <v>0.94</v>
      </c>
      <c r="Z123" s="4">
        <f t="shared" si="431"/>
        <v>365.14285714285717</v>
      </c>
      <c r="AA123" s="8">
        <f t="shared" si="432"/>
        <v>0.90477876106194699</v>
      </c>
      <c r="AB123" s="4">
        <f t="shared" si="433"/>
        <v>377.83274962238477</v>
      </c>
      <c r="AC123" s="8">
        <f t="shared" si="434"/>
        <v>0.93622274242714809</v>
      </c>
      <c r="AD123" s="4">
        <f t="shared" si="435"/>
        <v>373.71428571428572</v>
      </c>
      <c r="AE123" s="8">
        <f t="shared" si="436"/>
        <v>0.91692954784437442</v>
      </c>
      <c r="AF123" s="4">
        <f t="shared" si="437"/>
        <v>366.07442682730743</v>
      </c>
      <c r="AG123" s="8">
        <f t="shared" si="438"/>
        <v>0.89818471356156748</v>
      </c>
      <c r="AH123" s="4">
        <f t="shared" si="439"/>
        <v>340.71428571428572</v>
      </c>
      <c r="AI123" s="8">
        <f t="shared" si="440"/>
        <v>0.96951219512195119</v>
      </c>
      <c r="AJ123" s="15">
        <f t="shared" si="441"/>
        <v>1.0000000000000009E-2</v>
      </c>
      <c r="AK123" s="15">
        <f t="shared" ref="AK123:AK124" si="451">ABS(M123-$M123)</f>
        <v>0</v>
      </c>
      <c r="AL123" s="15">
        <f t="shared" si="442"/>
        <v>3.5221238938052957E-2</v>
      </c>
      <c r="AM123" s="15">
        <f t="shared" si="443"/>
        <v>3.7772575728518554E-3</v>
      </c>
      <c r="AN123" s="15">
        <f t="shared" si="444"/>
        <v>2.0000000000000018E-2</v>
      </c>
      <c r="AO123" s="15">
        <f t="shared" si="445"/>
        <v>4.1815286438432464E-2</v>
      </c>
      <c r="AP123" s="15">
        <f t="shared" si="446"/>
        <v>11</v>
      </c>
      <c r="AQ123" s="15">
        <f t="shared" si="447"/>
        <v>10.428571428571445</v>
      </c>
      <c r="AR123" s="15">
        <f t="shared" si="448"/>
        <v>39.857142857142833</v>
      </c>
      <c r="AS123" s="15">
        <f t="shared" si="449"/>
        <v>27.167250377615233</v>
      </c>
    </row>
    <row r="124" spans="1:45" x14ac:dyDescent="0.4">
      <c r="A124" s="10">
        <v>44014</v>
      </c>
      <c r="B124" s="30">
        <v>122</v>
      </c>
      <c r="C124" s="11" t="str">
        <f t="shared" si="450"/>
        <v>Donnerstag</v>
      </c>
      <c r="D124">
        <v>337</v>
      </c>
      <c r="E124">
        <v>313</v>
      </c>
      <c r="F124">
        <v>360</v>
      </c>
      <c r="G124">
        <v>399</v>
      </c>
      <c r="H124">
        <v>373</v>
      </c>
      <c r="I124">
        <v>424</v>
      </c>
      <c r="J124">
        <v>1.06</v>
      </c>
      <c r="K124">
        <v>1.02</v>
      </c>
      <c r="L124">
        <v>1.1100000000000001</v>
      </c>
      <c r="M124">
        <v>0.92</v>
      </c>
      <c r="N124">
        <v>0.91</v>
      </c>
      <c r="O124">
        <v>0.95</v>
      </c>
      <c r="P124" s="12">
        <f t="shared" si="425"/>
        <v>384.85714285714283</v>
      </c>
      <c r="Q124" s="15">
        <f t="shared" si="426"/>
        <v>0.92492917847025502</v>
      </c>
      <c r="R124" s="4">
        <f t="shared" si="427"/>
        <v>446</v>
      </c>
      <c r="S124" s="4">
        <f t="shared" si="428"/>
        <v>399.5</v>
      </c>
      <c r="T124" s="7">
        <f t="shared" si="429"/>
        <v>1.0646235842771485</v>
      </c>
      <c r="U124" s="5">
        <v>44018</v>
      </c>
      <c r="V124" s="9" t="str">
        <f t="shared" si="430"/>
        <v>Montag</v>
      </c>
      <c r="W124" s="12">
        <v>219</v>
      </c>
      <c r="X124" s="15">
        <v>0.97</v>
      </c>
      <c r="Y124" s="15">
        <v>0.89</v>
      </c>
      <c r="Z124" s="4">
        <f t="shared" si="431"/>
        <v>362</v>
      </c>
      <c r="AA124" s="8">
        <f t="shared" si="432"/>
        <v>0.91745112237509052</v>
      </c>
      <c r="AB124" s="4">
        <f t="shared" si="433"/>
        <v>367.8465433606724</v>
      </c>
      <c r="AC124" s="8">
        <f t="shared" si="434"/>
        <v>0.93226857477360858</v>
      </c>
      <c r="AD124" s="4">
        <f t="shared" si="435"/>
        <v>365</v>
      </c>
      <c r="AE124" s="8">
        <f t="shared" si="436"/>
        <v>0.90091678420310295</v>
      </c>
      <c r="AF124" s="4">
        <f t="shared" si="437"/>
        <v>359.31318834043083</v>
      </c>
      <c r="AG124" s="8">
        <f t="shared" si="438"/>
        <v>0.88688022509979392</v>
      </c>
      <c r="AH124" s="4">
        <f t="shared" si="439"/>
        <v>353.85714285714283</v>
      </c>
      <c r="AI124" s="8">
        <f t="shared" si="440"/>
        <v>1.0032401782098015</v>
      </c>
      <c r="AJ124" s="15">
        <f t="shared" si="441"/>
        <v>0.14000000000000001</v>
      </c>
      <c r="AK124" s="15">
        <f t="shared" si="451"/>
        <v>0</v>
      </c>
      <c r="AL124" s="15">
        <f t="shared" si="442"/>
        <v>2.548877624909518E-3</v>
      </c>
      <c r="AM124" s="15">
        <f t="shared" si="443"/>
        <v>1.2268574773608543E-2</v>
      </c>
      <c r="AN124" s="15">
        <f t="shared" si="444"/>
        <v>4.9999999999999933E-2</v>
      </c>
      <c r="AO124" s="15">
        <f t="shared" si="445"/>
        <v>3.3119774900206123E-2</v>
      </c>
      <c r="AP124" s="15">
        <f t="shared" si="446"/>
        <v>62</v>
      </c>
      <c r="AQ124" s="15">
        <f t="shared" si="447"/>
        <v>47.857142857142833</v>
      </c>
      <c r="AR124" s="15">
        <f t="shared" si="448"/>
        <v>25</v>
      </c>
      <c r="AS124" s="15">
        <f t="shared" si="449"/>
        <v>30.846543360672399</v>
      </c>
    </row>
    <row r="125" spans="1:45" x14ac:dyDescent="0.4">
      <c r="A125" s="10">
        <v>44015</v>
      </c>
      <c r="B125" s="30">
        <v>123</v>
      </c>
      <c r="C125" s="11" t="str">
        <f t="shared" si="450"/>
        <v>Freitag</v>
      </c>
      <c r="D125">
        <v>347</v>
      </c>
      <c r="E125">
        <v>325</v>
      </c>
      <c r="F125">
        <v>372</v>
      </c>
      <c r="G125">
        <v>381</v>
      </c>
      <c r="H125">
        <v>356</v>
      </c>
      <c r="I125">
        <v>406</v>
      </c>
      <c r="J125">
        <v>1</v>
      </c>
      <c r="K125">
        <v>0.96</v>
      </c>
      <c r="L125">
        <v>1.05</v>
      </c>
      <c r="M125">
        <v>0.9</v>
      </c>
      <c r="N125">
        <v>0.89</v>
      </c>
      <c r="O125">
        <v>0.93</v>
      </c>
      <c r="P125" s="12">
        <f t="shared" si="425"/>
        <v>373.14285714285717</v>
      </c>
      <c r="Q125" s="15">
        <f t="shared" si="426"/>
        <v>0.90477876106194699</v>
      </c>
      <c r="R125" s="4">
        <f t="shared" si="427"/>
        <v>422</v>
      </c>
      <c r="S125" s="4">
        <f t="shared" si="428"/>
        <v>381</v>
      </c>
      <c r="T125" s="7">
        <f t="shared" si="429"/>
        <v>1.004614370468029</v>
      </c>
      <c r="U125" s="5">
        <v>44019</v>
      </c>
      <c r="V125" s="9" t="str">
        <f t="shared" si="430"/>
        <v>Dienstag</v>
      </c>
      <c r="W125" s="12">
        <v>390</v>
      </c>
      <c r="X125" s="15">
        <v>0.81</v>
      </c>
      <c r="Y125" s="15">
        <v>0.84</v>
      </c>
      <c r="Z125" s="4">
        <f t="shared" si="431"/>
        <v>355.42857142857144</v>
      </c>
      <c r="AA125" s="8">
        <f t="shared" si="432"/>
        <v>0.92353377876763187</v>
      </c>
      <c r="AB125" s="4">
        <f t="shared" si="433"/>
        <v>353.30211120803824</v>
      </c>
      <c r="AC125" s="8">
        <f t="shared" si="434"/>
        <v>0.9180084552547394</v>
      </c>
      <c r="AD125" s="4">
        <f t="shared" si="435"/>
        <v>357.71428571428572</v>
      </c>
      <c r="AE125" s="8">
        <f t="shared" si="436"/>
        <v>0.89652703186537774</v>
      </c>
      <c r="AF125" s="4">
        <f t="shared" si="437"/>
        <v>337.03506391129764</v>
      </c>
      <c r="AG125" s="8">
        <f t="shared" si="438"/>
        <v>0.84469940829899159</v>
      </c>
      <c r="AH125" s="4">
        <f t="shared" si="439"/>
        <v>380.71428571428572</v>
      </c>
      <c r="AI125" s="8">
        <f t="shared" si="440"/>
        <v>1.1062681610626817</v>
      </c>
      <c r="AJ125" s="15">
        <f t="shared" si="441"/>
        <v>9.9999999999999978E-2</v>
      </c>
      <c r="AK125" s="15">
        <f>ABS(M125-$M125)</f>
        <v>0</v>
      </c>
      <c r="AL125" s="15">
        <f t="shared" si="442"/>
        <v>2.3533778767631852E-2</v>
      </c>
      <c r="AM125" s="15">
        <f t="shared" si="443"/>
        <v>1.8008455254739375E-2</v>
      </c>
      <c r="AN125" s="15">
        <f t="shared" si="444"/>
        <v>8.9999999999999969E-2</v>
      </c>
      <c r="AO125" s="15">
        <f t="shared" si="445"/>
        <v>5.5300591701008428E-2</v>
      </c>
      <c r="AP125" s="15">
        <f t="shared" si="446"/>
        <v>34</v>
      </c>
      <c r="AQ125" s="15">
        <f t="shared" si="447"/>
        <v>26.142857142857167</v>
      </c>
      <c r="AR125" s="15">
        <f t="shared" si="448"/>
        <v>8.4285714285714448</v>
      </c>
      <c r="AS125" s="15">
        <f t="shared" si="449"/>
        <v>6.3021112080382409</v>
      </c>
    </row>
    <row r="126" spans="1:45" x14ac:dyDescent="0.4">
      <c r="A126" s="10">
        <v>44016</v>
      </c>
      <c r="B126" s="30">
        <v>124</v>
      </c>
      <c r="C126" s="11" t="str">
        <f t="shared" si="450"/>
        <v>Samstag</v>
      </c>
      <c r="D126">
        <v>297</v>
      </c>
      <c r="E126">
        <v>277</v>
      </c>
      <c r="F126">
        <v>319</v>
      </c>
      <c r="G126">
        <v>346</v>
      </c>
      <c r="H126">
        <v>324</v>
      </c>
      <c r="I126">
        <v>370</v>
      </c>
      <c r="J126">
        <v>0.91</v>
      </c>
      <c r="K126">
        <v>0.87</v>
      </c>
      <c r="L126">
        <v>0.96</v>
      </c>
      <c r="M126">
        <v>0.92</v>
      </c>
      <c r="N126">
        <v>0.9</v>
      </c>
      <c r="O126">
        <v>0.94</v>
      </c>
      <c r="P126" s="12">
        <f t="shared" si="425"/>
        <v>365.14285714285717</v>
      </c>
      <c r="Q126" s="15">
        <f t="shared" si="426"/>
        <v>0.91745112237509052</v>
      </c>
      <c r="R126" s="4">
        <f t="shared" si="427"/>
        <v>239</v>
      </c>
      <c r="S126" s="4">
        <f t="shared" si="428"/>
        <v>346.5</v>
      </c>
      <c r="T126" s="7">
        <f t="shared" si="429"/>
        <v>0.9100459619172685</v>
      </c>
      <c r="U126" s="5">
        <v>44020</v>
      </c>
      <c r="V126" s="9" t="str">
        <f t="shared" si="430"/>
        <v>Mittwoch</v>
      </c>
      <c r="W126" s="12">
        <v>397</v>
      </c>
      <c r="X126" s="15">
        <v>0.7</v>
      </c>
      <c r="Y126" s="15">
        <v>0.83</v>
      </c>
      <c r="Z126" s="4">
        <f t="shared" ref="Z126:Z128" si="452">AVERAGE(D123:D129)</f>
        <v>346.42857142857144</v>
      </c>
      <c r="AA126" s="8">
        <f t="shared" ref="AA126:AA128" si="453">Z126/Z122</f>
        <v>0.92840735068912705</v>
      </c>
      <c r="AB126" s="4">
        <f t="shared" ref="AB126:AB128" si="454">AVERAGE(D123:D126,AA123^1.75*D120,AA123^1.75*D121,AA123^1.75*D122)</f>
        <v>338.29332783896865</v>
      </c>
      <c r="AC126" s="8">
        <f t="shared" ref="AC126:AC128" si="455">AB126/Z122</f>
        <v>0.90660539619937996</v>
      </c>
      <c r="AD126" s="4">
        <f t="shared" ref="AD126:AD128" si="456">AVERAGE(W123:W129)</f>
        <v>351.42857142857144</v>
      </c>
      <c r="AE126" s="8">
        <f t="shared" ref="AE126:AE128" si="457">AD126/AD122</f>
        <v>0.91620111731843579</v>
      </c>
      <c r="AF126" s="4">
        <f t="shared" ref="AF126:AF128" si="458">AVERAGE(W123:W126,AE123^1.75*W120,AE123^1.75*W121,AE123^1.75*W122)</f>
        <v>346.13514945283924</v>
      </c>
      <c r="AG126" s="8">
        <f t="shared" ref="AG126:AG128" si="459">AF126/AD122</f>
        <v>0.90240076207444131</v>
      </c>
      <c r="AH126" s="4">
        <f t="shared" ref="AH126:AH128" si="460">AD133</f>
        <v>402.28571428571428</v>
      </c>
      <c r="AI126" s="8">
        <f t="shared" ref="AI126:AI128" si="461">AH126/AH122</f>
        <v>1.158371040723982</v>
      </c>
      <c r="AJ126" s="15">
        <f t="shared" ref="AJ126:AJ128" si="462">ABS(J126-$M126)</f>
        <v>1.0000000000000009E-2</v>
      </c>
      <c r="AK126" s="15">
        <f t="shared" ref="AK126:AK127" si="463">ABS(M126-$M126)</f>
        <v>0</v>
      </c>
      <c r="AL126" s="15">
        <f t="shared" ref="AL126:AL128" si="464">ABS(AA126-$M126)</f>
        <v>8.4073506891270133E-3</v>
      </c>
      <c r="AM126" s="15">
        <f t="shared" ref="AM126:AM128" si="465">ABS(AC126-$M126)</f>
        <v>1.3394603800620075E-2</v>
      </c>
      <c r="AN126" s="15">
        <f t="shared" ref="AN126:AN128" si="466">ABS(X126-$M126)</f>
        <v>0.22000000000000008</v>
      </c>
      <c r="AO126" s="15">
        <f t="shared" ref="AO126:AO128" si="467">ABS(AG126-$M126)</f>
        <v>1.7599237925558731E-2</v>
      </c>
      <c r="AP126" s="15">
        <f t="shared" ref="AP126:AP128" si="468">ABS(G126-$D126)</f>
        <v>49</v>
      </c>
      <c r="AQ126" s="15">
        <f t="shared" ref="AQ126:AQ128" si="469">ABS(P126-$D126)</f>
        <v>68.142857142857167</v>
      </c>
      <c r="AR126" s="15">
        <f t="shared" ref="AR126:AR128" si="470">ABS(Z126-$D126)</f>
        <v>49.428571428571445</v>
      </c>
      <c r="AS126" s="15">
        <f t="shared" ref="AS126:AS128" si="471">ABS(AB126-$D126)</f>
        <v>41.293327838968651</v>
      </c>
    </row>
    <row r="127" spans="1:45" x14ac:dyDescent="0.4">
      <c r="A127" s="10">
        <v>44017</v>
      </c>
      <c r="B127" s="30">
        <v>125</v>
      </c>
      <c r="C127" s="11" t="str">
        <f t="shared" si="450"/>
        <v>Sonntag</v>
      </c>
      <c r="D127">
        <v>292</v>
      </c>
      <c r="E127">
        <v>269</v>
      </c>
      <c r="F127">
        <v>314</v>
      </c>
      <c r="G127">
        <v>318</v>
      </c>
      <c r="H127">
        <v>296</v>
      </c>
      <c r="I127">
        <v>341</v>
      </c>
      <c r="J127">
        <v>0.81</v>
      </c>
      <c r="K127">
        <v>0.77</v>
      </c>
      <c r="L127">
        <v>0.85</v>
      </c>
      <c r="M127">
        <v>0.92</v>
      </c>
      <c r="N127">
        <v>0.9</v>
      </c>
      <c r="O127">
        <v>0.94</v>
      </c>
      <c r="P127" s="12">
        <f t="shared" si="425"/>
        <v>362</v>
      </c>
      <c r="Q127" s="15">
        <f t="shared" si="426"/>
        <v>0.92353377876763187</v>
      </c>
      <c r="R127" s="4">
        <f t="shared" si="427"/>
        <v>219</v>
      </c>
      <c r="S127" s="4">
        <f t="shared" si="428"/>
        <v>318.25</v>
      </c>
      <c r="T127" s="7">
        <f t="shared" si="429"/>
        <v>0.80825396825396822</v>
      </c>
      <c r="U127" s="5">
        <v>44021</v>
      </c>
      <c r="V127" s="9" t="str">
        <f t="shared" si="430"/>
        <v>Donnerstag</v>
      </c>
      <c r="W127" s="12">
        <v>442</v>
      </c>
      <c r="X127" s="15">
        <v>0.66</v>
      </c>
      <c r="Y127" s="15">
        <v>0.86</v>
      </c>
      <c r="Z127" s="4">
        <f t="shared" si="452"/>
        <v>339.57142857142856</v>
      </c>
      <c r="AA127" s="8">
        <f t="shared" si="453"/>
        <v>0.92996870109546159</v>
      </c>
      <c r="AB127" s="4">
        <f t="shared" si="454"/>
        <v>336.78773654959696</v>
      </c>
      <c r="AC127" s="8">
        <f t="shared" si="455"/>
        <v>0.92234513139560981</v>
      </c>
      <c r="AD127" s="4">
        <f t="shared" si="456"/>
        <v>352.71428571428572</v>
      </c>
      <c r="AE127" s="8">
        <f t="shared" si="457"/>
        <v>0.94380733944954132</v>
      </c>
      <c r="AF127" s="4">
        <f t="shared" si="458"/>
        <v>338.60627626869979</v>
      </c>
      <c r="AG127" s="8">
        <f t="shared" si="459"/>
        <v>0.90605654964866145</v>
      </c>
      <c r="AH127" s="4">
        <f t="shared" si="460"/>
        <v>395.71428571428572</v>
      </c>
      <c r="AI127" s="8">
        <f t="shared" si="461"/>
        <v>1.1614255765199162</v>
      </c>
      <c r="AJ127" s="15">
        <f t="shared" si="462"/>
        <v>0.10999999999999999</v>
      </c>
      <c r="AK127" s="15">
        <f t="shared" si="463"/>
        <v>0</v>
      </c>
      <c r="AL127" s="15">
        <f t="shared" si="464"/>
        <v>9.9687010954615518E-3</v>
      </c>
      <c r="AM127" s="15">
        <f t="shared" si="465"/>
        <v>2.3451313956097675E-3</v>
      </c>
      <c r="AN127" s="15">
        <f t="shared" si="466"/>
        <v>0.26</v>
      </c>
      <c r="AO127" s="15">
        <f t="shared" si="467"/>
        <v>1.3943450351338593E-2</v>
      </c>
      <c r="AP127" s="15">
        <f t="shared" si="468"/>
        <v>26</v>
      </c>
      <c r="AQ127" s="15">
        <f t="shared" si="469"/>
        <v>70</v>
      </c>
      <c r="AR127" s="15">
        <f t="shared" si="470"/>
        <v>47.571428571428555</v>
      </c>
      <c r="AS127" s="15">
        <f t="shared" si="471"/>
        <v>44.787736549596957</v>
      </c>
    </row>
    <row r="128" spans="1:45" x14ac:dyDescent="0.4">
      <c r="A128" s="10">
        <v>44018</v>
      </c>
      <c r="B128" s="30">
        <v>126</v>
      </c>
      <c r="C128" s="11" t="str">
        <f t="shared" si="450"/>
        <v>Montag</v>
      </c>
      <c r="D128">
        <v>375</v>
      </c>
      <c r="E128">
        <v>353</v>
      </c>
      <c r="F128">
        <v>398</v>
      </c>
      <c r="G128">
        <v>328</v>
      </c>
      <c r="H128">
        <v>306</v>
      </c>
      <c r="I128">
        <v>351</v>
      </c>
      <c r="J128">
        <v>0.82</v>
      </c>
      <c r="K128">
        <v>0.78</v>
      </c>
      <c r="L128">
        <v>0.86</v>
      </c>
      <c r="M128">
        <v>0.93</v>
      </c>
      <c r="N128">
        <v>0.91</v>
      </c>
      <c r="O128">
        <v>0.95</v>
      </c>
      <c r="P128" s="12">
        <f t="shared" si="425"/>
        <v>355.42857142857144</v>
      </c>
      <c r="Q128" s="15">
        <f t="shared" si="426"/>
        <v>0.92840735068912705</v>
      </c>
      <c r="R128" s="4">
        <f t="shared" si="427"/>
        <v>390</v>
      </c>
      <c r="S128" s="4">
        <f t="shared" si="428"/>
        <v>327.75</v>
      </c>
      <c r="T128" s="7">
        <f t="shared" si="429"/>
        <v>0.82040050062578218</v>
      </c>
      <c r="U128" s="5">
        <v>44022</v>
      </c>
      <c r="V128" s="9" t="str">
        <f t="shared" si="430"/>
        <v>Freitag</v>
      </c>
      <c r="W128" s="12">
        <v>395</v>
      </c>
      <c r="X128" s="15">
        <v>0.8</v>
      </c>
      <c r="Y128" s="15">
        <v>0.9</v>
      </c>
      <c r="Z128" s="4">
        <f t="shared" si="452"/>
        <v>345.42857142857144</v>
      </c>
      <c r="AA128" s="8">
        <f t="shared" si="453"/>
        <v>0.95422257300710345</v>
      </c>
      <c r="AB128" s="4">
        <f t="shared" si="454"/>
        <v>333.57778792755818</v>
      </c>
      <c r="AC128" s="8">
        <f t="shared" si="455"/>
        <v>0.92148560200982921</v>
      </c>
      <c r="AD128" s="4">
        <f t="shared" si="456"/>
        <v>344.14285714285717</v>
      </c>
      <c r="AE128" s="8">
        <f t="shared" si="457"/>
        <v>0.94285714285714295</v>
      </c>
      <c r="AF128" s="4">
        <f t="shared" si="458"/>
        <v>335.84140667207333</v>
      </c>
      <c r="AG128" s="8">
        <f t="shared" si="459"/>
        <v>0.92011344293718722</v>
      </c>
      <c r="AH128" s="4">
        <f t="shared" si="460"/>
        <v>408.57142857142856</v>
      </c>
      <c r="AI128" s="8">
        <f t="shared" si="461"/>
        <v>1.1546225272507065</v>
      </c>
      <c r="AJ128" s="15">
        <f t="shared" si="462"/>
        <v>0.1100000000000001</v>
      </c>
      <c r="AK128" s="15">
        <f>ABS(M128-$M128)</f>
        <v>0</v>
      </c>
      <c r="AL128" s="15">
        <f t="shared" si="464"/>
        <v>2.4222573007103398E-2</v>
      </c>
      <c r="AM128" s="15">
        <f t="shared" si="465"/>
        <v>8.5143979901708411E-3</v>
      </c>
      <c r="AN128" s="15">
        <f t="shared" si="466"/>
        <v>0.13</v>
      </c>
      <c r="AO128" s="15">
        <f t="shared" si="467"/>
        <v>9.8865570628128285E-3</v>
      </c>
      <c r="AP128" s="15">
        <f t="shared" si="468"/>
        <v>47</v>
      </c>
      <c r="AQ128" s="15">
        <f t="shared" si="469"/>
        <v>19.571428571428555</v>
      </c>
      <c r="AR128" s="15">
        <f t="shared" si="470"/>
        <v>29.571428571428555</v>
      </c>
      <c r="AS128" s="15">
        <f t="shared" si="471"/>
        <v>41.422212072441823</v>
      </c>
    </row>
    <row r="129" spans="1:45" x14ac:dyDescent="0.4">
      <c r="A129" s="10">
        <v>44019</v>
      </c>
      <c r="B129" s="30">
        <v>127</v>
      </c>
      <c r="C129" s="11" t="str">
        <f t="shared" si="450"/>
        <v>Dienstag</v>
      </c>
      <c r="D129">
        <v>372</v>
      </c>
      <c r="E129">
        <v>348</v>
      </c>
      <c r="F129">
        <v>397</v>
      </c>
      <c r="G129">
        <v>334</v>
      </c>
      <c r="H129">
        <v>312</v>
      </c>
      <c r="I129">
        <v>357</v>
      </c>
      <c r="J129">
        <v>0.88</v>
      </c>
      <c r="K129">
        <v>0.84</v>
      </c>
      <c r="L129">
        <v>0.91</v>
      </c>
      <c r="M129">
        <v>0.93</v>
      </c>
      <c r="N129">
        <v>0.91</v>
      </c>
      <c r="O129">
        <v>0.95</v>
      </c>
      <c r="P129" s="12">
        <f t="shared" si="425"/>
        <v>346.42857142857144</v>
      </c>
      <c r="Q129" s="15">
        <f t="shared" si="426"/>
        <v>0.92996870109546159</v>
      </c>
      <c r="R129" s="4">
        <f t="shared" si="427"/>
        <v>397</v>
      </c>
      <c r="S129" s="4">
        <f t="shared" si="428"/>
        <v>334</v>
      </c>
      <c r="T129" s="7">
        <f t="shared" si="429"/>
        <v>0.87664041994750652</v>
      </c>
      <c r="U129" s="5">
        <v>44023</v>
      </c>
      <c r="V129" s="9" t="str">
        <f t="shared" si="430"/>
        <v>Samstag</v>
      </c>
      <c r="W129" s="12">
        <v>378</v>
      </c>
      <c r="X129" s="15">
        <v>0.93</v>
      </c>
      <c r="Y129" s="15">
        <v>0.93</v>
      </c>
      <c r="Z129" s="4">
        <f t="shared" ref="Z129:Z134" si="472">AVERAGE(D126:D132)</f>
        <v>356.85714285714283</v>
      </c>
      <c r="AA129" s="8">
        <f t="shared" ref="AA129:AA134" si="473">Z129/Z125</f>
        <v>1.0040192926045015</v>
      </c>
      <c r="AB129" s="4">
        <f t="shared" ref="AB129:AB134" si="474">AVERAGE(D126:D129,AA126^1.75*D123,AA126^1.75*D124,AA126^1.75*D125)</f>
        <v>327.46394904624992</v>
      </c>
      <c r="AC129" s="8">
        <f t="shared" ref="AC129:AC134" si="475">AB129/Z125</f>
        <v>0.9213214000497385</v>
      </c>
      <c r="AD129" s="4">
        <f t="shared" ref="AD129:AD134" si="476">AVERAGE(W126:W132)</f>
        <v>347.28571428571428</v>
      </c>
      <c r="AE129" s="8">
        <f t="shared" ref="AE129:AE134" si="477">AD129/AD125</f>
        <v>0.97084664536741205</v>
      </c>
      <c r="AF129" s="4">
        <f t="shared" ref="AF129:AF134" si="478">AVERAGE(W126:W129,AE126^1.75*W123,AE126^1.75*W124,AE126^1.75*W125)</f>
        <v>334.22548204527737</v>
      </c>
      <c r="AG129" s="8">
        <f t="shared" ref="AG129:AG134" si="479">AF129/AD125</f>
        <v>0.93433641146842716</v>
      </c>
      <c r="AH129" s="4">
        <f t="shared" ref="AH129:AH134" si="480">AD136</f>
        <v>424.28571428571428</v>
      </c>
      <c r="AI129" s="8">
        <f t="shared" ref="AI129:AI134" si="481">AH129/AH125</f>
        <v>1.1144465290806753</v>
      </c>
      <c r="AJ129" s="15">
        <f t="shared" ref="AJ129:AJ134" si="482">ABS(J129-$M129)</f>
        <v>5.0000000000000044E-2</v>
      </c>
      <c r="AK129" s="15">
        <f t="shared" ref="AK129:AK130" si="483">ABS(M129-$M129)</f>
        <v>0</v>
      </c>
      <c r="AL129" s="15">
        <f t="shared" ref="AL129:AL134" si="484">ABS(AA129-$M129)</f>
        <v>7.4019292604501463E-2</v>
      </c>
      <c r="AM129" s="15">
        <f t="shared" ref="AM129:AM134" si="485">ABS(AC129-$M129)</f>
        <v>8.6785999502615452E-3</v>
      </c>
      <c r="AN129" s="15">
        <f t="shared" ref="AN129:AN134" si="486">ABS(X129-$M129)</f>
        <v>0</v>
      </c>
      <c r="AO129" s="15">
        <f t="shared" ref="AO129:AO134" si="487">ABS(AG129-$M129)</f>
        <v>4.3364114684271149E-3</v>
      </c>
      <c r="AP129" s="15">
        <f t="shared" ref="AP129:AP134" si="488">ABS(G129-$D129)</f>
        <v>38</v>
      </c>
      <c r="AQ129" s="15">
        <f t="shared" ref="AQ129:AQ134" si="489">ABS(P129-$D129)</f>
        <v>25.571428571428555</v>
      </c>
      <c r="AR129" s="15">
        <f t="shared" ref="AR129:AR134" si="490">ABS(Z129-$D129)</f>
        <v>15.142857142857167</v>
      </c>
      <c r="AS129" s="15">
        <f t="shared" ref="AS129:AS134" si="491">ABS(AB129-$D129)</f>
        <v>44.536050953750077</v>
      </c>
    </row>
    <row r="130" spans="1:45" x14ac:dyDescent="0.4">
      <c r="A130" s="10">
        <v>44020</v>
      </c>
      <c r="B130" s="30">
        <v>128</v>
      </c>
      <c r="C130" s="11" t="str">
        <f t="shared" si="450"/>
        <v>Mittwoch</v>
      </c>
      <c r="D130">
        <v>357</v>
      </c>
      <c r="E130">
        <v>333</v>
      </c>
      <c r="F130">
        <v>382</v>
      </c>
      <c r="G130">
        <v>349</v>
      </c>
      <c r="H130">
        <v>326</v>
      </c>
      <c r="I130">
        <v>373</v>
      </c>
      <c r="J130">
        <v>1.01</v>
      </c>
      <c r="K130">
        <v>0.96</v>
      </c>
      <c r="L130">
        <v>1.05</v>
      </c>
      <c r="M130">
        <v>0.95</v>
      </c>
      <c r="N130">
        <v>0.93</v>
      </c>
      <c r="O130">
        <v>0.98</v>
      </c>
      <c r="P130" s="12">
        <f t="shared" si="425"/>
        <v>339.57142857142856</v>
      </c>
      <c r="Q130" s="15">
        <f t="shared" si="426"/>
        <v>0.95422257300710345</v>
      </c>
      <c r="R130" s="4">
        <f t="shared" si="427"/>
        <v>442</v>
      </c>
      <c r="S130" s="4">
        <f t="shared" si="428"/>
        <v>349</v>
      </c>
      <c r="T130" s="7">
        <f t="shared" si="429"/>
        <v>1.0072150072150072</v>
      </c>
      <c r="U130" s="5">
        <v>44024</v>
      </c>
      <c r="V130" s="9" t="str">
        <f t="shared" si="430"/>
        <v>Sonntag</v>
      </c>
      <c r="W130" s="12">
        <v>248</v>
      </c>
      <c r="X130" s="15">
        <v>1.04</v>
      </c>
      <c r="Y130" s="15">
        <v>0.91</v>
      </c>
      <c r="Z130" s="4">
        <f t="shared" si="472"/>
        <v>369.71428571428572</v>
      </c>
      <c r="AA130" s="8">
        <f t="shared" si="473"/>
        <v>1.0672164948453609</v>
      </c>
      <c r="AB130" s="4">
        <f t="shared" si="474"/>
        <v>322.84999426905904</v>
      </c>
      <c r="AC130" s="8">
        <f t="shared" si="475"/>
        <v>0.93193812778697449</v>
      </c>
      <c r="AD130" s="4">
        <f t="shared" si="476"/>
        <v>340.71428571428572</v>
      </c>
      <c r="AE130" s="8">
        <f t="shared" si="477"/>
        <v>0.96951219512195119</v>
      </c>
      <c r="AF130" s="4">
        <f t="shared" si="478"/>
        <v>338.88105381343439</v>
      </c>
      <c r="AG130" s="8">
        <f t="shared" si="479"/>
        <v>0.96429568158294332</v>
      </c>
      <c r="AH130" s="4">
        <f t="shared" si="480"/>
        <v>439</v>
      </c>
      <c r="AI130" s="8">
        <f t="shared" si="481"/>
        <v>1.0912642045454546</v>
      </c>
      <c r="AJ130" s="15">
        <f t="shared" si="482"/>
        <v>6.0000000000000053E-2</v>
      </c>
      <c r="AK130" s="15">
        <f t="shared" si="483"/>
        <v>0</v>
      </c>
      <c r="AL130" s="15">
        <f t="shared" si="484"/>
        <v>0.1172164948453609</v>
      </c>
      <c r="AM130" s="15">
        <f t="shared" si="485"/>
        <v>1.8061872213025465E-2</v>
      </c>
      <c r="AN130" s="15">
        <f t="shared" si="486"/>
        <v>9.000000000000008E-2</v>
      </c>
      <c r="AO130" s="15">
        <f t="shared" si="487"/>
        <v>1.4295681582943365E-2</v>
      </c>
      <c r="AP130" s="15">
        <f t="shared" si="488"/>
        <v>8</v>
      </c>
      <c r="AQ130" s="15">
        <f t="shared" si="489"/>
        <v>17.428571428571445</v>
      </c>
      <c r="AR130" s="15">
        <f t="shared" si="490"/>
        <v>12.714285714285722</v>
      </c>
      <c r="AS130" s="15">
        <f t="shared" si="491"/>
        <v>34.150005730940961</v>
      </c>
    </row>
    <row r="131" spans="1:45" x14ac:dyDescent="0.4">
      <c r="A131" s="10">
        <v>44021</v>
      </c>
      <c r="B131" s="30">
        <v>129</v>
      </c>
      <c r="C131" s="11" t="str">
        <f t="shared" si="450"/>
        <v>Donnerstag</v>
      </c>
      <c r="D131">
        <v>378</v>
      </c>
      <c r="E131">
        <v>356</v>
      </c>
      <c r="F131">
        <v>406</v>
      </c>
      <c r="G131">
        <v>371</v>
      </c>
      <c r="H131">
        <v>347</v>
      </c>
      <c r="I131">
        <v>396</v>
      </c>
      <c r="J131">
        <v>1.1599999999999999</v>
      </c>
      <c r="K131">
        <v>1.1000000000000001</v>
      </c>
      <c r="L131">
        <v>1.22</v>
      </c>
      <c r="M131">
        <v>1</v>
      </c>
      <c r="N131">
        <v>0.98</v>
      </c>
      <c r="O131">
        <v>1.03</v>
      </c>
      <c r="P131" s="12">
        <f t="shared" si="425"/>
        <v>345.42857142857144</v>
      </c>
      <c r="Q131" s="15">
        <f t="shared" si="426"/>
        <v>1.0040192926045015</v>
      </c>
      <c r="R131" s="4">
        <f t="shared" si="427"/>
        <v>395</v>
      </c>
      <c r="S131" s="4">
        <f t="shared" si="428"/>
        <v>370.5</v>
      </c>
      <c r="T131" s="7">
        <f t="shared" si="429"/>
        <v>1.164179104477612</v>
      </c>
      <c r="U131" s="5">
        <v>44025</v>
      </c>
      <c r="V131" s="9" t="str">
        <f t="shared" si="430"/>
        <v>Montag</v>
      </c>
      <c r="W131" s="12">
        <v>159</v>
      </c>
      <c r="X131" s="15">
        <v>1</v>
      </c>
      <c r="Y131" s="15">
        <v>0.83</v>
      </c>
      <c r="Z131" s="4">
        <f t="shared" si="472"/>
        <v>379.71428571428572</v>
      </c>
      <c r="AA131" s="8">
        <f t="shared" si="473"/>
        <v>1.1182162389566681</v>
      </c>
      <c r="AB131" s="4">
        <f t="shared" si="474"/>
        <v>334.90125176208625</v>
      </c>
      <c r="AC131" s="8">
        <f t="shared" si="475"/>
        <v>0.98624684995145306</v>
      </c>
      <c r="AD131" s="4">
        <f t="shared" si="476"/>
        <v>353.85714285714283</v>
      </c>
      <c r="AE131" s="8">
        <f t="shared" si="477"/>
        <v>1.0032401782098015</v>
      </c>
      <c r="AF131" s="4">
        <f t="shared" si="478"/>
        <v>326.96376316160723</v>
      </c>
      <c r="AG131" s="8">
        <f t="shared" si="479"/>
        <v>0.92699325319208203</v>
      </c>
      <c r="AH131" s="4">
        <f t="shared" si="480"/>
        <v>444</v>
      </c>
      <c r="AI131" s="8">
        <f t="shared" si="481"/>
        <v>1.1220216606498195</v>
      </c>
      <c r="AJ131" s="15">
        <f t="shared" si="482"/>
        <v>0.15999999999999992</v>
      </c>
      <c r="AK131" s="15">
        <f>ABS(M131-$M131)</f>
        <v>0</v>
      </c>
      <c r="AL131" s="15">
        <f t="shared" si="484"/>
        <v>0.11821623895666811</v>
      </c>
      <c r="AM131" s="15">
        <f t="shared" si="485"/>
        <v>1.3753150048546936E-2</v>
      </c>
      <c r="AN131" s="15">
        <f t="shared" si="486"/>
        <v>0</v>
      </c>
      <c r="AO131" s="15">
        <f t="shared" si="487"/>
        <v>7.3006746807917966E-2</v>
      </c>
      <c r="AP131" s="15">
        <f t="shared" si="488"/>
        <v>7</v>
      </c>
      <c r="AQ131" s="15">
        <f t="shared" si="489"/>
        <v>32.571428571428555</v>
      </c>
      <c r="AR131" s="15">
        <f t="shared" si="490"/>
        <v>1.7142857142857224</v>
      </c>
      <c r="AS131" s="15">
        <f t="shared" si="491"/>
        <v>43.098748237913753</v>
      </c>
    </row>
    <row r="132" spans="1:45" x14ac:dyDescent="0.4">
      <c r="A132" s="10">
        <v>44022</v>
      </c>
      <c r="B132" s="30">
        <v>130</v>
      </c>
      <c r="C132" s="11" t="str">
        <f t="shared" ref="C132:C138" si="492">TEXT(A132,"TTTT")</f>
        <v>Freitag</v>
      </c>
      <c r="D132">
        <v>427</v>
      </c>
      <c r="E132">
        <v>405</v>
      </c>
      <c r="F132">
        <v>448</v>
      </c>
      <c r="G132">
        <v>384</v>
      </c>
      <c r="H132">
        <v>360</v>
      </c>
      <c r="I132">
        <v>408</v>
      </c>
      <c r="J132">
        <v>1.17</v>
      </c>
      <c r="K132">
        <v>1.1200000000000001</v>
      </c>
      <c r="L132">
        <v>1.22</v>
      </c>
      <c r="M132">
        <v>1.07</v>
      </c>
      <c r="N132">
        <v>1.04</v>
      </c>
      <c r="O132">
        <v>1.0900000000000001</v>
      </c>
      <c r="P132" s="12">
        <f t="shared" ref="P132:P138" si="493">AVERAGE(D126:D132)</f>
        <v>356.85714285714283</v>
      </c>
      <c r="Q132" s="15">
        <f t="shared" ref="Q132:Q138" si="494">P133/P129</f>
        <v>1.0672164948453609</v>
      </c>
      <c r="R132" s="4">
        <f t="shared" ref="R132:R138" si="495">W129</f>
        <v>378</v>
      </c>
      <c r="S132" s="4">
        <f t="shared" ref="S132:S138" si="496">AVERAGE(D129:D132)</f>
        <v>383.5</v>
      </c>
      <c r="T132" s="7">
        <f t="shared" ref="T132:T138" si="497">S132/S128</f>
        <v>1.1700991609458429</v>
      </c>
      <c r="U132" s="5">
        <v>44026</v>
      </c>
      <c r="V132" s="9" t="str">
        <f t="shared" ref="V132:V138" si="498">TEXT(U132,"TTTT")</f>
        <v>Dienstag</v>
      </c>
      <c r="W132" s="12">
        <v>412</v>
      </c>
      <c r="X132" s="15">
        <v>1.06</v>
      </c>
      <c r="Y132" s="15">
        <v>0.91</v>
      </c>
      <c r="Z132" s="4">
        <f t="shared" si="472"/>
        <v>403.57142857142856</v>
      </c>
      <c r="AA132" s="8">
        <f t="shared" si="473"/>
        <v>1.1683209263854424</v>
      </c>
      <c r="AB132" s="4">
        <f t="shared" si="474"/>
        <v>357.82725186862393</v>
      </c>
      <c r="AC132" s="8">
        <f t="shared" si="475"/>
        <v>1.0358936158314174</v>
      </c>
      <c r="AD132" s="4">
        <f t="shared" si="476"/>
        <v>380.71428571428572</v>
      </c>
      <c r="AE132" s="8">
        <f t="shared" si="477"/>
        <v>1.1062681610626817</v>
      </c>
      <c r="AF132" s="4">
        <f t="shared" si="478"/>
        <v>338.39047036048891</v>
      </c>
      <c r="AG132" s="8">
        <f t="shared" si="479"/>
        <v>0.98328488689224669</v>
      </c>
      <c r="AH132" s="4">
        <f t="shared" si="480"/>
        <v>477.14285714285717</v>
      </c>
      <c r="AI132" s="8">
        <f t="shared" si="481"/>
        <v>1.1678321678321679</v>
      </c>
      <c r="AJ132" s="15">
        <f t="shared" si="482"/>
        <v>9.9999999999999867E-2</v>
      </c>
      <c r="AK132" s="15">
        <f t="shared" ref="AK132:AK133" si="499">ABS(M132-$M132)</f>
        <v>0</v>
      </c>
      <c r="AL132" s="15">
        <f t="shared" si="484"/>
        <v>9.832092638544232E-2</v>
      </c>
      <c r="AM132" s="15">
        <f t="shared" si="485"/>
        <v>3.4106384168582693E-2</v>
      </c>
      <c r="AN132" s="15">
        <f t="shared" si="486"/>
        <v>1.0000000000000009E-2</v>
      </c>
      <c r="AO132" s="15">
        <f t="shared" si="487"/>
        <v>8.6715113107753372E-2</v>
      </c>
      <c r="AP132" s="15">
        <f t="shared" si="488"/>
        <v>43</v>
      </c>
      <c r="AQ132" s="15">
        <f t="shared" si="489"/>
        <v>70.142857142857167</v>
      </c>
      <c r="AR132" s="15">
        <f t="shared" si="490"/>
        <v>23.428571428571445</v>
      </c>
      <c r="AS132" s="15">
        <f t="shared" si="491"/>
        <v>69.172748131376068</v>
      </c>
    </row>
    <row r="133" spans="1:45" x14ac:dyDescent="0.4">
      <c r="A133" s="10">
        <v>44023</v>
      </c>
      <c r="B133" s="30">
        <v>131</v>
      </c>
      <c r="C133" s="11" t="str">
        <f t="shared" si="492"/>
        <v>Samstag</v>
      </c>
      <c r="D133">
        <v>387</v>
      </c>
      <c r="E133">
        <v>366</v>
      </c>
      <c r="F133">
        <v>411</v>
      </c>
      <c r="G133">
        <v>387</v>
      </c>
      <c r="H133">
        <v>365</v>
      </c>
      <c r="I133">
        <v>412</v>
      </c>
      <c r="J133">
        <v>1.1599999999999999</v>
      </c>
      <c r="K133">
        <v>1.1000000000000001</v>
      </c>
      <c r="L133">
        <v>1.21</v>
      </c>
      <c r="M133">
        <v>1.1200000000000001</v>
      </c>
      <c r="N133">
        <v>1.0900000000000001</v>
      </c>
      <c r="O133">
        <v>1.1499999999999999</v>
      </c>
      <c r="P133" s="12">
        <f t="shared" si="493"/>
        <v>369.71428571428572</v>
      </c>
      <c r="Q133" s="15">
        <f t="shared" si="494"/>
        <v>1.1182162389566681</v>
      </c>
      <c r="R133" s="4">
        <f t="shared" si="495"/>
        <v>248</v>
      </c>
      <c r="S133" s="4">
        <f t="shared" si="496"/>
        <v>387.25</v>
      </c>
      <c r="T133" s="7">
        <f t="shared" si="497"/>
        <v>1.159431137724551</v>
      </c>
      <c r="U133" s="5">
        <v>44027</v>
      </c>
      <c r="V133" s="9" t="str">
        <f t="shared" si="498"/>
        <v>Mittwoch</v>
      </c>
      <c r="W133" s="12">
        <v>351</v>
      </c>
      <c r="X133" s="15">
        <v>1.02</v>
      </c>
      <c r="Y133" s="15">
        <v>0.95</v>
      </c>
      <c r="Z133" s="4">
        <f t="shared" si="472"/>
        <v>424</v>
      </c>
      <c r="AA133" s="8">
        <f t="shared" si="473"/>
        <v>1.1881505204163332</v>
      </c>
      <c r="AB133" s="4">
        <f t="shared" si="474"/>
        <v>387.61144243355471</v>
      </c>
      <c r="AC133" s="8">
        <f t="shared" si="475"/>
        <v>1.086180983600834</v>
      </c>
      <c r="AD133" s="4">
        <f t="shared" si="476"/>
        <v>402.28571428571428</v>
      </c>
      <c r="AE133" s="8">
        <f t="shared" si="477"/>
        <v>1.158371040723982</v>
      </c>
      <c r="AF133" s="4">
        <f t="shared" si="478"/>
        <v>331.55976314738609</v>
      </c>
      <c r="AG133" s="8">
        <f t="shared" si="479"/>
        <v>0.95471754094269956</v>
      </c>
      <c r="AH133" s="4">
        <f t="shared" si="480"/>
        <v>513.14285714285711</v>
      </c>
      <c r="AI133" s="8">
        <f t="shared" si="481"/>
        <v>1.2094276094276093</v>
      </c>
      <c r="AJ133" s="15">
        <f t="shared" si="482"/>
        <v>3.9999999999999813E-2</v>
      </c>
      <c r="AK133" s="15">
        <f t="shared" si="499"/>
        <v>0</v>
      </c>
      <c r="AL133" s="15">
        <f t="shared" si="484"/>
        <v>6.8150520416333071E-2</v>
      </c>
      <c r="AM133" s="15">
        <f t="shared" si="485"/>
        <v>3.3819016399166069E-2</v>
      </c>
      <c r="AN133" s="15">
        <f t="shared" si="486"/>
        <v>0.10000000000000009</v>
      </c>
      <c r="AO133" s="15">
        <f t="shared" si="487"/>
        <v>0.16528245905730055</v>
      </c>
      <c r="AP133" s="15">
        <f t="shared" si="488"/>
        <v>0</v>
      </c>
      <c r="AQ133" s="15">
        <f t="shared" si="489"/>
        <v>17.285714285714278</v>
      </c>
      <c r="AR133" s="15">
        <f t="shared" si="490"/>
        <v>37</v>
      </c>
      <c r="AS133" s="15">
        <f t="shared" si="491"/>
        <v>0.61144243355471417</v>
      </c>
    </row>
    <row r="134" spans="1:45" x14ac:dyDescent="0.4">
      <c r="A134" s="10">
        <v>44024</v>
      </c>
      <c r="B134" s="30">
        <v>132</v>
      </c>
      <c r="C134" s="11" t="str">
        <f t="shared" si="492"/>
        <v>Sonntag</v>
      </c>
      <c r="D134">
        <v>362</v>
      </c>
      <c r="E134">
        <v>340</v>
      </c>
      <c r="F134">
        <v>395</v>
      </c>
      <c r="G134">
        <v>389</v>
      </c>
      <c r="H134">
        <v>366</v>
      </c>
      <c r="I134">
        <v>415</v>
      </c>
      <c r="J134">
        <v>1.1100000000000001</v>
      </c>
      <c r="K134">
        <v>1.07</v>
      </c>
      <c r="L134">
        <v>1.17</v>
      </c>
      <c r="M134">
        <v>1.17</v>
      </c>
      <c r="N134">
        <v>1.1399999999999999</v>
      </c>
      <c r="O134">
        <v>1.19</v>
      </c>
      <c r="P134" s="12">
        <f t="shared" si="493"/>
        <v>379.71428571428572</v>
      </c>
      <c r="Q134" s="15">
        <f t="shared" si="494"/>
        <v>1.1683209263854424</v>
      </c>
      <c r="R134" s="4">
        <f t="shared" si="495"/>
        <v>159</v>
      </c>
      <c r="S134" s="4">
        <f t="shared" si="496"/>
        <v>388.5</v>
      </c>
      <c r="T134" s="7">
        <f t="shared" si="497"/>
        <v>1.1131805157593124</v>
      </c>
      <c r="U134" s="5">
        <v>44028</v>
      </c>
      <c r="V134" s="9" t="str">
        <f t="shared" si="498"/>
        <v>Donnerstag</v>
      </c>
      <c r="W134" s="12">
        <v>534</v>
      </c>
      <c r="X134" s="15">
        <v>1.1000000000000001</v>
      </c>
      <c r="Y134" s="15">
        <v>1.07</v>
      </c>
      <c r="Z134" s="4">
        <f t="shared" si="472"/>
        <v>452.28571428571428</v>
      </c>
      <c r="AA134" s="8">
        <f t="shared" si="473"/>
        <v>1.223338485316847</v>
      </c>
      <c r="AB134" s="4">
        <f t="shared" si="474"/>
        <v>413.77463923016234</v>
      </c>
      <c r="AC134" s="8">
        <f t="shared" si="475"/>
        <v>1.119174062832742</v>
      </c>
      <c r="AD134" s="4">
        <f t="shared" si="476"/>
        <v>395.71428571428572</v>
      </c>
      <c r="AE134" s="8">
        <f t="shared" si="477"/>
        <v>1.1614255765199162</v>
      </c>
      <c r="AF134" s="4">
        <f t="shared" si="478"/>
        <v>354.68520300181262</v>
      </c>
      <c r="AG134" s="8">
        <f t="shared" si="479"/>
        <v>1.0410047886845653</v>
      </c>
      <c r="AH134" s="4">
        <f t="shared" si="480"/>
        <v>527.85714285714289</v>
      </c>
      <c r="AI134" s="8">
        <f t="shared" si="481"/>
        <v>1.2024080702896194</v>
      </c>
      <c r="AJ134" s="15">
        <f t="shared" si="482"/>
        <v>5.9999999999999831E-2</v>
      </c>
      <c r="AK134" s="15">
        <f>ABS(M134-$M134)</f>
        <v>0</v>
      </c>
      <c r="AL134" s="15">
        <f t="shared" si="484"/>
        <v>5.333848531684704E-2</v>
      </c>
      <c r="AM134" s="15">
        <f t="shared" si="485"/>
        <v>5.0825937167257917E-2</v>
      </c>
      <c r="AN134" s="15">
        <f t="shared" si="486"/>
        <v>6.999999999999984E-2</v>
      </c>
      <c r="AO134" s="15">
        <f t="shared" si="487"/>
        <v>0.12899521131543468</v>
      </c>
      <c r="AP134" s="15">
        <f t="shared" si="488"/>
        <v>27</v>
      </c>
      <c r="AQ134" s="15">
        <f t="shared" si="489"/>
        <v>17.714285714285722</v>
      </c>
      <c r="AR134" s="15">
        <f t="shared" si="490"/>
        <v>90.285714285714278</v>
      </c>
      <c r="AS134" s="15">
        <f t="shared" si="491"/>
        <v>51.774639230162336</v>
      </c>
    </row>
    <row r="135" spans="1:45" x14ac:dyDescent="0.4">
      <c r="A135" s="10">
        <v>44025</v>
      </c>
      <c r="B135" s="30">
        <v>133</v>
      </c>
      <c r="C135" s="11" t="str">
        <f t="shared" si="492"/>
        <v>Montag</v>
      </c>
      <c r="D135">
        <v>542</v>
      </c>
      <c r="E135">
        <v>518</v>
      </c>
      <c r="F135">
        <v>569</v>
      </c>
      <c r="G135">
        <v>430</v>
      </c>
      <c r="H135">
        <v>407</v>
      </c>
      <c r="I135">
        <v>456</v>
      </c>
      <c r="J135">
        <v>1.1599999999999999</v>
      </c>
      <c r="K135">
        <v>1.1200000000000001</v>
      </c>
      <c r="L135">
        <v>1.2</v>
      </c>
      <c r="M135">
        <v>1.19</v>
      </c>
      <c r="N135">
        <v>1.17</v>
      </c>
      <c r="O135">
        <v>1.21</v>
      </c>
      <c r="P135" s="12">
        <f t="shared" si="493"/>
        <v>403.57142857142856</v>
      </c>
      <c r="Q135" s="15">
        <f t="shared" si="494"/>
        <v>1.1881505204163332</v>
      </c>
      <c r="R135" s="4">
        <f t="shared" si="495"/>
        <v>412</v>
      </c>
      <c r="S135" s="4">
        <f t="shared" si="496"/>
        <v>429.5</v>
      </c>
      <c r="T135" s="7">
        <f t="shared" si="497"/>
        <v>1.1592442645074224</v>
      </c>
      <c r="U135" s="5">
        <v>44029</v>
      </c>
      <c r="V135" s="9" t="str">
        <f t="shared" si="498"/>
        <v>Freitag</v>
      </c>
      <c r="W135" s="12">
        <v>583</v>
      </c>
      <c r="X135" s="15">
        <v>1.25</v>
      </c>
      <c r="Y135" s="15">
        <v>1.2</v>
      </c>
      <c r="Z135" s="4">
        <f t="shared" ref="Z135:Z137" si="500">AVERAGE(D132:D138)</f>
        <v>465.28571428571428</v>
      </c>
      <c r="AA135" s="8">
        <f t="shared" ref="AA135:AA137" si="501">Z135/Z131</f>
        <v>1.2253574115876598</v>
      </c>
      <c r="AB135" s="4">
        <f t="shared" ref="AB135:AB137" si="502">AVERAGE(D132:D135,AA132^1.75*D129,AA132^1.75*D130,AA132^1.75*D131)</f>
        <v>453.05534402004611</v>
      </c>
      <c r="AC135" s="8">
        <f t="shared" ref="AC135:AC137" si="503">AB135/Z131</f>
        <v>1.193148009082138</v>
      </c>
      <c r="AD135" s="4">
        <f t="shared" ref="AD135:AD137" si="504">AVERAGE(W132:W138)</f>
        <v>408.57142857142856</v>
      </c>
      <c r="AE135" s="8">
        <f t="shared" ref="AE135:AE137" si="505">AD135/AD131</f>
        <v>1.1546225272507065</v>
      </c>
      <c r="AF135" s="4">
        <f t="shared" ref="AF135:AF137" si="506">AVERAGE(W132:W135,AE132^1.75*W129,AE132^1.75*W130,AE132^1.75*W131)</f>
        <v>402.39337430780614</v>
      </c>
      <c r="AG135" s="8">
        <f t="shared" ref="AG135:AG137" si="507">AF135/AD131</f>
        <v>1.1371633508900456</v>
      </c>
      <c r="AH135" s="4">
        <f t="shared" ref="AH135:AH137" si="508">AD142</f>
        <v>540.85714285714289</v>
      </c>
      <c r="AI135" s="8">
        <f t="shared" ref="AI135:AI137" si="509">AH135/AH131</f>
        <v>1.2181467181467183</v>
      </c>
      <c r="AJ135" s="15">
        <f t="shared" ref="AJ135:AJ137" si="510">ABS(J135-$M135)</f>
        <v>3.0000000000000027E-2</v>
      </c>
      <c r="AK135" s="15">
        <f t="shared" ref="AK135:AK136" si="511">ABS(M135-$M135)</f>
        <v>0</v>
      </c>
      <c r="AL135" s="15">
        <f t="shared" ref="AL135:AL137" si="512">ABS(AA135-$M135)</f>
        <v>3.5357411587659815E-2</v>
      </c>
      <c r="AM135" s="15">
        <f t="shared" ref="AM135:AM137" si="513">ABS(AC135-$M135)</f>
        <v>3.1480090821380813E-3</v>
      </c>
      <c r="AN135" s="15">
        <f t="shared" ref="AN135:AN137" si="514">ABS(X135-$M135)</f>
        <v>6.0000000000000053E-2</v>
      </c>
      <c r="AO135" s="15">
        <f t="shared" ref="AO135:AO137" si="515">ABS(AG135-$M135)</f>
        <v>5.2836649109954337E-2</v>
      </c>
      <c r="AP135" s="15">
        <f t="shared" ref="AP135:AP137" si="516">ABS(G135-$D135)</f>
        <v>112</v>
      </c>
      <c r="AQ135" s="15">
        <f t="shared" ref="AQ135:AQ137" si="517">ABS(P135-$D135)</f>
        <v>138.42857142857144</v>
      </c>
      <c r="AR135" s="15">
        <f t="shared" ref="AR135:AR137" si="518">ABS(Z135-$D135)</f>
        <v>76.714285714285722</v>
      </c>
      <c r="AS135" s="15">
        <f t="shared" ref="AS135:AS137" si="519">ABS(AB135-$D135)</f>
        <v>88.944655979953893</v>
      </c>
    </row>
    <row r="136" spans="1:45" x14ac:dyDescent="0.4">
      <c r="A136" s="10">
        <v>44026</v>
      </c>
      <c r="B136" s="30">
        <v>134</v>
      </c>
      <c r="C136" s="11" t="str">
        <f t="shared" si="492"/>
        <v>Dienstag</v>
      </c>
      <c r="D136">
        <v>515</v>
      </c>
      <c r="E136">
        <v>490</v>
      </c>
      <c r="F136">
        <v>545</v>
      </c>
      <c r="G136">
        <v>452</v>
      </c>
      <c r="H136">
        <v>428</v>
      </c>
      <c r="I136">
        <v>480</v>
      </c>
      <c r="J136">
        <v>1.18</v>
      </c>
      <c r="K136">
        <v>1.1299999999999999</v>
      </c>
      <c r="L136">
        <v>1.23</v>
      </c>
      <c r="M136">
        <v>1.22</v>
      </c>
      <c r="N136">
        <v>1.2</v>
      </c>
      <c r="O136">
        <v>1.25</v>
      </c>
      <c r="P136" s="12">
        <f t="shared" si="493"/>
        <v>424</v>
      </c>
      <c r="Q136" s="15">
        <f t="shared" si="494"/>
        <v>1.223338485316847</v>
      </c>
      <c r="R136" s="4">
        <f t="shared" si="495"/>
        <v>351</v>
      </c>
      <c r="S136" s="4">
        <f t="shared" si="496"/>
        <v>451.5</v>
      </c>
      <c r="T136" s="7">
        <f t="shared" si="497"/>
        <v>1.1773142112125163</v>
      </c>
      <c r="U136" s="5">
        <v>44030</v>
      </c>
      <c r="V136" s="9" t="str">
        <f t="shared" si="498"/>
        <v>Samstag</v>
      </c>
      <c r="W136" s="12">
        <v>529</v>
      </c>
      <c r="X136" s="15">
        <v>1.42</v>
      </c>
      <c r="Y136" s="15">
        <v>1.34</v>
      </c>
      <c r="Z136" s="4">
        <f t="shared" si="500"/>
        <v>480.57142857142856</v>
      </c>
      <c r="AA136" s="8">
        <f t="shared" si="501"/>
        <v>1.1907964601769911</v>
      </c>
      <c r="AB136" s="4">
        <f t="shared" si="502"/>
        <v>482.45699664911035</v>
      </c>
      <c r="AC136" s="8">
        <f t="shared" si="503"/>
        <v>1.1954686642632824</v>
      </c>
      <c r="AD136" s="4">
        <f t="shared" si="504"/>
        <v>424.28571428571428</v>
      </c>
      <c r="AE136" s="8">
        <f t="shared" si="505"/>
        <v>1.1144465290806753</v>
      </c>
      <c r="AF136" s="4">
        <f t="shared" si="506"/>
        <v>436.61372465462711</v>
      </c>
      <c r="AG136" s="8">
        <f t="shared" si="507"/>
        <v>1.1468277945900149</v>
      </c>
      <c r="AH136" s="4">
        <f t="shared" si="508"/>
        <v>556.71428571428567</v>
      </c>
      <c r="AI136" s="8">
        <f t="shared" si="509"/>
        <v>1.1667664670658682</v>
      </c>
      <c r="AJ136" s="15">
        <f t="shared" si="510"/>
        <v>4.0000000000000036E-2</v>
      </c>
      <c r="AK136" s="15">
        <f t="shared" si="511"/>
        <v>0</v>
      </c>
      <c r="AL136" s="15">
        <f t="shared" si="512"/>
        <v>2.9203539823008828E-2</v>
      </c>
      <c r="AM136" s="15">
        <f t="shared" si="513"/>
        <v>2.4531335736717619E-2</v>
      </c>
      <c r="AN136" s="15">
        <f t="shared" si="514"/>
        <v>0.19999999999999996</v>
      </c>
      <c r="AO136" s="15">
        <f t="shared" si="515"/>
        <v>7.3172205409985036E-2</v>
      </c>
      <c r="AP136" s="15">
        <f t="shared" si="516"/>
        <v>63</v>
      </c>
      <c r="AQ136" s="15">
        <f t="shared" si="517"/>
        <v>91</v>
      </c>
      <c r="AR136" s="15">
        <f t="shared" si="518"/>
        <v>34.428571428571445</v>
      </c>
      <c r="AS136" s="15">
        <f t="shared" si="519"/>
        <v>32.543003350889649</v>
      </c>
    </row>
    <row r="137" spans="1:45" x14ac:dyDescent="0.4">
      <c r="A137" s="10">
        <v>44027</v>
      </c>
      <c r="B137" s="30">
        <v>135</v>
      </c>
      <c r="C137" s="11" t="str">
        <f t="shared" si="492"/>
        <v>Mittwoch</v>
      </c>
      <c r="D137">
        <v>555</v>
      </c>
      <c r="E137">
        <v>525</v>
      </c>
      <c r="F137">
        <v>592</v>
      </c>
      <c r="G137">
        <v>494</v>
      </c>
      <c r="H137">
        <v>468</v>
      </c>
      <c r="I137">
        <v>525</v>
      </c>
      <c r="J137">
        <v>1.27</v>
      </c>
      <c r="K137">
        <v>1.22</v>
      </c>
      <c r="L137">
        <v>1.34</v>
      </c>
      <c r="M137">
        <v>1.23</v>
      </c>
      <c r="N137">
        <v>1.2</v>
      </c>
      <c r="O137">
        <v>1.26</v>
      </c>
      <c r="P137" s="12">
        <f t="shared" si="493"/>
        <v>452.28571428571428</v>
      </c>
      <c r="Q137" s="15">
        <f t="shared" si="494"/>
        <v>1.2253574115876598</v>
      </c>
      <c r="R137" s="4">
        <f t="shared" si="495"/>
        <v>534</v>
      </c>
      <c r="S137" s="4">
        <f t="shared" si="496"/>
        <v>493.5</v>
      </c>
      <c r="T137" s="7">
        <f t="shared" si="497"/>
        <v>1.2743705616526793</v>
      </c>
      <c r="U137" s="5">
        <v>44031</v>
      </c>
      <c r="V137" s="9" t="str">
        <f t="shared" si="498"/>
        <v>Sonntag</v>
      </c>
      <c r="W137" s="12">
        <v>202</v>
      </c>
      <c r="X137" s="15">
        <v>1.25</v>
      </c>
      <c r="Y137" s="15">
        <v>1.22</v>
      </c>
      <c r="Z137" s="4">
        <f t="shared" si="500"/>
        <v>494.85714285714283</v>
      </c>
      <c r="AA137" s="8">
        <f t="shared" si="501"/>
        <v>1.1671159029649596</v>
      </c>
      <c r="AB137" s="4">
        <f t="shared" si="502"/>
        <v>524.31752962956637</v>
      </c>
      <c r="AC137" s="8">
        <f t="shared" si="503"/>
        <v>1.2365979472395434</v>
      </c>
      <c r="AD137" s="4">
        <f t="shared" si="504"/>
        <v>439</v>
      </c>
      <c r="AE137" s="8">
        <f t="shared" si="505"/>
        <v>1.0912642045454546</v>
      </c>
      <c r="AF137" s="4">
        <f t="shared" si="506"/>
        <v>435.14641483497064</v>
      </c>
      <c r="AG137" s="8">
        <f t="shared" si="507"/>
        <v>1.0816849800585209</v>
      </c>
      <c r="AH137" s="4">
        <f t="shared" si="508"/>
        <v>589.57142857142856</v>
      </c>
      <c r="AI137" s="8">
        <f t="shared" si="509"/>
        <v>1.1489420935412027</v>
      </c>
      <c r="AJ137" s="15">
        <f t="shared" si="510"/>
        <v>4.0000000000000036E-2</v>
      </c>
      <c r="AK137" s="15">
        <f>ABS(M137-$M137)</f>
        <v>0</v>
      </c>
      <c r="AL137" s="15">
        <f t="shared" si="512"/>
        <v>6.2884097035040387E-2</v>
      </c>
      <c r="AM137" s="15">
        <f t="shared" si="513"/>
        <v>6.5979472395434335E-3</v>
      </c>
      <c r="AN137" s="15">
        <f t="shared" si="514"/>
        <v>2.0000000000000018E-2</v>
      </c>
      <c r="AO137" s="15">
        <f t="shared" si="515"/>
        <v>0.14831501994147911</v>
      </c>
      <c r="AP137" s="15">
        <f t="shared" si="516"/>
        <v>61</v>
      </c>
      <c r="AQ137" s="15">
        <f t="shared" si="517"/>
        <v>102.71428571428572</v>
      </c>
      <c r="AR137" s="15">
        <f t="shared" si="518"/>
        <v>60.142857142857167</v>
      </c>
      <c r="AS137" s="15">
        <f t="shared" si="519"/>
        <v>30.682470370433634</v>
      </c>
    </row>
    <row r="138" spans="1:45" x14ac:dyDescent="0.4">
      <c r="A138" s="10">
        <v>44028</v>
      </c>
      <c r="B138" s="30">
        <v>136</v>
      </c>
      <c r="C138" s="11" t="str">
        <f t="shared" si="492"/>
        <v>Donnerstag</v>
      </c>
      <c r="D138">
        <v>469</v>
      </c>
      <c r="E138">
        <v>441</v>
      </c>
      <c r="F138">
        <v>499</v>
      </c>
      <c r="G138">
        <v>520</v>
      </c>
      <c r="H138">
        <v>493</v>
      </c>
      <c r="I138">
        <v>551</v>
      </c>
      <c r="J138">
        <v>1.34</v>
      </c>
      <c r="K138">
        <v>1.28</v>
      </c>
      <c r="L138">
        <v>1.4</v>
      </c>
      <c r="M138">
        <v>1.19</v>
      </c>
      <c r="N138">
        <v>1.17</v>
      </c>
      <c r="O138">
        <v>1.22</v>
      </c>
      <c r="P138" s="12">
        <f t="shared" si="493"/>
        <v>465.28571428571428</v>
      </c>
      <c r="Q138" s="15">
        <f t="shared" si="494"/>
        <v>1.1907964601769911</v>
      </c>
      <c r="R138" s="4">
        <f t="shared" si="495"/>
        <v>583</v>
      </c>
      <c r="S138" s="4">
        <f t="shared" si="496"/>
        <v>520.25</v>
      </c>
      <c r="T138" s="7">
        <f t="shared" si="497"/>
        <v>1.3391248391248392</v>
      </c>
      <c r="U138" s="5">
        <v>44032</v>
      </c>
      <c r="V138" s="9" t="str">
        <f t="shared" si="498"/>
        <v>Montag</v>
      </c>
      <c r="W138" s="12">
        <v>249</v>
      </c>
      <c r="X138" s="15">
        <v>1.1499999999999999</v>
      </c>
      <c r="Y138" s="15">
        <v>1.1299999999999999</v>
      </c>
      <c r="Z138" s="4">
        <f t="shared" ref="Z138:Z142" si="520">AVERAGE(D135:D141)</f>
        <v>516.85714285714289</v>
      </c>
      <c r="AA138" s="8">
        <f t="shared" ref="AA138:AA142" si="521">Z138/Z134</f>
        <v>1.1427668982943779</v>
      </c>
      <c r="AB138" s="4">
        <f t="shared" ref="AB138:AB142" si="522">AVERAGE(D135:D138,AA135^1.75*D132,AA135^1.75*D133,AA135^1.75*D134)</f>
        <v>537.04152976701698</v>
      </c>
      <c r="AC138" s="8">
        <f t="shared" ref="AC138:AC142" si="523">AB138/Z134</f>
        <v>1.1873944119927728</v>
      </c>
      <c r="AD138" s="4">
        <f t="shared" ref="AD138:AD142" si="524">AVERAGE(W135:W141)</f>
        <v>444</v>
      </c>
      <c r="AE138" s="8">
        <f t="shared" ref="AE138:AE142" si="525">AD138/AD134</f>
        <v>1.1220216606498195</v>
      </c>
      <c r="AF138" s="4">
        <f t="shared" ref="AF138:AF142" si="526">AVERAGE(W135:W138,AE135^1.75*W132,AE135^1.75*W133,AE135^1.75*W134)</f>
        <v>461.57909707835955</v>
      </c>
      <c r="AG138" s="8">
        <f t="shared" ref="AG138:AG142" si="527">AF138/AD134</f>
        <v>1.1664453716781649</v>
      </c>
      <c r="AH138" s="4">
        <f t="shared" ref="AH138:AH142" si="528">AD145</f>
        <v>637.14285714285711</v>
      </c>
      <c r="AI138" s="8">
        <f t="shared" ref="AI138:AI142" si="529">AH138/AH134</f>
        <v>1.2070365358592692</v>
      </c>
      <c r="AJ138" s="15">
        <f t="shared" ref="AJ138:AJ142" si="530">ABS(J138-$M138)</f>
        <v>0.15000000000000013</v>
      </c>
      <c r="AK138" s="15">
        <f t="shared" ref="AK138" si="531">ABS(M138-$M138)</f>
        <v>0</v>
      </c>
      <c r="AL138" s="15">
        <f t="shared" ref="AL138:AL142" si="532">ABS(AA138-$M138)</f>
        <v>4.7233101705622005E-2</v>
      </c>
      <c r="AM138" s="15">
        <f t="shared" ref="AM138:AM142" si="533">ABS(AC138-$M138)</f>
        <v>2.6055880072270998E-3</v>
      </c>
      <c r="AN138" s="15">
        <f t="shared" ref="AN138:AN142" si="534">ABS(X138-$M138)</f>
        <v>4.0000000000000036E-2</v>
      </c>
      <c r="AO138" s="15">
        <f t="shared" ref="AO138:AO142" si="535">ABS(AG138-$M138)</f>
        <v>2.355462832183508E-2</v>
      </c>
      <c r="AP138" s="15">
        <f t="shared" ref="AP138:AP142" si="536">ABS(G138-$D138)</f>
        <v>51</v>
      </c>
      <c r="AQ138" s="15">
        <f t="shared" ref="AQ138:AQ142" si="537">ABS(P138-$D138)</f>
        <v>3.7142857142857224</v>
      </c>
      <c r="AR138" s="15">
        <f t="shared" ref="AR138:AR142" si="538">ABS(Z138-$D138)</f>
        <v>47.85714285714289</v>
      </c>
      <c r="AS138" s="15">
        <f t="shared" ref="AS138:AS142" si="539">ABS(AB138-$D138)</f>
        <v>68.041529767016982</v>
      </c>
    </row>
    <row r="139" spans="1:45" x14ac:dyDescent="0.4">
      <c r="A139" s="10">
        <v>44029</v>
      </c>
      <c r="B139" s="30">
        <v>137</v>
      </c>
      <c r="C139" s="11" t="str">
        <f t="shared" ref="C139:C144" si="540">TEXT(A139,"TTTT")</f>
        <v>Freitag</v>
      </c>
      <c r="D139">
        <v>534</v>
      </c>
      <c r="E139">
        <v>506</v>
      </c>
      <c r="F139">
        <v>568</v>
      </c>
      <c r="G139">
        <v>518</v>
      </c>
      <c r="H139">
        <v>490</v>
      </c>
      <c r="I139">
        <v>551</v>
      </c>
      <c r="J139">
        <v>1.21</v>
      </c>
      <c r="K139">
        <v>1.1499999999999999</v>
      </c>
      <c r="L139">
        <v>1.25</v>
      </c>
      <c r="M139">
        <v>1.17</v>
      </c>
      <c r="N139">
        <v>1.1399999999999999</v>
      </c>
      <c r="O139">
        <v>1.19</v>
      </c>
      <c r="P139" s="12">
        <f t="shared" ref="P139:P146" si="541">AVERAGE(D133:D139)</f>
        <v>480.57142857142856</v>
      </c>
      <c r="Q139" s="15">
        <f t="shared" ref="Q139:Q146" si="542">P140/P136</f>
        <v>1.1671159029649596</v>
      </c>
      <c r="R139" s="4">
        <f t="shared" ref="R139:R144" si="543">W136</f>
        <v>529</v>
      </c>
      <c r="S139" s="4">
        <f t="shared" ref="S139:S144" si="544">AVERAGE(D136:D139)</f>
        <v>518.25</v>
      </c>
      <c r="T139" s="7">
        <f t="shared" ref="T139:T144" si="545">S139/S135</f>
        <v>1.2066356228172292</v>
      </c>
      <c r="U139" s="5">
        <v>44033</v>
      </c>
      <c r="V139" s="9" t="str">
        <f t="shared" ref="V139:V143" si="546">TEXT(U139,"TTTT")</f>
        <v>Dienstag</v>
      </c>
      <c r="W139" s="12">
        <v>522</v>
      </c>
      <c r="X139" s="15">
        <v>1.04</v>
      </c>
      <c r="Y139" s="15">
        <v>1.08</v>
      </c>
      <c r="Z139" s="4">
        <f t="shared" si="520"/>
        <v>538</v>
      </c>
      <c r="AA139" s="8">
        <f t="shared" si="521"/>
        <v>1.1562787841572</v>
      </c>
      <c r="AB139" s="4">
        <f t="shared" si="522"/>
        <v>546.49072007973405</v>
      </c>
      <c r="AC139" s="8">
        <f t="shared" si="523"/>
        <v>1.1745271846970029</v>
      </c>
      <c r="AD139" s="4">
        <f t="shared" si="524"/>
        <v>477.14285714285717</v>
      </c>
      <c r="AE139" s="8">
        <f t="shared" si="525"/>
        <v>1.1678321678321679</v>
      </c>
      <c r="AF139" s="4">
        <f t="shared" si="526"/>
        <v>468.073596939168</v>
      </c>
      <c r="AG139" s="8">
        <f t="shared" si="527"/>
        <v>1.1456346778231385</v>
      </c>
      <c r="AH139" s="4">
        <f t="shared" si="528"/>
        <v>645</v>
      </c>
      <c r="AI139" s="8">
        <f t="shared" si="529"/>
        <v>1.192551505546751</v>
      </c>
      <c r="AJ139" s="15">
        <f t="shared" si="530"/>
        <v>4.0000000000000036E-2</v>
      </c>
      <c r="AK139" s="15">
        <f>ABS(M139-$M139)</f>
        <v>0</v>
      </c>
      <c r="AL139" s="15">
        <f t="shared" si="532"/>
        <v>1.372121584279995E-2</v>
      </c>
      <c r="AM139" s="15">
        <f t="shared" si="533"/>
        <v>4.5271846970029728E-3</v>
      </c>
      <c r="AN139" s="15">
        <f t="shared" si="534"/>
        <v>0.12999999999999989</v>
      </c>
      <c r="AO139" s="15">
        <f t="shared" si="535"/>
        <v>2.4365322176861381E-2</v>
      </c>
      <c r="AP139" s="15">
        <f t="shared" si="536"/>
        <v>16</v>
      </c>
      <c r="AQ139" s="15">
        <f t="shared" si="537"/>
        <v>53.428571428571445</v>
      </c>
      <c r="AR139" s="15">
        <f t="shared" si="538"/>
        <v>4</v>
      </c>
      <c r="AS139" s="15">
        <f t="shared" si="539"/>
        <v>12.490720079734047</v>
      </c>
    </row>
    <row r="140" spans="1:45" x14ac:dyDescent="0.4">
      <c r="A140" s="10">
        <v>44030</v>
      </c>
      <c r="B140" s="30">
        <v>138</v>
      </c>
      <c r="C140" s="11" t="str">
        <f t="shared" si="540"/>
        <v>Samstag</v>
      </c>
      <c r="D140">
        <v>487</v>
      </c>
      <c r="E140">
        <v>459</v>
      </c>
      <c r="F140">
        <v>514</v>
      </c>
      <c r="G140">
        <v>511</v>
      </c>
      <c r="H140">
        <v>483</v>
      </c>
      <c r="I140">
        <v>543</v>
      </c>
      <c r="J140">
        <v>1.1299999999999999</v>
      </c>
      <c r="K140">
        <v>1.0900000000000001</v>
      </c>
      <c r="L140">
        <v>1.18</v>
      </c>
      <c r="M140">
        <v>1.1399999999999999</v>
      </c>
      <c r="N140">
        <v>1.1200000000000001</v>
      </c>
      <c r="O140">
        <v>1.17</v>
      </c>
      <c r="P140" s="12">
        <f t="shared" si="541"/>
        <v>494.85714285714283</v>
      </c>
      <c r="Q140" s="15">
        <f t="shared" si="542"/>
        <v>1.1427668982943779</v>
      </c>
      <c r="R140" s="4">
        <f t="shared" si="543"/>
        <v>202</v>
      </c>
      <c r="S140" s="4">
        <f t="shared" si="544"/>
        <v>511.25</v>
      </c>
      <c r="T140" s="7">
        <f t="shared" si="545"/>
        <v>1.1323366555924697</v>
      </c>
      <c r="U140" s="5">
        <v>44034</v>
      </c>
      <c r="V140" s="9" t="str">
        <f t="shared" si="546"/>
        <v>Mittwoch</v>
      </c>
      <c r="W140" s="12">
        <v>454</v>
      </c>
      <c r="X140" s="15">
        <v>0.89</v>
      </c>
      <c r="Y140" s="15">
        <v>1.01</v>
      </c>
      <c r="Z140" s="4">
        <f t="shared" si="520"/>
        <v>565</v>
      </c>
      <c r="AA140" s="8">
        <f t="shared" si="521"/>
        <v>1.1756837098692035</v>
      </c>
      <c r="AB140" s="4">
        <f t="shared" si="522"/>
        <v>557.80754524419285</v>
      </c>
      <c r="AC140" s="8">
        <f t="shared" si="523"/>
        <v>1.1607172463464179</v>
      </c>
      <c r="AD140" s="4">
        <f t="shared" si="524"/>
        <v>513.14285714285711</v>
      </c>
      <c r="AE140" s="8">
        <f t="shared" si="525"/>
        <v>1.2094276094276093</v>
      </c>
      <c r="AF140" s="4">
        <f t="shared" si="526"/>
        <v>477.83100567810368</v>
      </c>
      <c r="AG140" s="8">
        <f t="shared" si="527"/>
        <v>1.1262010234837461</v>
      </c>
      <c r="AH140" s="4">
        <f t="shared" si="528"/>
        <v>669.85714285714289</v>
      </c>
      <c r="AI140" s="8">
        <f t="shared" si="529"/>
        <v>1.2032332563510395</v>
      </c>
      <c r="AJ140" s="15">
        <f t="shared" si="530"/>
        <v>1.0000000000000009E-2</v>
      </c>
      <c r="AK140" s="15">
        <f t="shared" ref="AK140:AK141" si="547">ABS(M140-$M140)</f>
        <v>0</v>
      </c>
      <c r="AL140" s="15">
        <f t="shared" si="532"/>
        <v>3.568370986920355E-2</v>
      </c>
      <c r="AM140" s="15">
        <f t="shared" si="533"/>
        <v>2.0717246346418028E-2</v>
      </c>
      <c r="AN140" s="15">
        <f t="shared" si="534"/>
        <v>0.24999999999999989</v>
      </c>
      <c r="AO140" s="15">
        <f t="shared" si="535"/>
        <v>1.3798976516253836E-2</v>
      </c>
      <c r="AP140" s="15">
        <f t="shared" si="536"/>
        <v>24</v>
      </c>
      <c r="AQ140" s="15">
        <f t="shared" si="537"/>
        <v>7.8571428571428328</v>
      </c>
      <c r="AR140" s="15">
        <f t="shared" si="538"/>
        <v>78</v>
      </c>
      <c r="AS140" s="15">
        <f t="shared" si="539"/>
        <v>70.807545244192852</v>
      </c>
    </row>
    <row r="141" spans="1:45" x14ac:dyDescent="0.4">
      <c r="A141" s="10">
        <v>44031</v>
      </c>
      <c r="B141" s="30">
        <v>139</v>
      </c>
      <c r="C141" s="11" t="str">
        <f t="shared" si="540"/>
        <v>Sonntag</v>
      </c>
      <c r="D141">
        <v>516</v>
      </c>
      <c r="E141">
        <v>489</v>
      </c>
      <c r="F141">
        <v>550</v>
      </c>
      <c r="G141">
        <v>501</v>
      </c>
      <c r="H141">
        <v>474</v>
      </c>
      <c r="I141">
        <v>533</v>
      </c>
      <c r="J141">
        <v>1.02</v>
      </c>
      <c r="K141">
        <v>0.97</v>
      </c>
      <c r="L141">
        <v>1.06</v>
      </c>
      <c r="M141">
        <v>1.1599999999999999</v>
      </c>
      <c r="N141">
        <v>1.1299999999999999</v>
      </c>
      <c r="O141">
        <v>1.18</v>
      </c>
      <c r="P141" s="12">
        <f t="shared" si="541"/>
        <v>516.85714285714289</v>
      </c>
      <c r="Q141" s="15">
        <f t="shared" si="542"/>
        <v>1.1562787841572</v>
      </c>
      <c r="R141" s="4">
        <f t="shared" si="543"/>
        <v>249</v>
      </c>
      <c r="S141" s="4">
        <f t="shared" si="544"/>
        <v>501.5</v>
      </c>
      <c r="T141" s="7">
        <f t="shared" si="545"/>
        <v>1.0162107396149949</v>
      </c>
      <c r="U141" s="5">
        <v>44035</v>
      </c>
      <c r="V141" s="9" t="str">
        <f t="shared" si="546"/>
        <v>Donnerstag</v>
      </c>
      <c r="W141" s="12">
        <v>569</v>
      </c>
      <c r="X141" s="15">
        <v>0.93</v>
      </c>
      <c r="Y141" s="15">
        <v>1.05</v>
      </c>
      <c r="Z141" s="4">
        <f t="shared" si="520"/>
        <v>591.42857142857144</v>
      </c>
      <c r="AA141" s="8">
        <f t="shared" si="521"/>
        <v>1.1951501154734412</v>
      </c>
      <c r="AB141" s="4">
        <f t="shared" si="522"/>
        <v>577.43738163828345</v>
      </c>
      <c r="AC141" s="8">
        <f t="shared" si="523"/>
        <v>1.1668769259434135</v>
      </c>
      <c r="AD141" s="4">
        <f t="shared" si="524"/>
        <v>527.85714285714289</v>
      </c>
      <c r="AE141" s="8">
        <f t="shared" si="525"/>
        <v>1.2024080702896194</v>
      </c>
      <c r="AF141" s="4">
        <f t="shared" si="526"/>
        <v>485.9003131953001</v>
      </c>
      <c r="AG141" s="8">
        <f t="shared" si="527"/>
        <v>1.1068344264129844</v>
      </c>
      <c r="AH141" s="4">
        <f t="shared" si="528"/>
        <v>660.57142857142856</v>
      </c>
      <c r="AI141" s="8">
        <f t="shared" si="529"/>
        <v>1.1204264598982312</v>
      </c>
      <c r="AJ141" s="15">
        <f t="shared" si="530"/>
        <v>0.1399999999999999</v>
      </c>
      <c r="AK141" s="15">
        <f t="shared" si="547"/>
        <v>0</v>
      </c>
      <c r="AL141" s="15">
        <f t="shared" si="532"/>
        <v>3.5150115473441268E-2</v>
      </c>
      <c r="AM141" s="15">
        <f t="shared" si="533"/>
        <v>6.8769259434136032E-3</v>
      </c>
      <c r="AN141" s="15">
        <f t="shared" si="534"/>
        <v>0.22999999999999987</v>
      </c>
      <c r="AO141" s="15">
        <f t="shared" si="535"/>
        <v>5.3165573587015569E-2</v>
      </c>
      <c r="AP141" s="15">
        <f t="shared" si="536"/>
        <v>15</v>
      </c>
      <c r="AQ141" s="15">
        <f t="shared" si="537"/>
        <v>0.85714285714288962</v>
      </c>
      <c r="AR141" s="15">
        <f t="shared" si="538"/>
        <v>75.428571428571445</v>
      </c>
      <c r="AS141" s="15">
        <f t="shared" si="539"/>
        <v>61.437381638283455</v>
      </c>
    </row>
    <row r="142" spans="1:45" x14ac:dyDescent="0.4">
      <c r="A142" s="10">
        <v>44032</v>
      </c>
      <c r="B142" s="30">
        <v>140</v>
      </c>
      <c r="C142" s="11" t="str">
        <f t="shared" si="540"/>
        <v>Montag</v>
      </c>
      <c r="D142">
        <v>690</v>
      </c>
      <c r="E142">
        <v>656</v>
      </c>
      <c r="F142">
        <v>718</v>
      </c>
      <c r="G142">
        <v>557</v>
      </c>
      <c r="H142">
        <v>527</v>
      </c>
      <c r="I142">
        <v>587</v>
      </c>
      <c r="J142">
        <v>1.07</v>
      </c>
      <c r="K142">
        <v>1.03</v>
      </c>
      <c r="L142">
        <v>1.1200000000000001</v>
      </c>
      <c r="M142">
        <v>1.18</v>
      </c>
      <c r="N142">
        <v>1.1499999999999999</v>
      </c>
      <c r="O142">
        <v>1.2</v>
      </c>
      <c r="P142" s="12">
        <f t="shared" si="541"/>
        <v>538</v>
      </c>
      <c r="Q142" s="15">
        <f t="shared" si="542"/>
        <v>1.1756837098692035</v>
      </c>
      <c r="R142" s="4">
        <f t="shared" si="543"/>
        <v>522</v>
      </c>
      <c r="S142" s="4">
        <f t="shared" si="544"/>
        <v>556.75</v>
      </c>
      <c r="T142" s="7">
        <f t="shared" si="545"/>
        <v>1.0701585776069198</v>
      </c>
      <c r="U142" s="5">
        <v>44036</v>
      </c>
      <c r="V142" s="9" t="str">
        <f t="shared" si="546"/>
        <v>Freitag</v>
      </c>
      <c r="W142" s="12">
        <v>815</v>
      </c>
      <c r="X142" s="15">
        <v>1.08</v>
      </c>
      <c r="Y142" s="15">
        <v>1.1599999999999999</v>
      </c>
      <c r="Z142" s="4">
        <f t="shared" si="520"/>
        <v>622</v>
      </c>
      <c r="AA142" s="8">
        <f t="shared" si="521"/>
        <v>1.2034273079049198</v>
      </c>
      <c r="AB142" s="4">
        <f t="shared" si="522"/>
        <v>601.60825624026143</v>
      </c>
      <c r="AC142" s="8">
        <f t="shared" si="523"/>
        <v>1.1639739617694389</v>
      </c>
      <c r="AD142" s="4">
        <f t="shared" si="524"/>
        <v>540.85714285714289</v>
      </c>
      <c r="AE142" s="8">
        <f t="shared" si="525"/>
        <v>1.2181467181467183</v>
      </c>
      <c r="AF142" s="4">
        <f t="shared" si="526"/>
        <v>520.8152122193909</v>
      </c>
      <c r="AG142" s="8">
        <f t="shared" si="527"/>
        <v>1.173007234728358</v>
      </c>
      <c r="AH142" s="4">
        <f t="shared" si="528"/>
        <v>684.71428571428567</v>
      </c>
      <c r="AI142" s="8">
        <f t="shared" si="529"/>
        <v>1.0746636771300448</v>
      </c>
      <c r="AJ142" s="15">
        <f t="shared" si="530"/>
        <v>0.10999999999999988</v>
      </c>
      <c r="AK142" s="15">
        <f>ABS(M142-$M142)</f>
        <v>0</v>
      </c>
      <c r="AL142" s="15">
        <f t="shared" si="532"/>
        <v>2.342730790491987E-2</v>
      </c>
      <c r="AM142" s="15">
        <f t="shared" si="533"/>
        <v>1.6026038230561035E-2</v>
      </c>
      <c r="AN142" s="15">
        <f t="shared" si="534"/>
        <v>9.9999999999999867E-2</v>
      </c>
      <c r="AO142" s="15">
        <f t="shared" si="535"/>
        <v>6.9927652716419431E-3</v>
      </c>
      <c r="AP142" s="15">
        <f t="shared" si="536"/>
        <v>133</v>
      </c>
      <c r="AQ142" s="15">
        <f t="shared" si="537"/>
        <v>152</v>
      </c>
      <c r="AR142" s="15">
        <f t="shared" si="538"/>
        <v>68</v>
      </c>
      <c r="AS142" s="15">
        <f t="shared" si="539"/>
        <v>88.391743759738574</v>
      </c>
    </row>
    <row r="143" spans="1:45" x14ac:dyDescent="0.4">
      <c r="A143" s="10">
        <v>44033</v>
      </c>
      <c r="B143" s="30">
        <v>141</v>
      </c>
      <c r="C143" s="11" t="str">
        <f t="shared" si="540"/>
        <v>Dienstag</v>
      </c>
      <c r="D143">
        <v>704</v>
      </c>
      <c r="E143">
        <v>670</v>
      </c>
      <c r="F143">
        <v>739</v>
      </c>
      <c r="G143">
        <v>599</v>
      </c>
      <c r="H143">
        <v>568</v>
      </c>
      <c r="I143">
        <v>630</v>
      </c>
      <c r="J143">
        <v>1.1599999999999999</v>
      </c>
      <c r="K143">
        <v>1.1200000000000001</v>
      </c>
      <c r="L143">
        <v>1.2</v>
      </c>
      <c r="M143">
        <v>1.19</v>
      </c>
      <c r="N143">
        <v>1.17</v>
      </c>
      <c r="O143">
        <v>1.22</v>
      </c>
      <c r="P143" s="12">
        <f t="shared" si="541"/>
        <v>565</v>
      </c>
      <c r="Q143" s="15">
        <f t="shared" si="542"/>
        <v>1.1951501154734412</v>
      </c>
      <c r="R143" s="4">
        <f t="shared" si="543"/>
        <v>454</v>
      </c>
      <c r="S143" s="4">
        <f t="shared" si="544"/>
        <v>599.25</v>
      </c>
      <c r="T143" s="7">
        <f t="shared" si="545"/>
        <v>1.1562952243125904</v>
      </c>
      <c r="U143" s="5">
        <v>44037</v>
      </c>
      <c r="V143" s="9" t="str">
        <f t="shared" si="546"/>
        <v>Samstag</v>
      </c>
      <c r="W143" s="12">
        <v>781</v>
      </c>
      <c r="X143" s="15">
        <v>1.24</v>
      </c>
      <c r="Y143" s="15">
        <v>1.25</v>
      </c>
      <c r="Z143" s="4">
        <f t="shared" ref="Z143:Z144" si="548">AVERAGE(D140:D146)</f>
        <v>644.57142857142856</v>
      </c>
      <c r="AA143" s="8">
        <f t="shared" ref="AA143:AA144" si="549">Z143/Z139</f>
        <v>1.1980881571959638</v>
      </c>
      <c r="AB143" s="4">
        <f t="shared" ref="AB143:AB144" si="550">AVERAGE(D140:D143,AA140^1.75*D137,AA140^1.75*D138,AA140^1.75*D139)</f>
        <v>637.87435037175385</v>
      </c>
      <c r="AC143" s="8">
        <f t="shared" ref="AC143:AC144" si="551">AB143/Z139</f>
        <v>1.185640056453074</v>
      </c>
      <c r="AD143" s="4">
        <f t="shared" ref="AD143:AD144" si="552">AVERAGE(W140:W146)</f>
        <v>556.71428571428567</v>
      </c>
      <c r="AE143" s="8">
        <f t="shared" ref="AE143:AE144" si="553">AD143/AD139</f>
        <v>1.1667664670658682</v>
      </c>
      <c r="AF143" s="4">
        <f t="shared" ref="AF143:AF144" si="554">AVERAGE(W140:W143,AE140^1.75*W137,AE140^1.75*W138,AE140^1.75*W139)</f>
        <v>568.02132898630668</v>
      </c>
      <c r="AG143" s="8">
        <f t="shared" ref="AG143:AG144" si="555">AF143/AD139</f>
        <v>1.190463863144954</v>
      </c>
      <c r="AH143" s="4">
        <f t="shared" ref="AH143:AH144" si="556">AD150</f>
        <v>719.85714285714289</v>
      </c>
      <c r="AI143" s="8">
        <f t="shared" ref="AI143:AI144" si="557">AH143/AH139</f>
        <v>1.1160575858250277</v>
      </c>
      <c r="AJ143" s="15">
        <f t="shared" ref="AJ143:AJ144" si="558">ABS(J143-$M143)</f>
        <v>3.0000000000000027E-2</v>
      </c>
      <c r="AK143" s="15">
        <f t="shared" ref="AK143" si="559">ABS(M143-$M143)</f>
        <v>0</v>
      </c>
      <c r="AL143" s="15">
        <f t="shared" ref="AL143:AL144" si="560">ABS(AA143-$M143)</f>
        <v>8.0881571959638965E-3</v>
      </c>
      <c r="AM143" s="15">
        <f t="shared" ref="AM143:AM144" si="561">ABS(AC143-$M143)</f>
        <v>4.3599435469259262E-3</v>
      </c>
      <c r="AN143" s="15">
        <f t="shared" ref="AN143:AN144" si="562">ABS(X143-$M143)</f>
        <v>5.0000000000000044E-2</v>
      </c>
      <c r="AO143" s="15">
        <f t="shared" ref="AO143:AO144" si="563">ABS(AG143-$M143)</f>
        <v>4.6386314495405756E-4</v>
      </c>
      <c r="AP143" s="15">
        <f t="shared" ref="AP143:AP144" si="564">ABS(G143-$D143)</f>
        <v>105</v>
      </c>
      <c r="AQ143" s="15">
        <f t="shared" ref="AQ143:AQ144" si="565">ABS(P143-$D143)</f>
        <v>139</v>
      </c>
      <c r="AR143" s="15">
        <f t="shared" ref="AR143:AR144" si="566">ABS(Z143-$D143)</f>
        <v>59.428571428571445</v>
      </c>
      <c r="AS143" s="15">
        <f t="shared" ref="AS143:AS144" si="567">ABS(AB143-$D143)</f>
        <v>66.125649628246151</v>
      </c>
    </row>
    <row r="144" spans="1:45" x14ac:dyDescent="0.4">
      <c r="A144" s="10">
        <v>44034</v>
      </c>
      <c r="B144" s="30">
        <v>142</v>
      </c>
      <c r="C144" s="11" t="str">
        <f t="shared" si="540"/>
        <v>Mittwoch</v>
      </c>
      <c r="D144">
        <v>740</v>
      </c>
      <c r="E144">
        <v>705</v>
      </c>
      <c r="F144">
        <v>778</v>
      </c>
      <c r="G144">
        <v>662</v>
      </c>
      <c r="H144">
        <v>630</v>
      </c>
      <c r="I144">
        <v>696</v>
      </c>
      <c r="J144">
        <v>1.3</v>
      </c>
      <c r="K144">
        <v>1.25</v>
      </c>
      <c r="L144">
        <v>1.35</v>
      </c>
      <c r="M144">
        <v>1.2</v>
      </c>
      <c r="N144">
        <v>1.18</v>
      </c>
      <c r="O144">
        <v>1.23</v>
      </c>
      <c r="P144" s="12">
        <f t="shared" si="541"/>
        <v>591.42857142857144</v>
      </c>
      <c r="Q144" s="15">
        <f t="shared" si="542"/>
        <v>1.2034273079049198</v>
      </c>
      <c r="R144" s="4">
        <f t="shared" si="543"/>
        <v>569</v>
      </c>
      <c r="S144" s="4">
        <f t="shared" si="544"/>
        <v>662.5</v>
      </c>
      <c r="T144" s="7">
        <f t="shared" si="545"/>
        <v>1.2958435207823962</v>
      </c>
      <c r="U144" s="5">
        <v>44038</v>
      </c>
      <c r="V144" s="9" t="str">
        <f t="shared" ref="V144:V145" si="568">TEXT(U144,"TTTT")</f>
        <v>Sonntag</v>
      </c>
      <c r="W144" s="12">
        <v>305</v>
      </c>
      <c r="X144" s="15">
        <v>1.22</v>
      </c>
      <c r="Y144" s="15">
        <v>1.1599999999999999</v>
      </c>
      <c r="Z144" s="4">
        <f t="shared" si="548"/>
        <v>662.71428571428567</v>
      </c>
      <c r="AA144" s="8">
        <f t="shared" si="549"/>
        <v>1.172945638432364</v>
      </c>
      <c r="AB144" s="4">
        <f t="shared" si="550"/>
        <v>669.36013098250658</v>
      </c>
      <c r="AC144" s="8">
        <f t="shared" si="551"/>
        <v>1.1847081964292152</v>
      </c>
      <c r="AD144" s="4">
        <f t="shared" si="552"/>
        <v>589.57142857142856</v>
      </c>
      <c r="AE144" s="8">
        <f t="shared" si="553"/>
        <v>1.1489420935412027</v>
      </c>
      <c r="AF144" s="4">
        <f t="shared" si="554"/>
        <v>594.47489689437498</v>
      </c>
      <c r="AG144" s="8">
        <f t="shared" si="555"/>
        <v>1.1584978502952743</v>
      </c>
      <c r="AH144" s="4">
        <f t="shared" si="556"/>
        <v>728</v>
      </c>
      <c r="AI144" s="8">
        <f t="shared" si="557"/>
        <v>1.0867988910215398</v>
      </c>
      <c r="AJ144" s="15">
        <f t="shared" si="558"/>
        <v>0.10000000000000009</v>
      </c>
      <c r="AK144" s="15">
        <f>ABS(M144-$M144)</f>
        <v>0</v>
      </c>
      <c r="AL144" s="15">
        <f t="shared" si="560"/>
        <v>2.7054361567635965E-2</v>
      </c>
      <c r="AM144" s="15">
        <f t="shared" si="561"/>
        <v>1.5291803570784746E-2</v>
      </c>
      <c r="AN144" s="15">
        <f t="shared" si="562"/>
        <v>2.0000000000000018E-2</v>
      </c>
      <c r="AO144" s="15">
        <f t="shared" si="563"/>
        <v>4.1502149704725655E-2</v>
      </c>
      <c r="AP144" s="15">
        <f t="shared" si="564"/>
        <v>78</v>
      </c>
      <c r="AQ144" s="15">
        <f t="shared" si="565"/>
        <v>148.57142857142856</v>
      </c>
      <c r="AR144" s="15">
        <f t="shared" si="566"/>
        <v>77.285714285714334</v>
      </c>
      <c r="AS144" s="15">
        <f t="shared" si="567"/>
        <v>70.639869017493425</v>
      </c>
    </row>
    <row r="145" spans="1:45" x14ac:dyDescent="0.4">
      <c r="A145" s="10">
        <v>44035</v>
      </c>
      <c r="B145" s="30">
        <v>143</v>
      </c>
      <c r="C145" s="11" t="str">
        <f t="shared" ref="C145:C147" si="569">TEXT(A145,"TTTT")</f>
        <v>Donnerstag</v>
      </c>
      <c r="D145">
        <v>683</v>
      </c>
      <c r="E145">
        <v>650</v>
      </c>
      <c r="F145">
        <v>720</v>
      </c>
      <c r="G145">
        <v>704</v>
      </c>
      <c r="H145">
        <v>670</v>
      </c>
      <c r="I145">
        <v>739</v>
      </c>
      <c r="J145">
        <v>1.4</v>
      </c>
      <c r="K145">
        <v>1.36</v>
      </c>
      <c r="L145">
        <v>1.45</v>
      </c>
      <c r="M145">
        <v>1.2</v>
      </c>
      <c r="N145">
        <v>1.17</v>
      </c>
      <c r="O145">
        <v>1.22</v>
      </c>
      <c r="P145" s="12">
        <f t="shared" si="541"/>
        <v>622</v>
      </c>
      <c r="Q145" s="15">
        <f t="shared" si="542"/>
        <v>1.1980881571959638</v>
      </c>
      <c r="R145" s="4">
        <f t="shared" ref="R145:R146" si="570">W142</f>
        <v>815</v>
      </c>
      <c r="S145" s="4">
        <f t="shared" ref="S145:S146" si="571">AVERAGE(D142:D145)</f>
        <v>704.25</v>
      </c>
      <c r="T145" s="7">
        <f t="shared" ref="T145:T146" si="572">S145/S141</f>
        <v>1.4042871385842473</v>
      </c>
      <c r="U145" s="5">
        <v>44039</v>
      </c>
      <c r="V145" s="9" t="str">
        <f t="shared" si="568"/>
        <v>Montag</v>
      </c>
      <c r="W145" s="12">
        <v>340</v>
      </c>
      <c r="X145" s="15">
        <v>1.28</v>
      </c>
      <c r="Y145" s="15">
        <v>1.1000000000000001</v>
      </c>
      <c r="Z145" s="4">
        <f t="shared" ref="Z145:Z149" si="573">AVERAGE(D142:D148)</f>
        <v>675.57142857142856</v>
      </c>
      <c r="AA145" s="8">
        <f t="shared" ref="AA145:AA149" si="574">Z145/Z141</f>
        <v>1.142270531400966</v>
      </c>
      <c r="AB145" s="4">
        <f t="shared" ref="AB145:AB149" si="575">AVERAGE(D142:D145,AA142^1.75*D139,AA142^1.75*D140,AA142^1.75*D141)</f>
        <v>706.03473659936776</v>
      </c>
      <c r="AC145" s="8">
        <f t="shared" ref="AC145:AC149" si="576">AB145/Z141</f>
        <v>1.1937785401438585</v>
      </c>
      <c r="AD145" s="4">
        <f t="shared" ref="AD145:AD149" si="577">AVERAGE(W142:W148)</f>
        <v>637.14285714285711</v>
      </c>
      <c r="AE145" s="8">
        <f t="shared" ref="AE145:AE149" si="578">AD145/AD141</f>
        <v>1.2070365358592692</v>
      </c>
      <c r="AF145" s="4">
        <f t="shared" ref="AF145:AF149" si="579">AVERAGE(W142:W145,AE142^1.75*W139,AE142^1.75*W140,AE142^1.75*W141)</f>
        <v>631.8916229923351</v>
      </c>
      <c r="AG145" s="8">
        <f t="shared" ref="AG145:AG149" si="580">AF145/AD141</f>
        <v>1.1970883250193087</v>
      </c>
      <c r="AH145" s="4">
        <f t="shared" ref="AH145:AH149" si="581">AD152</f>
        <v>748.42857142857144</v>
      </c>
      <c r="AI145" s="8">
        <f t="shared" ref="AI145:AI149" si="582">AH145/AH141</f>
        <v>1.1330017301038062</v>
      </c>
      <c r="AJ145" s="15">
        <f t="shared" ref="AJ145:AJ149" si="583">ABS(J145-$M145)</f>
        <v>0.19999999999999996</v>
      </c>
      <c r="AK145" s="15">
        <f t="shared" ref="AK145:AK146" si="584">ABS(M145-$M145)</f>
        <v>0</v>
      </c>
      <c r="AL145" s="15">
        <f t="shared" ref="AL145:AL149" si="585">ABS(AA145-$M145)</f>
        <v>5.772946859903394E-2</v>
      </c>
      <c r="AM145" s="15">
        <f t="shared" ref="AM145:AM149" si="586">ABS(AC145-$M145)</f>
        <v>6.2214598561414203E-3</v>
      </c>
      <c r="AN145" s="15">
        <f t="shared" ref="AN145:AN149" si="587">ABS(X145-$M145)</f>
        <v>8.0000000000000071E-2</v>
      </c>
      <c r="AO145" s="15">
        <f t="shared" ref="AO145:AO149" si="588">ABS(AG145-$M145)</f>
        <v>2.9116749806912257E-3</v>
      </c>
      <c r="AP145" s="15">
        <f t="shared" ref="AP145:AP149" si="589">ABS(G145-$D145)</f>
        <v>21</v>
      </c>
      <c r="AQ145" s="15">
        <f t="shared" ref="AQ145:AQ149" si="590">ABS(P145-$D145)</f>
        <v>61</v>
      </c>
      <c r="AR145" s="15">
        <f t="shared" ref="AR145:AR149" si="591">ABS(Z145-$D145)</f>
        <v>7.4285714285714448</v>
      </c>
      <c r="AS145" s="15">
        <f t="shared" ref="AS145:AS149" si="592">ABS(AB145-$D145)</f>
        <v>23.034736599367761</v>
      </c>
    </row>
    <row r="146" spans="1:45" x14ac:dyDescent="0.4">
      <c r="A146" s="10">
        <v>44036</v>
      </c>
      <c r="B146" s="30">
        <v>144</v>
      </c>
      <c r="C146" s="11" t="str">
        <f t="shared" si="569"/>
        <v>Freitag</v>
      </c>
      <c r="D146">
        <v>692</v>
      </c>
      <c r="E146">
        <v>659</v>
      </c>
      <c r="F146">
        <v>731</v>
      </c>
      <c r="G146">
        <v>705</v>
      </c>
      <c r="H146">
        <v>671</v>
      </c>
      <c r="I146">
        <v>742</v>
      </c>
      <c r="J146">
        <v>1.27</v>
      </c>
      <c r="K146">
        <v>1.22</v>
      </c>
      <c r="L146">
        <v>1.31</v>
      </c>
      <c r="M146">
        <v>1.17</v>
      </c>
      <c r="N146">
        <v>1.1499999999999999</v>
      </c>
      <c r="O146">
        <v>1.2</v>
      </c>
      <c r="P146" s="12">
        <f t="shared" si="541"/>
        <v>644.57142857142856</v>
      </c>
      <c r="Q146" s="15">
        <f t="shared" si="542"/>
        <v>1.172945638432364</v>
      </c>
      <c r="R146" s="4">
        <f t="shared" si="570"/>
        <v>781</v>
      </c>
      <c r="S146" s="4">
        <f t="shared" si="571"/>
        <v>704.75</v>
      </c>
      <c r="T146" s="7">
        <f t="shared" si="572"/>
        <v>1.2658284687920971</v>
      </c>
      <c r="U146" s="5">
        <v>44040</v>
      </c>
      <c r="V146" s="9" t="str">
        <f t="shared" ref="V146:V148" si="593">TEXT(U146,"TTTT")</f>
        <v>Dienstag</v>
      </c>
      <c r="W146" s="12">
        <v>633</v>
      </c>
      <c r="X146" s="15">
        <v>1.25</v>
      </c>
      <c r="Y146" s="15">
        <v>1.1200000000000001</v>
      </c>
      <c r="Z146" s="4">
        <f t="shared" si="573"/>
        <v>694.14285714285711</v>
      </c>
      <c r="AA146" s="8">
        <f t="shared" si="574"/>
        <v>1.1159853008727607</v>
      </c>
      <c r="AB146" s="4">
        <f t="shared" si="575"/>
        <v>734.54323727481483</v>
      </c>
      <c r="AC146" s="8">
        <f t="shared" si="576"/>
        <v>1.1809376805061331</v>
      </c>
      <c r="AD146" s="4">
        <f t="shared" si="577"/>
        <v>645</v>
      </c>
      <c r="AE146" s="8">
        <f t="shared" si="578"/>
        <v>1.192551505546751</v>
      </c>
      <c r="AF146" s="4">
        <f t="shared" si="579"/>
        <v>638.07230323011481</v>
      </c>
      <c r="AG146" s="8">
        <f t="shared" si="580"/>
        <v>1.1797427687825683</v>
      </c>
      <c r="AH146" s="4">
        <f t="shared" si="581"/>
        <v>788</v>
      </c>
      <c r="AI146" s="8">
        <f t="shared" si="582"/>
        <v>1.1508449822658045</v>
      </c>
      <c r="AJ146" s="15">
        <f t="shared" si="583"/>
        <v>0.10000000000000009</v>
      </c>
      <c r="AK146" s="15">
        <f t="shared" si="584"/>
        <v>0</v>
      </c>
      <c r="AL146" s="15">
        <f t="shared" si="585"/>
        <v>5.4014699127239219E-2</v>
      </c>
      <c r="AM146" s="15">
        <f t="shared" si="586"/>
        <v>1.0937680506133196E-2</v>
      </c>
      <c r="AN146" s="15">
        <f t="shared" si="587"/>
        <v>8.0000000000000071E-2</v>
      </c>
      <c r="AO146" s="15">
        <f t="shared" si="588"/>
        <v>9.7427687825684117E-3</v>
      </c>
      <c r="AP146" s="15">
        <f t="shared" si="589"/>
        <v>13</v>
      </c>
      <c r="AQ146" s="15">
        <f t="shared" si="590"/>
        <v>47.428571428571445</v>
      </c>
      <c r="AR146" s="15">
        <f t="shared" si="591"/>
        <v>2.1428571428571104</v>
      </c>
      <c r="AS146" s="15">
        <f t="shared" si="592"/>
        <v>42.543237274814828</v>
      </c>
    </row>
    <row r="147" spans="1:45" x14ac:dyDescent="0.4">
      <c r="A147" s="10">
        <v>44037</v>
      </c>
      <c r="B147" s="30">
        <v>145</v>
      </c>
      <c r="C147" s="11" t="str">
        <f t="shared" si="569"/>
        <v>Samstag</v>
      </c>
      <c r="D147">
        <v>614</v>
      </c>
      <c r="E147">
        <v>582</v>
      </c>
      <c r="F147">
        <v>647</v>
      </c>
      <c r="G147">
        <v>682</v>
      </c>
      <c r="H147">
        <v>649</v>
      </c>
      <c r="I147">
        <v>719</v>
      </c>
      <c r="J147">
        <v>1.1399999999999999</v>
      </c>
      <c r="K147">
        <v>1.1000000000000001</v>
      </c>
      <c r="L147">
        <v>1.18</v>
      </c>
      <c r="M147">
        <v>1.1399999999999999</v>
      </c>
      <c r="N147">
        <v>1.1200000000000001</v>
      </c>
      <c r="O147">
        <v>1.1599999999999999</v>
      </c>
      <c r="P147" s="12">
        <f t="shared" ref="P147:P151" si="594">AVERAGE(D141:D147)</f>
        <v>662.71428571428567</v>
      </c>
      <c r="Q147" s="15">
        <f t="shared" ref="Q147:Q151" si="595">P148/P144</f>
        <v>1.142270531400966</v>
      </c>
      <c r="R147" s="4">
        <f t="shared" ref="R147:R151" si="596">W144</f>
        <v>305</v>
      </c>
      <c r="S147" s="4">
        <f t="shared" ref="S147:S151" si="597">AVERAGE(D144:D147)</f>
        <v>682.25</v>
      </c>
      <c r="T147" s="7">
        <f t="shared" ref="T147:T151" si="598">S147/S143</f>
        <v>1.1385064664163538</v>
      </c>
      <c r="U147" s="5">
        <v>44041</v>
      </c>
      <c r="V147" s="9" t="str">
        <f t="shared" si="593"/>
        <v>Mittwoch</v>
      </c>
      <c r="W147" s="12">
        <v>684</v>
      </c>
      <c r="X147" s="15">
        <v>1.1399999999999999</v>
      </c>
      <c r="Y147" s="15">
        <v>1.1299999999999999</v>
      </c>
      <c r="Z147" s="4">
        <f t="shared" si="573"/>
        <v>703.71428571428567</v>
      </c>
      <c r="AA147" s="8">
        <f t="shared" si="574"/>
        <v>1.0917553191489362</v>
      </c>
      <c r="AB147" s="4">
        <f t="shared" si="575"/>
        <v>750.57830828583212</v>
      </c>
      <c r="AC147" s="8">
        <f t="shared" si="576"/>
        <v>1.1644610279257148</v>
      </c>
      <c r="AD147" s="4">
        <f t="shared" si="577"/>
        <v>669.85714285714289</v>
      </c>
      <c r="AE147" s="8">
        <f t="shared" si="578"/>
        <v>1.2032332563510395</v>
      </c>
      <c r="AF147" s="4">
        <f t="shared" si="579"/>
        <v>674.635498227575</v>
      </c>
      <c r="AG147" s="8">
        <f t="shared" si="580"/>
        <v>1.2118163940449129</v>
      </c>
      <c r="AH147" s="4">
        <f t="shared" si="581"/>
        <v>811.85714285714289</v>
      </c>
      <c r="AI147" s="8">
        <f t="shared" si="582"/>
        <v>1.1278031355427665</v>
      </c>
      <c r="AJ147" s="15">
        <f t="shared" si="583"/>
        <v>0</v>
      </c>
      <c r="AK147" s="15">
        <f>ABS(M147-$M147)</f>
        <v>0</v>
      </c>
      <c r="AL147" s="15">
        <f t="shared" si="585"/>
        <v>4.8244680851063704E-2</v>
      </c>
      <c r="AM147" s="15">
        <f t="shared" si="586"/>
        <v>2.4461027925714918E-2</v>
      </c>
      <c r="AN147" s="15">
        <f t="shared" si="587"/>
        <v>0</v>
      </c>
      <c r="AO147" s="15">
        <f t="shared" si="588"/>
        <v>7.1816394044913023E-2</v>
      </c>
      <c r="AP147" s="15">
        <f t="shared" si="589"/>
        <v>68</v>
      </c>
      <c r="AQ147" s="15">
        <f t="shared" si="590"/>
        <v>48.714285714285666</v>
      </c>
      <c r="AR147" s="15">
        <f t="shared" si="591"/>
        <v>89.714285714285666</v>
      </c>
      <c r="AS147" s="15">
        <f t="shared" si="592"/>
        <v>136.57830828583212</v>
      </c>
    </row>
    <row r="148" spans="1:45" x14ac:dyDescent="0.4">
      <c r="A148" s="10">
        <v>44038</v>
      </c>
      <c r="B148" s="30">
        <v>146</v>
      </c>
      <c r="C148" s="11" t="str">
        <f t="shared" ref="C148:C151" si="599">TEXT(A148,"TTTT")</f>
        <v>Sonntag</v>
      </c>
      <c r="D148">
        <v>606</v>
      </c>
      <c r="E148">
        <v>573</v>
      </c>
      <c r="F148">
        <v>642</v>
      </c>
      <c r="G148">
        <v>649</v>
      </c>
      <c r="H148">
        <v>616</v>
      </c>
      <c r="I148">
        <v>685</v>
      </c>
      <c r="J148">
        <v>0.98</v>
      </c>
      <c r="K148">
        <v>0.94</v>
      </c>
      <c r="L148">
        <v>1.01</v>
      </c>
      <c r="M148">
        <v>1.1200000000000001</v>
      </c>
      <c r="N148">
        <v>1.1000000000000001</v>
      </c>
      <c r="O148">
        <v>1.1399999999999999</v>
      </c>
      <c r="P148" s="12">
        <f t="shared" si="594"/>
        <v>675.57142857142856</v>
      </c>
      <c r="Q148" s="15">
        <f t="shared" si="595"/>
        <v>1.1159853008727607</v>
      </c>
      <c r="R148" s="4">
        <f t="shared" si="596"/>
        <v>340</v>
      </c>
      <c r="S148" s="4">
        <f t="shared" si="597"/>
        <v>648.75</v>
      </c>
      <c r="T148" s="7">
        <f t="shared" si="598"/>
        <v>0.97924528301886793</v>
      </c>
      <c r="U148" s="5">
        <v>44042</v>
      </c>
      <c r="V148" s="9" t="str">
        <f t="shared" si="593"/>
        <v>Donnerstag</v>
      </c>
      <c r="W148" s="12">
        <v>902</v>
      </c>
      <c r="X148" s="15">
        <v>1.02</v>
      </c>
      <c r="Y148" s="15">
        <v>1.17</v>
      </c>
      <c r="Z148" s="4">
        <f t="shared" si="573"/>
        <v>703.71428571428567</v>
      </c>
      <c r="AA148" s="8">
        <f t="shared" si="574"/>
        <v>1.0618667816339729</v>
      </c>
      <c r="AB148" s="4">
        <f t="shared" si="575"/>
        <v>755.47620075224586</v>
      </c>
      <c r="AC148" s="8">
        <f t="shared" si="576"/>
        <v>1.1399727107707958</v>
      </c>
      <c r="AD148" s="4">
        <f t="shared" si="577"/>
        <v>660.57142857142856</v>
      </c>
      <c r="AE148" s="8">
        <f t="shared" si="578"/>
        <v>1.1204264598982312</v>
      </c>
      <c r="AF148" s="4">
        <f t="shared" si="579"/>
        <v>743.05217471258982</v>
      </c>
      <c r="AG148" s="8">
        <f t="shared" si="580"/>
        <v>1.2603259566242135</v>
      </c>
      <c r="AH148" s="4">
        <f t="shared" si="581"/>
        <v>856.85714285714289</v>
      </c>
      <c r="AI148" s="8">
        <f t="shared" si="582"/>
        <v>1.1770015698587128</v>
      </c>
      <c r="AJ148" s="15">
        <f t="shared" si="583"/>
        <v>0.14000000000000012</v>
      </c>
      <c r="AK148" s="15">
        <f t="shared" ref="AK148" si="600">ABS(M148-$M148)</f>
        <v>0</v>
      </c>
      <c r="AL148" s="15">
        <f t="shared" si="585"/>
        <v>5.8133218366027251E-2</v>
      </c>
      <c r="AM148" s="15">
        <f t="shared" si="586"/>
        <v>1.9972710770795654E-2</v>
      </c>
      <c r="AN148" s="15">
        <f t="shared" si="587"/>
        <v>0.10000000000000009</v>
      </c>
      <c r="AO148" s="15">
        <f t="shared" si="588"/>
        <v>0.14032595662421343</v>
      </c>
      <c r="AP148" s="15">
        <f t="shared" si="589"/>
        <v>43</v>
      </c>
      <c r="AQ148" s="15">
        <f t="shared" si="590"/>
        <v>69.571428571428555</v>
      </c>
      <c r="AR148" s="15">
        <f t="shared" si="591"/>
        <v>97.714285714285666</v>
      </c>
      <c r="AS148" s="15">
        <f t="shared" si="592"/>
        <v>149.47620075224586</v>
      </c>
    </row>
    <row r="149" spans="1:45" x14ac:dyDescent="0.4">
      <c r="A149" s="10">
        <v>44039</v>
      </c>
      <c r="B149" s="30">
        <v>147</v>
      </c>
      <c r="C149" s="11" t="str">
        <f t="shared" si="599"/>
        <v>Montag</v>
      </c>
      <c r="D149">
        <v>820</v>
      </c>
      <c r="E149">
        <v>788</v>
      </c>
      <c r="F149">
        <v>859</v>
      </c>
      <c r="G149">
        <v>683</v>
      </c>
      <c r="H149">
        <v>650</v>
      </c>
      <c r="I149">
        <v>720</v>
      </c>
      <c r="J149">
        <v>0.97</v>
      </c>
      <c r="K149">
        <v>0.93</v>
      </c>
      <c r="L149">
        <v>1</v>
      </c>
      <c r="M149">
        <v>1.0900000000000001</v>
      </c>
      <c r="N149">
        <v>1.07</v>
      </c>
      <c r="O149">
        <v>1.1100000000000001</v>
      </c>
      <c r="P149" s="12">
        <f t="shared" si="594"/>
        <v>694.14285714285711</v>
      </c>
      <c r="Q149" s="15">
        <f t="shared" si="595"/>
        <v>1.0917553191489362</v>
      </c>
      <c r="R149" s="4">
        <f t="shared" si="596"/>
        <v>633</v>
      </c>
      <c r="S149" s="4">
        <f t="shared" si="597"/>
        <v>683</v>
      </c>
      <c r="T149" s="7">
        <f t="shared" si="598"/>
        <v>0.96982605608803696</v>
      </c>
      <c r="U149" s="5">
        <v>44043</v>
      </c>
      <c r="V149" s="9" t="str">
        <f t="shared" ref="V149:V152" si="601">TEXT(U149,"TTTT")</f>
        <v>Freitag</v>
      </c>
      <c r="W149" s="12">
        <v>870</v>
      </c>
      <c r="X149" s="15">
        <v>1.06</v>
      </c>
      <c r="Y149" s="15">
        <v>1.19</v>
      </c>
      <c r="Z149" s="4">
        <f t="shared" si="573"/>
        <v>715</v>
      </c>
      <c r="AA149" s="8">
        <f t="shared" si="574"/>
        <v>1.0583632903362232</v>
      </c>
      <c r="AB149" s="4">
        <f t="shared" si="575"/>
        <v>758.47553716330538</v>
      </c>
      <c r="AC149" s="8">
        <f t="shared" si="576"/>
        <v>1.1227170141981682</v>
      </c>
      <c r="AD149" s="4">
        <f t="shared" si="577"/>
        <v>684.71428571428567</v>
      </c>
      <c r="AE149" s="8">
        <f t="shared" si="578"/>
        <v>1.0746636771300448</v>
      </c>
      <c r="AF149" s="4">
        <f t="shared" si="579"/>
        <v>718.52609674197504</v>
      </c>
      <c r="AG149" s="8">
        <f t="shared" si="580"/>
        <v>1.1277315419717098</v>
      </c>
      <c r="AH149" s="4">
        <f t="shared" si="581"/>
        <v>846.42857142857144</v>
      </c>
      <c r="AI149" s="8">
        <f t="shared" si="582"/>
        <v>1.1309410192784883</v>
      </c>
      <c r="AJ149" s="15">
        <f t="shared" si="583"/>
        <v>0.12000000000000011</v>
      </c>
      <c r="AK149" s="15">
        <f>ABS(M149-$M149)</f>
        <v>0</v>
      </c>
      <c r="AL149" s="15">
        <f t="shared" si="585"/>
        <v>3.1636709663776852E-2</v>
      </c>
      <c r="AM149" s="15">
        <f t="shared" si="586"/>
        <v>3.2717014198168082E-2</v>
      </c>
      <c r="AN149" s="15">
        <f t="shared" si="587"/>
        <v>3.0000000000000027E-2</v>
      </c>
      <c r="AO149" s="15">
        <f t="shared" si="588"/>
        <v>3.7731541971709692E-2</v>
      </c>
      <c r="AP149" s="15">
        <f t="shared" si="589"/>
        <v>137</v>
      </c>
      <c r="AQ149" s="15">
        <f t="shared" si="590"/>
        <v>125.85714285714289</v>
      </c>
      <c r="AR149" s="15">
        <f t="shared" si="591"/>
        <v>105</v>
      </c>
      <c r="AS149" s="15">
        <f t="shared" si="592"/>
        <v>61.524462836694624</v>
      </c>
    </row>
    <row r="150" spans="1:45" x14ac:dyDescent="0.4">
      <c r="A150" s="10">
        <v>44040</v>
      </c>
      <c r="B150" s="30">
        <v>148</v>
      </c>
      <c r="C150" s="11" t="str">
        <f t="shared" si="599"/>
        <v>Dienstag</v>
      </c>
      <c r="D150">
        <v>771</v>
      </c>
      <c r="E150">
        <v>739</v>
      </c>
      <c r="F150">
        <v>804</v>
      </c>
      <c r="G150">
        <v>703</v>
      </c>
      <c r="H150">
        <v>670</v>
      </c>
      <c r="I150">
        <v>738</v>
      </c>
      <c r="J150">
        <v>1</v>
      </c>
      <c r="K150">
        <v>0.96</v>
      </c>
      <c r="L150">
        <v>1.04</v>
      </c>
      <c r="M150">
        <v>1.06</v>
      </c>
      <c r="N150">
        <v>1.04</v>
      </c>
      <c r="O150">
        <v>1.08</v>
      </c>
      <c r="P150" s="12">
        <f t="shared" si="594"/>
        <v>703.71428571428567</v>
      </c>
      <c r="Q150" s="15">
        <f t="shared" si="595"/>
        <v>1.0618667816339729</v>
      </c>
      <c r="R150" s="4">
        <f t="shared" si="596"/>
        <v>684</v>
      </c>
      <c r="S150" s="4">
        <f t="shared" si="597"/>
        <v>702.75</v>
      </c>
      <c r="T150" s="7">
        <f t="shared" si="598"/>
        <v>0.99716211422490242</v>
      </c>
      <c r="U150" s="5">
        <v>44044</v>
      </c>
      <c r="V150" s="9" t="str">
        <f t="shared" si="601"/>
        <v>Samstag</v>
      </c>
      <c r="W150" s="12">
        <v>955</v>
      </c>
      <c r="X150" s="15">
        <v>1.1299999999999999</v>
      </c>
      <c r="Y150" s="15">
        <v>1.2</v>
      </c>
      <c r="Z150" s="4">
        <f t="shared" ref="Z150:Z159" si="602">AVERAGE(D147:D153)</f>
        <v>727.14285714285711</v>
      </c>
      <c r="AA150" s="8">
        <f t="shared" ref="AA150:AA159" si="603">Z150/Z146</f>
        <v>1.0475406462235028</v>
      </c>
      <c r="AB150" s="4">
        <f t="shared" ref="AB150:AB159" si="604">AVERAGE(D147:D150,AA147^1.75*D144,AA147^1.75*D145,AA147^1.75*D146)</f>
        <v>753.88683558883167</v>
      </c>
      <c r="AC150" s="8">
        <f t="shared" ref="AC150:AC159" si="605">AB150/Z146</f>
        <v>1.0860687073722621</v>
      </c>
      <c r="AD150" s="4">
        <f t="shared" ref="AD150:AD159" si="606">AVERAGE(W147:W153)</f>
        <v>719.85714285714289</v>
      </c>
      <c r="AE150" s="8">
        <f t="shared" ref="AE150:AE159" si="607">AD150/AD146</f>
        <v>1.1160575858250277</v>
      </c>
      <c r="AF150" s="4">
        <f t="shared" ref="AF150:AF159" si="608">AVERAGE(W147:W150,AE147^1.75*W144,AE147^1.75*W145,AE147^1.75*W146)</f>
        <v>739.65994664117568</v>
      </c>
      <c r="AG150" s="8">
        <f t="shared" ref="AG150:AG159" si="609">AF150/AD146</f>
        <v>1.1467596071956212</v>
      </c>
      <c r="AH150" s="4">
        <f t="shared" ref="AH150:AH159" si="610">AD157</f>
        <v>858.85714285714289</v>
      </c>
      <c r="AI150" s="8">
        <f t="shared" ref="AI150:AI159" si="611">AH150/AH146</f>
        <v>1.0899202320522119</v>
      </c>
      <c r="AJ150" s="15">
        <f t="shared" ref="AJ150:AJ159" si="612">ABS(J150-$M150)</f>
        <v>6.0000000000000053E-2</v>
      </c>
      <c r="AK150" s="15">
        <f t="shared" ref="AK150:AK151" si="613">ABS(M150-$M150)</f>
        <v>0</v>
      </c>
      <c r="AL150" s="15">
        <f t="shared" ref="AL150:AL159" si="614">ABS(AA150-$M150)</f>
        <v>1.2459353776497206E-2</v>
      </c>
      <c r="AM150" s="15">
        <f t="shared" ref="AM150:AM159" si="615">ABS(AC150-$M150)</f>
        <v>2.6068707372262079E-2</v>
      </c>
      <c r="AN150" s="15">
        <f t="shared" ref="AN150:AN159" si="616">ABS(X150-$M150)</f>
        <v>6.999999999999984E-2</v>
      </c>
      <c r="AO150" s="15">
        <f t="shared" ref="AO150:AO159" si="617">ABS(AG150-$M150)</f>
        <v>8.6759607195621147E-2</v>
      </c>
      <c r="AP150" s="15">
        <f t="shared" ref="AP150:AP159" si="618">ABS(G150-$D150)</f>
        <v>68</v>
      </c>
      <c r="AQ150" s="15">
        <f t="shared" ref="AQ150:AQ159" si="619">ABS(P150-$D150)</f>
        <v>67.285714285714334</v>
      </c>
      <c r="AR150" s="15">
        <f t="shared" ref="AR150:AR159" si="620">ABS(Z150-$D150)</f>
        <v>43.85714285714289</v>
      </c>
      <c r="AS150" s="15">
        <f t="shared" ref="AS150:AS159" si="621">ABS(AB150-$D150)</f>
        <v>17.113164411168327</v>
      </c>
    </row>
    <row r="151" spans="1:45" x14ac:dyDescent="0.4">
      <c r="A151" s="10">
        <v>44041</v>
      </c>
      <c r="B151" s="30">
        <v>149</v>
      </c>
      <c r="C151" s="11" t="str">
        <f t="shared" si="599"/>
        <v>Mittwoch</v>
      </c>
      <c r="D151">
        <v>740</v>
      </c>
      <c r="E151">
        <v>703</v>
      </c>
      <c r="F151">
        <v>777</v>
      </c>
      <c r="G151">
        <v>734</v>
      </c>
      <c r="H151">
        <v>701</v>
      </c>
      <c r="I151">
        <v>771</v>
      </c>
      <c r="J151">
        <v>1.08</v>
      </c>
      <c r="K151">
        <v>1.04</v>
      </c>
      <c r="L151">
        <v>1.1100000000000001</v>
      </c>
      <c r="M151">
        <v>1.06</v>
      </c>
      <c r="N151">
        <v>1.04</v>
      </c>
      <c r="O151">
        <v>1.08</v>
      </c>
      <c r="P151" s="12">
        <f t="shared" si="594"/>
        <v>703.71428571428567</v>
      </c>
      <c r="Q151" s="15">
        <f t="shared" si="595"/>
        <v>1.0583632903362232</v>
      </c>
      <c r="R151" s="4">
        <f t="shared" si="596"/>
        <v>902</v>
      </c>
      <c r="S151" s="4">
        <f t="shared" si="597"/>
        <v>734.25</v>
      </c>
      <c r="T151" s="7">
        <f t="shared" si="598"/>
        <v>1.0762183950164896</v>
      </c>
      <c r="U151" s="5">
        <v>44045</v>
      </c>
      <c r="V151" s="9" t="str">
        <f t="shared" si="601"/>
        <v>Sonntag</v>
      </c>
      <c r="W151" s="12">
        <v>240</v>
      </c>
      <c r="X151" s="15">
        <v>1.1100000000000001</v>
      </c>
      <c r="Y151" s="15">
        <v>1.0900000000000001</v>
      </c>
      <c r="Z151" s="4">
        <f t="shared" si="602"/>
        <v>756.71428571428567</v>
      </c>
      <c r="AA151" s="8">
        <f t="shared" si="603"/>
        <v>1.0753146569224523</v>
      </c>
      <c r="AB151" s="4">
        <f t="shared" si="604"/>
        <v>735.18764142367877</v>
      </c>
      <c r="AC151" s="8">
        <f t="shared" si="605"/>
        <v>1.0447246224047404</v>
      </c>
      <c r="AD151" s="4">
        <f t="shared" si="606"/>
        <v>728</v>
      </c>
      <c r="AE151" s="8">
        <f t="shared" si="607"/>
        <v>1.0867988910215398</v>
      </c>
      <c r="AF151" s="4">
        <f t="shared" si="608"/>
        <v>712.68916602611148</v>
      </c>
      <c r="AG151" s="8">
        <f t="shared" si="609"/>
        <v>1.0639420264838515</v>
      </c>
      <c r="AH151" s="4">
        <f t="shared" si="610"/>
        <v>928.14285714285711</v>
      </c>
      <c r="AI151" s="8">
        <f t="shared" si="611"/>
        <v>1.1432342072848847</v>
      </c>
      <c r="AJ151" s="15">
        <f t="shared" si="612"/>
        <v>2.0000000000000018E-2</v>
      </c>
      <c r="AK151" s="15">
        <f t="shared" si="613"/>
        <v>0</v>
      </c>
      <c r="AL151" s="15">
        <f t="shared" si="614"/>
        <v>1.5314656922452263E-2</v>
      </c>
      <c r="AM151" s="15">
        <f t="shared" si="615"/>
        <v>1.5275377595259654E-2</v>
      </c>
      <c r="AN151" s="15">
        <f t="shared" si="616"/>
        <v>5.0000000000000044E-2</v>
      </c>
      <c r="AO151" s="15">
        <f t="shared" si="617"/>
        <v>3.9420264838514463E-3</v>
      </c>
      <c r="AP151" s="15">
        <f t="shared" si="618"/>
        <v>6</v>
      </c>
      <c r="AQ151" s="15">
        <f t="shared" si="619"/>
        <v>36.285714285714334</v>
      </c>
      <c r="AR151" s="15">
        <f t="shared" si="620"/>
        <v>16.714285714285666</v>
      </c>
      <c r="AS151" s="15">
        <f t="shared" si="621"/>
        <v>4.8123585763212304</v>
      </c>
    </row>
    <row r="152" spans="1:45" x14ac:dyDescent="0.4">
      <c r="A152" s="10">
        <v>44042</v>
      </c>
      <c r="B152" s="30">
        <v>150</v>
      </c>
      <c r="C152" s="11" t="str">
        <f t="shared" ref="C152:C154" si="622">TEXT(A152,"TTTT")</f>
        <v>Donnerstag</v>
      </c>
      <c r="D152">
        <v>762</v>
      </c>
      <c r="E152">
        <v>722</v>
      </c>
      <c r="F152">
        <v>810</v>
      </c>
      <c r="G152">
        <v>773</v>
      </c>
      <c r="H152">
        <v>738</v>
      </c>
      <c r="I152">
        <v>812</v>
      </c>
      <c r="J152">
        <v>1.19</v>
      </c>
      <c r="K152">
        <v>1.1499999999999999</v>
      </c>
      <c r="L152">
        <v>1.24</v>
      </c>
      <c r="M152">
        <v>1.05</v>
      </c>
      <c r="N152">
        <v>1.03</v>
      </c>
      <c r="O152">
        <v>1.07</v>
      </c>
      <c r="P152" s="12">
        <f t="shared" ref="P152:P167" si="623">AVERAGE(D146:D152)</f>
        <v>715</v>
      </c>
      <c r="Q152" s="15">
        <f t="shared" ref="Q152:Q158" si="624">P153/P149</f>
        <v>1.0475406462235028</v>
      </c>
      <c r="R152" s="4">
        <f t="shared" ref="R152:R154" si="625">W149</f>
        <v>870</v>
      </c>
      <c r="S152" s="4">
        <f t="shared" ref="S152:S154" si="626">AVERAGE(D149:D152)</f>
        <v>773.25</v>
      </c>
      <c r="T152" s="7">
        <f t="shared" ref="T152:T154" si="627">S152/S148</f>
        <v>1.1919075144508671</v>
      </c>
      <c r="U152" s="5">
        <v>44046</v>
      </c>
      <c r="V152" s="9" t="str">
        <f t="shared" si="601"/>
        <v>Montag</v>
      </c>
      <c r="W152" s="12">
        <v>509</v>
      </c>
      <c r="X152" s="15">
        <v>1.0900000000000001</v>
      </c>
      <c r="Y152" s="15">
        <v>1</v>
      </c>
      <c r="Z152" s="4">
        <f t="shared" si="602"/>
        <v>798.42857142857144</v>
      </c>
      <c r="AA152" s="8">
        <f t="shared" si="603"/>
        <v>1.1345919610231425</v>
      </c>
      <c r="AB152" s="4">
        <f t="shared" si="604"/>
        <v>743.5053105210917</v>
      </c>
      <c r="AC152" s="8">
        <f t="shared" si="605"/>
        <v>1.0565442902248563</v>
      </c>
      <c r="AD152" s="4">
        <f t="shared" si="606"/>
        <v>748.42857142857144</v>
      </c>
      <c r="AE152" s="8">
        <f t="shared" si="607"/>
        <v>1.1330017301038062</v>
      </c>
      <c r="AF152" s="4">
        <f t="shared" si="608"/>
        <v>727.28661233515493</v>
      </c>
      <c r="AG152" s="8">
        <f t="shared" si="609"/>
        <v>1.1009961691924923</v>
      </c>
      <c r="AH152" s="4">
        <f t="shared" si="610"/>
        <v>985.28571428571433</v>
      </c>
      <c r="AI152" s="8">
        <f t="shared" si="611"/>
        <v>1.1498832944314772</v>
      </c>
      <c r="AJ152" s="15">
        <f t="shared" si="612"/>
        <v>0.1399999999999999</v>
      </c>
      <c r="AK152" s="15">
        <f>ABS(M152-$M152)</f>
        <v>0</v>
      </c>
      <c r="AL152" s="15">
        <f t="shared" si="614"/>
        <v>8.4591961023142481E-2</v>
      </c>
      <c r="AM152" s="15">
        <f t="shared" si="615"/>
        <v>6.5442902248562529E-3</v>
      </c>
      <c r="AN152" s="15">
        <f t="shared" si="616"/>
        <v>4.0000000000000036E-2</v>
      </c>
      <c r="AO152" s="15">
        <f t="shared" si="617"/>
        <v>5.099616919249228E-2</v>
      </c>
      <c r="AP152" s="15">
        <f t="shared" si="618"/>
        <v>11</v>
      </c>
      <c r="AQ152" s="15">
        <f t="shared" si="619"/>
        <v>47</v>
      </c>
      <c r="AR152" s="15">
        <f t="shared" si="620"/>
        <v>36.428571428571445</v>
      </c>
      <c r="AS152" s="15">
        <f t="shared" si="621"/>
        <v>18.494689478908299</v>
      </c>
    </row>
    <row r="153" spans="1:45" x14ac:dyDescent="0.4">
      <c r="A153" s="10">
        <v>44043</v>
      </c>
      <c r="B153" s="30">
        <v>151</v>
      </c>
      <c r="C153" s="11" t="str">
        <f t="shared" si="622"/>
        <v>Freitag</v>
      </c>
      <c r="D153">
        <v>777</v>
      </c>
      <c r="E153">
        <v>742</v>
      </c>
      <c r="F153">
        <v>819</v>
      </c>
      <c r="G153">
        <v>762</v>
      </c>
      <c r="H153">
        <v>726</v>
      </c>
      <c r="I153">
        <v>802</v>
      </c>
      <c r="J153">
        <v>1.1200000000000001</v>
      </c>
      <c r="K153">
        <v>1.08</v>
      </c>
      <c r="L153">
        <v>1.1499999999999999</v>
      </c>
      <c r="M153">
        <v>1.08</v>
      </c>
      <c r="N153">
        <v>1.06</v>
      </c>
      <c r="O153">
        <v>1.0900000000000001</v>
      </c>
      <c r="P153" s="12">
        <f t="shared" si="623"/>
        <v>727.14285714285711</v>
      </c>
      <c r="Q153" s="15">
        <f t="shared" si="624"/>
        <v>1.0753146569224523</v>
      </c>
      <c r="R153" s="4">
        <f t="shared" si="625"/>
        <v>955</v>
      </c>
      <c r="S153" s="4">
        <f t="shared" si="626"/>
        <v>762.5</v>
      </c>
      <c r="T153" s="7">
        <f t="shared" si="627"/>
        <v>1.116398243045388</v>
      </c>
      <c r="U153" s="5">
        <v>44047</v>
      </c>
      <c r="V153" s="9" t="str">
        <f t="shared" ref="V153:V154" si="628">TEXT(U153,"TTTT")</f>
        <v>Dienstag</v>
      </c>
      <c r="W153" s="12">
        <v>879</v>
      </c>
      <c r="X153" s="15">
        <v>1.02</v>
      </c>
      <c r="Y153" s="15">
        <v>0.99</v>
      </c>
      <c r="Z153" s="4">
        <f t="shared" si="602"/>
        <v>835.85714285714289</v>
      </c>
      <c r="AA153" s="8">
        <f t="shared" si="603"/>
        <v>1.169030969030969</v>
      </c>
      <c r="AB153" s="4">
        <f t="shared" si="604"/>
        <v>751.81914580623015</v>
      </c>
      <c r="AC153" s="8">
        <f t="shared" si="605"/>
        <v>1.0514953088199024</v>
      </c>
      <c r="AD153" s="4">
        <f t="shared" si="606"/>
        <v>788</v>
      </c>
      <c r="AE153" s="8">
        <f t="shared" si="607"/>
        <v>1.1508449822658045</v>
      </c>
      <c r="AF153" s="4">
        <f t="shared" si="608"/>
        <v>794.18886147725243</v>
      </c>
      <c r="AG153" s="8">
        <f t="shared" si="609"/>
        <v>1.1598835865513806</v>
      </c>
      <c r="AH153" s="4">
        <f t="shared" si="610"/>
        <v>1028.4285714285713</v>
      </c>
      <c r="AI153" s="8">
        <f t="shared" si="611"/>
        <v>1.2150210970464133</v>
      </c>
      <c r="AJ153" s="15">
        <f t="shared" si="612"/>
        <v>4.0000000000000036E-2</v>
      </c>
      <c r="AK153" s="15">
        <f t="shared" ref="AK153" si="629">ABS(M153-$M153)</f>
        <v>0</v>
      </c>
      <c r="AL153" s="15">
        <f t="shared" si="614"/>
        <v>8.9030969030968965E-2</v>
      </c>
      <c r="AM153" s="15">
        <f t="shared" si="615"/>
        <v>2.8504691180097685E-2</v>
      </c>
      <c r="AN153" s="15">
        <f t="shared" si="616"/>
        <v>6.0000000000000053E-2</v>
      </c>
      <c r="AO153" s="15">
        <f t="shared" si="617"/>
        <v>7.9883586551380503E-2</v>
      </c>
      <c r="AP153" s="15">
        <f t="shared" si="618"/>
        <v>15</v>
      </c>
      <c r="AQ153" s="15">
        <f t="shared" si="619"/>
        <v>49.85714285714289</v>
      </c>
      <c r="AR153" s="15">
        <f t="shared" si="620"/>
        <v>58.85714285714289</v>
      </c>
      <c r="AS153" s="15">
        <f t="shared" si="621"/>
        <v>25.180854193769846</v>
      </c>
    </row>
    <row r="154" spans="1:45" x14ac:dyDescent="0.4">
      <c r="A154" s="10">
        <v>44044</v>
      </c>
      <c r="B154" s="30">
        <v>152</v>
      </c>
      <c r="C154" s="11" t="str">
        <f t="shared" si="622"/>
        <v>Samstag</v>
      </c>
      <c r="D154">
        <v>821</v>
      </c>
      <c r="E154">
        <v>785</v>
      </c>
      <c r="F154">
        <v>859</v>
      </c>
      <c r="G154">
        <v>775</v>
      </c>
      <c r="H154">
        <v>738</v>
      </c>
      <c r="I154">
        <v>816</v>
      </c>
      <c r="J154">
        <v>1.1000000000000001</v>
      </c>
      <c r="K154">
        <v>1.07</v>
      </c>
      <c r="L154">
        <v>1.1399999999999999</v>
      </c>
      <c r="M154">
        <v>1.1299999999999999</v>
      </c>
      <c r="N154">
        <v>1.1100000000000001</v>
      </c>
      <c r="O154">
        <v>1.1599999999999999</v>
      </c>
      <c r="P154" s="12">
        <f t="shared" si="623"/>
        <v>756.71428571428567</v>
      </c>
      <c r="Q154" s="15">
        <f t="shared" si="624"/>
        <v>1.1345919610231425</v>
      </c>
      <c r="R154" s="4">
        <f t="shared" si="625"/>
        <v>240</v>
      </c>
      <c r="S154" s="4">
        <f t="shared" si="626"/>
        <v>775</v>
      </c>
      <c r="T154" s="7">
        <f t="shared" si="627"/>
        <v>1.1028103877623621</v>
      </c>
      <c r="U154" s="5">
        <v>44048</v>
      </c>
      <c r="V154" s="9" t="str">
        <f t="shared" si="628"/>
        <v>Mittwoch</v>
      </c>
      <c r="W154" s="12">
        <v>741</v>
      </c>
      <c r="X154" s="15">
        <v>0.9</v>
      </c>
      <c r="Y154" s="15">
        <v>0.97</v>
      </c>
      <c r="Z154" s="4">
        <f t="shared" si="602"/>
        <v>865.42857142857144</v>
      </c>
      <c r="AA154" s="8">
        <f t="shared" si="603"/>
        <v>1.1901768172888016</v>
      </c>
      <c r="AB154" s="4">
        <f t="shared" si="604"/>
        <v>799.24201141258266</v>
      </c>
      <c r="AC154" s="8">
        <f t="shared" si="605"/>
        <v>1.0991540432000155</v>
      </c>
      <c r="AD154" s="4">
        <f t="shared" si="606"/>
        <v>811.85714285714289</v>
      </c>
      <c r="AE154" s="8">
        <f t="shared" si="607"/>
        <v>1.1278031355427665</v>
      </c>
      <c r="AF154" s="4">
        <f t="shared" si="608"/>
        <v>789.08770194787337</v>
      </c>
      <c r="AG154" s="8">
        <f t="shared" si="609"/>
        <v>1.0961726361649362</v>
      </c>
      <c r="AH154" s="4">
        <f t="shared" si="610"/>
        <v>1070.2857142857142</v>
      </c>
      <c r="AI154" s="8">
        <f t="shared" si="611"/>
        <v>1.2461743180306053</v>
      </c>
      <c r="AJ154" s="15">
        <f t="shared" si="612"/>
        <v>2.9999999999999805E-2</v>
      </c>
      <c r="AK154" s="15">
        <f>ABS(M154-$M154)</f>
        <v>0</v>
      </c>
      <c r="AL154" s="15">
        <f t="shared" si="614"/>
        <v>6.0176817288801754E-2</v>
      </c>
      <c r="AM154" s="15">
        <f t="shared" si="615"/>
        <v>3.0845956799984364E-2</v>
      </c>
      <c r="AN154" s="15">
        <f t="shared" si="616"/>
        <v>0.22999999999999987</v>
      </c>
      <c r="AO154" s="15">
        <f t="shared" si="617"/>
        <v>3.3827363835063684E-2</v>
      </c>
      <c r="AP154" s="15">
        <f t="shared" si="618"/>
        <v>46</v>
      </c>
      <c r="AQ154" s="15">
        <f t="shared" si="619"/>
        <v>64.285714285714334</v>
      </c>
      <c r="AR154" s="15">
        <f t="shared" si="620"/>
        <v>44.428571428571445</v>
      </c>
      <c r="AS154" s="15">
        <f t="shared" si="621"/>
        <v>21.757988587417344</v>
      </c>
    </row>
    <row r="155" spans="1:45" x14ac:dyDescent="0.4">
      <c r="A155" s="10">
        <v>44045</v>
      </c>
      <c r="B155" s="30">
        <v>153</v>
      </c>
      <c r="C155" s="11" t="str">
        <f t="shared" ref="C155:C159" si="630">TEXT(A155,"TTTT")</f>
        <v>Sonntag</v>
      </c>
      <c r="D155">
        <v>898</v>
      </c>
      <c r="E155">
        <v>858</v>
      </c>
      <c r="F155">
        <v>943</v>
      </c>
      <c r="G155">
        <v>814</v>
      </c>
      <c r="H155">
        <v>776</v>
      </c>
      <c r="I155">
        <v>857</v>
      </c>
      <c r="J155">
        <v>1.1100000000000001</v>
      </c>
      <c r="K155">
        <v>1.07</v>
      </c>
      <c r="L155">
        <v>1.1499999999999999</v>
      </c>
      <c r="M155">
        <v>1.17</v>
      </c>
      <c r="N155">
        <v>1.1499999999999999</v>
      </c>
      <c r="O155">
        <v>1.19</v>
      </c>
      <c r="P155" s="12">
        <f t="shared" si="623"/>
        <v>798.42857142857144</v>
      </c>
      <c r="Q155" s="15">
        <f t="shared" si="624"/>
        <v>1.169030969030969</v>
      </c>
      <c r="R155" s="4">
        <f t="shared" ref="R155:R169" si="631">W152</f>
        <v>509</v>
      </c>
      <c r="S155" s="4">
        <f t="shared" ref="S155:S169" si="632">AVERAGE(D152:D155)</f>
        <v>814.5</v>
      </c>
      <c r="T155" s="7">
        <f t="shared" ref="T155:T169" si="633">S155/S151</f>
        <v>1.1092951991828397</v>
      </c>
      <c r="U155" s="5">
        <v>44049</v>
      </c>
      <c r="V155" s="9" t="str">
        <f t="shared" ref="V155:V157" si="634">TEXT(U155,"TTTT")</f>
        <v>Donnerstag</v>
      </c>
      <c r="W155" s="12">
        <v>1045</v>
      </c>
      <c r="X155" s="15">
        <v>0.99</v>
      </c>
      <c r="Y155" s="15">
        <v>1.06</v>
      </c>
      <c r="Z155" s="4">
        <f t="shared" si="602"/>
        <v>900.71428571428567</v>
      </c>
      <c r="AA155" s="8">
        <f t="shared" si="603"/>
        <v>1.1902963941853879</v>
      </c>
      <c r="AB155" s="4">
        <f t="shared" si="604"/>
        <v>880.77809075529706</v>
      </c>
      <c r="AC155" s="8">
        <f t="shared" si="605"/>
        <v>1.1639506579737737</v>
      </c>
      <c r="AD155" s="4">
        <f t="shared" si="606"/>
        <v>856.85714285714289</v>
      </c>
      <c r="AE155" s="8">
        <f t="shared" si="607"/>
        <v>1.1770015698587128</v>
      </c>
      <c r="AF155" s="4">
        <f t="shared" si="608"/>
        <v>820.47881684967695</v>
      </c>
      <c r="AG155" s="8">
        <f t="shared" si="609"/>
        <v>1.1270313418264792</v>
      </c>
      <c r="AH155" s="4">
        <f t="shared" si="610"/>
        <v>1080.2857142857142</v>
      </c>
      <c r="AI155" s="8">
        <f t="shared" si="611"/>
        <v>1.1639218100661843</v>
      </c>
      <c r="AJ155" s="15">
        <f t="shared" si="612"/>
        <v>5.9999999999999831E-2</v>
      </c>
      <c r="AK155" s="15">
        <f t="shared" ref="AK155:AK156" si="635">ABS(M155-$M155)</f>
        <v>0</v>
      </c>
      <c r="AL155" s="15">
        <f t="shared" si="614"/>
        <v>2.0296394185387978E-2</v>
      </c>
      <c r="AM155" s="15">
        <f t="shared" si="615"/>
        <v>6.049342026226201E-3</v>
      </c>
      <c r="AN155" s="15">
        <f t="shared" si="616"/>
        <v>0.17999999999999994</v>
      </c>
      <c r="AO155" s="15">
        <f t="shared" si="617"/>
        <v>4.2968658173520691E-2</v>
      </c>
      <c r="AP155" s="15">
        <f t="shared" si="618"/>
        <v>84</v>
      </c>
      <c r="AQ155" s="15">
        <f t="shared" si="619"/>
        <v>99.571428571428555</v>
      </c>
      <c r="AR155" s="15">
        <f t="shared" si="620"/>
        <v>2.7142857142856656</v>
      </c>
      <c r="AS155" s="15">
        <f t="shared" si="621"/>
        <v>17.221909244702942</v>
      </c>
    </row>
    <row r="156" spans="1:45" x14ac:dyDescent="0.4">
      <c r="A156" s="10">
        <v>44046</v>
      </c>
      <c r="B156" s="30">
        <v>154</v>
      </c>
      <c r="C156" s="11" t="str">
        <f t="shared" si="630"/>
        <v>Montag</v>
      </c>
      <c r="D156">
        <v>1082</v>
      </c>
      <c r="E156">
        <v>1035</v>
      </c>
      <c r="F156">
        <v>1123</v>
      </c>
      <c r="G156">
        <v>894</v>
      </c>
      <c r="H156">
        <v>855</v>
      </c>
      <c r="I156">
        <v>936</v>
      </c>
      <c r="J156">
        <v>1.1599999999999999</v>
      </c>
      <c r="K156">
        <v>1.1200000000000001</v>
      </c>
      <c r="L156">
        <v>1.19</v>
      </c>
      <c r="M156">
        <v>1.19</v>
      </c>
      <c r="N156">
        <v>1.17</v>
      </c>
      <c r="O156">
        <v>1.21</v>
      </c>
      <c r="P156" s="12">
        <f t="shared" si="623"/>
        <v>835.85714285714289</v>
      </c>
      <c r="Q156" s="15">
        <f t="shared" si="624"/>
        <v>1.1901768172888016</v>
      </c>
      <c r="R156" s="4">
        <f t="shared" si="631"/>
        <v>879</v>
      </c>
      <c r="S156" s="4">
        <f t="shared" si="632"/>
        <v>894.5</v>
      </c>
      <c r="T156" s="7">
        <f t="shared" si="633"/>
        <v>1.1568056902683479</v>
      </c>
      <c r="U156" s="5">
        <v>44050</v>
      </c>
      <c r="V156" s="9" t="str">
        <f t="shared" si="634"/>
        <v>Freitag</v>
      </c>
      <c r="W156" s="12">
        <v>1147</v>
      </c>
      <c r="X156" s="15">
        <v>1.1599999999999999</v>
      </c>
      <c r="Y156" s="15">
        <v>1.1599999999999999</v>
      </c>
      <c r="Z156" s="4">
        <f t="shared" si="602"/>
        <v>934.85714285714289</v>
      </c>
      <c r="AA156" s="8">
        <f t="shared" si="603"/>
        <v>1.1708713544462337</v>
      </c>
      <c r="AB156" s="4">
        <f t="shared" si="604"/>
        <v>937.91584579906544</v>
      </c>
      <c r="AC156" s="8">
        <f t="shared" si="605"/>
        <v>1.1747022581129822</v>
      </c>
      <c r="AD156" s="4">
        <f t="shared" si="606"/>
        <v>846.42857142857144</v>
      </c>
      <c r="AE156" s="8">
        <f t="shared" si="607"/>
        <v>1.1309410192784883</v>
      </c>
      <c r="AF156" s="4">
        <f t="shared" si="608"/>
        <v>855.85127269065572</v>
      </c>
      <c r="AG156" s="8">
        <f t="shared" si="609"/>
        <v>1.1435309999684271</v>
      </c>
      <c r="AH156" s="4">
        <f t="shared" si="610"/>
        <v>1098.1428571428571</v>
      </c>
      <c r="AI156" s="8">
        <f t="shared" si="611"/>
        <v>1.1145425547339423</v>
      </c>
      <c r="AJ156" s="15">
        <f t="shared" si="612"/>
        <v>3.0000000000000027E-2</v>
      </c>
      <c r="AK156" s="15">
        <f t="shared" si="635"/>
        <v>0</v>
      </c>
      <c r="AL156" s="15">
        <f t="shared" si="614"/>
        <v>1.9128645553766255E-2</v>
      </c>
      <c r="AM156" s="15">
        <f t="shared" si="615"/>
        <v>1.5297741887017713E-2</v>
      </c>
      <c r="AN156" s="15">
        <f t="shared" si="616"/>
        <v>3.0000000000000027E-2</v>
      </c>
      <c r="AO156" s="15">
        <f t="shared" si="617"/>
        <v>4.6469000031572838E-2</v>
      </c>
      <c r="AP156" s="15">
        <f t="shared" si="618"/>
        <v>188</v>
      </c>
      <c r="AQ156" s="15">
        <f t="shared" si="619"/>
        <v>246.14285714285711</v>
      </c>
      <c r="AR156" s="15">
        <f t="shared" si="620"/>
        <v>147.14285714285711</v>
      </c>
      <c r="AS156" s="15">
        <f t="shared" si="621"/>
        <v>144.08415420093456</v>
      </c>
    </row>
    <row r="157" spans="1:45" x14ac:dyDescent="0.4">
      <c r="A157" s="10">
        <v>44047</v>
      </c>
      <c r="B157" s="30">
        <v>155</v>
      </c>
      <c r="C157" s="11" t="str">
        <f t="shared" si="630"/>
        <v>Dienstag</v>
      </c>
      <c r="D157">
        <v>978</v>
      </c>
      <c r="E157">
        <v>939</v>
      </c>
      <c r="F157">
        <v>1025</v>
      </c>
      <c r="G157">
        <v>945</v>
      </c>
      <c r="H157">
        <v>904</v>
      </c>
      <c r="I157">
        <v>987</v>
      </c>
      <c r="J157">
        <v>1.24</v>
      </c>
      <c r="K157">
        <v>1.2</v>
      </c>
      <c r="L157">
        <v>1.28</v>
      </c>
      <c r="M157">
        <v>1.19</v>
      </c>
      <c r="N157">
        <v>1.17</v>
      </c>
      <c r="O157">
        <v>1.21</v>
      </c>
      <c r="P157" s="12">
        <f t="shared" si="623"/>
        <v>865.42857142857144</v>
      </c>
      <c r="Q157" s="15">
        <f t="shared" si="624"/>
        <v>1.1902963941853879</v>
      </c>
      <c r="R157" s="4">
        <f t="shared" si="631"/>
        <v>741</v>
      </c>
      <c r="S157" s="4">
        <f t="shared" si="632"/>
        <v>944.75</v>
      </c>
      <c r="T157" s="7">
        <f t="shared" si="633"/>
        <v>1.239016393442623</v>
      </c>
      <c r="U157" s="5">
        <v>44051</v>
      </c>
      <c r="V157" s="9" t="str">
        <f t="shared" si="634"/>
        <v>Samstag</v>
      </c>
      <c r="W157" s="12">
        <v>1122</v>
      </c>
      <c r="X157" s="15">
        <v>1.32</v>
      </c>
      <c r="Y157" s="15">
        <v>1.23</v>
      </c>
      <c r="Z157" s="4">
        <f t="shared" si="602"/>
        <v>973.85714285714289</v>
      </c>
      <c r="AA157" s="8">
        <f t="shared" si="603"/>
        <v>1.1650999829089044</v>
      </c>
      <c r="AB157" s="4">
        <f t="shared" si="604"/>
        <v>981.39341521486824</v>
      </c>
      <c r="AC157" s="8">
        <f t="shared" si="605"/>
        <v>1.1741162034701893</v>
      </c>
      <c r="AD157" s="4">
        <f t="shared" si="606"/>
        <v>858.85714285714289</v>
      </c>
      <c r="AE157" s="8">
        <f t="shared" si="607"/>
        <v>1.0899202320522119</v>
      </c>
      <c r="AF157" s="4">
        <f t="shared" si="608"/>
        <v>866.34039409210129</v>
      </c>
      <c r="AG157" s="8">
        <f t="shared" si="609"/>
        <v>1.0994167437717022</v>
      </c>
      <c r="AH157" s="4">
        <f t="shared" si="610"/>
        <v>1158.7142857142858</v>
      </c>
      <c r="AI157" s="8">
        <f t="shared" si="611"/>
        <v>1.1266842617030144</v>
      </c>
      <c r="AJ157" s="15">
        <f t="shared" si="612"/>
        <v>5.0000000000000044E-2</v>
      </c>
      <c r="AK157" s="15">
        <f>ABS(M157-$M157)</f>
        <v>0</v>
      </c>
      <c r="AL157" s="15">
        <f t="shared" si="614"/>
        <v>2.4900017091095572E-2</v>
      </c>
      <c r="AM157" s="15">
        <f t="shared" si="615"/>
        <v>1.5883796529810645E-2</v>
      </c>
      <c r="AN157" s="15">
        <f t="shared" si="616"/>
        <v>0.13000000000000012</v>
      </c>
      <c r="AO157" s="15">
        <f t="shared" si="617"/>
        <v>9.058325622829777E-2</v>
      </c>
      <c r="AP157" s="15">
        <f t="shared" si="618"/>
        <v>33</v>
      </c>
      <c r="AQ157" s="15">
        <f t="shared" si="619"/>
        <v>112.57142857142856</v>
      </c>
      <c r="AR157" s="15">
        <f t="shared" si="620"/>
        <v>4.1428571428571104</v>
      </c>
      <c r="AS157" s="15">
        <f t="shared" si="621"/>
        <v>3.3934152148682415</v>
      </c>
    </row>
    <row r="158" spans="1:45" x14ac:dyDescent="0.4">
      <c r="A158" s="10">
        <v>44048</v>
      </c>
      <c r="B158" s="30">
        <v>156</v>
      </c>
      <c r="C158" s="11" t="str">
        <f t="shared" si="630"/>
        <v>Mittwoch</v>
      </c>
      <c r="D158">
        <v>987</v>
      </c>
      <c r="E158">
        <v>947</v>
      </c>
      <c r="F158">
        <v>1026</v>
      </c>
      <c r="G158">
        <v>986</v>
      </c>
      <c r="H158">
        <v>945</v>
      </c>
      <c r="I158">
        <v>1029</v>
      </c>
      <c r="J158">
        <v>1.27</v>
      </c>
      <c r="K158">
        <v>1.24</v>
      </c>
      <c r="L158">
        <v>1.31</v>
      </c>
      <c r="M158">
        <v>1.17</v>
      </c>
      <c r="N158">
        <v>1.1499999999999999</v>
      </c>
      <c r="O158">
        <v>1.19</v>
      </c>
      <c r="P158" s="12">
        <f t="shared" si="623"/>
        <v>900.71428571428567</v>
      </c>
      <c r="Q158" s="15">
        <f t="shared" si="624"/>
        <v>1.1708713544462337</v>
      </c>
      <c r="R158" s="4">
        <f t="shared" si="631"/>
        <v>1045</v>
      </c>
      <c r="S158" s="4">
        <f t="shared" si="632"/>
        <v>986.25</v>
      </c>
      <c r="T158" s="7">
        <f t="shared" si="633"/>
        <v>1.2725806451612902</v>
      </c>
      <c r="U158" s="5">
        <v>44052</v>
      </c>
      <c r="V158" s="9" t="str">
        <f>TEXT(U158,"TTTT")</f>
        <v>Sonntag</v>
      </c>
      <c r="W158" s="12">
        <v>555</v>
      </c>
      <c r="X158" s="15">
        <v>1.26</v>
      </c>
      <c r="Y158" s="15">
        <v>1.17</v>
      </c>
      <c r="Z158" s="4">
        <f t="shared" si="602"/>
        <v>1000.2857142857143</v>
      </c>
      <c r="AA158" s="8">
        <f t="shared" si="603"/>
        <v>1.1558270056124134</v>
      </c>
      <c r="AB158" s="4">
        <f t="shared" si="604"/>
        <v>1020.8811350021608</v>
      </c>
      <c r="AC158" s="8">
        <f t="shared" si="605"/>
        <v>1.1796249496558477</v>
      </c>
      <c r="AD158" s="4">
        <f t="shared" si="606"/>
        <v>928.14285714285711</v>
      </c>
      <c r="AE158" s="8">
        <f t="shared" si="607"/>
        <v>1.1432342072848847</v>
      </c>
      <c r="AF158" s="4">
        <f t="shared" si="608"/>
        <v>957.23190730705051</v>
      </c>
      <c r="AG158" s="8">
        <f t="shared" si="609"/>
        <v>1.1790644643936923</v>
      </c>
      <c r="AH158" s="4">
        <f t="shared" si="610"/>
        <v>1199.2857142857142</v>
      </c>
      <c r="AI158" s="8">
        <f t="shared" si="611"/>
        <v>1.1205285638013882</v>
      </c>
      <c r="AJ158" s="15">
        <f t="shared" si="612"/>
        <v>0.10000000000000009</v>
      </c>
      <c r="AK158" s="15">
        <f t="shared" ref="AK158" si="636">ABS(M158-$M158)</f>
        <v>0</v>
      </c>
      <c r="AL158" s="15">
        <f t="shared" si="614"/>
        <v>1.4172994387586568E-2</v>
      </c>
      <c r="AM158" s="15">
        <f t="shared" si="615"/>
        <v>9.6249496558478143E-3</v>
      </c>
      <c r="AN158" s="15">
        <f t="shared" si="616"/>
        <v>9.000000000000008E-2</v>
      </c>
      <c r="AO158" s="15">
        <f t="shared" si="617"/>
        <v>9.0644643936923508E-3</v>
      </c>
      <c r="AP158" s="15">
        <f t="shared" si="618"/>
        <v>1</v>
      </c>
      <c r="AQ158" s="15">
        <f t="shared" si="619"/>
        <v>86.285714285714334</v>
      </c>
      <c r="AR158" s="15">
        <f t="shared" si="620"/>
        <v>13.285714285714334</v>
      </c>
      <c r="AS158" s="15">
        <f t="shared" si="621"/>
        <v>33.881135002160818</v>
      </c>
    </row>
    <row r="159" spans="1:45" x14ac:dyDescent="0.4">
      <c r="A159" s="10">
        <v>44049</v>
      </c>
      <c r="B159" s="30">
        <v>157</v>
      </c>
      <c r="C159" s="11" t="str">
        <f t="shared" si="630"/>
        <v>Donnerstag</v>
      </c>
      <c r="D159">
        <v>1001</v>
      </c>
      <c r="E159">
        <v>957</v>
      </c>
      <c r="F159">
        <v>1046</v>
      </c>
      <c r="G159">
        <v>1012</v>
      </c>
      <c r="H159">
        <v>969</v>
      </c>
      <c r="I159">
        <v>1055</v>
      </c>
      <c r="J159">
        <v>1.24</v>
      </c>
      <c r="K159">
        <v>1.2</v>
      </c>
      <c r="L159">
        <v>1.29</v>
      </c>
      <c r="M159">
        <v>1.17</v>
      </c>
      <c r="N159">
        <v>1.1499999999999999</v>
      </c>
      <c r="O159">
        <v>1.18</v>
      </c>
      <c r="P159" s="12">
        <f t="shared" si="623"/>
        <v>934.85714285714289</v>
      </c>
      <c r="R159" s="4">
        <f t="shared" si="631"/>
        <v>1147</v>
      </c>
      <c r="S159" s="4">
        <f t="shared" si="632"/>
        <v>1012</v>
      </c>
      <c r="T159" s="7">
        <f t="shared" si="633"/>
        <v>1.2424800491098833</v>
      </c>
      <c r="U159" s="5">
        <v>44053</v>
      </c>
      <c r="V159" s="9" t="str">
        <f>TEXT(U159,"TTTT")</f>
        <v>Montag</v>
      </c>
      <c r="W159" s="12">
        <v>436</v>
      </c>
      <c r="X159" s="15">
        <v>1.0900000000000001</v>
      </c>
      <c r="Y159" s="15">
        <v>1.05</v>
      </c>
      <c r="Z159" s="4">
        <f t="shared" si="602"/>
        <v>1020.4285714285714</v>
      </c>
      <c r="AA159" s="8">
        <f t="shared" si="603"/>
        <v>1.1329103885804916</v>
      </c>
      <c r="AB159" s="4">
        <f t="shared" si="604"/>
        <v>1048.2205152395343</v>
      </c>
      <c r="AC159" s="8">
        <f t="shared" si="605"/>
        <v>1.1637658376965487</v>
      </c>
      <c r="AD159" s="4">
        <f t="shared" si="606"/>
        <v>985.28571428571433</v>
      </c>
      <c r="AE159" s="8">
        <f t="shared" si="607"/>
        <v>1.1498832944314772</v>
      </c>
      <c r="AF159" s="4">
        <f t="shared" si="608"/>
        <v>937.90679877568971</v>
      </c>
      <c r="AG159" s="8">
        <f t="shared" si="609"/>
        <v>1.0945894617255465</v>
      </c>
      <c r="AH159" s="4">
        <f t="shared" si="610"/>
        <v>1236.7142857142858</v>
      </c>
      <c r="AI159" s="8">
        <f t="shared" si="611"/>
        <v>1.1448029621793179</v>
      </c>
      <c r="AJ159" s="15">
        <f t="shared" si="612"/>
        <v>7.0000000000000062E-2</v>
      </c>
      <c r="AK159" s="15">
        <f>ABS(M159-$M159)</f>
        <v>0</v>
      </c>
      <c r="AL159" s="15">
        <f t="shared" si="614"/>
        <v>3.7089611419508284E-2</v>
      </c>
      <c r="AM159" s="15">
        <f t="shared" si="615"/>
        <v>6.2341623034511962E-3</v>
      </c>
      <c r="AN159" s="15">
        <f t="shared" si="616"/>
        <v>7.9999999999999849E-2</v>
      </c>
      <c r="AO159" s="15">
        <f t="shared" si="617"/>
        <v>7.5410538274453431E-2</v>
      </c>
      <c r="AP159" s="15">
        <f t="shared" si="618"/>
        <v>11</v>
      </c>
      <c r="AQ159" s="15">
        <f t="shared" si="619"/>
        <v>66.14285714285711</v>
      </c>
      <c r="AR159" s="15">
        <f t="shared" si="620"/>
        <v>19.428571428571445</v>
      </c>
      <c r="AS159" s="15">
        <f t="shared" si="621"/>
        <v>47.220515239534279</v>
      </c>
    </row>
    <row r="160" spans="1:45" x14ac:dyDescent="0.4">
      <c r="A160" s="10">
        <v>44050</v>
      </c>
      <c r="B160" s="30">
        <v>158</v>
      </c>
      <c r="C160" s="11" t="str">
        <f t="shared" ref="C160:C166" si="637">TEXT(A160,"TTTT")</f>
        <v>Freitag</v>
      </c>
      <c r="D160">
        <v>1050</v>
      </c>
      <c r="E160">
        <v>1005</v>
      </c>
      <c r="F160">
        <v>1092</v>
      </c>
      <c r="G160">
        <v>1004</v>
      </c>
      <c r="H160">
        <v>962</v>
      </c>
      <c r="I160">
        <v>1047</v>
      </c>
      <c r="J160">
        <v>1.1200000000000001</v>
      </c>
      <c r="K160">
        <v>1.0900000000000001</v>
      </c>
      <c r="L160">
        <v>1.1599999999999999</v>
      </c>
      <c r="M160">
        <v>1.1599999999999999</v>
      </c>
      <c r="N160">
        <v>1.1399999999999999</v>
      </c>
      <c r="O160">
        <v>1.18</v>
      </c>
      <c r="P160" s="12">
        <f t="shared" si="623"/>
        <v>973.85714285714289</v>
      </c>
      <c r="Q160" s="15">
        <f t="shared" ref="Q160:Q169" si="638">P161/P157</f>
        <v>1.1558270056124134</v>
      </c>
      <c r="R160" s="4">
        <f t="shared" si="631"/>
        <v>1122</v>
      </c>
      <c r="S160" s="4">
        <f t="shared" si="632"/>
        <v>1004</v>
      </c>
      <c r="T160" s="7">
        <f t="shared" si="633"/>
        <v>1.1224147568474008</v>
      </c>
      <c r="U160" s="5">
        <v>44054</v>
      </c>
      <c r="V160" s="9" t="str">
        <f t="shared" ref="V160:V166" si="639">TEXT(U160,"TTTT")</f>
        <v>Dienstag</v>
      </c>
      <c r="W160" s="12">
        <v>966</v>
      </c>
      <c r="X160" s="15">
        <v>0.97</v>
      </c>
      <c r="Y160" s="15">
        <v>1.04</v>
      </c>
      <c r="Z160" s="4">
        <f t="shared" ref="Z160:Z163" si="640">AVERAGE(D157:D163)</f>
        <v>1066</v>
      </c>
      <c r="AA160" s="8">
        <f t="shared" ref="AA160:AA163" si="641">Z160/Z156</f>
        <v>1.1402811735941321</v>
      </c>
      <c r="AB160" s="4">
        <f t="shared" ref="AB160:AB163" si="642">AVERAGE(D157:D160,AA157^1.75*D154,AA157^1.75*D155,AA157^1.75*D156)</f>
        <v>1096.5324424606556</v>
      </c>
      <c r="AC160" s="8">
        <f t="shared" ref="AC160:AC163" si="643">AB160/Z156</f>
        <v>1.1729411823387208</v>
      </c>
      <c r="AD160" s="4">
        <f t="shared" ref="AD160:AD163" si="644">AVERAGE(W157:W163)</f>
        <v>1028.4285714285713</v>
      </c>
      <c r="AE160" s="8">
        <f t="shared" ref="AE160:AE163" si="645">AD160/AD156</f>
        <v>1.2150210970464133</v>
      </c>
      <c r="AF160" s="4">
        <f t="shared" ref="AF160:AF163" si="646">AVERAGE(W157:W160,AE157^1.75*W154,AE157^1.75*W155,AE157^1.75*W156)</f>
        <v>926.99824367259009</v>
      </c>
      <c r="AG160" s="8">
        <f t="shared" ref="AG160:AG163" si="647">AF160/AD156</f>
        <v>1.095187798431752</v>
      </c>
      <c r="AH160" s="4">
        <f t="shared" ref="AH160:AH163" si="648">AD167</f>
        <v>1233.5714285714287</v>
      </c>
      <c r="AI160" s="8">
        <f t="shared" ref="AI160:AI163" si="649">AH160/AH156</f>
        <v>1.1233250943150774</v>
      </c>
      <c r="AJ160" s="15">
        <f t="shared" ref="AJ160:AJ163" si="650">ABS(J160-$M160)</f>
        <v>3.9999999999999813E-2</v>
      </c>
      <c r="AK160" s="15">
        <f t="shared" ref="AK160" si="651">ABS(M160-$M160)</f>
        <v>0</v>
      </c>
      <c r="AL160" s="15">
        <f t="shared" ref="AL160:AL163" si="652">ABS(AA160-$M160)</f>
        <v>1.9718826405867862E-2</v>
      </c>
      <c r="AM160" s="15">
        <f t="shared" ref="AM160:AM163" si="653">ABS(AC160-$M160)</f>
        <v>1.294118233872088E-2</v>
      </c>
      <c r="AN160" s="15">
        <f t="shared" ref="AN160:AN163" si="654">ABS(X160-$M160)</f>
        <v>0.18999999999999995</v>
      </c>
      <c r="AO160" s="15">
        <f t="shared" ref="AO160:AO163" si="655">ABS(AG160-$M160)</f>
        <v>6.4812201568247962E-2</v>
      </c>
      <c r="AP160" s="15">
        <f t="shared" ref="AP160:AP163" si="656">ABS(G160-$D160)</f>
        <v>46</v>
      </c>
      <c r="AQ160" s="15">
        <f t="shared" ref="AQ160:AQ163" si="657">ABS(P160-$D160)</f>
        <v>76.14285714285711</v>
      </c>
      <c r="AR160" s="15">
        <f t="shared" ref="AR160:AR163" si="658">ABS(Z160-$D160)</f>
        <v>16</v>
      </c>
      <c r="AS160" s="15">
        <f t="shared" ref="AS160:AS163" si="659">ABS(AB160-$D160)</f>
        <v>46.532442460655602</v>
      </c>
    </row>
    <row r="161" spans="1:45" x14ac:dyDescent="0.4">
      <c r="A161" s="10">
        <v>44051</v>
      </c>
      <c r="B161" s="30">
        <v>159</v>
      </c>
      <c r="C161" s="11" t="str">
        <f t="shared" si="637"/>
        <v>Samstag</v>
      </c>
      <c r="D161">
        <v>1006</v>
      </c>
      <c r="E161">
        <v>968</v>
      </c>
      <c r="F161">
        <v>1051</v>
      </c>
      <c r="G161">
        <v>1011</v>
      </c>
      <c r="H161">
        <v>969</v>
      </c>
      <c r="I161">
        <v>1053</v>
      </c>
      <c r="J161">
        <v>1.07</v>
      </c>
      <c r="K161">
        <v>1.04</v>
      </c>
      <c r="L161">
        <v>1.1000000000000001</v>
      </c>
      <c r="M161">
        <v>1.1299999999999999</v>
      </c>
      <c r="N161">
        <v>1.1100000000000001</v>
      </c>
      <c r="O161">
        <v>1.1499999999999999</v>
      </c>
      <c r="P161" s="12">
        <f t="shared" si="623"/>
        <v>1000.2857142857143</v>
      </c>
      <c r="Q161" s="15">
        <f t="shared" si="638"/>
        <v>1.1329103885804916</v>
      </c>
      <c r="R161" s="4">
        <f t="shared" si="631"/>
        <v>555</v>
      </c>
      <c r="S161" s="4">
        <f t="shared" si="632"/>
        <v>1011</v>
      </c>
      <c r="T161" s="7">
        <f t="shared" si="633"/>
        <v>1.0701243715268589</v>
      </c>
      <c r="U161" s="5">
        <v>44055</v>
      </c>
      <c r="V161" s="9" t="str">
        <f t="shared" si="639"/>
        <v>Mittwoch</v>
      </c>
      <c r="W161" s="12">
        <v>1226</v>
      </c>
      <c r="X161" s="15">
        <v>0.88</v>
      </c>
      <c r="Y161" s="15">
        <v>1.04</v>
      </c>
      <c r="Z161" s="4">
        <f t="shared" si="640"/>
        <v>1115.4285714285713</v>
      </c>
      <c r="AA161" s="8">
        <f t="shared" si="641"/>
        <v>1.1453718644565056</v>
      </c>
      <c r="AB161" s="4">
        <f t="shared" si="642"/>
        <v>1122.1700437370625</v>
      </c>
      <c r="AC161" s="8">
        <f t="shared" si="643"/>
        <v>1.1522943092503208</v>
      </c>
      <c r="AD161" s="4">
        <f t="shared" si="644"/>
        <v>1070.2857142857142</v>
      </c>
      <c r="AE161" s="8">
        <f t="shared" si="645"/>
        <v>1.2461743180306053</v>
      </c>
      <c r="AF161" s="4">
        <f t="shared" si="646"/>
        <v>1053.1135939893547</v>
      </c>
      <c r="AG161" s="8">
        <f t="shared" si="647"/>
        <v>1.226180165988936</v>
      </c>
      <c r="AH161" s="4">
        <f t="shared" si="648"/>
        <v>1322</v>
      </c>
      <c r="AI161" s="8">
        <f t="shared" si="649"/>
        <v>1.1409197386265564</v>
      </c>
      <c r="AJ161" s="15">
        <f t="shared" si="650"/>
        <v>5.9999999999999831E-2</v>
      </c>
      <c r="AK161" s="15">
        <f>ABS(M161-$M161)</f>
        <v>0</v>
      </c>
      <c r="AL161" s="15">
        <f t="shared" si="652"/>
        <v>1.5371864456505735E-2</v>
      </c>
      <c r="AM161" s="15">
        <f t="shared" si="653"/>
        <v>2.2294309250320943E-2</v>
      </c>
      <c r="AN161" s="15">
        <f t="shared" si="654"/>
        <v>0.24999999999999989</v>
      </c>
      <c r="AO161" s="15">
        <f t="shared" si="655"/>
        <v>9.6180165988936084E-2</v>
      </c>
      <c r="AP161" s="15">
        <f t="shared" si="656"/>
        <v>5</v>
      </c>
      <c r="AQ161" s="15">
        <f t="shared" si="657"/>
        <v>5.7142857142856656</v>
      </c>
      <c r="AR161" s="15">
        <f t="shared" si="658"/>
        <v>109.42857142857133</v>
      </c>
      <c r="AS161" s="15">
        <f t="shared" si="659"/>
        <v>116.17004373706254</v>
      </c>
    </row>
    <row r="162" spans="1:45" x14ac:dyDescent="0.4">
      <c r="A162" s="10">
        <v>44052</v>
      </c>
      <c r="B162" s="30">
        <v>160</v>
      </c>
      <c r="C162" s="11" t="str">
        <f t="shared" si="637"/>
        <v>Sonntag</v>
      </c>
      <c r="D162">
        <v>1039</v>
      </c>
      <c r="E162">
        <v>1000</v>
      </c>
      <c r="F162">
        <v>1089</v>
      </c>
      <c r="G162">
        <v>1024</v>
      </c>
      <c r="H162">
        <v>982</v>
      </c>
      <c r="I162">
        <v>1069</v>
      </c>
      <c r="J162">
        <v>1.04</v>
      </c>
      <c r="K162">
        <v>1.01</v>
      </c>
      <c r="L162">
        <v>1.07</v>
      </c>
      <c r="M162">
        <v>1.1399999999999999</v>
      </c>
      <c r="N162">
        <v>1.1200000000000001</v>
      </c>
      <c r="O162">
        <v>1.1599999999999999</v>
      </c>
      <c r="P162" s="12">
        <f t="shared" si="623"/>
        <v>1020.4285714285714</v>
      </c>
      <c r="Q162" s="15">
        <f t="shared" si="638"/>
        <v>1.1402811735941321</v>
      </c>
      <c r="R162" s="4">
        <f t="shared" si="631"/>
        <v>436</v>
      </c>
      <c r="S162" s="4">
        <f t="shared" si="632"/>
        <v>1024</v>
      </c>
      <c r="T162" s="7">
        <f t="shared" si="633"/>
        <v>1.0382762991128009</v>
      </c>
      <c r="U162" s="5">
        <v>44056</v>
      </c>
      <c r="V162" s="9" t="str">
        <f t="shared" si="639"/>
        <v>Donnerstag</v>
      </c>
      <c r="W162" s="12">
        <v>1445</v>
      </c>
      <c r="X162" s="15">
        <v>0.91</v>
      </c>
      <c r="Y162" s="15">
        <v>1.06</v>
      </c>
      <c r="Z162" s="4">
        <f t="shared" si="640"/>
        <v>1163</v>
      </c>
      <c r="AA162" s="8">
        <f t="shared" si="641"/>
        <v>1.1626678091973721</v>
      </c>
      <c r="AB162" s="4">
        <f t="shared" si="642"/>
        <v>1126.6655276840011</v>
      </c>
      <c r="AC162" s="8">
        <f t="shared" si="643"/>
        <v>1.1263437151939455</v>
      </c>
      <c r="AD162" s="4">
        <f t="shared" si="644"/>
        <v>1080.2857142857142</v>
      </c>
      <c r="AE162" s="8">
        <f t="shared" si="645"/>
        <v>1.1639218100661843</v>
      </c>
      <c r="AF162" s="4">
        <f t="shared" si="646"/>
        <v>1096.9799044444906</v>
      </c>
      <c r="AG162" s="8">
        <f t="shared" si="647"/>
        <v>1.1819084702341749</v>
      </c>
      <c r="AH162" s="4">
        <f t="shared" si="648"/>
        <v>1344.4285714285713</v>
      </c>
      <c r="AI162" s="8">
        <f t="shared" si="649"/>
        <v>1.1210244192972008</v>
      </c>
      <c r="AJ162" s="15">
        <f t="shared" si="650"/>
        <v>9.9999999999999867E-2</v>
      </c>
      <c r="AK162" s="15">
        <f t="shared" ref="AK162" si="660">ABS(M162-$M162)</f>
        <v>0</v>
      </c>
      <c r="AL162" s="15">
        <f t="shared" si="652"/>
        <v>2.2667809197372213E-2</v>
      </c>
      <c r="AM162" s="15">
        <f t="shared" si="653"/>
        <v>1.3656284806054408E-2</v>
      </c>
      <c r="AN162" s="15">
        <f t="shared" si="654"/>
        <v>0.22999999999999987</v>
      </c>
      <c r="AO162" s="15">
        <f t="shared" si="655"/>
        <v>4.1908470234174988E-2</v>
      </c>
      <c r="AP162" s="15">
        <f t="shared" si="656"/>
        <v>15</v>
      </c>
      <c r="AQ162" s="15">
        <f t="shared" si="657"/>
        <v>18.571428571428555</v>
      </c>
      <c r="AR162" s="15">
        <f t="shared" si="658"/>
        <v>124</v>
      </c>
      <c r="AS162" s="15">
        <f t="shared" si="659"/>
        <v>87.665527684001063</v>
      </c>
    </row>
    <row r="163" spans="1:45" x14ac:dyDescent="0.4">
      <c r="A163" s="10">
        <v>44053</v>
      </c>
      <c r="B163" s="30">
        <v>161</v>
      </c>
      <c r="C163" s="11" t="str">
        <f t="shared" si="637"/>
        <v>Montag</v>
      </c>
      <c r="D163">
        <v>1401</v>
      </c>
      <c r="E163">
        <v>1358</v>
      </c>
      <c r="F163">
        <v>1449</v>
      </c>
      <c r="G163">
        <v>1124</v>
      </c>
      <c r="H163">
        <v>1083</v>
      </c>
      <c r="I163">
        <v>1170</v>
      </c>
      <c r="J163">
        <v>1.1100000000000001</v>
      </c>
      <c r="K163">
        <v>1.08</v>
      </c>
      <c r="L163">
        <v>1.1399999999999999</v>
      </c>
      <c r="M163">
        <v>1.1499999999999999</v>
      </c>
      <c r="N163">
        <v>1.1299999999999999</v>
      </c>
      <c r="O163">
        <v>1.17</v>
      </c>
      <c r="P163" s="12">
        <f t="shared" si="623"/>
        <v>1066</v>
      </c>
      <c r="Q163" s="15">
        <f t="shared" si="638"/>
        <v>1.1453718644565056</v>
      </c>
      <c r="R163" s="4">
        <f t="shared" si="631"/>
        <v>966</v>
      </c>
      <c r="S163" s="4">
        <f t="shared" si="632"/>
        <v>1124</v>
      </c>
      <c r="T163" s="7">
        <f t="shared" si="633"/>
        <v>1.1106719367588933</v>
      </c>
      <c r="U163" s="5">
        <v>44057</v>
      </c>
      <c r="V163" s="9" t="str">
        <f t="shared" si="639"/>
        <v>Freitag</v>
      </c>
      <c r="W163" s="12">
        <v>1449</v>
      </c>
      <c r="X163" s="15">
        <v>1.08</v>
      </c>
      <c r="Y163" s="15">
        <v>1.1399999999999999</v>
      </c>
      <c r="Z163" s="4">
        <f t="shared" si="640"/>
        <v>1213</v>
      </c>
      <c r="AA163" s="8">
        <f t="shared" si="641"/>
        <v>1.1887162256754864</v>
      </c>
      <c r="AB163" s="4">
        <f t="shared" si="642"/>
        <v>1175.4291007613479</v>
      </c>
      <c r="AC163" s="8">
        <f t="shared" si="643"/>
        <v>1.151897480796505</v>
      </c>
      <c r="AD163" s="4">
        <f t="shared" si="644"/>
        <v>1098.1428571428571</v>
      </c>
      <c r="AE163" s="8">
        <f t="shared" si="645"/>
        <v>1.1145425547339423</v>
      </c>
      <c r="AF163" s="4">
        <f t="shared" si="646"/>
        <v>1151.0181077692052</v>
      </c>
      <c r="AG163" s="8">
        <f t="shared" si="647"/>
        <v>1.1682074459017597</v>
      </c>
      <c r="AH163" s="4">
        <f t="shared" si="648"/>
        <v>1365.8571428571429</v>
      </c>
      <c r="AI163" s="8">
        <f t="shared" si="649"/>
        <v>1.1044241654152709</v>
      </c>
      <c r="AJ163" s="15">
        <f t="shared" si="650"/>
        <v>3.9999999999999813E-2</v>
      </c>
      <c r="AK163" s="15">
        <f>ABS(M163-$M163)</f>
        <v>0</v>
      </c>
      <c r="AL163" s="15">
        <f t="shared" si="652"/>
        <v>3.8716225675486493E-2</v>
      </c>
      <c r="AM163" s="15">
        <f t="shared" si="653"/>
        <v>1.897480796505091E-3</v>
      </c>
      <c r="AN163" s="15">
        <f t="shared" si="654"/>
        <v>6.999999999999984E-2</v>
      </c>
      <c r="AO163" s="15">
        <f t="shared" si="655"/>
        <v>1.8207445901759822E-2</v>
      </c>
      <c r="AP163" s="15">
        <f t="shared" si="656"/>
        <v>277</v>
      </c>
      <c r="AQ163" s="15">
        <f t="shared" si="657"/>
        <v>335</v>
      </c>
      <c r="AR163" s="15">
        <f t="shared" si="658"/>
        <v>188</v>
      </c>
      <c r="AS163" s="15">
        <f t="shared" si="659"/>
        <v>225.57089923865215</v>
      </c>
    </row>
    <row r="164" spans="1:45" x14ac:dyDescent="0.4">
      <c r="A164" s="10">
        <v>44054</v>
      </c>
      <c r="B164" s="30">
        <v>162</v>
      </c>
      <c r="C164" s="11" t="str">
        <f t="shared" si="637"/>
        <v>Dienstag</v>
      </c>
      <c r="D164">
        <v>1324</v>
      </c>
      <c r="E164">
        <v>1273</v>
      </c>
      <c r="F164">
        <v>1372</v>
      </c>
      <c r="G164">
        <v>1193</v>
      </c>
      <c r="H164">
        <v>1150</v>
      </c>
      <c r="I164">
        <v>1240</v>
      </c>
      <c r="J164">
        <v>1.19</v>
      </c>
      <c r="K164">
        <v>1.1599999999999999</v>
      </c>
      <c r="L164">
        <v>1.23</v>
      </c>
      <c r="M164">
        <v>1.1599999999999999</v>
      </c>
      <c r="N164">
        <v>1.1499999999999999</v>
      </c>
      <c r="O164">
        <v>1.18</v>
      </c>
      <c r="P164" s="12">
        <f t="shared" si="623"/>
        <v>1115.4285714285713</v>
      </c>
      <c r="Q164" s="15">
        <f t="shared" si="638"/>
        <v>1.1626678091973721</v>
      </c>
      <c r="R164" s="4">
        <f t="shared" si="631"/>
        <v>1226</v>
      </c>
      <c r="S164" s="4">
        <f t="shared" si="632"/>
        <v>1192.5</v>
      </c>
      <c r="T164" s="7">
        <f t="shared" si="633"/>
        <v>1.1877490039840637</v>
      </c>
      <c r="U164" s="5">
        <v>44058</v>
      </c>
      <c r="V164" s="9" t="str">
        <f t="shared" si="639"/>
        <v>Samstag</v>
      </c>
      <c r="W164" s="12">
        <v>1415</v>
      </c>
      <c r="X164" s="15">
        <v>1.29</v>
      </c>
      <c r="Y164" s="15">
        <v>1.23</v>
      </c>
      <c r="Z164" s="4">
        <f t="shared" ref="Z164:Z165" si="661">AVERAGE(D161:D167)</f>
        <v>1251.2857142857142</v>
      </c>
      <c r="AA164" s="8">
        <f t="shared" ref="AA164:AA165" si="662">Z164/Z160</f>
        <v>1.1738139908871617</v>
      </c>
      <c r="AB164" s="4">
        <f t="shared" ref="AB164:AB165" si="663">AVERAGE(D161:D164,AA161^1.75*D158,AA161^1.75*D159,AA161^1.75*D160)</f>
        <v>1231.7876351671391</v>
      </c>
      <c r="AC164" s="8">
        <f t="shared" ref="AC164:AC165" si="664">AB164/Z160</f>
        <v>1.1555231099128884</v>
      </c>
      <c r="AD164" s="4">
        <f t="shared" ref="AD164:AD165" si="665">AVERAGE(W161:W167)</f>
        <v>1158.7142857142858</v>
      </c>
      <c r="AE164" s="8">
        <f t="shared" ref="AE164:AE165" si="666">AD164/AD160</f>
        <v>1.1266842617030144</v>
      </c>
      <c r="AF164" s="4">
        <f t="shared" ref="AF164:AF165" si="667">AVERAGE(W161:W164,AE161^1.75*W158,AE161^1.75*W159,AE161^1.75*W160)</f>
        <v>1201.6327723817794</v>
      </c>
      <c r="AG164" s="8">
        <f t="shared" ref="AG164:AG165" si="668">AF164/AD160</f>
        <v>1.1684163643106622</v>
      </c>
      <c r="AH164" s="4">
        <f t="shared" ref="AH164:AH165" si="669">AD171</f>
        <v>1349.8571428571429</v>
      </c>
      <c r="AI164" s="8">
        <f t="shared" ref="AI164:AI165" si="670">AH164/AH160</f>
        <v>1.0942675159235669</v>
      </c>
      <c r="AJ164" s="15">
        <f t="shared" ref="AJ164:AJ165" si="671">ABS(J164-$M164)</f>
        <v>3.0000000000000027E-2</v>
      </c>
      <c r="AK164" s="15">
        <f t="shared" ref="AK164" si="672">ABS(M164-$M164)</f>
        <v>0</v>
      </c>
      <c r="AL164" s="15">
        <f t="shared" ref="AL164:AL165" si="673">ABS(AA164-$M164)</f>
        <v>1.3813990887161731E-2</v>
      </c>
      <c r="AM164" s="15">
        <f t="shared" ref="AM164:AM165" si="674">ABS(AC164-$M164)</f>
        <v>4.4768900871114958E-3</v>
      </c>
      <c r="AN164" s="15">
        <f t="shared" ref="AN164:AN165" si="675">ABS(X164-$M164)</f>
        <v>0.13000000000000012</v>
      </c>
      <c r="AO164" s="15">
        <f t="shared" ref="AO164:AO165" si="676">ABS(AG164-$M164)</f>
        <v>8.4163643106622832E-3</v>
      </c>
      <c r="AP164" s="15">
        <f t="shared" ref="AP164:AP165" si="677">ABS(G164-$D164)</f>
        <v>131</v>
      </c>
      <c r="AQ164" s="15">
        <f t="shared" ref="AQ164:AQ165" si="678">ABS(P164-$D164)</f>
        <v>208.57142857142867</v>
      </c>
      <c r="AR164" s="15">
        <f t="shared" ref="AR164:AR165" si="679">ABS(Z164-$D164)</f>
        <v>72.714285714285779</v>
      </c>
      <c r="AS164" s="15">
        <f t="shared" ref="AS164:AS165" si="680">ABS(AB164-$D164)</f>
        <v>92.212364832860885</v>
      </c>
    </row>
    <row r="165" spans="1:45" x14ac:dyDescent="0.4">
      <c r="A165" s="10">
        <v>44055</v>
      </c>
      <c r="B165" s="30">
        <v>163</v>
      </c>
      <c r="C165" s="11" t="str">
        <f t="shared" si="637"/>
        <v>Mittwoch</v>
      </c>
      <c r="D165">
        <v>1320</v>
      </c>
      <c r="E165">
        <v>1271</v>
      </c>
      <c r="F165">
        <v>1368</v>
      </c>
      <c r="G165">
        <v>1271</v>
      </c>
      <c r="H165">
        <v>1225</v>
      </c>
      <c r="I165">
        <v>1319</v>
      </c>
      <c r="J165">
        <v>1.26</v>
      </c>
      <c r="K165">
        <v>1.22</v>
      </c>
      <c r="L165">
        <v>1.29</v>
      </c>
      <c r="M165">
        <v>1.19</v>
      </c>
      <c r="N165">
        <v>1.17</v>
      </c>
      <c r="O165">
        <v>1.21</v>
      </c>
      <c r="P165" s="12">
        <f t="shared" si="623"/>
        <v>1163</v>
      </c>
      <c r="Q165" s="15">
        <f t="shared" si="638"/>
        <v>1.1887162256754864</v>
      </c>
      <c r="R165" s="4">
        <f t="shared" si="631"/>
        <v>1445</v>
      </c>
      <c r="S165" s="4">
        <f t="shared" si="632"/>
        <v>1271</v>
      </c>
      <c r="T165" s="7">
        <f t="shared" si="633"/>
        <v>1.2571711177052423</v>
      </c>
      <c r="U165" s="5">
        <v>44059</v>
      </c>
      <c r="V165" s="9" t="str">
        <f t="shared" si="639"/>
        <v>Sonntag</v>
      </c>
      <c r="W165" s="12">
        <v>625</v>
      </c>
      <c r="X165" s="15">
        <v>1.21</v>
      </c>
      <c r="Y165" s="15">
        <v>1.1299999999999999</v>
      </c>
      <c r="Z165" s="4">
        <f t="shared" si="661"/>
        <v>1280.4285714285713</v>
      </c>
      <c r="AA165" s="8">
        <f t="shared" si="662"/>
        <v>1.1479252049180328</v>
      </c>
      <c r="AB165" s="4">
        <f t="shared" si="663"/>
        <v>1294.8044522117166</v>
      </c>
      <c r="AC165" s="8">
        <f t="shared" si="664"/>
        <v>1.1608134177102993</v>
      </c>
      <c r="AD165" s="4">
        <f t="shared" si="665"/>
        <v>1199.2857142857142</v>
      </c>
      <c r="AE165" s="8">
        <f t="shared" si="666"/>
        <v>1.1205285638013882</v>
      </c>
      <c r="AF165" s="4">
        <f t="shared" si="667"/>
        <v>1194.516414041909</v>
      </c>
      <c r="AG165" s="8">
        <f t="shared" si="668"/>
        <v>1.1160724637337645</v>
      </c>
      <c r="AH165" s="4">
        <f t="shared" si="669"/>
        <v>1359.2857142857142</v>
      </c>
      <c r="AI165" s="8">
        <f t="shared" si="670"/>
        <v>1.0282040198832936</v>
      </c>
      <c r="AJ165" s="15">
        <f t="shared" si="671"/>
        <v>7.0000000000000062E-2</v>
      </c>
      <c r="AK165" s="15">
        <f>ABS(M165-$M165)</f>
        <v>0</v>
      </c>
      <c r="AL165" s="15">
        <f t="shared" si="673"/>
        <v>4.2074795081967098E-2</v>
      </c>
      <c r="AM165" s="15">
        <f t="shared" si="674"/>
        <v>2.9186582289700613E-2</v>
      </c>
      <c r="AN165" s="15">
        <f t="shared" si="675"/>
        <v>2.0000000000000018E-2</v>
      </c>
      <c r="AO165" s="15">
        <f t="shared" si="676"/>
        <v>7.3927536266235494E-2</v>
      </c>
      <c r="AP165" s="15">
        <f t="shared" si="677"/>
        <v>49</v>
      </c>
      <c r="AQ165" s="15">
        <f t="shared" si="678"/>
        <v>157</v>
      </c>
      <c r="AR165" s="15">
        <f t="shared" si="679"/>
        <v>39.571428571428669</v>
      </c>
      <c r="AS165" s="15">
        <f t="shared" si="680"/>
        <v>25.19554778828342</v>
      </c>
    </row>
    <row r="166" spans="1:45" x14ac:dyDescent="0.4">
      <c r="A166" s="10">
        <v>44056</v>
      </c>
      <c r="B166" s="30">
        <v>164</v>
      </c>
      <c r="C166" s="11" t="str">
        <f t="shared" si="637"/>
        <v>Donnerstag</v>
      </c>
      <c r="D166">
        <v>1351</v>
      </c>
      <c r="E166">
        <v>1298</v>
      </c>
      <c r="F166">
        <v>1410</v>
      </c>
      <c r="G166">
        <v>1349</v>
      </c>
      <c r="H166">
        <v>1300</v>
      </c>
      <c r="I166">
        <v>1400</v>
      </c>
      <c r="J166">
        <v>1.32</v>
      </c>
      <c r="K166">
        <v>1.28</v>
      </c>
      <c r="L166">
        <v>1.35</v>
      </c>
      <c r="M166">
        <v>1.17</v>
      </c>
      <c r="N166">
        <v>1.1599999999999999</v>
      </c>
      <c r="O166">
        <v>1.19</v>
      </c>
      <c r="P166" s="12">
        <f t="shared" si="623"/>
        <v>1213</v>
      </c>
      <c r="Q166" s="15">
        <f t="shared" si="638"/>
        <v>1.1738139908871617</v>
      </c>
      <c r="R166" s="4">
        <f t="shared" si="631"/>
        <v>1449</v>
      </c>
      <c r="S166" s="4">
        <f t="shared" si="632"/>
        <v>1349</v>
      </c>
      <c r="T166" s="7">
        <f t="shared" si="633"/>
        <v>1.3173828125</v>
      </c>
      <c r="U166" s="5">
        <v>44060</v>
      </c>
      <c r="V166" s="9" t="str">
        <f t="shared" si="639"/>
        <v>Montag</v>
      </c>
      <c r="W166" s="12">
        <v>561</v>
      </c>
      <c r="X166" s="15">
        <v>1.1100000000000001</v>
      </c>
      <c r="Y166" s="15">
        <v>1.04</v>
      </c>
      <c r="Z166" s="4">
        <f t="shared" ref="Z166:Z168" si="681">AVERAGE(D163:D169)</f>
        <v>1300</v>
      </c>
      <c r="AA166" s="8">
        <f t="shared" ref="AA166:AA168" si="682">Z166/Z162</f>
        <v>1.1177987962166811</v>
      </c>
      <c r="AB166" s="4">
        <f t="shared" ref="AB166:AB168" si="683">AVERAGE(D163:D166,AA163^1.75*D160,AA163^1.75*D161,AA163^1.75*D162)</f>
        <v>1369.1990855431825</v>
      </c>
      <c r="AC166" s="8">
        <f t="shared" ref="AC166:AC168" si="684">AB166/Z162</f>
        <v>1.1772992996931921</v>
      </c>
      <c r="AD166" s="4">
        <f t="shared" ref="AD166:AD168" si="685">AVERAGE(W163:W169)</f>
        <v>1236.7142857142858</v>
      </c>
      <c r="AE166" s="8">
        <f t="shared" ref="AE166:AE168" si="686">AD166/AD162</f>
        <v>1.1448029621793179</v>
      </c>
      <c r="AF166" s="4">
        <f t="shared" ref="AF166:AF168" si="687">AVERAGE(W163:W166,AE163^1.75*W160,AE163^1.75*W161,AE163^1.75*W162)</f>
        <v>1206.7229376015232</v>
      </c>
      <c r="AG166" s="8">
        <f t="shared" ref="AG166:AG168" si="688">AF166/AD162</f>
        <v>1.1170405399643828</v>
      </c>
      <c r="AH166" s="4">
        <f t="shared" ref="AH166:AH168" si="689">AD173</f>
        <v>1330.7142857142858</v>
      </c>
      <c r="AI166" s="8">
        <f t="shared" ref="AI166:AI168" si="690">AH166/AH162</f>
        <v>0.9897991711826587</v>
      </c>
      <c r="AJ166" s="15">
        <f t="shared" ref="AJ166:AJ168" si="691">ABS(J166-$M166)</f>
        <v>0.15000000000000013</v>
      </c>
      <c r="AK166" s="15">
        <f>ABS(M166-$M166)</f>
        <v>0</v>
      </c>
      <c r="AL166" s="15">
        <f t="shared" ref="AL166:AL168" si="692">ABS(AA166-$M166)</f>
        <v>5.2201203783318828E-2</v>
      </c>
      <c r="AM166" s="15">
        <f t="shared" ref="AM166:AM168" si="693">ABS(AC166-$M166)</f>
        <v>7.2992996931922072E-3</v>
      </c>
      <c r="AN166" s="15">
        <f t="shared" ref="AN166:AN168" si="694">ABS(X166-$M166)</f>
        <v>5.9999999999999831E-2</v>
      </c>
      <c r="AO166" s="15">
        <f t="shared" ref="AO166:AO168" si="695">ABS(AG166-$M166)</f>
        <v>5.2959460035617134E-2</v>
      </c>
      <c r="AP166" s="15">
        <f t="shared" ref="AP166:AP168" si="696">ABS(G166-$D166)</f>
        <v>2</v>
      </c>
      <c r="AQ166" s="15">
        <f t="shared" ref="AQ166:AQ168" si="697">ABS(P166-$D166)</f>
        <v>138</v>
      </c>
      <c r="AR166" s="15">
        <f t="shared" ref="AR166:AR168" si="698">ABS(Z166-$D166)</f>
        <v>51</v>
      </c>
      <c r="AS166" s="15">
        <f t="shared" ref="AS166:AS168" si="699">ABS(AB166-$D166)</f>
        <v>18.199085543182491</v>
      </c>
    </row>
    <row r="167" spans="1:45" x14ac:dyDescent="0.4">
      <c r="A167" s="10">
        <v>44057</v>
      </c>
      <c r="B167" s="30">
        <v>165</v>
      </c>
      <c r="C167" s="11" t="str">
        <f t="shared" ref="C167:C169" si="700">TEXT(A167,"TTTT")</f>
        <v>Freitag</v>
      </c>
      <c r="D167">
        <v>1318</v>
      </c>
      <c r="E167">
        <v>1264</v>
      </c>
      <c r="F167">
        <v>1367</v>
      </c>
      <c r="G167">
        <v>1328</v>
      </c>
      <c r="H167">
        <v>1276</v>
      </c>
      <c r="I167">
        <v>1379</v>
      </c>
      <c r="J167">
        <v>1.18</v>
      </c>
      <c r="K167">
        <v>1.1499999999999999</v>
      </c>
      <c r="L167">
        <v>1.21</v>
      </c>
      <c r="M167">
        <v>1.1499999999999999</v>
      </c>
      <c r="N167">
        <v>1.1299999999999999</v>
      </c>
      <c r="O167">
        <v>1.17</v>
      </c>
      <c r="P167" s="12">
        <f t="shared" si="623"/>
        <v>1251.2857142857142</v>
      </c>
      <c r="Q167" s="15">
        <f t="shared" si="638"/>
        <v>1.1479252049180328</v>
      </c>
      <c r="R167" s="4">
        <f t="shared" si="631"/>
        <v>1415</v>
      </c>
      <c r="S167" s="4">
        <f t="shared" si="632"/>
        <v>1328.25</v>
      </c>
      <c r="T167" s="7">
        <f t="shared" si="633"/>
        <v>1.1817170818505338</v>
      </c>
      <c r="U167" s="5">
        <v>44061</v>
      </c>
      <c r="V167" s="9" t="str">
        <f t="shared" ref="V167:V169" si="701">TEXT(U167,"TTTT")</f>
        <v>Dienstag</v>
      </c>
      <c r="W167" s="12">
        <v>1390</v>
      </c>
      <c r="X167" s="15">
        <v>1.06</v>
      </c>
      <c r="Y167" s="15">
        <v>1.05</v>
      </c>
      <c r="Z167" s="4">
        <f t="shared" si="681"/>
        <v>1302.1428571428571</v>
      </c>
      <c r="AA167" s="8">
        <f t="shared" si="682"/>
        <v>1.0734895771993875</v>
      </c>
      <c r="AB167" s="4">
        <f t="shared" si="683"/>
        <v>1410.652365314138</v>
      </c>
      <c r="AC167" s="8">
        <f t="shared" si="684"/>
        <v>1.1629450662111607</v>
      </c>
      <c r="AD167" s="4">
        <f t="shared" si="685"/>
        <v>1233.5714285714287</v>
      </c>
      <c r="AE167" s="8">
        <f t="shared" si="686"/>
        <v>1.1233250943150774</v>
      </c>
      <c r="AF167" s="4">
        <f t="shared" si="687"/>
        <v>1295.334974413546</v>
      </c>
      <c r="AG167" s="8">
        <f t="shared" si="688"/>
        <v>1.179568729139433</v>
      </c>
      <c r="AH167" s="4">
        <f t="shared" si="689"/>
        <v>1351.2857142857142</v>
      </c>
      <c r="AI167" s="8">
        <f t="shared" si="690"/>
        <v>0.98933165986821459</v>
      </c>
      <c r="AJ167" s="15">
        <f t="shared" si="691"/>
        <v>3.0000000000000027E-2</v>
      </c>
      <c r="AK167" s="15">
        <f t="shared" ref="AK167" si="702">ABS(M167-$M167)</f>
        <v>0</v>
      </c>
      <c r="AL167" s="15">
        <f t="shared" si="692"/>
        <v>7.6510422800612377E-2</v>
      </c>
      <c r="AM167" s="15">
        <f t="shared" si="693"/>
        <v>1.2945066211160761E-2</v>
      </c>
      <c r="AN167" s="15">
        <f t="shared" si="694"/>
        <v>8.9999999999999858E-2</v>
      </c>
      <c r="AO167" s="15">
        <f t="shared" si="695"/>
        <v>2.9568729139433092E-2</v>
      </c>
      <c r="AP167" s="15">
        <f t="shared" si="696"/>
        <v>10</v>
      </c>
      <c r="AQ167" s="15">
        <f t="shared" si="697"/>
        <v>66.714285714285779</v>
      </c>
      <c r="AR167" s="15">
        <f t="shared" si="698"/>
        <v>15.85714285714289</v>
      </c>
      <c r="AS167" s="15">
        <f t="shared" si="699"/>
        <v>92.652365314138024</v>
      </c>
    </row>
    <row r="168" spans="1:45" x14ac:dyDescent="0.4">
      <c r="A168" s="10">
        <v>44058</v>
      </c>
      <c r="B168" s="30">
        <v>166</v>
      </c>
      <c r="C168" s="11" t="str">
        <f t="shared" si="700"/>
        <v>Samstag</v>
      </c>
      <c r="D168">
        <v>1210</v>
      </c>
      <c r="E168">
        <v>1163</v>
      </c>
      <c r="F168">
        <v>1261</v>
      </c>
      <c r="G168">
        <v>1300</v>
      </c>
      <c r="H168">
        <v>1249</v>
      </c>
      <c r="I168">
        <v>1351</v>
      </c>
      <c r="J168">
        <v>1.0900000000000001</v>
      </c>
      <c r="K168">
        <v>1.06</v>
      </c>
      <c r="L168">
        <v>1.1200000000000001</v>
      </c>
      <c r="M168">
        <v>1.1200000000000001</v>
      </c>
      <c r="N168">
        <v>1.1000000000000001</v>
      </c>
      <c r="O168">
        <v>1.1299999999999999</v>
      </c>
      <c r="P168" s="12">
        <f t="shared" ref="P168:P170" si="703">AVERAGE(D162:D168)</f>
        <v>1280.4285714285713</v>
      </c>
      <c r="Q168" s="15">
        <f t="shared" si="638"/>
        <v>1.1177987962166811</v>
      </c>
      <c r="R168" s="4">
        <f t="shared" si="631"/>
        <v>625</v>
      </c>
      <c r="S168" s="4">
        <f t="shared" si="632"/>
        <v>1299.75</v>
      </c>
      <c r="T168" s="7">
        <f t="shared" si="633"/>
        <v>1.0899371069182391</v>
      </c>
      <c r="U168" s="5">
        <v>44062</v>
      </c>
      <c r="V168" s="9" t="str">
        <f t="shared" si="701"/>
        <v>Mittwoch</v>
      </c>
      <c r="W168" s="12">
        <v>1510</v>
      </c>
      <c r="X168" s="15">
        <v>1.03</v>
      </c>
      <c r="Y168" s="15">
        <v>1.08</v>
      </c>
      <c r="Z168" s="4">
        <f t="shared" si="681"/>
        <v>1321.2857142857142</v>
      </c>
      <c r="AA168" s="8">
        <f t="shared" si="682"/>
        <v>1.0559424591848385</v>
      </c>
      <c r="AB168" s="4">
        <f t="shared" si="683"/>
        <v>1427.2566970287423</v>
      </c>
      <c r="AC168" s="8">
        <f t="shared" si="684"/>
        <v>1.1406321359973965</v>
      </c>
      <c r="AD168" s="4">
        <f t="shared" si="685"/>
        <v>1322</v>
      </c>
      <c r="AE168" s="8">
        <f t="shared" si="686"/>
        <v>1.1409197386265564</v>
      </c>
      <c r="AF168" s="4">
        <f t="shared" si="687"/>
        <v>1334.9367815425649</v>
      </c>
      <c r="AG168" s="8">
        <f t="shared" si="688"/>
        <v>1.1520845112560663</v>
      </c>
      <c r="AH168" s="4">
        <f t="shared" si="689"/>
        <v>1272</v>
      </c>
      <c r="AI168" s="8">
        <f t="shared" si="690"/>
        <v>0.94232193882950577</v>
      </c>
      <c r="AJ168" s="15">
        <f t="shared" si="691"/>
        <v>3.0000000000000027E-2</v>
      </c>
      <c r="AK168" s="15">
        <f>ABS(M168-$M168)</f>
        <v>0</v>
      </c>
      <c r="AL168" s="15">
        <f t="shared" si="692"/>
        <v>6.4057540815161573E-2</v>
      </c>
      <c r="AM168" s="15">
        <f t="shared" si="693"/>
        <v>2.0632135997396439E-2</v>
      </c>
      <c r="AN168" s="15">
        <f t="shared" si="694"/>
        <v>9.000000000000008E-2</v>
      </c>
      <c r="AO168" s="15">
        <f t="shared" si="695"/>
        <v>3.2084511256066151E-2</v>
      </c>
      <c r="AP168" s="15">
        <f t="shared" si="696"/>
        <v>90</v>
      </c>
      <c r="AQ168" s="15">
        <f t="shared" si="697"/>
        <v>70.428571428571331</v>
      </c>
      <c r="AR168" s="15">
        <f t="shared" si="698"/>
        <v>111.28571428571422</v>
      </c>
      <c r="AS168" s="15">
        <f t="shared" si="699"/>
        <v>217.25669702874234</v>
      </c>
    </row>
    <row r="169" spans="1:45" x14ac:dyDescent="0.4">
      <c r="A169" s="10">
        <v>44059</v>
      </c>
      <c r="B169" s="30">
        <v>167</v>
      </c>
      <c r="C169" s="11" t="str">
        <f t="shared" si="700"/>
        <v>Sonntag</v>
      </c>
      <c r="D169">
        <v>1176</v>
      </c>
      <c r="E169">
        <v>1131</v>
      </c>
      <c r="F169">
        <v>1227</v>
      </c>
      <c r="G169">
        <v>1264</v>
      </c>
      <c r="H169">
        <v>1214</v>
      </c>
      <c r="I169">
        <v>1316</v>
      </c>
      <c r="J169">
        <v>0.99</v>
      </c>
      <c r="K169">
        <v>0.97</v>
      </c>
      <c r="L169">
        <v>1.02</v>
      </c>
      <c r="M169">
        <v>1.07</v>
      </c>
      <c r="N169">
        <v>1.06</v>
      </c>
      <c r="O169">
        <v>1.0900000000000001</v>
      </c>
      <c r="P169" s="12">
        <f t="shared" si="703"/>
        <v>1300</v>
      </c>
      <c r="Q169" s="15">
        <f t="shared" si="638"/>
        <v>1.0734895771993875</v>
      </c>
      <c r="R169" s="4">
        <f t="shared" si="631"/>
        <v>561</v>
      </c>
      <c r="S169" s="4">
        <f t="shared" si="632"/>
        <v>1263.75</v>
      </c>
      <c r="T169" s="7">
        <f t="shared" si="633"/>
        <v>0.99429583005507471</v>
      </c>
      <c r="U169" s="5">
        <v>44063</v>
      </c>
      <c r="V169" s="9" t="str">
        <f t="shared" si="701"/>
        <v>Donnerstag</v>
      </c>
      <c r="W169" s="12">
        <v>1707</v>
      </c>
      <c r="X169" s="15">
        <v>1.04</v>
      </c>
      <c r="Y169" s="15">
        <v>1.1399999999999999</v>
      </c>
      <c r="Z169" s="4">
        <f t="shared" ref="Z169:Z177" si="704">AVERAGE(D166:D172)</f>
        <v>1317.4285714285713</v>
      </c>
      <c r="AA169" s="8">
        <f t="shared" ref="AA169:AA177" si="705">Z169/Z165</f>
        <v>1.028896574807542</v>
      </c>
      <c r="AB169" s="4">
        <f t="shared" ref="AB169:AB177" si="706">AVERAGE(D166:D169,AA166^1.75*D163,AA166^1.75*D164,AA166^1.75*D165)</f>
        <v>1424.336432626571</v>
      </c>
      <c r="AC169" s="8">
        <f t="shared" ref="AC169:AC177" si="707">AB169/Z165</f>
        <v>1.1123903858513888</v>
      </c>
      <c r="AD169" s="4">
        <f t="shared" ref="AD169:AD177" si="708">AVERAGE(W166:W172)</f>
        <v>1344.4285714285713</v>
      </c>
      <c r="AE169" s="8">
        <f t="shared" ref="AE169:AE177" si="709">AD169/AD165</f>
        <v>1.1210244192972008</v>
      </c>
      <c r="AF169" s="4">
        <f t="shared" ref="AF169:AF172" si="710">AVERAGE(W166:W169,AE166^1.75*W163,AE166^1.75*W164,AE166^1.75*W165)</f>
        <v>1369.7978958357962</v>
      </c>
      <c r="AG169" s="8">
        <f t="shared" ref="AG169:AG172" si="711">AF169/AD165</f>
        <v>1.1421781144551011</v>
      </c>
      <c r="AH169" s="4">
        <f t="shared" ref="AH169:AH172" si="712">AD176</f>
        <v>1272.4285714285713</v>
      </c>
      <c r="AI169" s="8">
        <f t="shared" ref="AI169:AI172" si="713">AH169/AH165</f>
        <v>0.93610089332632684</v>
      </c>
      <c r="AJ169" s="15">
        <f t="shared" ref="AJ169:AJ177" si="714">ABS(J169-$M169)</f>
        <v>8.0000000000000071E-2</v>
      </c>
      <c r="AK169" s="15">
        <f>ABS(M169-$M169)</f>
        <v>0</v>
      </c>
      <c r="AL169" s="15">
        <f t="shared" ref="AL169:AL177" si="715">ABS(AA169-$M169)</f>
        <v>4.1103425192458021E-2</v>
      </c>
      <c r="AM169" s="15">
        <f t="shared" ref="AM169:AM177" si="716">ABS(AC169-$M169)</f>
        <v>4.2390385851388768E-2</v>
      </c>
      <c r="AN169" s="15">
        <f t="shared" ref="AN169:AN177" si="717">ABS(X169-$M169)</f>
        <v>3.0000000000000027E-2</v>
      </c>
      <c r="AO169" s="15">
        <f t="shared" ref="AO169:AO177" si="718">ABS(AG169-$M169)</f>
        <v>7.2178114455101028E-2</v>
      </c>
      <c r="AP169" s="15">
        <f t="shared" ref="AP169:AP177" si="719">ABS(G169-$D169)</f>
        <v>88</v>
      </c>
      <c r="AQ169" s="15">
        <f t="shared" ref="AQ169:AQ177" si="720">ABS(P169-$D169)</f>
        <v>124</v>
      </c>
      <c r="AR169" s="15">
        <f t="shared" ref="AR169:AR177" si="721">ABS(Z169-$D169)</f>
        <v>141.42857142857133</v>
      </c>
      <c r="AS169" s="15">
        <f t="shared" ref="AS169:AS177" si="722">ABS(AB169-$D169)</f>
        <v>248.33643262657097</v>
      </c>
    </row>
    <row r="170" spans="1:45" x14ac:dyDescent="0.4">
      <c r="A170" s="10">
        <v>44060</v>
      </c>
      <c r="B170" s="30">
        <v>168</v>
      </c>
      <c r="C170" s="11" t="str">
        <f t="shared" ref="C170:C173" si="723">TEXT(A170,"TTTT")</f>
        <v>Montag</v>
      </c>
      <c r="D170">
        <v>1416</v>
      </c>
      <c r="E170">
        <v>1363</v>
      </c>
      <c r="F170">
        <v>1471</v>
      </c>
      <c r="G170">
        <v>1280</v>
      </c>
      <c r="H170">
        <v>1230</v>
      </c>
      <c r="I170">
        <v>1331</v>
      </c>
      <c r="J170">
        <v>0.95</v>
      </c>
      <c r="K170">
        <v>0.92</v>
      </c>
      <c r="L170">
        <v>0.98</v>
      </c>
      <c r="M170">
        <v>1.06</v>
      </c>
      <c r="N170">
        <v>1.04</v>
      </c>
      <c r="O170">
        <v>1.07</v>
      </c>
      <c r="P170" s="12">
        <f t="shared" si="703"/>
        <v>1302.1428571428571</v>
      </c>
      <c r="Q170" s="15">
        <f t="shared" ref="Q170:Q171" si="724">P171/P167</f>
        <v>1.0559424591848385</v>
      </c>
      <c r="R170" s="4">
        <f t="shared" ref="R170:R173" si="725">W167</f>
        <v>1390</v>
      </c>
      <c r="S170" s="4">
        <f t="shared" ref="S170:S173" si="726">AVERAGE(D167:D170)</f>
        <v>1280</v>
      </c>
      <c r="T170" s="7">
        <f t="shared" ref="T170:T173" si="727">S170/S166</f>
        <v>0.94885100074128981</v>
      </c>
      <c r="U170" s="5">
        <v>44064</v>
      </c>
      <c r="V170" s="9" t="str">
        <f t="shared" ref="V170:V173" si="728">TEXT(U170,"TTTT")</f>
        <v>Freitag</v>
      </c>
      <c r="W170" s="12">
        <v>1427</v>
      </c>
      <c r="X170" s="15">
        <v>1.02</v>
      </c>
      <c r="Y170" s="15">
        <v>1.1200000000000001</v>
      </c>
      <c r="Z170" s="4">
        <f t="shared" si="704"/>
        <v>1286.8571428571429</v>
      </c>
      <c r="AA170" s="8">
        <f t="shared" si="705"/>
        <v>0.98989010989010995</v>
      </c>
      <c r="AB170" s="4">
        <f t="shared" si="706"/>
        <v>1377.551197942694</v>
      </c>
      <c r="AC170" s="8">
        <f t="shared" si="707"/>
        <v>1.0596547676482262</v>
      </c>
      <c r="AD170" s="68">
        <f t="shared" si="708"/>
        <v>1365.8571428571429</v>
      </c>
      <c r="AE170" s="8">
        <f t="shared" si="709"/>
        <v>1.1044241654152709</v>
      </c>
      <c r="AF170" s="4">
        <f t="shared" si="710"/>
        <v>1317.4354883908468</v>
      </c>
      <c r="AG170" s="8">
        <f t="shared" si="711"/>
        <v>1.0652706964001302</v>
      </c>
      <c r="AH170" s="4">
        <f t="shared" si="712"/>
        <v>1258</v>
      </c>
      <c r="AI170" s="8">
        <f t="shared" si="713"/>
        <v>0.9453569511540526</v>
      </c>
      <c r="AJ170" s="15">
        <f t="shared" si="714"/>
        <v>0.1100000000000001</v>
      </c>
      <c r="AK170" s="15">
        <f>ABS(M170-$M170)</f>
        <v>0</v>
      </c>
      <c r="AL170" s="15">
        <f t="shared" si="715"/>
        <v>7.0109890109890105E-2</v>
      </c>
      <c r="AM170" s="15">
        <f t="shared" si="716"/>
        <v>3.4523235177386091E-4</v>
      </c>
      <c r="AN170" s="15">
        <f t="shared" si="717"/>
        <v>4.0000000000000036E-2</v>
      </c>
      <c r="AO170" s="15">
        <f t="shared" si="718"/>
        <v>5.2706964001301149E-3</v>
      </c>
      <c r="AP170" s="15">
        <f t="shared" si="719"/>
        <v>136</v>
      </c>
      <c r="AQ170" s="15">
        <f t="shared" si="720"/>
        <v>113.85714285714289</v>
      </c>
      <c r="AR170" s="15">
        <f t="shared" si="721"/>
        <v>129.14285714285711</v>
      </c>
      <c r="AS170" s="15">
        <f t="shared" si="722"/>
        <v>38.448802057306011</v>
      </c>
    </row>
    <row r="171" spans="1:45" x14ac:dyDescent="0.4">
      <c r="A171" s="10">
        <v>44061</v>
      </c>
      <c r="B171" s="30">
        <v>169</v>
      </c>
      <c r="C171" s="11" t="str">
        <f t="shared" si="723"/>
        <v>Dienstag</v>
      </c>
      <c r="D171">
        <v>1458</v>
      </c>
      <c r="E171">
        <v>1402</v>
      </c>
      <c r="F171">
        <v>1510</v>
      </c>
      <c r="G171">
        <v>1315</v>
      </c>
      <c r="H171">
        <v>1264</v>
      </c>
      <c r="I171">
        <v>1367</v>
      </c>
      <c r="J171">
        <v>0.99</v>
      </c>
      <c r="K171">
        <v>0.96</v>
      </c>
      <c r="L171">
        <v>1.02</v>
      </c>
      <c r="M171">
        <v>1.03</v>
      </c>
      <c r="N171">
        <v>1.01</v>
      </c>
      <c r="O171">
        <v>1.05</v>
      </c>
      <c r="P171" s="12">
        <f t="shared" ref="P171" si="729">AVERAGE(D165:D171)</f>
        <v>1321.2857142857142</v>
      </c>
      <c r="Q171" s="15">
        <f t="shared" si="724"/>
        <v>1.028896574807542</v>
      </c>
      <c r="R171" s="4">
        <f t="shared" si="725"/>
        <v>1510</v>
      </c>
      <c r="S171" s="4">
        <f t="shared" si="726"/>
        <v>1315</v>
      </c>
      <c r="T171" s="7">
        <f t="shared" si="727"/>
        <v>0.99002446828533786</v>
      </c>
      <c r="U171" s="5">
        <v>44065</v>
      </c>
      <c r="V171" s="9" t="str">
        <f t="shared" si="728"/>
        <v>Samstag</v>
      </c>
      <c r="W171" s="12">
        <v>2034</v>
      </c>
      <c r="X171" s="15">
        <v>1.1299999999999999</v>
      </c>
      <c r="Y171" s="15">
        <v>1.1599999999999999</v>
      </c>
      <c r="Z171" s="4">
        <f t="shared" si="704"/>
        <v>1264.5714285714287</v>
      </c>
      <c r="AA171" s="8">
        <f t="shared" si="705"/>
        <v>0.9711464618760286</v>
      </c>
      <c r="AB171" s="4">
        <f t="shared" si="706"/>
        <v>1378.2393258749119</v>
      </c>
      <c r="AC171" s="8">
        <f t="shared" si="707"/>
        <v>1.0584394164700366</v>
      </c>
      <c r="AD171" s="4">
        <f t="shared" si="708"/>
        <v>1349.8571428571429</v>
      </c>
      <c r="AE171" s="8">
        <f t="shared" si="709"/>
        <v>1.0942675159235669</v>
      </c>
      <c r="AF171" s="4">
        <f t="shared" si="710"/>
        <v>1417.4941240656233</v>
      </c>
      <c r="AG171" s="8">
        <f t="shared" si="711"/>
        <v>1.1490977265152706</v>
      </c>
      <c r="AH171" s="4">
        <f t="shared" si="712"/>
        <v>1249.4285714285713</v>
      </c>
      <c r="AI171" s="8">
        <f t="shared" si="713"/>
        <v>0.9246220530711492</v>
      </c>
      <c r="AJ171" s="15">
        <f t="shared" si="714"/>
        <v>4.0000000000000036E-2</v>
      </c>
      <c r="AK171" s="15">
        <f t="shared" ref="AK171" si="730">ABS(M171-$M171)</f>
        <v>0</v>
      </c>
      <c r="AL171" s="15">
        <f t="shared" si="715"/>
        <v>5.8853538123971427E-2</v>
      </c>
      <c r="AM171" s="15">
        <f t="shared" si="716"/>
        <v>2.843941647003656E-2</v>
      </c>
      <c r="AN171" s="15">
        <f t="shared" si="717"/>
        <v>9.9999999999999867E-2</v>
      </c>
      <c r="AO171" s="15">
        <f t="shared" si="718"/>
        <v>0.11909772651527062</v>
      </c>
      <c r="AP171" s="15">
        <f t="shared" si="719"/>
        <v>143</v>
      </c>
      <c r="AQ171" s="15">
        <f t="shared" si="720"/>
        <v>136.71428571428578</v>
      </c>
      <c r="AR171" s="15">
        <f t="shared" si="721"/>
        <v>193.42857142857133</v>
      </c>
      <c r="AS171" s="15">
        <f t="shared" si="722"/>
        <v>79.760674125088144</v>
      </c>
    </row>
    <row r="172" spans="1:45" x14ac:dyDescent="0.4">
      <c r="A172" s="10">
        <v>44062</v>
      </c>
      <c r="B172" s="30">
        <v>170</v>
      </c>
      <c r="C172" s="11" t="str">
        <f t="shared" si="723"/>
        <v>Mittwoch</v>
      </c>
      <c r="D172">
        <v>1293</v>
      </c>
      <c r="E172">
        <v>1243</v>
      </c>
      <c r="F172">
        <v>1350</v>
      </c>
      <c r="G172">
        <v>1336</v>
      </c>
      <c r="H172">
        <v>1284</v>
      </c>
      <c r="I172">
        <v>1389</v>
      </c>
      <c r="J172">
        <v>1.03</v>
      </c>
      <c r="K172">
        <v>1</v>
      </c>
      <c r="L172">
        <v>1.05</v>
      </c>
      <c r="M172">
        <v>0.99</v>
      </c>
      <c r="N172">
        <v>0.97</v>
      </c>
      <c r="O172">
        <v>1.01</v>
      </c>
      <c r="P172" s="12">
        <f t="shared" ref="P172:P174" si="731">AVERAGE(D166:D172)</f>
        <v>1317.4285714285713</v>
      </c>
      <c r="Q172" s="15">
        <f t="shared" ref="Q172:Q174" si="732">P173/P169</f>
        <v>0.98989010989010995</v>
      </c>
      <c r="R172" s="4">
        <f t="shared" si="725"/>
        <v>1707</v>
      </c>
      <c r="S172" s="4">
        <f t="shared" si="726"/>
        <v>1335.75</v>
      </c>
      <c r="T172" s="7">
        <f t="shared" si="727"/>
        <v>1.0276976341604154</v>
      </c>
      <c r="U172" s="5">
        <v>44066</v>
      </c>
      <c r="V172" s="9" t="str">
        <f t="shared" si="728"/>
        <v>Sonntag</v>
      </c>
      <c r="W172" s="12">
        <v>782</v>
      </c>
      <c r="X172" s="15">
        <v>1.08</v>
      </c>
      <c r="Y172" s="15">
        <v>1.07</v>
      </c>
      <c r="Z172" s="4">
        <f t="shared" si="704"/>
        <v>1250.4285714285713</v>
      </c>
      <c r="AA172" s="8">
        <f t="shared" si="705"/>
        <v>0.946372580819548</v>
      </c>
      <c r="AB172" s="4">
        <f t="shared" si="706"/>
        <v>1345.7539574908446</v>
      </c>
      <c r="AC172" s="8">
        <f t="shared" si="707"/>
        <v>1.0185185103725714</v>
      </c>
      <c r="AD172" s="4">
        <f t="shared" si="708"/>
        <v>1359.2857142857142</v>
      </c>
      <c r="AE172" s="8">
        <f t="shared" si="709"/>
        <v>1.0282040198832936</v>
      </c>
      <c r="AF172" s="4">
        <f t="shared" si="710"/>
        <v>1453.8512045105506</v>
      </c>
      <c r="AG172" s="8">
        <f t="shared" si="711"/>
        <v>1.0997361607492819</v>
      </c>
      <c r="AH172" s="4">
        <f t="shared" si="712"/>
        <v>1203.7142857142858</v>
      </c>
      <c r="AI172" s="8">
        <f t="shared" si="713"/>
        <v>0.94631626235399824</v>
      </c>
      <c r="AJ172" s="15">
        <f t="shared" si="714"/>
        <v>4.0000000000000036E-2</v>
      </c>
      <c r="AK172" s="15">
        <f>ABS(M172-$M172)</f>
        <v>0</v>
      </c>
      <c r="AL172" s="15">
        <f t="shared" si="715"/>
        <v>4.3627419180451987E-2</v>
      </c>
      <c r="AM172" s="15">
        <f t="shared" si="716"/>
        <v>2.851851037257136E-2</v>
      </c>
      <c r="AN172" s="15">
        <f t="shared" si="717"/>
        <v>9.000000000000008E-2</v>
      </c>
      <c r="AO172" s="15">
        <f t="shared" si="718"/>
        <v>0.10973616074928194</v>
      </c>
      <c r="AP172" s="15">
        <f t="shared" si="719"/>
        <v>43</v>
      </c>
      <c r="AQ172" s="15">
        <f t="shared" si="720"/>
        <v>24.428571428571331</v>
      </c>
      <c r="AR172" s="15">
        <f t="shared" si="721"/>
        <v>42.571428571428669</v>
      </c>
      <c r="AS172" s="15">
        <f t="shared" si="722"/>
        <v>52.753957490844641</v>
      </c>
    </row>
    <row r="173" spans="1:45" x14ac:dyDescent="0.4">
      <c r="A173" s="10">
        <v>44063</v>
      </c>
      <c r="B173" s="30">
        <v>171</v>
      </c>
      <c r="C173" s="11" t="str">
        <f t="shared" si="723"/>
        <v>Donnerstag</v>
      </c>
      <c r="D173">
        <v>1137</v>
      </c>
      <c r="E173">
        <v>1089</v>
      </c>
      <c r="F173">
        <v>1185</v>
      </c>
      <c r="G173">
        <v>1326</v>
      </c>
      <c r="H173">
        <v>1274</v>
      </c>
      <c r="I173">
        <v>1379</v>
      </c>
      <c r="J173">
        <v>1.05</v>
      </c>
      <c r="K173">
        <v>1.02</v>
      </c>
      <c r="L173">
        <v>1.07</v>
      </c>
      <c r="M173">
        <v>0.97</v>
      </c>
      <c r="N173">
        <v>0.96</v>
      </c>
      <c r="O173">
        <v>0.98</v>
      </c>
      <c r="P173" s="12">
        <f t="shared" si="731"/>
        <v>1286.8571428571429</v>
      </c>
      <c r="Q173" s="15">
        <f t="shared" si="732"/>
        <v>0.9711464618760286</v>
      </c>
      <c r="R173" s="4">
        <f t="shared" si="725"/>
        <v>1427</v>
      </c>
      <c r="S173" s="4">
        <f t="shared" si="726"/>
        <v>1326</v>
      </c>
      <c r="T173" s="7">
        <f t="shared" si="727"/>
        <v>1.0492581602373887</v>
      </c>
      <c r="U173" s="5">
        <v>44067</v>
      </c>
      <c r="V173" s="9" t="str">
        <f t="shared" si="728"/>
        <v>Montag</v>
      </c>
      <c r="W173" s="12">
        <v>711</v>
      </c>
      <c r="X173" s="15">
        <v>0.98</v>
      </c>
      <c r="Y173" s="15">
        <v>0.97</v>
      </c>
      <c r="Z173" s="4">
        <f t="shared" si="704"/>
        <v>1248.2857142857142</v>
      </c>
      <c r="AA173" s="8">
        <f t="shared" si="705"/>
        <v>0.94751680763391888</v>
      </c>
      <c r="AB173" s="4">
        <f t="shared" si="706"/>
        <v>1277.5309069924401</v>
      </c>
      <c r="AC173" s="8">
        <f t="shared" si="707"/>
        <v>0.96971550086175251</v>
      </c>
      <c r="AD173" s="4">
        <f t="shared" si="708"/>
        <v>1330.7142857142858</v>
      </c>
      <c r="AE173" s="8">
        <f t="shared" si="709"/>
        <v>0.9897991711826587</v>
      </c>
      <c r="AF173" s="4">
        <f t="shared" ref="AF173:AF177" si="733">AVERAGE(W170:W173,AE170^1.75*W167,AE170^1.75*W168,AE170^1.75*W169)</f>
        <v>1490.7976508074951</v>
      </c>
      <c r="AG173" s="8">
        <f t="shared" ref="AG173:AG177" si="734">AF173/AD169</f>
        <v>1.1088708485445189</v>
      </c>
      <c r="AH173" s="4">
        <f t="shared" ref="AH173:AH177" si="735">AD180</f>
        <v>1175.7142857142858</v>
      </c>
      <c r="AI173" s="8">
        <f t="shared" ref="AI173:AI177" si="736">AH173/AH169</f>
        <v>0.92399236555518149</v>
      </c>
      <c r="AJ173" s="15">
        <f t="shared" si="714"/>
        <v>8.0000000000000071E-2</v>
      </c>
      <c r="AK173" s="15">
        <f t="shared" ref="AK173:AK174" si="737">ABS(M173-$M173)</f>
        <v>0</v>
      </c>
      <c r="AL173" s="15">
        <f t="shared" si="715"/>
        <v>2.2483192366081095E-2</v>
      </c>
      <c r="AM173" s="15">
        <f t="shared" si="716"/>
        <v>2.8449913824746265E-4</v>
      </c>
      <c r="AN173" s="15">
        <f t="shared" si="717"/>
        <v>1.0000000000000009E-2</v>
      </c>
      <c r="AO173" s="15">
        <f t="shared" si="718"/>
        <v>0.13887084854451892</v>
      </c>
      <c r="AP173" s="15">
        <f t="shared" si="719"/>
        <v>189</v>
      </c>
      <c r="AQ173" s="15">
        <f t="shared" si="720"/>
        <v>149.85714285714289</v>
      </c>
      <c r="AR173" s="15">
        <f t="shared" si="721"/>
        <v>111.28571428571422</v>
      </c>
      <c r="AS173" s="15">
        <f t="shared" si="722"/>
        <v>140.53090699244012</v>
      </c>
    </row>
    <row r="174" spans="1:45" x14ac:dyDescent="0.4">
      <c r="A174" s="10">
        <v>44064</v>
      </c>
      <c r="B174" s="30">
        <v>172</v>
      </c>
      <c r="C174" s="11" t="str">
        <f t="shared" ref="C174:C176" si="738">TEXT(A174,"TTTT")</f>
        <v>Freitag</v>
      </c>
      <c r="D174">
        <v>1162</v>
      </c>
      <c r="E174">
        <v>1121</v>
      </c>
      <c r="F174">
        <v>1204</v>
      </c>
      <c r="G174">
        <v>1263</v>
      </c>
      <c r="H174">
        <v>1214</v>
      </c>
      <c r="I174">
        <v>1312</v>
      </c>
      <c r="J174">
        <v>0.99</v>
      </c>
      <c r="K174">
        <v>0.96</v>
      </c>
      <c r="L174">
        <v>1.01</v>
      </c>
      <c r="M174">
        <v>0.95</v>
      </c>
      <c r="N174">
        <v>0.93</v>
      </c>
      <c r="O174">
        <v>0.96</v>
      </c>
      <c r="P174" s="12">
        <f t="shared" si="731"/>
        <v>1264.5714285714287</v>
      </c>
      <c r="Q174" s="15">
        <f t="shared" si="732"/>
        <v>0.946372580819548</v>
      </c>
      <c r="R174" s="4">
        <f t="shared" ref="R174" si="739">W171</f>
        <v>2034</v>
      </c>
      <c r="S174" s="4">
        <f t="shared" ref="S174" si="740">AVERAGE(D171:D174)</f>
        <v>1262.5</v>
      </c>
      <c r="T174" s="7">
        <f t="shared" ref="T174" si="741">S174/S170</f>
        <v>0.986328125</v>
      </c>
      <c r="U174" s="5">
        <v>44068</v>
      </c>
      <c r="V174" s="9" t="str">
        <f t="shared" ref="V174:V176" si="742">TEXT(U174,"TTTT")</f>
        <v>Dienstag</v>
      </c>
      <c r="W174">
        <v>1278</v>
      </c>
      <c r="X174">
        <v>0.9</v>
      </c>
      <c r="Y174">
        <v>0.92</v>
      </c>
      <c r="Z174" s="4">
        <f t="shared" si="704"/>
        <v>1252.4285714285713</v>
      </c>
      <c r="AA174" s="8">
        <f t="shared" si="705"/>
        <v>0.97324600355239776</v>
      </c>
      <c r="AB174" s="4">
        <f t="shared" si="706"/>
        <v>1237.4436043340149</v>
      </c>
      <c r="AC174" s="8">
        <f t="shared" si="707"/>
        <v>0.96160137992208083</v>
      </c>
      <c r="AD174" s="4">
        <f t="shared" si="708"/>
        <v>1351.2857142857142</v>
      </c>
      <c r="AE174" s="8">
        <f t="shared" si="709"/>
        <v>0.98933165986821459</v>
      </c>
      <c r="AF174" s="4">
        <f t="shared" si="733"/>
        <v>1463.1410963530577</v>
      </c>
      <c r="AG174" s="8">
        <f t="shared" si="734"/>
        <v>1.0712255699687694</v>
      </c>
      <c r="AH174" s="4">
        <f t="shared" si="735"/>
        <v>1158.8571428571429</v>
      </c>
      <c r="AI174" s="8">
        <f t="shared" si="736"/>
        <v>0.92119009766068594</v>
      </c>
      <c r="AJ174" s="15">
        <f t="shared" si="714"/>
        <v>4.0000000000000036E-2</v>
      </c>
      <c r="AK174" s="15">
        <f t="shared" si="737"/>
        <v>0</v>
      </c>
      <c r="AL174" s="15">
        <f t="shared" si="715"/>
        <v>2.3246003552397809E-2</v>
      </c>
      <c r="AM174" s="15">
        <f t="shared" si="716"/>
        <v>1.1601379922080879E-2</v>
      </c>
      <c r="AN174" s="15">
        <f t="shared" si="717"/>
        <v>4.9999999999999933E-2</v>
      </c>
      <c r="AO174" s="15">
        <f t="shared" si="718"/>
        <v>0.12122556996876943</v>
      </c>
      <c r="AP174" s="15">
        <f t="shared" si="719"/>
        <v>101</v>
      </c>
      <c r="AQ174" s="15">
        <f t="shared" si="720"/>
        <v>102.57142857142867</v>
      </c>
      <c r="AR174" s="15">
        <f t="shared" si="721"/>
        <v>90.428571428571331</v>
      </c>
      <c r="AS174" s="15">
        <f t="shared" si="722"/>
        <v>75.443604334014935</v>
      </c>
    </row>
    <row r="175" spans="1:45" x14ac:dyDescent="0.4">
      <c r="A175" s="10">
        <v>44065</v>
      </c>
      <c r="B175" s="30">
        <v>173</v>
      </c>
      <c r="C175" s="11" t="str">
        <f t="shared" si="738"/>
        <v>Samstag</v>
      </c>
      <c r="D175">
        <v>1111</v>
      </c>
      <c r="E175">
        <v>1069</v>
      </c>
      <c r="F175">
        <v>1158</v>
      </c>
      <c r="G175">
        <v>1176</v>
      </c>
      <c r="H175">
        <v>1130</v>
      </c>
      <c r="I175">
        <v>1224</v>
      </c>
      <c r="J175">
        <v>0.89</v>
      </c>
      <c r="K175">
        <v>0.87</v>
      </c>
      <c r="L175">
        <v>0.92</v>
      </c>
      <c r="M175">
        <v>0.95</v>
      </c>
      <c r="N175">
        <v>0.94</v>
      </c>
      <c r="O175">
        <v>0.96</v>
      </c>
      <c r="P175" s="12">
        <f t="shared" ref="P175:P177" si="743">AVERAGE(D169:D175)</f>
        <v>1250.4285714285713</v>
      </c>
      <c r="Q175" s="15">
        <f t="shared" ref="Q175:Q177" si="744">P176/P172</f>
        <v>0.94751680763391888</v>
      </c>
      <c r="R175" s="4">
        <f t="shared" ref="R175:R177" si="745">W172</f>
        <v>782</v>
      </c>
      <c r="S175" s="4">
        <f t="shared" ref="S175:S177" si="746">AVERAGE(D172:D175)</f>
        <v>1175.75</v>
      </c>
      <c r="T175" s="7">
        <f t="shared" ref="T175:T177" si="747">S175/S171</f>
        <v>0.89410646387832704</v>
      </c>
      <c r="U175" s="5">
        <v>44069</v>
      </c>
      <c r="V175" s="9" t="str">
        <f t="shared" si="742"/>
        <v>Mittwoch</v>
      </c>
      <c r="W175">
        <v>1576</v>
      </c>
      <c r="X175">
        <v>0.85</v>
      </c>
      <c r="Y175">
        <v>0.93</v>
      </c>
      <c r="Z175" s="4">
        <f t="shared" si="704"/>
        <v>1235.5714285714287</v>
      </c>
      <c r="AA175" s="8">
        <f t="shared" si="705"/>
        <v>0.97706732941708085</v>
      </c>
      <c r="AB175" s="4">
        <f t="shared" si="706"/>
        <v>1197.2277164767788</v>
      </c>
      <c r="AC175" s="8">
        <f t="shared" si="707"/>
        <v>0.94674582188629131</v>
      </c>
      <c r="AD175" s="4">
        <f t="shared" si="708"/>
        <v>1272</v>
      </c>
      <c r="AE175" s="8">
        <f t="shared" si="709"/>
        <v>0.94232193882950577</v>
      </c>
      <c r="AF175" s="4">
        <f t="shared" si="733"/>
        <v>1396.1098136655764</v>
      </c>
      <c r="AG175" s="8">
        <f t="shared" si="734"/>
        <v>1.0342648635473632</v>
      </c>
      <c r="AH175" s="4">
        <f t="shared" si="735"/>
        <v>1144.4285714285713</v>
      </c>
      <c r="AI175" s="8">
        <f t="shared" si="736"/>
        <v>0.91596158243768577</v>
      </c>
      <c r="AJ175" s="15">
        <f t="shared" si="714"/>
        <v>5.9999999999999942E-2</v>
      </c>
      <c r="AK175" s="15">
        <f>ABS(M175-$M175)</f>
        <v>0</v>
      </c>
      <c r="AL175" s="15">
        <f t="shared" si="715"/>
        <v>2.7067329417080899E-2</v>
      </c>
      <c r="AM175" s="15">
        <f t="shared" si="716"/>
        <v>3.2541781137086501E-3</v>
      </c>
      <c r="AN175" s="15">
        <f t="shared" si="717"/>
        <v>9.9999999999999978E-2</v>
      </c>
      <c r="AO175" s="15">
        <f t="shared" si="718"/>
        <v>8.4264863547363289E-2</v>
      </c>
      <c r="AP175" s="15">
        <f t="shared" si="719"/>
        <v>65</v>
      </c>
      <c r="AQ175" s="15">
        <f t="shared" si="720"/>
        <v>139.42857142857133</v>
      </c>
      <c r="AR175" s="15">
        <f t="shared" si="721"/>
        <v>124.57142857142867</v>
      </c>
      <c r="AS175" s="15">
        <f t="shared" si="722"/>
        <v>86.227716476778824</v>
      </c>
    </row>
    <row r="176" spans="1:45" x14ac:dyDescent="0.4">
      <c r="A176" s="10">
        <v>44066</v>
      </c>
      <c r="B176" s="30">
        <v>174</v>
      </c>
      <c r="C176" s="11" t="str">
        <f t="shared" si="738"/>
        <v>Sonntag</v>
      </c>
      <c r="D176">
        <v>1161</v>
      </c>
      <c r="E176">
        <v>1116</v>
      </c>
      <c r="F176">
        <v>1212</v>
      </c>
      <c r="G176">
        <v>1143</v>
      </c>
      <c r="H176">
        <v>1099</v>
      </c>
      <c r="I176">
        <v>1190</v>
      </c>
      <c r="J176">
        <v>0.86</v>
      </c>
      <c r="K176">
        <v>0.83</v>
      </c>
      <c r="L176">
        <v>0.88</v>
      </c>
      <c r="M176">
        <v>0.97</v>
      </c>
      <c r="N176">
        <v>0.96</v>
      </c>
      <c r="O176">
        <v>0.98</v>
      </c>
      <c r="P176" s="12">
        <f t="shared" si="743"/>
        <v>1248.2857142857142</v>
      </c>
      <c r="Q176" s="15">
        <f t="shared" si="744"/>
        <v>0.97324600355239776</v>
      </c>
      <c r="R176" s="4">
        <f t="shared" si="745"/>
        <v>711</v>
      </c>
      <c r="S176" s="4">
        <f t="shared" si="746"/>
        <v>1142.75</v>
      </c>
      <c r="T176" s="7">
        <f t="shared" si="747"/>
        <v>0.855511884708965</v>
      </c>
      <c r="U176" s="5">
        <v>44070</v>
      </c>
      <c r="V176" s="9" t="str">
        <f t="shared" si="742"/>
        <v>Donnerstag</v>
      </c>
      <c r="W176" s="12">
        <v>1507</v>
      </c>
      <c r="X176" s="15">
        <v>0.83</v>
      </c>
      <c r="Y176" s="15">
        <v>0.94</v>
      </c>
      <c r="Z176" s="4">
        <f t="shared" si="704"/>
        <v>1223.7142857142858</v>
      </c>
      <c r="AA176" s="8">
        <f t="shared" si="705"/>
        <v>0.97863589626413816</v>
      </c>
      <c r="AB176" s="4">
        <f t="shared" si="706"/>
        <v>1194.6921909126443</v>
      </c>
      <c r="AC176" s="8">
        <f t="shared" si="707"/>
        <v>0.95542617804050156</v>
      </c>
      <c r="AD176" s="4">
        <f t="shared" si="708"/>
        <v>1272.4285714285713</v>
      </c>
      <c r="AE176" s="8">
        <f t="shared" si="709"/>
        <v>0.93610089332632684</v>
      </c>
      <c r="AF176" s="4">
        <f t="shared" si="733"/>
        <v>1319.9351837320942</v>
      </c>
      <c r="AG176" s="8">
        <f t="shared" si="734"/>
        <v>0.97105058183128323</v>
      </c>
      <c r="AH176" s="4">
        <f t="shared" si="735"/>
        <v>1173.4285714285713</v>
      </c>
      <c r="AI176" s="8">
        <f t="shared" si="736"/>
        <v>0.97483978162829321</v>
      </c>
      <c r="AJ176" s="15">
        <f t="shared" si="714"/>
        <v>0.10999999999999999</v>
      </c>
      <c r="AK176" s="15">
        <f t="shared" ref="AK176" si="748">ABS(M176-$M176)</f>
        <v>0</v>
      </c>
      <c r="AL176" s="15">
        <f t="shared" si="715"/>
        <v>8.6358962641381876E-3</v>
      </c>
      <c r="AM176" s="15">
        <f t="shared" si="716"/>
        <v>1.4573821959498412E-2</v>
      </c>
      <c r="AN176" s="15">
        <f t="shared" si="717"/>
        <v>0.14000000000000001</v>
      </c>
      <c r="AO176" s="15">
        <f t="shared" si="718"/>
        <v>1.0505818312832593E-3</v>
      </c>
      <c r="AP176" s="15">
        <f t="shared" si="719"/>
        <v>18</v>
      </c>
      <c r="AQ176" s="15">
        <f t="shared" si="720"/>
        <v>87.285714285714221</v>
      </c>
      <c r="AR176" s="15">
        <f t="shared" si="721"/>
        <v>62.714285714285779</v>
      </c>
      <c r="AS176" s="15">
        <f t="shared" si="722"/>
        <v>33.692190912644264</v>
      </c>
    </row>
    <row r="177" spans="1:45" x14ac:dyDescent="0.4">
      <c r="A177" s="10">
        <v>44067</v>
      </c>
      <c r="B177" s="30">
        <v>175</v>
      </c>
      <c r="C177" s="11" t="str">
        <f t="shared" ref="C177:C179" si="749">TEXT(A177,"TTTT")</f>
        <v>Montag</v>
      </c>
      <c r="D177">
        <v>1445</v>
      </c>
      <c r="E177">
        <v>1395</v>
      </c>
      <c r="F177">
        <v>1500</v>
      </c>
      <c r="G177">
        <v>1220</v>
      </c>
      <c r="H177">
        <v>1175</v>
      </c>
      <c r="I177">
        <v>1268</v>
      </c>
      <c r="J177">
        <v>0.92</v>
      </c>
      <c r="K177">
        <v>0.9</v>
      </c>
      <c r="L177">
        <v>0.94</v>
      </c>
      <c r="M177">
        <v>0.98</v>
      </c>
      <c r="N177">
        <v>0.96</v>
      </c>
      <c r="O177">
        <v>0.99</v>
      </c>
      <c r="P177" s="12">
        <f t="shared" si="743"/>
        <v>1252.4285714285713</v>
      </c>
      <c r="Q177" s="15">
        <f t="shared" si="744"/>
        <v>0.97706732941708085</v>
      </c>
      <c r="R177" s="4">
        <f t="shared" si="745"/>
        <v>1278</v>
      </c>
      <c r="S177" s="4">
        <f t="shared" si="746"/>
        <v>1219.75</v>
      </c>
      <c r="T177" s="7">
        <f t="shared" si="747"/>
        <v>0.91987179487179482</v>
      </c>
      <c r="U177" s="5">
        <v>44071</v>
      </c>
      <c r="V177" s="9" t="str">
        <f t="shared" ref="V177:V178" si="750">TEXT(U177,"TTTT")</f>
        <v>Freitag</v>
      </c>
      <c r="W177" s="12">
        <v>1571</v>
      </c>
      <c r="X177" s="15">
        <v>0.94</v>
      </c>
      <c r="Y177" s="15">
        <v>1.01</v>
      </c>
      <c r="Z177" s="4">
        <f t="shared" si="704"/>
        <v>1236.2857142857142</v>
      </c>
      <c r="AA177" s="8">
        <f t="shared" si="705"/>
        <v>0.99038681620508129</v>
      </c>
      <c r="AB177" s="4">
        <f t="shared" si="706"/>
        <v>1226.6851739524204</v>
      </c>
      <c r="AC177" s="8">
        <f t="shared" si="707"/>
        <v>0.98269583630887425</v>
      </c>
      <c r="AD177" s="4">
        <f t="shared" si="708"/>
        <v>1258</v>
      </c>
      <c r="AE177" s="8">
        <f t="shared" si="709"/>
        <v>0.9453569511540526</v>
      </c>
      <c r="AF177" s="4">
        <f t="shared" si="733"/>
        <v>1341.916572082401</v>
      </c>
      <c r="AG177" s="8">
        <f t="shared" si="734"/>
        <v>1.0084182506255295</v>
      </c>
      <c r="AH177" s="4">
        <f t="shared" si="735"/>
        <v>1202.5714285714287</v>
      </c>
      <c r="AI177" s="8">
        <f t="shared" si="736"/>
        <v>1.0228432563791008</v>
      </c>
      <c r="AJ177" s="15">
        <f t="shared" si="714"/>
        <v>5.9999999999999942E-2</v>
      </c>
      <c r="AK177" s="15">
        <f>ABS(M177-$M177)</f>
        <v>0</v>
      </c>
      <c r="AL177" s="15">
        <f t="shared" si="715"/>
        <v>1.0386816205081306E-2</v>
      </c>
      <c r="AM177" s="15">
        <f t="shared" si="716"/>
        <v>2.6958363088742665E-3</v>
      </c>
      <c r="AN177" s="15">
        <f t="shared" si="717"/>
        <v>4.0000000000000036E-2</v>
      </c>
      <c r="AO177" s="15">
        <f t="shared" si="718"/>
        <v>2.8418250625529495E-2</v>
      </c>
      <c r="AP177" s="15">
        <f t="shared" si="719"/>
        <v>225</v>
      </c>
      <c r="AQ177" s="15">
        <f t="shared" si="720"/>
        <v>192.57142857142867</v>
      </c>
      <c r="AR177" s="15">
        <f t="shared" si="721"/>
        <v>208.71428571428578</v>
      </c>
      <c r="AS177" s="15">
        <f t="shared" si="722"/>
        <v>218.31482604757957</v>
      </c>
    </row>
    <row r="178" spans="1:45" x14ac:dyDescent="0.4">
      <c r="A178" s="10">
        <v>44068</v>
      </c>
      <c r="B178" s="30">
        <v>176</v>
      </c>
      <c r="C178" s="11" t="str">
        <f t="shared" si="749"/>
        <v>Dienstag</v>
      </c>
      <c r="D178">
        <v>1340</v>
      </c>
      <c r="E178">
        <v>1292</v>
      </c>
      <c r="F178">
        <v>1390</v>
      </c>
      <c r="G178">
        <v>1264</v>
      </c>
      <c r="H178">
        <v>1218</v>
      </c>
      <c r="I178">
        <v>1315</v>
      </c>
      <c r="J178">
        <v>1</v>
      </c>
      <c r="K178">
        <v>0.98</v>
      </c>
      <c r="L178">
        <v>1.03</v>
      </c>
      <c r="M178">
        <v>0.98</v>
      </c>
      <c r="N178">
        <v>0.97</v>
      </c>
      <c r="O178">
        <v>0.99</v>
      </c>
      <c r="P178" s="12">
        <f t="shared" ref="P178:P182" si="751">AVERAGE(D172:D178)</f>
        <v>1235.5714285714287</v>
      </c>
      <c r="Q178" s="15">
        <f t="shared" ref="Q178:Q182" si="752">P179/P175</f>
        <v>0.97863589626413816</v>
      </c>
      <c r="R178" s="4">
        <f t="shared" ref="R178:R182" si="753">W175</f>
        <v>1576</v>
      </c>
      <c r="S178" s="4">
        <f t="shared" ref="S178:S182" si="754">AVERAGE(D175:D178)</f>
        <v>1264.25</v>
      </c>
      <c r="T178" s="7">
        <f t="shared" ref="T178:T182" si="755">S178/S174</f>
        <v>1.0013861386138614</v>
      </c>
      <c r="U178" s="5">
        <v>44072</v>
      </c>
      <c r="V178" s="9" t="str">
        <f t="shared" si="750"/>
        <v>Samstag</v>
      </c>
      <c r="W178" s="12">
        <v>1479</v>
      </c>
      <c r="X178" s="15">
        <v>1.04</v>
      </c>
      <c r="Y178" s="15">
        <v>1.01</v>
      </c>
      <c r="Z178" s="4">
        <f t="shared" ref="Z178:Z181" si="756">AVERAGE(D175:D181)</f>
        <v>1232.4285714285713</v>
      </c>
      <c r="AA178" s="8">
        <f t="shared" ref="AA178:AA181" si="757">Z178/Z174</f>
        <v>0.98403102543629517</v>
      </c>
      <c r="AB178" s="4">
        <f t="shared" ref="AB178:AB181" si="758">AVERAGE(D175:D178,AA175^1.75*D172,AA175^1.75*D173,AA175^1.75*D174)</f>
        <v>1215.155330595692</v>
      </c>
      <c r="AC178" s="8">
        <f t="shared" ref="AC178:AC181" si="759">AB178/Z174</f>
        <v>0.97023922826164533</v>
      </c>
      <c r="AD178" s="4">
        <f t="shared" ref="AD178:AD181" si="760">AVERAGE(W175:W181)</f>
        <v>1249.4285714285713</v>
      </c>
      <c r="AE178" s="8">
        <f t="shared" ref="AE178:AE181" si="761">AD178/AD174</f>
        <v>0.9246220530711492</v>
      </c>
      <c r="AF178" s="4">
        <f t="shared" ref="AF178:AF181" si="762">AVERAGE(W175:W178,AE175^1.75*W172,AE175^1.75*W173,AE175^1.75*W174)</f>
        <v>1232.911983470068</v>
      </c>
      <c r="AG178" s="8">
        <f t="shared" ref="AG178:AG181" si="763">AF178/AD174</f>
        <v>0.91239918429965916</v>
      </c>
      <c r="AH178" s="4">
        <f t="shared" ref="AH178:AH181" si="764">AD185</f>
        <v>1242.7142857142858</v>
      </c>
      <c r="AI178" s="8">
        <f t="shared" ref="AI178:AI181" si="765">AH178/AH174</f>
        <v>1.0723619329388561</v>
      </c>
      <c r="AJ178" s="15">
        <f t="shared" ref="AJ178:AJ181" si="766">ABS(J178-$M178)</f>
        <v>2.0000000000000018E-2</v>
      </c>
      <c r="AK178" s="15">
        <f t="shared" ref="AK178" si="767">ABS(M178-$M178)</f>
        <v>0</v>
      </c>
      <c r="AL178" s="15">
        <f t="shared" ref="AL178:AL181" si="768">ABS(AA178-$M178)</f>
        <v>4.0310254362951881E-3</v>
      </c>
      <c r="AM178" s="15">
        <f t="shared" ref="AM178:AM181" si="769">ABS(AC178-$M178)</f>
        <v>9.7607717383546566E-3</v>
      </c>
      <c r="AN178" s="15">
        <f t="shared" ref="AN178:AN181" si="770">ABS(X178-$M178)</f>
        <v>6.0000000000000053E-2</v>
      </c>
      <c r="AO178" s="15">
        <f t="shared" ref="AO178:AO181" si="771">ABS(AG178-$M178)</f>
        <v>6.7600815700340822E-2</v>
      </c>
      <c r="AP178" s="15">
        <f t="shared" ref="AP178:AP181" si="772">ABS(G178-$D178)</f>
        <v>76</v>
      </c>
      <c r="AQ178" s="15">
        <f t="shared" ref="AQ178:AQ181" si="773">ABS(P178-$D178)</f>
        <v>104.42857142857133</v>
      </c>
      <c r="AR178" s="15">
        <f t="shared" ref="AR178:AR181" si="774">ABS(Z178-$D178)</f>
        <v>107.57142857142867</v>
      </c>
      <c r="AS178" s="15">
        <f t="shared" ref="AS178:AS181" si="775">ABS(AB178-$D178)</f>
        <v>124.84466940430798</v>
      </c>
    </row>
    <row r="179" spans="1:45" x14ac:dyDescent="0.4">
      <c r="A179" s="10">
        <v>44069</v>
      </c>
      <c r="B179" s="30">
        <v>177</v>
      </c>
      <c r="C179" s="11" t="str">
        <f t="shared" si="749"/>
        <v>Mittwoch</v>
      </c>
      <c r="D179">
        <v>1210</v>
      </c>
      <c r="E179">
        <v>1164</v>
      </c>
      <c r="F179">
        <v>1256</v>
      </c>
      <c r="G179">
        <v>1289</v>
      </c>
      <c r="H179">
        <v>1242</v>
      </c>
      <c r="I179">
        <v>1339</v>
      </c>
      <c r="J179">
        <v>1.1000000000000001</v>
      </c>
      <c r="K179">
        <v>1.07</v>
      </c>
      <c r="L179">
        <v>1.1200000000000001</v>
      </c>
      <c r="M179">
        <v>0.99</v>
      </c>
      <c r="N179">
        <v>0.98</v>
      </c>
      <c r="O179">
        <v>1</v>
      </c>
      <c r="P179" s="12">
        <f t="shared" si="751"/>
        <v>1223.7142857142858</v>
      </c>
      <c r="Q179" s="15">
        <f t="shared" si="752"/>
        <v>0.99038681620508129</v>
      </c>
      <c r="R179" s="4">
        <f t="shared" si="753"/>
        <v>1507</v>
      </c>
      <c r="S179" s="4">
        <f t="shared" si="754"/>
        <v>1289</v>
      </c>
      <c r="T179" s="7">
        <f t="shared" si="755"/>
        <v>1.0963214969168615</v>
      </c>
      <c r="U179" s="5">
        <v>44073</v>
      </c>
      <c r="V179" s="9" t="str">
        <f t="shared" ref="V179:V182" si="776">TEXT(U179,"TTTT")</f>
        <v>Sonntag</v>
      </c>
      <c r="W179" s="12">
        <v>785</v>
      </c>
      <c r="X179" s="15">
        <v>1.04</v>
      </c>
      <c r="Y179" s="15">
        <v>0.95</v>
      </c>
      <c r="Z179" s="4">
        <f t="shared" si="756"/>
        <v>1211</v>
      </c>
      <c r="AA179" s="8">
        <f t="shared" si="757"/>
        <v>0.98011330789686657</v>
      </c>
      <c r="AB179" s="4">
        <f t="shared" si="758"/>
        <v>1205.6475621506299</v>
      </c>
      <c r="AC179" s="8">
        <f t="shared" si="759"/>
        <v>0.97578135449813952</v>
      </c>
      <c r="AD179" s="4">
        <f t="shared" si="760"/>
        <v>1203.7142857142858</v>
      </c>
      <c r="AE179" s="8">
        <f t="shared" si="761"/>
        <v>0.94631626235399824</v>
      </c>
      <c r="AF179" s="4">
        <f t="shared" si="762"/>
        <v>1216.8505558624486</v>
      </c>
      <c r="AG179" s="8">
        <f t="shared" si="763"/>
        <v>0.95664351875978659</v>
      </c>
      <c r="AH179" s="4">
        <f t="shared" si="764"/>
        <v>1231.2857142857142</v>
      </c>
      <c r="AI179" s="8">
        <f t="shared" si="765"/>
        <v>1.0758956434902009</v>
      </c>
      <c r="AJ179" s="15">
        <f t="shared" si="766"/>
        <v>0.1100000000000001</v>
      </c>
      <c r="AK179" s="15">
        <f>ABS(M179-$M179)</f>
        <v>0</v>
      </c>
      <c r="AL179" s="15">
        <f t="shared" si="768"/>
        <v>9.886692103133421E-3</v>
      </c>
      <c r="AM179" s="15">
        <f t="shared" si="769"/>
        <v>1.4218645501860472E-2</v>
      </c>
      <c r="AN179" s="15">
        <f t="shared" si="770"/>
        <v>5.0000000000000044E-2</v>
      </c>
      <c r="AO179" s="15">
        <f t="shared" si="771"/>
        <v>3.3356481240213398E-2</v>
      </c>
      <c r="AP179" s="15">
        <f t="shared" si="772"/>
        <v>79</v>
      </c>
      <c r="AQ179" s="15">
        <f t="shared" si="773"/>
        <v>13.714285714285779</v>
      </c>
      <c r="AR179" s="15">
        <f t="shared" si="774"/>
        <v>1</v>
      </c>
      <c r="AS179" s="15">
        <f t="shared" si="775"/>
        <v>4.3524378493700624</v>
      </c>
    </row>
    <row r="180" spans="1:45" x14ac:dyDescent="0.4">
      <c r="A180" s="10">
        <v>44070</v>
      </c>
      <c r="B180" s="30">
        <v>178</v>
      </c>
      <c r="C180" s="11" t="str">
        <f t="shared" ref="C180:C182" si="777">TEXT(A180,"TTTT")</f>
        <v>Donnerstag</v>
      </c>
      <c r="D180">
        <v>1225</v>
      </c>
      <c r="E180">
        <v>1184</v>
      </c>
      <c r="F180">
        <v>1277</v>
      </c>
      <c r="G180">
        <v>1305</v>
      </c>
      <c r="H180">
        <v>1259</v>
      </c>
      <c r="I180">
        <v>1356</v>
      </c>
      <c r="J180">
        <v>1.1399999999999999</v>
      </c>
      <c r="K180">
        <v>1.1100000000000001</v>
      </c>
      <c r="L180">
        <v>1.18</v>
      </c>
      <c r="M180">
        <v>0.98</v>
      </c>
      <c r="N180">
        <v>0.97</v>
      </c>
      <c r="O180">
        <v>1</v>
      </c>
      <c r="P180" s="12">
        <f t="shared" si="751"/>
        <v>1236.2857142857142</v>
      </c>
      <c r="Q180" s="15">
        <f t="shared" si="752"/>
        <v>0.98403102543629517</v>
      </c>
      <c r="R180" s="4">
        <f t="shared" si="753"/>
        <v>1571</v>
      </c>
      <c r="S180" s="4">
        <f t="shared" si="754"/>
        <v>1305</v>
      </c>
      <c r="T180" s="7">
        <f t="shared" si="755"/>
        <v>1.1419820608182016</v>
      </c>
      <c r="U180" s="5">
        <v>44074</v>
      </c>
      <c r="V180" s="9" t="str">
        <f t="shared" si="776"/>
        <v>Montag</v>
      </c>
      <c r="W180" s="12">
        <v>610</v>
      </c>
      <c r="X180" s="15">
        <v>0.94</v>
      </c>
      <c r="Y180" s="15">
        <v>0.88</v>
      </c>
      <c r="Z180" s="4">
        <f t="shared" si="756"/>
        <v>1192.4285714285713</v>
      </c>
      <c r="AA180" s="8">
        <f t="shared" si="757"/>
        <v>0.97443380807844959</v>
      </c>
      <c r="AB180" s="4">
        <f t="shared" si="758"/>
        <v>1228.0625712110498</v>
      </c>
      <c r="AC180" s="8">
        <f t="shared" si="759"/>
        <v>1.0035533502775331</v>
      </c>
      <c r="AD180" s="4">
        <f t="shared" si="760"/>
        <v>1175.7142857142858</v>
      </c>
      <c r="AE180" s="8">
        <f t="shared" si="761"/>
        <v>0.92399236555518149</v>
      </c>
      <c r="AF180" s="4">
        <f t="shared" si="762"/>
        <v>1199.6518234598213</v>
      </c>
      <c r="AG180" s="8">
        <f t="shared" si="763"/>
        <v>0.94280484610067927</v>
      </c>
      <c r="AH180" s="4">
        <f t="shared" si="764"/>
        <v>1314.2857142857142</v>
      </c>
      <c r="AI180" s="8">
        <f t="shared" si="765"/>
        <v>1.1200389578767957</v>
      </c>
      <c r="AJ180" s="15">
        <f t="shared" si="766"/>
        <v>0.15999999999999992</v>
      </c>
      <c r="AK180" s="15">
        <f t="shared" ref="AK180" si="778">ABS(M180-$M180)</f>
        <v>0</v>
      </c>
      <c r="AL180" s="15">
        <f t="shared" si="768"/>
        <v>5.5661919215503897E-3</v>
      </c>
      <c r="AM180" s="15">
        <f t="shared" si="769"/>
        <v>2.3553350277533136E-2</v>
      </c>
      <c r="AN180" s="15">
        <f t="shared" si="770"/>
        <v>4.0000000000000036E-2</v>
      </c>
      <c r="AO180" s="15">
        <f t="shared" si="771"/>
        <v>3.719515389932071E-2</v>
      </c>
      <c r="AP180" s="15">
        <f t="shared" si="772"/>
        <v>80</v>
      </c>
      <c r="AQ180" s="15">
        <f t="shared" si="773"/>
        <v>11.285714285714221</v>
      </c>
      <c r="AR180" s="15">
        <f t="shared" si="774"/>
        <v>32.571428571428669</v>
      </c>
      <c r="AS180" s="15">
        <f t="shared" si="775"/>
        <v>3.0625712110497716</v>
      </c>
    </row>
    <row r="181" spans="1:45" x14ac:dyDescent="0.4">
      <c r="A181" s="10">
        <v>44071</v>
      </c>
      <c r="B181" s="30">
        <v>179</v>
      </c>
      <c r="C181" s="11" t="str">
        <f t="shared" si="777"/>
        <v>Freitag</v>
      </c>
      <c r="D181">
        <v>1135</v>
      </c>
      <c r="E181">
        <v>1079</v>
      </c>
      <c r="F181">
        <v>1185</v>
      </c>
      <c r="G181">
        <v>1228</v>
      </c>
      <c r="H181">
        <v>1180</v>
      </c>
      <c r="I181">
        <v>1277</v>
      </c>
      <c r="J181">
        <v>1.01</v>
      </c>
      <c r="K181">
        <v>0.98</v>
      </c>
      <c r="L181">
        <v>1.04</v>
      </c>
      <c r="M181">
        <v>0.98</v>
      </c>
      <c r="N181">
        <v>0.97</v>
      </c>
      <c r="O181">
        <v>0.99</v>
      </c>
      <c r="P181" s="12">
        <f t="shared" si="751"/>
        <v>1232.4285714285713</v>
      </c>
      <c r="Q181" s="15">
        <f t="shared" si="752"/>
        <v>0.98011330789686657</v>
      </c>
      <c r="R181" s="4">
        <f t="shared" si="753"/>
        <v>1479</v>
      </c>
      <c r="S181" s="4">
        <f t="shared" si="754"/>
        <v>1227.5</v>
      </c>
      <c r="T181" s="7">
        <f t="shared" si="755"/>
        <v>1.0063537610166018</v>
      </c>
      <c r="U181" s="5">
        <v>44075</v>
      </c>
      <c r="V181" s="9" t="str">
        <f t="shared" si="776"/>
        <v>Dienstag</v>
      </c>
      <c r="W181" s="12">
        <v>1218</v>
      </c>
      <c r="X181" s="15">
        <v>0.84</v>
      </c>
      <c r="Y181" s="15">
        <v>0.89</v>
      </c>
      <c r="Z181" s="4">
        <f t="shared" si="756"/>
        <v>1179.5714285714287</v>
      </c>
      <c r="AA181" s="8">
        <f t="shared" si="757"/>
        <v>0.95412525999537801</v>
      </c>
      <c r="AB181" s="4">
        <f t="shared" si="758"/>
        <v>1217.6783830338466</v>
      </c>
      <c r="AC181" s="8">
        <f t="shared" si="759"/>
        <v>0.98494900407175023</v>
      </c>
      <c r="AD181" s="4">
        <f t="shared" si="760"/>
        <v>1158.8571428571429</v>
      </c>
      <c r="AE181" s="8">
        <f t="shared" si="761"/>
        <v>0.92119009766068594</v>
      </c>
      <c r="AF181" s="4">
        <f t="shared" si="762"/>
        <v>1164.2213377228798</v>
      </c>
      <c r="AG181" s="8">
        <f t="shared" si="763"/>
        <v>0.92545416353170096</v>
      </c>
      <c r="AH181" s="4">
        <f t="shared" si="764"/>
        <v>1318.7142857142858</v>
      </c>
      <c r="AI181" s="8">
        <f t="shared" si="765"/>
        <v>1.0965787598004275</v>
      </c>
      <c r="AJ181" s="15">
        <f t="shared" si="766"/>
        <v>3.0000000000000027E-2</v>
      </c>
      <c r="AK181" s="15">
        <f>ABS(M181-$M181)</f>
        <v>0</v>
      </c>
      <c r="AL181" s="15">
        <f t="shared" si="768"/>
        <v>2.5874740004621977E-2</v>
      </c>
      <c r="AM181" s="15">
        <f t="shared" si="769"/>
        <v>4.9490040717502515E-3</v>
      </c>
      <c r="AN181" s="15">
        <f t="shared" si="770"/>
        <v>0.14000000000000001</v>
      </c>
      <c r="AO181" s="15">
        <f t="shared" si="771"/>
        <v>5.4545836468299025E-2</v>
      </c>
      <c r="AP181" s="15">
        <f t="shared" si="772"/>
        <v>93</v>
      </c>
      <c r="AQ181" s="15">
        <f t="shared" si="773"/>
        <v>97.428571428571331</v>
      </c>
      <c r="AR181" s="15">
        <f t="shared" si="774"/>
        <v>44.571428571428669</v>
      </c>
      <c r="AS181" s="15">
        <f t="shared" si="775"/>
        <v>82.678383033846558</v>
      </c>
    </row>
    <row r="182" spans="1:45" x14ac:dyDescent="0.4">
      <c r="A182" s="10">
        <v>44072</v>
      </c>
      <c r="B182" s="30">
        <v>180</v>
      </c>
      <c r="C182" s="11" t="str">
        <f t="shared" si="777"/>
        <v>Samstag</v>
      </c>
      <c r="D182">
        <v>961</v>
      </c>
      <c r="E182">
        <v>918</v>
      </c>
      <c r="F182">
        <v>1006</v>
      </c>
      <c r="G182">
        <v>1133</v>
      </c>
      <c r="H182">
        <v>1086</v>
      </c>
      <c r="I182">
        <v>1181</v>
      </c>
      <c r="J182">
        <v>0.9</v>
      </c>
      <c r="K182">
        <v>0.87</v>
      </c>
      <c r="L182">
        <v>0.92</v>
      </c>
      <c r="M182">
        <v>0.97</v>
      </c>
      <c r="N182">
        <v>0.96</v>
      </c>
      <c r="O182">
        <v>0.99</v>
      </c>
      <c r="P182" s="12">
        <f t="shared" si="751"/>
        <v>1211</v>
      </c>
      <c r="Q182" s="15">
        <f t="shared" si="752"/>
        <v>0.97443380807844959</v>
      </c>
      <c r="R182" s="4">
        <f t="shared" si="753"/>
        <v>785</v>
      </c>
      <c r="S182" s="4">
        <f t="shared" si="754"/>
        <v>1132.75</v>
      </c>
      <c r="T182" s="7">
        <f t="shared" si="755"/>
        <v>0.89598576230966975</v>
      </c>
      <c r="U182" s="5">
        <v>44076</v>
      </c>
      <c r="V182" s="9" t="str">
        <f t="shared" si="776"/>
        <v>Mittwoch</v>
      </c>
      <c r="W182" s="12">
        <v>1256</v>
      </c>
      <c r="X182" s="15">
        <v>0.8</v>
      </c>
      <c r="Y182" s="15">
        <v>0.91</v>
      </c>
      <c r="Z182" s="4">
        <f t="shared" ref="Z182:Z189" si="779">AVERAGE(D179:D185)</f>
        <v>1198.8571428571429</v>
      </c>
      <c r="AA182" s="8">
        <f t="shared" ref="AA182:AA189" si="780">Z182/Z178</f>
        <v>0.972759939724122</v>
      </c>
      <c r="AB182" s="4">
        <f t="shared" ref="AB182:AB189" si="781">AVERAGE(D179:D182,AA179^1.75*D176,AA179^1.75*D177,AA179^1.75*D178)</f>
        <v>1191.5283252935853</v>
      </c>
      <c r="AC182" s="8">
        <f t="shared" ref="AC182:AC189" si="782">AB182/Z178</f>
        <v>0.96681329280805584</v>
      </c>
      <c r="AD182" s="68">
        <f t="shared" ref="AD182:AD189" si="783">AVERAGE(W179:W185)</f>
        <v>1144.4285714285713</v>
      </c>
      <c r="AE182" s="8">
        <f t="shared" ref="AE182:AE189" si="784">AD182/AD178</f>
        <v>0.91596158243768577</v>
      </c>
      <c r="AF182" s="4">
        <f t="shared" ref="AF182:AF189" si="785">AVERAGE(W179:W182,AE179^1.75*W176,AE179^1.75*W177,AE179^1.75*W178)</f>
        <v>1143.7919107267548</v>
      </c>
      <c r="AG182" s="8">
        <f t="shared" ref="AG182:AG189" si="786">AF182/AD178</f>
        <v>0.91545202093383082</v>
      </c>
      <c r="AH182" s="4">
        <f t="shared" ref="AH182:AH189" si="787">AD189</f>
        <v>1354.7142857142858</v>
      </c>
      <c r="AI182" s="8">
        <f t="shared" ref="AI182:AI189" si="788">AH182/AH178</f>
        <v>1.0901253017588228</v>
      </c>
      <c r="AJ182" s="15">
        <f t="shared" ref="AJ182:AJ189" si="789">ABS(J182-$M182)</f>
        <v>6.9999999999999951E-2</v>
      </c>
      <c r="AK182" s="15">
        <f t="shared" ref="AK182" si="790">ABS(M182-$M182)</f>
        <v>0</v>
      </c>
      <c r="AL182" s="15">
        <f t="shared" ref="AL182:AL189" si="791">ABS(AA182-$M182)</f>
        <v>2.7599397241220291E-3</v>
      </c>
      <c r="AM182" s="15">
        <f t="shared" ref="AM182:AM189" si="792">ABS(AC182-$M182)</f>
        <v>3.1867071919441381E-3</v>
      </c>
      <c r="AN182" s="15">
        <f t="shared" ref="AN182:AN189" si="793">ABS(X182-$M182)</f>
        <v>0.16999999999999993</v>
      </c>
      <c r="AO182" s="15">
        <f t="shared" ref="AO182:AO189" si="794">ABS(AG182-$M182)</f>
        <v>5.454797906616915E-2</v>
      </c>
      <c r="AP182" s="15">
        <f t="shared" ref="AP182:AP189" si="795">ABS(G182-$D182)</f>
        <v>172</v>
      </c>
      <c r="AQ182" s="15">
        <f t="shared" ref="AQ182:AQ189" si="796">ABS(P182-$D182)</f>
        <v>250</v>
      </c>
      <c r="AR182" s="15">
        <f t="shared" ref="AR182:AR189" si="797">ABS(Z182-$D182)</f>
        <v>237.85714285714289</v>
      </c>
      <c r="AS182" s="15">
        <f t="shared" ref="AS182:AS189" si="798">ABS(AB182-$D182)</f>
        <v>230.52832529358534</v>
      </c>
    </row>
    <row r="183" spans="1:45" x14ac:dyDescent="0.4">
      <c r="A183" s="10">
        <v>44073</v>
      </c>
      <c r="B183" s="30">
        <v>181</v>
      </c>
      <c r="C183" s="11" t="str">
        <f t="shared" ref="C183:C187" si="799">TEXT(A183,"TTTT")</f>
        <v>Sonntag</v>
      </c>
      <c r="D183">
        <v>1031</v>
      </c>
      <c r="E183">
        <v>984</v>
      </c>
      <c r="F183">
        <v>1069</v>
      </c>
      <c r="G183">
        <v>1088</v>
      </c>
      <c r="H183">
        <v>1041</v>
      </c>
      <c r="I183">
        <v>1134</v>
      </c>
      <c r="J183">
        <v>0.84</v>
      </c>
      <c r="K183">
        <v>0.82</v>
      </c>
      <c r="L183">
        <v>0.86</v>
      </c>
      <c r="M183">
        <v>0.95</v>
      </c>
      <c r="N183">
        <v>0.94</v>
      </c>
      <c r="O183">
        <v>0.97</v>
      </c>
      <c r="P183" s="12">
        <f t="shared" ref="P183:P186" si="800">AVERAGE(D177:D183)</f>
        <v>1192.4285714285713</v>
      </c>
      <c r="Q183" s="15">
        <f t="shared" ref="Q183:Q186" si="801">P184/P180</f>
        <v>0.95412525999537801</v>
      </c>
      <c r="R183" s="4">
        <f t="shared" ref="R183:R186" si="802">W180</f>
        <v>610</v>
      </c>
      <c r="S183" s="4">
        <f t="shared" ref="S183:S186" si="803">AVERAGE(D180:D183)</f>
        <v>1088</v>
      </c>
      <c r="T183" s="7">
        <f t="shared" ref="T183:T186" si="804">S183/S179</f>
        <v>0.84406516679596588</v>
      </c>
      <c r="U183" s="5">
        <v>44077</v>
      </c>
      <c r="V183" s="9" t="str">
        <f t="shared" ref="V183:V186" si="805">TEXT(U183,"TTTT")</f>
        <v>Donnerstag</v>
      </c>
      <c r="W183" s="12">
        <v>1311</v>
      </c>
      <c r="X183" s="15">
        <v>0.77</v>
      </c>
      <c r="Y183" s="15">
        <v>0.91</v>
      </c>
      <c r="Z183" s="4">
        <f t="shared" si="779"/>
        <v>1215.8571428571429</v>
      </c>
      <c r="AA183" s="8">
        <f t="shared" si="780"/>
        <v>1.0040108528960718</v>
      </c>
      <c r="AB183" s="4">
        <f t="shared" si="781"/>
        <v>1167.139667947692</v>
      </c>
      <c r="AC183" s="8">
        <f t="shared" si="782"/>
        <v>0.96378172415168628</v>
      </c>
      <c r="AD183" s="4">
        <f t="shared" si="783"/>
        <v>1173.4285714285713</v>
      </c>
      <c r="AE183" s="8">
        <f t="shared" si="784"/>
        <v>0.97483978162829321</v>
      </c>
      <c r="AF183" s="4">
        <f t="shared" si="785"/>
        <v>1104.9325156588391</v>
      </c>
      <c r="AG183" s="8">
        <f t="shared" si="786"/>
        <v>0.91793586631994695</v>
      </c>
      <c r="AH183" s="4">
        <f t="shared" si="787"/>
        <v>1349</v>
      </c>
      <c r="AI183" s="8">
        <f t="shared" si="788"/>
        <v>1.0956027381366749</v>
      </c>
      <c r="AJ183" s="15">
        <f t="shared" si="789"/>
        <v>0.10999999999999999</v>
      </c>
      <c r="AK183" s="15">
        <f>ABS(M183-$M183)</f>
        <v>0</v>
      </c>
      <c r="AL183" s="15">
        <f t="shared" si="791"/>
        <v>5.4010852896071881E-2</v>
      </c>
      <c r="AM183" s="15">
        <f t="shared" si="792"/>
        <v>1.3781724151686325E-2</v>
      </c>
      <c r="AN183" s="15">
        <f t="shared" si="793"/>
        <v>0.17999999999999994</v>
      </c>
      <c r="AO183" s="15">
        <f t="shared" si="794"/>
        <v>3.2064133680053009E-2</v>
      </c>
      <c r="AP183" s="15">
        <f t="shared" si="795"/>
        <v>57</v>
      </c>
      <c r="AQ183" s="15">
        <f t="shared" si="796"/>
        <v>161.42857142857133</v>
      </c>
      <c r="AR183" s="15">
        <f t="shared" si="797"/>
        <v>184.85714285714289</v>
      </c>
      <c r="AS183" s="15">
        <f t="shared" si="798"/>
        <v>136.13966794769203</v>
      </c>
    </row>
    <row r="184" spans="1:45" x14ac:dyDescent="0.4">
      <c r="A184" s="10">
        <v>44074</v>
      </c>
      <c r="B184" s="30">
        <v>182</v>
      </c>
      <c r="C184" s="11" t="str">
        <f t="shared" si="799"/>
        <v>Montag</v>
      </c>
      <c r="D184">
        <v>1355</v>
      </c>
      <c r="E184">
        <v>1317</v>
      </c>
      <c r="F184">
        <v>1403</v>
      </c>
      <c r="G184">
        <v>1121</v>
      </c>
      <c r="H184">
        <v>1074</v>
      </c>
      <c r="I184">
        <v>1165</v>
      </c>
      <c r="J184">
        <v>0.86</v>
      </c>
      <c r="K184">
        <v>0.84</v>
      </c>
      <c r="L184">
        <v>0.88</v>
      </c>
      <c r="M184">
        <v>0.97</v>
      </c>
      <c r="N184">
        <v>0.96</v>
      </c>
      <c r="O184">
        <v>0.99</v>
      </c>
      <c r="P184" s="12">
        <f t="shared" si="800"/>
        <v>1179.5714285714287</v>
      </c>
      <c r="Q184" s="15">
        <f t="shared" si="801"/>
        <v>0.972759939724122</v>
      </c>
      <c r="R184" s="4">
        <f t="shared" si="802"/>
        <v>1218</v>
      </c>
      <c r="S184" s="4">
        <f t="shared" si="803"/>
        <v>1120.5</v>
      </c>
      <c r="T184" s="7">
        <f t="shared" si="804"/>
        <v>0.85862068965517246</v>
      </c>
      <c r="U184" s="5">
        <v>44078</v>
      </c>
      <c r="V184" s="9" t="str">
        <f t="shared" si="805"/>
        <v>Freitag</v>
      </c>
      <c r="W184" s="12">
        <v>1453</v>
      </c>
      <c r="X184" s="15">
        <v>0.85</v>
      </c>
      <c r="Y184" s="15">
        <v>0.94</v>
      </c>
      <c r="Z184" s="4">
        <f t="shared" si="779"/>
        <v>1220.4285714285713</v>
      </c>
      <c r="AA184" s="8">
        <f t="shared" si="780"/>
        <v>1.0234814903558165</v>
      </c>
      <c r="AB184" s="4">
        <f t="shared" si="781"/>
        <v>1137.0248244295003</v>
      </c>
      <c r="AC184" s="8">
        <f t="shared" si="782"/>
        <v>0.95353705175590064</v>
      </c>
      <c r="AD184" s="4">
        <f t="shared" si="783"/>
        <v>1202.5714285714287</v>
      </c>
      <c r="AE184" s="8">
        <f t="shared" si="784"/>
        <v>1.0228432563791008</v>
      </c>
      <c r="AF184" s="4">
        <f t="shared" si="785"/>
        <v>1103.9169757785664</v>
      </c>
      <c r="AG184" s="8">
        <f t="shared" si="786"/>
        <v>0.93893302921627764</v>
      </c>
      <c r="AH184" s="4">
        <f t="shared" si="787"/>
        <v>1365.1428571428571</v>
      </c>
      <c r="AI184" s="8">
        <f t="shared" si="788"/>
        <v>1.038695652173913</v>
      </c>
      <c r="AJ184" s="15">
        <f t="shared" si="789"/>
        <v>0.10999999999999999</v>
      </c>
      <c r="AK184" s="15">
        <f t="shared" ref="AK184" si="806">ABS(M184-$M184)</f>
        <v>0</v>
      </c>
      <c r="AL184" s="15">
        <f t="shared" si="791"/>
        <v>5.3481490355816508E-2</v>
      </c>
      <c r="AM184" s="15">
        <f t="shared" si="792"/>
        <v>1.6462948244099329E-2</v>
      </c>
      <c r="AN184" s="15">
        <f t="shared" si="793"/>
        <v>0.12</v>
      </c>
      <c r="AO184" s="15">
        <f t="shared" si="794"/>
        <v>3.1066970783722336E-2</v>
      </c>
      <c r="AP184" s="15">
        <f t="shared" si="795"/>
        <v>234</v>
      </c>
      <c r="AQ184" s="15">
        <f t="shared" si="796"/>
        <v>175.42857142857133</v>
      </c>
      <c r="AR184" s="15">
        <f t="shared" si="797"/>
        <v>134.57142857142867</v>
      </c>
      <c r="AS184" s="15">
        <f t="shared" si="798"/>
        <v>217.97517557049969</v>
      </c>
    </row>
    <row r="185" spans="1:45" x14ac:dyDescent="0.4">
      <c r="A185" s="10">
        <v>44075</v>
      </c>
      <c r="B185" s="30">
        <v>183</v>
      </c>
      <c r="C185" s="11" t="str">
        <f t="shared" si="799"/>
        <v>Dienstag</v>
      </c>
      <c r="D185">
        <v>1475</v>
      </c>
      <c r="E185">
        <v>1429</v>
      </c>
      <c r="F185">
        <v>1526</v>
      </c>
      <c r="G185">
        <v>1206</v>
      </c>
      <c r="H185">
        <v>1162</v>
      </c>
      <c r="I185">
        <v>1251</v>
      </c>
      <c r="J185">
        <v>0.98</v>
      </c>
      <c r="K185">
        <v>0.96</v>
      </c>
      <c r="L185">
        <v>1.01</v>
      </c>
      <c r="M185">
        <v>1</v>
      </c>
      <c r="N185">
        <v>0.99</v>
      </c>
      <c r="O185">
        <v>1.02</v>
      </c>
      <c r="P185" s="12">
        <f t="shared" si="800"/>
        <v>1198.8571428571429</v>
      </c>
      <c r="Q185" s="15">
        <f t="shared" si="801"/>
        <v>1.0040108528960718</v>
      </c>
      <c r="R185" s="4">
        <f t="shared" si="802"/>
        <v>1256</v>
      </c>
      <c r="S185" s="4">
        <f t="shared" si="803"/>
        <v>1205.5</v>
      </c>
      <c r="T185" s="7">
        <f t="shared" si="804"/>
        <v>0.98207739307535646</v>
      </c>
      <c r="U185" s="5">
        <v>44079</v>
      </c>
      <c r="V185" s="9" t="str">
        <f t="shared" si="805"/>
        <v>Samstag</v>
      </c>
      <c r="W185" s="12">
        <v>1378</v>
      </c>
      <c r="X185" s="15">
        <v>1</v>
      </c>
      <c r="Y185" s="15">
        <v>0.97</v>
      </c>
      <c r="Z185" s="4">
        <f t="shared" si="779"/>
        <v>1241.1428571428571</v>
      </c>
      <c r="AA185" s="8">
        <f t="shared" si="780"/>
        <v>1.0521981349158289</v>
      </c>
      <c r="AB185" s="4">
        <f t="shared" si="781"/>
        <v>1174.7943027787317</v>
      </c>
      <c r="AC185" s="8">
        <f t="shared" si="782"/>
        <v>0.99595011740960648</v>
      </c>
      <c r="AD185" s="4">
        <f t="shared" si="783"/>
        <v>1242.7142857142858</v>
      </c>
      <c r="AE185" s="8">
        <f t="shared" si="784"/>
        <v>1.0723619329388561</v>
      </c>
      <c r="AF185" s="4">
        <f t="shared" si="785"/>
        <v>1091.273002991767</v>
      </c>
      <c r="AG185" s="8">
        <f t="shared" si="786"/>
        <v>0.94168035268027228</v>
      </c>
      <c r="AH185" s="4">
        <f t="shared" si="787"/>
        <v>1352</v>
      </c>
      <c r="AI185" s="8">
        <f t="shared" si="788"/>
        <v>1.0252410356407755</v>
      </c>
      <c r="AJ185" s="15">
        <f t="shared" si="789"/>
        <v>2.0000000000000018E-2</v>
      </c>
      <c r="AK185" s="15">
        <f>ABS(M185-$M185)</f>
        <v>0</v>
      </c>
      <c r="AL185" s="15">
        <f t="shared" si="791"/>
        <v>5.219813491582892E-2</v>
      </c>
      <c r="AM185" s="15">
        <f t="shared" si="792"/>
        <v>4.0498825903935165E-3</v>
      </c>
      <c r="AN185" s="15">
        <f t="shared" si="793"/>
        <v>0</v>
      </c>
      <c r="AO185" s="15">
        <f t="shared" si="794"/>
        <v>5.8319647319727719E-2</v>
      </c>
      <c r="AP185" s="15">
        <f t="shared" si="795"/>
        <v>269</v>
      </c>
      <c r="AQ185" s="15">
        <f t="shared" si="796"/>
        <v>276.14285714285711</v>
      </c>
      <c r="AR185" s="15">
        <f t="shared" si="797"/>
        <v>233.85714285714289</v>
      </c>
      <c r="AS185" s="15">
        <f t="shared" si="798"/>
        <v>300.20569722126834</v>
      </c>
    </row>
    <row r="186" spans="1:45" x14ac:dyDescent="0.4">
      <c r="A186" s="10">
        <v>44076</v>
      </c>
      <c r="B186" s="30">
        <v>184</v>
      </c>
      <c r="C186" s="11" t="str">
        <f t="shared" si="799"/>
        <v>Mittwoch</v>
      </c>
      <c r="D186">
        <v>1329</v>
      </c>
      <c r="E186">
        <v>1270</v>
      </c>
      <c r="F186">
        <v>1372</v>
      </c>
      <c r="G186">
        <v>1297</v>
      </c>
      <c r="H186">
        <v>1250</v>
      </c>
      <c r="I186">
        <v>1342</v>
      </c>
      <c r="J186">
        <v>1.1499999999999999</v>
      </c>
      <c r="K186">
        <v>1.1100000000000001</v>
      </c>
      <c r="L186">
        <v>1.18</v>
      </c>
      <c r="M186">
        <v>1.02</v>
      </c>
      <c r="N186">
        <v>1.01</v>
      </c>
      <c r="O186">
        <v>1.04</v>
      </c>
      <c r="P186" s="12">
        <f t="shared" si="800"/>
        <v>1215.8571428571429</v>
      </c>
      <c r="Q186" s="15">
        <f t="shared" si="801"/>
        <v>1.0234814903558165</v>
      </c>
      <c r="R186" s="4">
        <f t="shared" si="802"/>
        <v>1311</v>
      </c>
      <c r="S186" s="4">
        <f t="shared" si="803"/>
        <v>1297.5</v>
      </c>
      <c r="T186" s="7">
        <f t="shared" si="804"/>
        <v>1.1454425071728096</v>
      </c>
      <c r="U186" s="5">
        <v>44080</v>
      </c>
      <c r="V186" s="9" t="str">
        <f t="shared" si="805"/>
        <v>Sonntag</v>
      </c>
      <c r="W186" s="12">
        <v>988</v>
      </c>
      <c r="X186" s="15">
        <v>1.1000000000000001</v>
      </c>
      <c r="Y186" s="15">
        <v>0.97</v>
      </c>
      <c r="Z186" s="4">
        <f t="shared" si="779"/>
        <v>1269.8571428571429</v>
      </c>
      <c r="AA186" s="8">
        <f t="shared" si="780"/>
        <v>1.0592230695900857</v>
      </c>
      <c r="AB186" s="4">
        <f t="shared" si="781"/>
        <v>1219.192160370671</v>
      </c>
      <c r="AC186" s="8">
        <f t="shared" si="782"/>
        <v>1.0169620022157646</v>
      </c>
      <c r="AD186" s="4">
        <f t="shared" si="783"/>
        <v>1231.2857142857142</v>
      </c>
      <c r="AE186" s="8">
        <f t="shared" si="784"/>
        <v>1.0758956434902009</v>
      </c>
      <c r="AF186" s="4">
        <f t="shared" si="785"/>
        <v>1154.213456568848</v>
      </c>
      <c r="AG186" s="8">
        <f t="shared" si="786"/>
        <v>1.0085500182226859</v>
      </c>
      <c r="AH186" s="4">
        <f t="shared" si="787"/>
        <v>1455.5714285714287</v>
      </c>
      <c r="AI186" s="8">
        <f t="shared" si="788"/>
        <v>1.0744490140250975</v>
      </c>
      <c r="AJ186" s="15">
        <f t="shared" si="789"/>
        <v>0.12999999999999989</v>
      </c>
      <c r="AK186" s="15">
        <f t="shared" ref="AK186" si="807">ABS(M186-$M186)</f>
        <v>0</v>
      </c>
      <c r="AL186" s="15">
        <f t="shared" si="791"/>
        <v>3.9223069590085702E-2</v>
      </c>
      <c r="AM186" s="15">
        <f t="shared" si="792"/>
        <v>3.0379977842354133E-3</v>
      </c>
      <c r="AN186" s="15">
        <f t="shared" si="793"/>
        <v>8.0000000000000071E-2</v>
      </c>
      <c r="AO186" s="15">
        <f t="shared" si="794"/>
        <v>1.1449981777314155E-2</v>
      </c>
      <c r="AP186" s="15">
        <f t="shared" si="795"/>
        <v>32</v>
      </c>
      <c r="AQ186" s="15">
        <f t="shared" si="796"/>
        <v>113.14285714285711</v>
      </c>
      <c r="AR186" s="15">
        <f t="shared" si="797"/>
        <v>59.14285714285711</v>
      </c>
      <c r="AS186" s="15">
        <f t="shared" si="798"/>
        <v>109.80783962932901</v>
      </c>
    </row>
    <row r="187" spans="1:45" x14ac:dyDescent="0.4">
      <c r="A187" s="10">
        <v>44077</v>
      </c>
      <c r="B187" s="30">
        <v>185</v>
      </c>
      <c r="C187" s="11" t="str">
        <f t="shared" si="799"/>
        <v>Donnerstag</v>
      </c>
      <c r="D187">
        <v>1257</v>
      </c>
      <c r="E187">
        <v>1209</v>
      </c>
      <c r="F187">
        <v>1302</v>
      </c>
      <c r="G187">
        <v>1354</v>
      </c>
      <c r="H187">
        <v>1306</v>
      </c>
      <c r="I187">
        <v>1400</v>
      </c>
      <c r="J187">
        <v>1.24</v>
      </c>
      <c r="K187">
        <v>1.21</v>
      </c>
      <c r="L187">
        <v>1.28</v>
      </c>
      <c r="M187">
        <v>1.05</v>
      </c>
      <c r="N187">
        <v>1.04</v>
      </c>
      <c r="O187">
        <v>1.07</v>
      </c>
      <c r="P187" s="12">
        <f t="shared" ref="P187:P192" si="808">AVERAGE(D181:D187)</f>
        <v>1220.4285714285713</v>
      </c>
      <c r="Q187" s="15">
        <f t="shared" ref="Q187:Q192" si="809">P188/P184</f>
        <v>1.0521981349158289</v>
      </c>
      <c r="R187" s="4">
        <f t="shared" ref="R187:R192" si="810">W184</f>
        <v>1453</v>
      </c>
      <c r="S187" s="4">
        <f t="shared" ref="S187:S192" si="811">AVERAGE(D184:D187)</f>
        <v>1354</v>
      </c>
      <c r="T187" s="7">
        <f t="shared" ref="T187:T192" si="812">S187/S183</f>
        <v>1.244485294117647</v>
      </c>
      <c r="U187" s="5">
        <v>44081</v>
      </c>
      <c r="V187" s="9" t="str">
        <f t="shared" ref="V187:V189" si="813">TEXT(U187,"TTTT")</f>
        <v>Montag</v>
      </c>
      <c r="W187" s="12">
        <v>814</v>
      </c>
      <c r="X187" s="15">
        <v>1.1200000000000001</v>
      </c>
      <c r="Y187" s="15">
        <v>0.95</v>
      </c>
      <c r="Z187" s="4">
        <f t="shared" si="779"/>
        <v>1306.5714285714287</v>
      </c>
      <c r="AA187" s="8">
        <f t="shared" si="780"/>
        <v>1.0746093291035133</v>
      </c>
      <c r="AB187" s="4">
        <f t="shared" si="781"/>
        <v>1238.9465531213853</v>
      </c>
      <c r="AC187" s="8">
        <f t="shared" si="782"/>
        <v>1.0189902328574429</v>
      </c>
      <c r="AD187" s="4">
        <f t="shared" si="783"/>
        <v>1314.2857142857142</v>
      </c>
      <c r="AE187" s="8">
        <f t="shared" si="784"/>
        <v>1.1200389578767957</v>
      </c>
      <c r="AF187" s="4">
        <f t="shared" si="785"/>
        <v>1224.3716724994497</v>
      </c>
      <c r="AG187" s="8">
        <f t="shared" si="786"/>
        <v>1.0434138918305513</v>
      </c>
      <c r="AH187" s="4">
        <f t="shared" si="787"/>
        <v>1498.7142857142858</v>
      </c>
      <c r="AI187" s="8">
        <f t="shared" si="788"/>
        <v>1.1109816795509901</v>
      </c>
      <c r="AJ187" s="15">
        <f t="shared" si="789"/>
        <v>0.18999999999999995</v>
      </c>
      <c r="AK187" s="15">
        <f>ABS(M187-$M187)</f>
        <v>0</v>
      </c>
      <c r="AL187" s="15">
        <f t="shared" si="791"/>
        <v>2.4609329103513211E-2</v>
      </c>
      <c r="AM187" s="15">
        <f t="shared" si="792"/>
        <v>3.1009767142557099E-2</v>
      </c>
      <c r="AN187" s="15">
        <f t="shared" si="793"/>
        <v>7.0000000000000062E-2</v>
      </c>
      <c r="AO187" s="15">
        <f t="shared" si="794"/>
        <v>6.5861081694487122E-3</v>
      </c>
      <c r="AP187" s="15">
        <f t="shared" si="795"/>
        <v>97</v>
      </c>
      <c r="AQ187" s="15">
        <f t="shared" si="796"/>
        <v>36.571428571428669</v>
      </c>
      <c r="AR187" s="15">
        <f t="shared" si="797"/>
        <v>49.571428571428669</v>
      </c>
      <c r="AS187" s="15">
        <f t="shared" si="798"/>
        <v>18.05344687861475</v>
      </c>
    </row>
    <row r="188" spans="1:45" x14ac:dyDescent="0.4">
      <c r="A188" s="10">
        <v>44078</v>
      </c>
      <c r="B188" s="30">
        <v>186</v>
      </c>
      <c r="C188" s="11" t="str">
        <f t="shared" ref="C188:C191" si="814">TEXT(A188,"TTTT")</f>
        <v>Freitag</v>
      </c>
      <c r="D188">
        <v>1280</v>
      </c>
      <c r="E188">
        <v>1237</v>
      </c>
      <c r="F188">
        <v>1330</v>
      </c>
      <c r="G188">
        <v>1335</v>
      </c>
      <c r="H188">
        <v>1286</v>
      </c>
      <c r="I188">
        <v>1382</v>
      </c>
      <c r="J188">
        <v>1.19</v>
      </c>
      <c r="K188">
        <v>1.1599999999999999</v>
      </c>
      <c r="L188">
        <v>1.22</v>
      </c>
      <c r="M188">
        <v>1.06</v>
      </c>
      <c r="N188">
        <v>1.04</v>
      </c>
      <c r="O188">
        <v>1.08</v>
      </c>
      <c r="P188" s="12">
        <f t="shared" si="808"/>
        <v>1241.1428571428571</v>
      </c>
      <c r="Q188" s="15">
        <f t="shared" si="809"/>
        <v>1.0592230695900857</v>
      </c>
      <c r="R188" s="4">
        <f t="shared" si="810"/>
        <v>1378</v>
      </c>
      <c r="S188" s="4">
        <f t="shared" si="811"/>
        <v>1335.25</v>
      </c>
      <c r="T188" s="7">
        <f t="shared" si="812"/>
        <v>1.1916555109326195</v>
      </c>
      <c r="U188" s="5">
        <v>44082</v>
      </c>
      <c r="V188" s="9" t="str">
        <f t="shared" si="813"/>
        <v>Dienstag</v>
      </c>
      <c r="W188" s="12">
        <v>1499</v>
      </c>
      <c r="X188" s="15">
        <v>1.1000000000000001</v>
      </c>
      <c r="Y188" s="15">
        <v>0.98</v>
      </c>
      <c r="Z188" s="4">
        <f t="shared" si="779"/>
        <v>1341.7142857142858</v>
      </c>
      <c r="AA188" s="8">
        <f t="shared" si="780"/>
        <v>1.0993796090366383</v>
      </c>
      <c r="AB188" s="4">
        <f t="shared" si="781"/>
        <v>1285.6709295467324</v>
      </c>
      <c r="AC188" s="8">
        <f t="shared" si="782"/>
        <v>1.053458563364992</v>
      </c>
      <c r="AD188" s="4">
        <f t="shared" si="783"/>
        <v>1318.7142857142858</v>
      </c>
      <c r="AE188" s="8">
        <f t="shared" si="784"/>
        <v>1.0965787598004275</v>
      </c>
      <c r="AF188" s="4">
        <f t="shared" si="785"/>
        <v>1317.3998004605157</v>
      </c>
      <c r="AG188" s="8">
        <f t="shared" si="786"/>
        <v>1.0954856976982192</v>
      </c>
      <c r="AH188" s="4">
        <f t="shared" si="787"/>
        <v>1560.4285714285713</v>
      </c>
      <c r="AI188" s="8">
        <f t="shared" si="788"/>
        <v>1.1430514859773964</v>
      </c>
      <c r="AJ188" s="15">
        <f t="shared" si="789"/>
        <v>0.12999999999999989</v>
      </c>
      <c r="AK188" s="15">
        <f t="shared" ref="AK188" si="815">ABS(M188-$M188)</f>
        <v>0</v>
      </c>
      <c r="AL188" s="15">
        <f t="shared" si="791"/>
        <v>3.9379609036638286E-2</v>
      </c>
      <c r="AM188" s="15">
        <f t="shared" si="792"/>
        <v>6.5414366350080577E-3</v>
      </c>
      <c r="AN188" s="15">
        <f t="shared" si="793"/>
        <v>4.0000000000000036E-2</v>
      </c>
      <c r="AO188" s="15">
        <f t="shared" si="794"/>
        <v>3.5485697698219187E-2</v>
      </c>
      <c r="AP188" s="15">
        <f t="shared" si="795"/>
        <v>55</v>
      </c>
      <c r="AQ188" s="15">
        <f t="shared" si="796"/>
        <v>38.85714285714289</v>
      </c>
      <c r="AR188" s="15">
        <f t="shared" si="797"/>
        <v>61.714285714285779</v>
      </c>
      <c r="AS188" s="15">
        <f t="shared" si="798"/>
        <v>5.6709295467323955</v>
      </c>
    </row>
    <row r="189" spans="1:45" x14ac:dyDescent="0.4">
      <c r="A189" s="10">
        <v>44079</v>
      </c>
      <c r="B189" s="30">
        <v>187</v>
      </c>
      <c r="C189" s="11" t="str">
        <f t="shared" si="814"/>
        <v>Samstag</v>
      </c>
      <c r="D189">
        <v>1162</v>
      </c>
      <c r="E189">
        <v>1114</v>
      </c>
      <c r="F189">
        <v>1203</v>
      </c>
      <c r="G189">
        <v>1257</v>
      </c>
      <c r="H189">
        <v>1207</v>
      </c>
      <c r="I189">
        <v>1301</v>
      </c>
      <c r="J189">
        <v>1.04</v>
      </c>
      <c r="K189">
        <v>1.02</v>
      </c>
      <c r="L189">
        <v>1.07</v>
      </c>
      <c r="M189">
        <v>1.07</v>
      </c>
      <c r="N189">
        <v>1.06</v>
      </c>
      <c r="O189">
        <v>1.0900000000000001</v>
      </c>
      <c r="P189" s="12">
        <f t="shared" si="808"/>
        <v>1269.8571428571429</v>
      </c>
      <c r="Q189" s="15">
        <f t="shared" si="809"/>
        <v>1.0746093291035133</v>
      </c>
      <c r="R189" s="4">
        <f t="shared" si="810"/>
        <v>988</v>
      </c>
      <c r="S189" s="4">
        <f t="shared" si="811"/>
        <v>1257</v>
      </c>
      <c r="T189" s="7">
        <f t="shared" si="812"/>
        <v>1.0427208627125675</v>
      </c>
      <c r="U189" s="5">
        <v>44083</v>
      </c>
      <c r="V189" s="9" t="str">
        <f t="shared" si="813"/>
        <v>Mittwoch</v>
      </c>
      <c r="W189" s="12">
        <v>1176</v>
      </c>
      <c r="X189" s="15">
        <v>0.88</v>
      </c>
      <c r="Y189" s="15">
        <v>0.95</v>
      </c>
      <c r="Z189" s="4">
        <f t="shared" si="779"/>
        <v>1358.5714285714287</v>
      </c>
      <c r="AA189" s="8">
        <f t="shared" si="780"/>
        <v>1.0946132596685083</v>
      </c>
      <c r="AB189" s="4">
        <f t="shared" si="781"/>
        <v>1328.2856171927931</v>
      </c>
      <c r="AC189" s="8">
        <f t="shared" si="782"/>
        <v>1.0702117081433646</v>
      </c>
      <c r="AD189" s="4">
        <f t="shared" si="783"/>
        <v>1354.7142857142858</v>
      </c>
      <c r="AE189" s="8">
        <f t="shared" si="784"/>
        <v>1.0901253017588228</v>
      </c>
      <c r="AF189" s="4">
        <f t="shared" si="785"/>
        <v>1312.0985688187232</v>
      </c>
      <c r="AG189" s="8">
        <f t="shared" si="786"/>
        <v>1.0558328522509555</v>
      </c>
      <c r="AH189" s="4">
        <f t="shared" si="787"/>
        <v>1655.7142857142858</v>
      </c>
      <c r="AI189" s="8">
        <f t="shared" si="788"/>
        <v>1.2246407438715132</v>
      </c>
      <c r="AJ189" s="15">
        <f t="shared" si="789"/>
        <v>3.0000000000000027E-2</v>
      </c>
      <c r="AK189" s="15">
        <f>ABS(M189-$M189)</f>
        <v>0</v>
      </c>
      <c r="AL189" s="15">
        <f t="shared" si="791"/>
        <v>2.4613259668508247E-2</v>
      </c>
      <c r="AM189" s="15">
        <f t="shared" si="792"/>
        <v>2.1170814336457511E-4</v>
      </c>
      <c r="AN189" s="15">
        <f t="shared" si="793"/>
        <v>0.19000000000000006</v>
      </c>
      <c r="AO189" s="15">
        <f t="shared" si="794"/>
        <v>1.4167147749044595E-2</v>
      </c>
      <c r="AP189" s="15">
        <f t="shared" si="795"/>
        <v>95</v>
      </c>
      <c r="AQ189" s="15">
        <f t="shared" si="796"/>
        <v>107.85714285714289</v>
      </c>
      <c r="AR189" s="15">
        <f t="shared" si="797"/>
        <v>196.57142857142867</v>
      </c>
      <c r="AS189" s="15">
        <f t="shared" si="798"/>
        <v>166.2856171927931</v>
      </c>
    </row>
    <row r="190" spans="1:45" x14ac:dyDescent="0.4">
      <c r="A190" s="10">
        <v>44080</v>
      </c>
      <c r="B190" s="30">
        <v>188</v>
      </c>
      <c r="C190" s="11" t="str">
        <f t="shared" si="814"/>
        <v>Sonntag</v>
      </c>
      <c r="D190">
        <v>1288</v>
      </c>
      <c r="E190">
        <v>1244</v>
      </c>
      <c r="F190">
        <v>1330</v>
      </c>
      <c r="G190">
        <v>1247</v>
      </c>
      <c r="H190">
        <v>1201</v>
      </c>
      <c r="I190">
        <v>1291</v>
      </c>
      <c r="J190">
        <v>0.96</v>
      </c>
      <c r="K190">
        <v>0.94</v>
      </c>
      <c r="L190">
        <v>0.98</v>
      </c>
      <c r="M190">
        <v>1.1000000000000001</v>
      </c>
      <c r="N190">
        <v>1.08</v>
      </c>
      <c r="O190">
        <v>1.1100000000000001</v>
      </c>
      <c r="P190" s="12">
        <f t="shared" si="808"/>
        <v>1306.5714285714287</v>
      </c>
      <c r="Q190" s="15">
        <f t="shared" si="809"/>
        <v>1.0993796090366383</v>
      </c>
      <c r="R190" s="4">
        <f t="shared" si="810"/>
        <v>814</v>
      </c>
      <c r="S190" s="4">
        <f t="shared" si="811"/>
        <v>1246.75</v>
      </c>
      <c r="T190" s="7">
        <f t="shared" si="812"/>
        <v>0.96088631984585737</v>
      </c>
      <c r="U190" s="5">
        <v>44084</v>
      </c>
      <c r="V190" s="9" t="str">
        <f t="shared" ref="V190:V192" si="816">TEXT(U190,"TTTT")</f>
        <v>Donnerstag</v>
      </c>
      <c r="W190" s="12">
        <v>1892</v>
      </c>
      <c r="X190" s="15">
        <v>0.9</v>
      </c>
      <c r="Y190" s="15">
        <v>1.04</v>
      </c>
      <c r="Z190" s="4">
        <f t="shared" ref="Z190:Z195" si="817">AVERAGE(D187:D193)</f>
        <v>1399.2857142857142</v>
      </c>
      <c r="AA190" s="8">
        <f t="shared" ref="AA190:AA195" si="818">Z190/Z186</f>
        <v>1.1019237259534256</v>
      </c>
      <c r="AB190" s="4">
        <f t="shared" ref="AB190:AB195" si="819">AVERAGE(D187:D190,AA187^1.75*D184,AA187^1.75*D185,AA187^1.75*D186)</f>
        <v>1386.3037218459688</v>
      </c>
      <c r="AC190" s="8">
        <f t="shared" ref="AC190:AC195" si="820">AB190/Z186</f>
        <v>1.0917005346970166</v>
      </c>
      <c r="AD190" s="4">
        <f t="shared" ref="AD190:AD195" si="821">AVERAGE(W187:W193)</f>
        <v>1349</v>
      </c>
      <c r="AE190" s="8">
        <f t="shared" ref="AE190:AE195" si="822">AD190/AD186</f>
        <v>1.0956027381366749</v>
      </c>
      <c r="AF190" s="4">
        <f t="shared" ref="AF190:AF195" si="823">AVERAGE(W187:W190,AE187^1.75*W184,AE187^1.75*W185,AE187^1.75*W186)</f>
        <v>1434.0021383343342</v>
      </c>
      <c r="AG190" s="8">
        <f t="shared" ref="AG190:AG195" si="824">AF190/AD186</f>
        <v>1.1646380053765333</v>
      </c>
      <c r="AH190" s="4">
        <f t="shared" ref="AH190:AH195" si="825">AD197</f>
        <v>1712.4285714285713</v>
      </c>
      <c r="AI190" s="8">
        <f t="shared" ref="AI190:AI195" si="826">AH190/AH186</f>
        <v>1.1764648149965649</v>
      </c>
      <c r="AJ190" s="15">
        <f t="shared" ref="AJ190:AJ195" si="827">ABS(J190-$M190)</f>
        <v>0.14000000000000012</v>
      </c>
      <c r="AK190" s="15">
        <f t="shared" ref="AK190" si="828">ABS(M190-$M190)</f>
        <v>0</v>
      </c>
      <c r="AL190" s="15">
        <f t="shared" ref="AL190:AL195" si="829">ABS(AA190-$M190)</f>
        <v>1.9237259534254925E-3</v>
      </c>
      <c r="AM190" s="15">
        <f t="shared" ref="AM190:AM195" si="830">ABS(AC190-$M190)</f>
        <v>8.299465302983533E-3</v>
      </c>
      <c r="AN190" s="15">
        <f t="shared" ref="AN190:AN195" si="831">ABS(X190-$M190)</f>
        <v>0.20000000000000007</v>
      </c>
      <c r="AO190" s="15">
        <f t="shared" ref="AO190:AO195" si="832">ABS(AG190-$M190)</f>
        <v>6.4638005376533192E-2</v>
      </c>
      <c r="AP190" s="15">
        <f t="shared" ref="AP190:AP195" si="833">ABS(G190-$D190)</f>
        <v>41</v>
      </c>
      <c r="AQ190" s="15">
        <f t="shared" ref="AQ190:AQ195" si="834">ABS(P190-$D190)</f>
        <v>18.571428571428669</v>
      </c>
      <c r="AR190" s="15">
        <f t="shared" ref="AR190:AR195" si="835">ABS(Z190-$D190)</f>
        <v>111.28571428571422</v>
      </c>
      <c r="AS190" s="15">
        <f t="shared" ref="AS190:AS195" si="836">ABS(AB190-$D190)</f>
        <v>98.303721845968767</v>
      </c>
    </row>
    <row r="191" spans="1:45" x14ac:dyDescent="0.4">
      <c r="A191" s="10">
        <v>44081</v>
      </c>
      <c r="B191" s="30">
        <v>189</v>
      </c>
      <c r="C191" s="11" t="str">
        <f t="shared" si="814"/>
        <v>Montag</v>
      </c>
      <c r="D191">
        <v>1601</v>
      </c>
      <c r="E191">
        <v>1553</v>
      </c>
      <c r="F191">
        <v>1658</v>
      </c>
      <c r="G191">
        <v>1333</v>
      </c>
      <c r="H191">
        <v>1287</v>
      </c>
      <c r="I191">
        <v>1380</v>
      </c>
      <c r="J191">
        <v>0.98</v>
      </c>
      <c r="K191">
        <v>0.96</v>
      </c>
      <c r="L191">
        <v>1.01</v>
      </c>
      <c r="M191">
        <v>1.0900000000000001</v>
      </c>
      <c r="N191">
        <v>1.08</v>
      </c>
      <c r="O191">
        <v>1.1100000000000001</v>
      </c>
      <c r="P191" s="12">
        <f t="shared" si="808"/>
        <v>1341.7142857142858</v>
      </c>
      <c r="Q191" s="15">
        <f t="shared" si="809"/>
        <v>1.0946132596685083</v>
      </c>
      <c r="R191" s="4">
        <f t="shared" si="810"/>
        <v>1499</v>
      </c>
      <c r="S191" s="4">
        <f t="shared" si="811"/>
        <v>1332.75</v>
      </c>
      <c r="T191" s="7">
        <f t="shared" si="812"/>
        <v>0.98430576070901032</v>
      </c>
      <c r="U191" s="5">
        <v>44085</v>
      </c>
      <c r="V191" s="9" t="str">
        <f t="shared" si="816"/>
        <v>Freitag</v>
      </c>
      <c r="W191" s="12">
        <v>1484</v>
      </c>
      <c r="X191" s="15">
        <v>1</v>
      </c>
      <c r="Y191" s="15">
        <v>1.1100000000000001</v>
      </c>
      <c r="Z191" s="4">
        <f t="shared" si="817"/>
        <v>1453.4285714285713</v>
      </c>
      <c r="AA191" s="8">
        <f t="shared" si="818"/>
        <v>1.1123988628908812</v>
      </c>
      <c r="AB191" s="4">
        <f t="shared" si="819"/>
        <v>1446.3393152222707</v>
      </c>
      <c r="AC191" s="8">
        <f t="shared" si="820"/>
        <v>1.1069730162427174</v>
      </c>
      <c r="AD191" s="4">
        <f t="shared" si="821"/>
        <v>1365.1428571428571</v>
      </c>
      <c r="AE191" s="8">
        <f t="shared" si="822"/>
        <v>1.038695652173913</v>
      </c>
      <c r="AF191" s="4">
        <f t="shared" si="823"/>
        <v>1398.2534152737283</v>
      </c>
      <c r="AG191" s="8">
        <f t="shared" si="824"/>
        <v>1.0638884681430543</v>
      </c>
      <c r="AH191" s="4">
        <f t="shared" si="825"/>
        <v>1711.7142857142858</v>
      </c>
      <c r="AI191" s="8">
        <f t="shared" si="826"/>
        <v>1.1421218187017443</v>
      </c>
      <c r="AJ191" s="15">
        <f t="shared" si="827"/>
        <v>0.1100000000000001</v>
      </c>
      <c r="AK191" s="15">
        <f>ABS(M191-$M191)</f>
        <v>0</v>
      </c>
      <c r="AL191" s="15">
        <f t="shared" si="829"/>
        <v>2.239886289088111E-2</v>
      </c>
      <c r="AM191" s="15">
        <f t="shared" si="830"/>
        <v>1.6973016242717298E-2</v>
      </c>
      <c r="AN191" s="15">
        <f t="shared" si="831"/>
        <v>9.000000000000008E-2</v>
      </c>
      <c r="AO191" s="15">
        <f t="shared" si="832"/>
        <v>2.6111531856945813E-2</v>
      </c>
      <c r="AP191" s="15">
        <f t="shared" si="833"/>
        <v>268</v>
      </c>
      <c r="AQ191" s="15">
        <f t="shared" si="834"/>
        <v>259.28571428571422</v>
      </c>
      <c r="AR191" s="15">
        <f t="shared" si="835"/>
        <v>147.57142857142867</v>
      </c>
      <c r="AS191" s="15">
        <f t="shared" si="836"/>
        <v>154.66068477772933</v>
      </c>
    </row>
    <row r="192" spans="1:45" x14ac:dyDescent="0.4">
      <c r="A192" s="10">
        <v>44082</v>
      </c>
      <c r="B192" s="30">
        <v>190</v>
      </c>
      <c r="C192" s="11" t="str">
        <f t="shared" ref="C192:C205" si="837">TEXT(A192,"TTTT")</f>
        <v>Dienstag</v>
      </c>
      <c r="D192">
        <v>1593</v>
      </c>
      <c r="E192">
        <v>1542</v>
      </c>
      <c r="F192">
        <v>1642</v>
      </c>
      <c r="G192">
        <v>1411</v>
      </c>
      <c r="H192">
        <v>1363</v>
      </c>
      <c r="I192">
        <v>1458</v>
      </c>
      <c r="J192">
        <v>1.06</v>
      </c>
      <c r="K192">
        <v>1.03</v>
      </c>
      <c r="L192">
        <v>1.0900000000000001</v>
      </c>
      <c r="M192">
        <v>1.1000000000000001</v>
      </c>
      <c r="N192">
        <v>1.0900000000000001</v>
      </c>
      <c r="O192">
        <v>1.1200000000000001</v>
      </c>
      <c r="P192" s="12">
        <f t="shared" si="808"/>
        <v>1358.5714285714287</v>
      </c>
      <c r="Q192" s="15">
        <f t="shared" si="809"/>
        <v>1.1019237259534256</v>
      </c>
      <c r="R192" s="4">
        <f t="shared" si="810"/>
        <v>1176</v>
      </c>
      <c r="S192" s="4">
        <f t="shared" si="811"/>
        <v>1411</v>
      </c>
      <c r="T192" s="7">
        <f t="shared" si="812"/>
        <v>1.0567309492604382</v>
      </c>
      <c r="U192" s="5">
        <v>44086</v>
      </c>
      <c r="V192" s="9" t="str">
        <f t="shared" si="816"/>
        <v>Samstag</v>
      </c>
      <c r="W192" s="12">
        <v>1630</v>
      </c>
      <c r="X192" s="15">
        <v>1.1499999999999999</v>
      </c>
      <c r="Y192" s="15">
        <v>1.1599999999999999</v>
      </c>
      <c r="Z192" s="4">
        <f t="shared" si="817"/>
        <v>1504</v>
      </c>
      <c r="AA192" s="8">
        <f t="shared" si="818"/>
        <v>1.120954003407155</v>
      </c>
      <c r="AB192" s="4">
        <f t="shared" si="819"/>
        <v>1453.2347097937607</v>
      </c>
      <c r="AC192" s="8">
        <f t="shared" si="820"/>
        <v>1.0831178629212441</v>
      </c>
      <c r="AD192" s="4">
        <f t="shared" si="821"/>
        <v>1352</v>
      </c>
      <c r="AE192" s="8">
        <f t="shared" si="822"/>
        <v>1.0252410356407755</v>
      </c>
      <c r="AF192" s="4">
        <f t="shared" si="823"/>
        <v>1431.5855048627725</v>
      </c>
      <c r="AG192" s="8">
        <f t="shared" si="824"/>
        <v>1.0855918680575676</v>
      </c>
      <c r="AH192" s="4">
        <f t="shared" si="825"/>
        <v>1770.8571428571429</v>
      </c>
      <c r="AI192" s="8">
        <f t="shared" si="826"/>
        <v>1.1348530623455095</v>
      </c>
      <c r="AJ192" s="15">
        <f t="shared" si="827"/>
        <v>4.0000000000000036E-2</v>
      </c>
      <c r="AK192" s="15">
        <f t="shared" ref="AK192" si="838">ABS(M192-$M192)</f>
        <v>0</v>
      </c>
      <c r="AL192" s="15">
        <f t="shared" si="829"/>
        <v>2.095400340715492E-2</v>
      </c>
      <c r="AM192" s="15">
        <f t="shared" si="830"/>
        <v>1.6882137078755965E-2</v>
      </c>
      <c r="AN192" s="15">
        <f t="shared" si="831"/>
        <v>4.9999999999999822E-2</v>
      </c>
      <c r="AO192" s="15">
        <f t="shared" si="832"/>
        <v>1.4408131942432512E-2</v>
      </c>
      <c r="AP192" s="15">
        <f t="shared" si="833"/>
        <v>182</v>
      </c>
      <c r="AQ192" s="15">
        <f t="shared" si="834"/>
        <v>234.42857142857133</v>
      </c>
      <c r="AR192" s="15">
        <f t="shared" si="835"/>
        <v>89</v>
      </c>
      <c r="AS192" s="15">
        <f t="shared" si="836"/>
        <v>139.76529020623934</v>
      </c>
    </row>
    <row r="193" spans="1:45" x14ac:dyDescent="0.4">
      <c r="A193" s="10">
        <v>44083</v>
      </c>
      <c r="B193" s="30">
        <v>191</v>
      </c>
      <c r="C193" s="11" t="str">
        <f t="shared" si="837"/>
        <v>Mittwoch</v>
      </c>
      <c r="D193">
        <v>1614</v>
      </c>
      <c r="E193">
        <v>1568</v>
      </c>
      <c r="F193">
        <v>1674</v>
      </c>
      <c r="G193">
        <v>1524</v>
      </c>
      <c r="H193">
        <v>1477</v>
      </c>
      <c r="I193">
        <v>1576</v>
      </c>
      <c r="J193">
        <v>1.21</v>
      </c>
      <c r="K193">
        <v>1.18</v>
      </c>
      <c r="L193">
        <v>1.24</v>
      </c>
      <c r="M193">
        <v>1.1100000000000001</v>
      </c>
      <c r="N193">
        <v>1.1000000000000001</v>
      </c>
      <c r="O193">
        <v>1.1299999999999999</v>
      </c>
      <c r="P193" s="12">
        <f t="shared" ref="P193:P204" si="839">AVERAGE(D187:D193)</f>
        <v>1399.2857142857142</v>
      </c>
      <c r="Q193" s="15">
        <f t="shared" ref="Q193:Q204" si="840">P194/P190</f>
        <v>1.1123988628908812</v>
      </c>
      <c r="R193" s="4">
        <f t="shared" ref="R193:R205" si="841">W190</f>
        <v>1892</v>
      </c>
      <c r="S193" s="4">
        <f t="shared" ref="S193:S205" si="842">AVERAGE(D190:D193)</f>
        <v>1524</v>
      </c>
      <c r="T193" s="7">
        <f t="shared" ref="T193:T205" si="843">S193/S189</f>
        <v>1.2124105011933175</v>
      </c>
      <c r="U193" s="5">
        <v>44087</v>
      </c>
      <c r="V193" s="9" t="str">
        <f t="shared" ref="V193:V205" si="844">TEXT(U193,"TTTT")</f>
        <v>Sonntag</v>
      </c>
      <c r="W193" s="12">
        <v>948</v>
      </c>
      <c r="X193" s="15">
        <v>1.18</v>
      </c>
      <c r="Y193" s="15">
        <v>1.08</v>
      </c>
      <c r="Z193" s="4">
        <f t="shared" si="817"/>
        <v>1558</v>
      </c>
      <c r="AA193" s="8">
        <f t="shared" si="818"/>
        <v>1.1467928496319664</v>
      </c>
      <c r="AB193" s="4">
        <f t="shared" si="819"/>
        <v>1497.1125318353245</v>
      </c>
      <c r="AC193" s="8">
        <f t="shared" si="820"/>
        <v>1.1019755754834144</v>
      </c>
      <c r="AD193" s="4">
        <f t="shared" si="821"/>
        <v>1455.5714285714287</v>
      </c>
      <c r="AE193" s="8">
        <f t="shared" si="822"/>
        <v>1.0744490140250975</v>
      </c>
      <c r="AF193" s="4">
        <f t="shared" si="823"/>
        <v>1435.3559517654644</v>
      </c>
      <c r="AG193" s="8">
        <f t="shared" si="824"/>
        <v>1.0595266964418697</v>
      </c>
      <c r="AH193" s="4">
        <f t="shared" si="825"/>
        <v>1752</v>
      </c>
      <c r="AI193" s="8">
        <f t="shared" si="826"/>
        <v>1.0581535806729938</v>
      </c>
      <c r="AJ193" s="15">
        <f t="shared" si="827"/>
        <v>9.9999999999999867E-2</v>
      </c>
      <c r="AK193" s="15">
        <f>ABS(M193-$M193)</f>
        <v>0</v>
      </c>
      <c r="AL193" s="15">
        <f t="shared" si="829"/>
        <v>3.6792849631966273E-2</v>
      </c>
      <c r="AM193" s="15">
        <f t="shared" si="830"/>
        <v>8.0244245165856931E-3</v>
      </c>
      <c r="AN193" s="15">
        <f t="shared" si="831"/>
        <v>6.999999999999984E-2</v>
      </c>
      <c r="AO193" s="15">
        <f t="shared" si="832"/>
        <v>5.04733035581304E-2</v>
      </c>
      <c r="AP193" s="15">
        <f t="shared" si="833"/>
        <v>90</v>
      </c>
      <c r="AQ193" s="15">
        <f t="shared" si="834"/>
        <v>214.71428571428578</v>
      </c>
      <c r="AR193" s="15">
        <f t="shared" si="835"/>
        <v>56</v>
      </c>
      <c r="AS193" s="15">
        <f t="shared" si="836"/>
        <v>116.88746816467551</v>
      </c>
    </row>
    <row r="194" spans="1:45" x14ac:dyDescent="0.4">
      <c r="A194" s="10">
        <v>44084</v>
      </c>
      <c r="B194" s="30">
        <v>192</v>
      </c>
      <c r="C194" s="11" t="str">
        <f t="shared" si="837"/>
        <v>Donnerstag</v>
      </c>
      <c r="D194">
        <v>1636</v>
      </c>
      <c r="E194">
        <v>1589</v>
      </c>
      <c r="F194">
        <v>1687</v>
      </c>
      <c r="G194">
        <v>1611</v>
      </c>
      <c r="H194">
        <v>1563</v>
      </c>
      <c r="I194">
        <v>1665</v>
      </c>
      <c r="J194">
        <v>1.29</v>
      </c>
      <c r="K194">
        <v>1.26</v>
      </c>
      <c r="L194">
        <v>1.32</v>
      </c>
      <c r="M194">
        <v>1.1200000000000001</v>
      </c>
      <c r="N194">
        <v>1.1000000000000001</v>
      </c>
      <c r="O194">
        <v>1.1399999999999999</v>
      </c>
      <c r="P194" s="12">
        <f t="shared" si="839"/>
        <v>1453.4285714285713</v>
      </c>
      <c r="Q194" s="15">
        <f t="shared" si="840"/>
        <v>1.120954003407155</v>
      </c>
      <c r="R194" s="4">
        <f t="shared" si="841"/>
        <v>1484</v>
      </c>
      <c r="S194" s="4">
        <f t="shared" si="842"/>
        <v>1611</v>
      </c>
      <c r="T194" s="7">
        <f t="shared" si="843"/>
        <v>1.2921596149989973</v>
      </c>
      <c r="U194" s="5">
        <v>44088</v>
      </c>
      <c r="V194" s="9" t="str">
        <f t="shared" si="844"/>
        <v>Montag</v>
      </c>
      <c r="W194" s="12">
        <v>927</v>
      </c>
      <c r="X194" s="15">
        <v>1.18</v>
      </c>
      <c r="Y194" s="15">
        <v>1.04</v>
      </c>
      <c r="Z194" s="4">
        <f t="shared" si="817"/>
        <v>1600</v>
      </c>
      <c r="AA194" s="8">
        <f t="shared" si="818"/>
        <v>1.1434405308831037</v>
      </c>
      <c r="AB194" s="4">
        <f t="shared" si="819"/>
        <v>1562.6182943115275</v>
      </c>
      <c r="AC194" s="8">
        <f t="shared" si="820"/>
        <v>1.1167256825095144</v>
      </c>
      <c r="AD194" s="4">
        <f t="shared" si="821"/>
        <v>1498.7142857142858</v>
      </c>
      <c r="AE194" s="8">
        <f t="shared" si="822"/>
        <v>1.1109816795509901</v>
      </c>
      <c r="AF194" s="4">
        <f t="shared" si="823"/>
        <v>1409.9626765238606</v>
      </c>
      <c r="AG194" s="8">
        <f t="shared" si="824"/>
        <v>1.04519101299026</v>
      </c>
      <c r="AH194" s="4">
        <f t="shared" si="825"/>
        <v>1744.7142857142858</v>
      </c>
      <c r="AI194" s="8">
        <f t="shared" si="826"/>
        <v>1.0188537582380914</v>
      </c>
      <c r="AJ194" s="15">
        <f t="shared" si="827"/>
        <v>0.16999999999999993</v>
      </c>
      <c r="AK194" s="15">
        <f t="shared" ref="AK194" si="845">ABS(M194-$M194)</f>
        <v>0</v>
      </c>
      <c r="AL194" s="15">
        <f t="shared" si="829"/>
        <v>2.3440530883103605E-2</v>
      </c>
      <c r="AM194" s="15">
        <f t="shared" si="830"/>
        <v>3.2743174904856787E-3</v>
      </c>
      <c r="AN194" s="15">
        <f t="shared" si="831"/>
        <v>5.9999999999999831E-2</v>
      </c>
      <c r="AO194" s="15">
        <f t="shared" si="832"/>
        <v>7.4808987009740147E-2</v>
      </c>
      <c r="AP194" s="15">
        <f t="shared" si="833"/>
        <v>25</v>
      </c>
      <c r="AQ194" s="15">
        <f t="shared" si="834"/>
        <v>182.57142857142867</v>
      </c>
      <c r="AR194" s="15">
        <f t="shared" si="835"/>
        <v>36</v>
      </c>
      <c r="AS194" s="15">
        <f t="shared" si="836"/>
        <v>73.381705688472493</v>
      </c>
    </row>
    <row r="195" spans="1:45" x14ac:dyDescent="0.4">
      <c r="A195" s="10">
        <v>44085</v>
      </c>
      <c r="B195" s="30">
        <v>193</v>
      </c>
      <c r="C195" s="11" t="str">
        <f t="shared" si="837"/>
        <v>Freitag</v>
      </c>
      <c r="D195">
        <v>1634</v>
      </c>
      <c r="E195">
        <v>1583</v>
      </c>
      <c r="F195">
        <v>1690</v>
      </c>
      <c r="G195">
        <v>1619</v>
      </c>
      <c r="H195">
        <v>1570</v>
      </c>
      <c r="I195">
        <v>1673</v>
      </c>
      <c r="J195">
        <v>1.21</v>
      </c>
      <c r="K195">
        <v>1.18</v>
      </c>
      <c r="L195">
        <v>1.24</v>
      </c>
      <c r="M195">
        <v>1.1499999999999999</v>
      </c>
      <c r="N195">
        <v>1.1299999999999999</v>
      </c>
      <c r="O195">
        <v>1.1599999999999999</v>
      </c>
      <c r="P195" s="12">
        <f t="shared" si="839"/>
        <v>1504</v>
      </c>
      <c r="Q195" s="15">
        <f t="shared" si="840"/>
        <v>1.1467928496319664</v>
      </c>
      <c r="R195" s="4">
        <f t="shared" si="841"/>
        <v>1630</v>
      </c>
      <c r="S195" s="4">
        <f t="shared" si="842"/>
        <v>1619.25</v>
      </c>
      <c r="T195" s="7">
        <f t="shared" si="843"/>
        <v>1.2149690489589196</v>
      </c>
      <c r="U195" s="5">
        <v>44089</v>
      </c>
      <c r="V195" s="9" t="str">
        <f t="shared" si="844"/>
        <v>Dienstag</v>
      </c>
      <c r="W195" s="12">
        <v>1407</v>
      </c>
      <c r="X195" s="15">
        <v>1.04</v>
      </c>
      <c r="Y195" s="15">
        <v>1</v>
      </c>
      <c r="Z195" s="4">
        <f t="shared" si="817"/>
        <v>1674.2857142857142</v>
      </c>
      <c r="AA195" s="8">
        <f t="shared" si="818"/>
        <v>1.1519559661883232</v>
      </c>
      <c r="AB195" s="4">
        <f t="shared" si="819"/>
        <v>1631.9983230362109</v>
      </c>
      <c r="AC195" s="8">
        <f t="shared" si="820"/>
        <v>1.1228610439604361</v>
      </c>
      <c r="AD195" s="4">
        <f t="shared" si="821"/>
        <v>1560.4285714285713</v>
      </c>
      <c r="AE195" s="8">
        <f t="shared" si="822"/>
        <v>1.1430514859773964</v>
      </c>
      <c r="AF195" s="4">
        <f t="shared" si="823"/>
        <v>1380.9956177693184</v>
      </c>
      <c r="AG195" s="8">
        <f t="shared" si="824"/>
        <v>1.0116125287133977</v>
      </c>
      <c r="AH195" s="4">
        <f t="shared" si="825"/>
        <v>1778.5714285714287</v>
      </c>
      <c r="AI195" s="8">
        <f t="shared" si="826"/>
        <v>1.0390585878818228</v>
      </c>
      <c r="AJ195" s="15">
        <f t="shared" si="827"/>
        <v>6.0000000000000053E-2</v>
      </c>
      <c r="AK195" s="15">
        <f>ABS(M195-$M195)</f>
        <v>0</v>
      </c>
      <c r="AL195" s="15">
        <f t="shared" si="829"/>
        <v>1.9559661883232771E-3</v>
      </c>
      <c r="AM195" s="15">
        <f t="shared" si="830"/>
        <v>2.7138956039563844E-2</v>
      </c>
      <c r="AN195" s="15">
        <f t="shared" si="831"/>
        <v>0.10999999999999988</v>
      </c>
      <c r="AO195" s="15">
        <f t="shared" si="832"/>
        <v>0.13838747128660223</v>
      </c>
      <c r="AP195" s="15">
        <f t="shared" si="833"/>
        <v>15</v>
      </c>
      <c r="AQ195" s="15">
        <f t="shared" si="834"/>
        <v>130</v>
      </c>
      <c r="AR195" s="15">
        <f t="shared" si="835"/>
        <v>40.285714285714221</v>
      </c>
      <c r="AS195" s="15">
        <f t="shared" si="836"/>
        <v>2.001676963789123</v>
      </c>
    </row>
    <row r="196" spans="1:45" x14ac:dyDescent="0.4">
      <c r="A196" s="10">
        <v>44086</v>
      </c>
      <c r="B196" s="30">
        <v>194</v>
      </c>
      <c r="C196" s="11" t="str">
        <f t="shared" si="837"/>
        <v>Samstag</v>
      </c>
      <c r="D196">
        <v>1540</v>
      </c>
      <c r="E196">
        <v>1495</v>
      </c>
      <c r="F196">
        <v>1588</v>
      </c>
      <c r="G196">
        <v>1606</v>
      </c>
      <c r="H196">
        <v>1559</v>
      </c>
      <c r="I196">
        <v>1659</v>
      </c>
      <c r="J196">
        <v>1.1399999999999999</v>
      </c>
      <c r="K196">
        <v>1.1100000000000001</v>
      </c>
      <c r="L196">
        <v>1.1599999999999999</v>
      </c>
      <c r="M196">
        <v>1.1399999999999999</v>
      </c>
      <c r="N196">
        <v>1.1299999999999999</v>
      </c>
      <c r="O196">
        <v>1.1599999999999999</v>
      </c>
      <c r="P196" s="12">
        <f t="shared" si="839"/>
        <v>1558</v>
      </c>
      <c r="Q196" s="15">
        <f t="shared" si="840"/>
        <v>1.1434405308831037</v>
      </c>
      <c r="R196" s="4">
        <f t="shared" si="841"/>
        <v>948</v>
      </c>
      <c r="S196" s="4">
        <f t="shared" si="842"/>
        <v>1606</v>
      </c>
      <c r="T196" s="7">
        <f t="shared" si="843"/>
        <v>1.1381998582565556</v>
      </c>
      <c r="U196" s="5">
        <v>44090</v>
      </c>
      <c r="V196" s="9" t="str">
        <f t="shared" si="844"/>
        <v>Mittwoch</v>
      </c>
      <c r="W196" s="12">
        <v>1901</v>
      </c>
      <c r="X196" s="15">
        <v>1</v>
      </c>
      <c r="Y196" s="15">
        <v>1.06</v>
      </c>
      <c r="Z196" s="4">
        <f t="shared" ref="Z196:Z204" si="846">AVERAGE(D193:D199)</f>
        <v>1728.5714285714287</v>
      </c>
      <c r="AA196" s="8">
        <f t="shared" ref="AA196:AA204" si="847">Z196/Z192</f>
        <v>1.1493161094224924</v>
      </c>
      <c r="AB196" s="4">
        <f t="shared" ref="AB196:AB204" si="848">AVERAGE(D193:D196,AA193^1.75*D190,AA193^1.75*D191,AA193^1.75*D192)</f>
        <v>1731.429658694439</v>
      </c>
      <c r="AC196" s="8">
        <f t="shared" ref="AC196:AC204" si="849">AB196/Z192</f>
        <v>1.15121652838726</v>
      </c>
      <c r="AD196" s="4">
        <f t="shared" ref="AD196:AD204" si="850">AVERAGE(W193:W199)</f>
        <v>1655.7142857142858</v>
      </c>
      <c r="AE196" s="8">
        <f t="shared" ref="AE196:AE204" si="851">AD196/AD192</f>
        <v>1.2246407438715132</v>
      </c>
      <c r="AF196" s="4">
        <f t="shared" ref="AF196:AF204" si="852">AVERAGE(W193:W196,AE193^1.75*W190,AE193^1.75*W191,AE193^1.75*W192)</f>
        <v>1551.329832293397</v>
      </c>
      <c r="AG196" s="8">
        <f t="shared" ref="AG196:AG204" si="853">AF196/AD192</f>
        <v>1.1474333079093173</v>
      </c>
      <c r="AH196" s="4">
        <f t="shared" ref="AH196:AH204" si="854">AD203</f>
        <v>1808.5714285714287</v>
      </c>
      <c r="AI196" s="8">
        <f t="shared" ref="AI196:AI204" si="855">AH196/AH192</f>
        <v>1.0212971926427881</v>
      </c>
      <c r="AJ196" s="15">
        <f t="shared" ref="AJ196:AJ204" si="856">ABS(J196-$M196)</f>
        <v>0</v>
      </c>
      <c r="AK196" s="15">
        <f>ABS(M196-$M196)</f>
        <v>0</v>
      </c>
      <c r="AL196" s="15">
        <f t="shared" ref="AL196:AL204" si="857">ABS(AA196-$M196)</f>
        <v>9.3161094224925023E-3</v>
      </c>
      <c r="AM196" s="15">
        <f t="shared" ref="AM196:AM204" si="858">ABS(AC196-$M196)</f>
        <v>1.1216528387260061E-2</v>
      </c>
      <c r="AN196" s="15">
        <f t="shared" ref="AN196:AN204" si="859">ABS(X196-$M196)</f>
        <v>0.1399999999999999</v>
      </c>
      <c r="AO196" s="15">
        <f t="shared" ref="AO196:AO204" si="860">ABS(AG196-$M196)</f>
        <v>7.4333079093173993E-3</v>
      </c>
      <c r="AP196" s="15">
        <f t="shared" ref="AP196:AP204" si="861">ABS(G196-$D196)</f>
        <v>66</v>
      </c>
      <c r="AQ196" s="15">
        <f t="shared" ref="AQ196:AQ204" si="862">ABS(P196-$D196)</f>
        <v>18</v>
      </c>
      <c r="AR196" s="15">
        <f t="shared" ref="AR196:AR204" si="863">ABS(Z196-$D196)</f>
        <v>188.57142857142867</v>
      </c>
      <c r="AS196" s="15">
        <f t="shared" ref="AS196:AS204" si="864">ABS(AB196-$D196)</f>
        <v>191.42965869443901</v>
      </c>
    </row>
    <row r="197" spans="1:45" x14ac:dyDescent="0.4">
      <c r="A197" s="10">
        <v>44087</v>
      </c>
      <c r="B197" s="30">
        <v>195</v>
      </c>
      <c r="C197" s="11" t="str">
        <f t="shared" si="837"/>
        <v>Sonntag</v>
      </c>
      <c r="D197">
        <v>1582</v>
      </c>
      <c r="E197">
        <v>1529</v>
      </c>
      <c r="F197">
        <v>1628</v>
      </c>
      <c r="G197">
        <v>1598</v>
      </c>
      <c r="H197">
        <v>1549</v>
      </c>
      <c r="I197">
        <v>1648</v>
      </c>
      <c r="J197">
        <v>1.05</v>
      </c>
      <c r="K197">
        <v>1.03</v>
      </c>
      <c r="L197">
        <v>1.07</v>
      </c>
      <c r="M197">
        <v>1.1499999999999999</v>
      </c>
      <c r="N197">
        <v>1.1399999999999999</v>
      </c>
      <c r="O197">
        <v>1.17</v>
      </c>
      <c r="P197" s="12">
        <f t="shared" si="839"/>
        <v>1600</v>
      </c>
      <c r="Q197" s="15">
        <f t="shared" si="840"/>
        <v>1.1519559661883232</v>
      </c>
      <c r="R197" s="4">
        <f t="shared" si="841"/>
        <v>927</v>
      </c>
      <c r="S197" s="4">
        <f t="shared" si="842"/>
        <v>1598</v>
      </c>
      <c r="T197" s="7">
        <f t="shared" si="843"/>
        <v>1.0485564304461943</v>
      </c>
      <c r="U197" s="5">
        <v>44091</v>
      </c>
      <c r="V197" s="9" t="str">
        <f t="shared" si="844"/>
        <v>Donnerstag</v>
      </c>
      <c r="W197" s="12">
        <v>2194</v>
      </c>
      <c r="X197" s="15">
        <v>1.07</v>
      </c>
      <c r="Y197" s="15">
        <v>1.1499999999999999</v>
      </c>
      <c r="Z197" s="4">
        <f t="shared" si="846"/>
        <v>1765.2857142857142</v>
      </c>
      <c r="AA197" s="8">
        <f t="shared" si="847"/>
        <v>1.1330460297084173</v>
      </c>
      <c r="AB197" s="4">
        <f t="shared" si="848"/>
        <v>1781.5835958179543</v>
      </c>
      <c r="AC197" s="8">
        <f t="shared" si="849"/>
        <v>1.1435068009101119</v>
      </c>
      <c r="AD197" s="4">
        <f t="shared" si="850"/>
        <v>1712.4285714285713</v>
      </c>
      <c r="AE197" s="8">
        <f t="shared" si="851"/>
        <v>1.1764648149965649</v>
      </c>
      <c r="AF197" s="4">
        <f t="shared" si="852"/>
        <v>1616.0646775647624</v>
      </c>
      <c r="AG197" s="8">
        <f t="shared" si="853"/>
        <v>1.1102613350626496</v>
      </c>
      <c r="AH197" s="4">
        <f t="shared" si="854"/>
        <v>1817.8571428571429</v>
      </c>
      <c r="AI197" s="8">
        <f t="shared" si="855"/>
        <v>1.0375896934116113</v>
      </c>
      <c r="AJ197" s="15">
        <f t="shared" si="856"/>
        <v>9.9999999999999867E-2</v>
      </c>
      <c r="AK197" s="15">
        <f t="shared" ref="AK197" si="865">ABS(M197-$M197)</f>
        <v>0</v>
      </c>
      <c r="AL197" s="15">
        <f t="shared" si="857"/>
        <v>1.6953970291582632E-2</v>
      </c>
      <c r="AM197" s="15">
        <f t="shared" si="858"/>
        <v>6.493199089887991E-3</v>
      </c>
      <c r="AN197" s="15">
        <f t="shared" si="859"/>
        <v>7.9999999999999849E-2</v>
      </c>
      <c r="AO197" s="15">
        <f t="shared" si="860"/>
        <v>3.9738664937350343E-2</v>
      </c>
      <c r="AP197" s="15">
        <f t="shared" si="861"/>
        <v>16</v>
      </c>
      <c r="AQ197" s="15">
        <f t="shared" si="862"/>
        <v>18</v>
      </c>
      <c r="AR197" s="15">
        <f t="shared" si="863"/>
        <v>183.28571428571422</v>
      </c>
      <c r="AS197" s="15">
        <f t="shared" si="864"/>
        <v>199.58359581795435</v>
      </c>
    </row>
    <row r="198" spans="1:45" x14ac:dyDescent="0.4">
      <c r="A198" s="10">
        <v>44088</v>
      </c>
      <c r="B198" s="30">
        <v>196</v>
      </c>
      <c r="C198" s="11" t="str">
        <f t="shared" si="837"/>
        <v>Montag</v>
      </c>
      <c r="D198">
        <v>2121</v>
      </c>
      <c r="E198">
        <v>2074</v>
      </c>
      <c r="F198">
        <v>2175</v>
      </c>
      <c r="G198">
        <v>1719</v>
      </c>
      <c r="H198">
        <v>1670</v>
      </c>
      <c r="I198">
        <v>1770</v>
      </c>
      <c r="J198">
        <v>1.07</v>
      </c>
      <c r="K198">
        <v>1.04</v>
      </c>
      <c r="L198">
        <v>1.0900000000000001</v>
      </c>
      <c r="M198">
        <v>1.1499999999999999</v>
      </c>
      <c r="N198">
        <v>1.1399999999999999</v>
      </c>
      <c r="O198">
        <v>1.1599999999999999</v>
      </c>
      <c r="P198" s="12">
        <f t="shared" si="839"/>
        <v>1674.2857142857142</v>
      </c>
      <c r="Q198" s="15">
        <f t="shared" si="840"/>
        <v>1.1493161094224924</v>
      </c>
      <c r="R198" s="4">
        <f t="shared" si="841"/>
        <v>1407</v>
      </c>
      <c r="S198" s="4">
        <f t="shared" si="842"/>
        <v>1719.25</v>
      </c>
      <c r="T198" s="7">
        <f t="shared" si="843"/>
        <v>1.0671942892613284</v>
      </c>
      <c r="U198" s="5">
        <v>44092</v>
      </c>
      <c r="V198" s="9" t="str">
        <f t="shared" si="844"/>
        <v>Freitag</v>
      </c>
      <c r="W198" s="12">
        <v>1916</v>
      </c>
      <c r="X198" s="15">
        <v>1.1599999999999999</v>
      </c>
      <c r="Y198" s="15">
        <v>1.21</v>
      </c>
      <c r="Z198" s="4">
        <f t="shared" si="846"/>
        <v>1778.5714285714287</v>
      </c>
      <c r="AA198" s="8">
        <f t="shared" si="847"/>
        <v>1.111607142857143</v>
      </c>
      <c r="AB198" s="4">
        <f t="shared" si="848"/>
        <v>1868.6234098975785</v>
      </c>
      <c r="AC198" s="8">
        <f t="shared" si="849"/>
        <v>1.1678896311859865</v>
      </c>
      <c r="AD198" s="4">
        <f t="shared" si="850"/>
        <v>1711.7142857142858</v>
      </c>
      <c r="AE198" s="8">
        <f t="shared" si="851"/>
        <v>1.1421218187017443</v>
      </c>
      <c r="AF198" s="4">
        <f t="shared" si="852"/>
        <v>1692.4248986857406</v>
      </c>
      <c r="AG198" s="8">
        <f t="shared" si="853"/>
        <v>1.1292511953865392</v>
      </c>
      <c r="AH198" s="4">
        <f t="shared" si="854"/>
        <v>1856.4285714285713</v>
      </c>
      <c r="AI198" s="8">
        <f t="shared" si="855"/>
        <v>1.064030131826742</v>
      </c>
      <c r="AJ198" s="15">
        <f t="shared" si="856"/>
        <v>7.9999999999999849E-2</v>
      </c>
      <c r="AK198" s="15">
        <f>ABS(M198-$M198)</f>
        <v>0</v>
      </c>
      <c r="AL198" s="15">
        <f t="shared" si="857"/>
        <v>3.8392857142856895E-2</v>
      </c>
      <c r="AM198" s="15">
        <f t="shared" si="858"/>
        <v>1.7889631185986632E-2</v>
      </c>
      <c r="AN198" s="15">
        <f t="shared" si="859"/>
        <v>1.0000000000000009E-2</v>
      </c>
      <c r="AO198" s="15">
        <f t="shared" si="860"/>
        <v>2.0748804613460736E-2</v>
      </c>
      <c r="AP198" s="15">
        <f t="shared" si="861"/>
        <v>402</v>
      </c>
      <c r="AQ198" s="15">
        <f t="shared" si="862"/>
        <v>446.71428571428578</v>
      </c>
      <c r="AR198" s="15">
        <f t="shared" si="863"/>
        <v>342.42857142857133</v>
      </c>
      <c r="AS198" s="15">
        <f t="shared" si="864"/>
        <v>252.37659010242146</v>
      </c>
    </row>
    <row r="199" spans="1:45" x14ac:dyDescent="0.4">
      <c r="A199" s="10">
        <v>44089</v>
      </c>
      <c r="B199" s="30">
        <v>197</v>
      </c>
      <c r="C199" s="11" t="str">
        <f t="shared" si="837"/>
        <v>Dienstag</v>
      </c>
      <c r="D199">
        <v>1973</v>
      </c>
      <c r="E199">
        <v>1917</v>
      </c>
      <c r="F199">
        <v>2028</v>
      </c>
      <c r="G199">
        <v>1804</v>
      </c>
      <c r="H199">
        <v>1753</v>
      </c>
      <c r="I199">
        <v>1855</v>
      </c>
      <c r="J199">
        <v>1.1100000000000001</v>
      </c>
      <c r="K199">
        <v>1.0900000000000001</v>
      </c>
      <c r="L199">
        <v>1.1399999999999999</v>
      </c>
      <c r="M199">
        <v>1.1299999999999999</v>
      </c>
      <c r="N199">
        <v>1.1200000000000001</v>
      </c>
      <c r="O199">
        <v>1.1399999999999999</v>
      </c>
      <c r="P199" s="12">
        <f t="shared" si="839"/>
        <v>1728.5714285714287</v>
      </c>
      <c r="Q199" s="15">
        <f t="shared" si="840"/>
        <v>1.1330460297084173</v>
      </c>
      <c r="R199" s="4">
        <f t="shared" si="841"/>
        <v>1901</v>
      </c>
      <c r="S199" s="4">
        <f t="shared" si="842"/>
        <v>1804</v>
      </c>
      <c r="T199" s="7">
        <f t="shared" si="843"/>
        <v>1.1140960321136328</v>
      </c>
      <c r="U199" s="5">
        <v>44093</v>
      </c>
      <c r="V199" s="9" t="str">
        <f t="shared" si="844"/>
        <v>Samstag</v>
      </c>
      <c r="W199" s="12">
        <v>2297</v>
      </c>
      <c r="X199" s="15">
        <v>1.27</v>
      </c>
      <c r="Y199" s="15">
        <v>1.24</v>
      </c>
      <c r="Z199" s="4">
        <f t="shared" si="846"/>
        <v>1789.8571428571429</v>
      </c>
      <c r="AA199" s="8">
        <f t="shared" si="847"/>
        <v>1.0690273037542664</v>
      </c>
      <c r="AB199" s="4">
        <f t="shared" si="848"/>
        <v>1920.9733933341461</v>
      </c>
      <c r="AC199" s="8">
        <f t="shared" si="849"/>
        <v>1.1473390574521352</v>
      </c>
      <c r="AD199" s="4">
        <f t="shared" si="850"/>
        <v>1770.8571428571429</v>
      </c>
      <c r="AE199" s="8">
        <f t="shared" si="851"/>
        <v>1.1348530623455095</v>
      </c>
      <c r="AF199" s="4">
        <f t="shared" si="852"/>
        <v>1855.2868903641445</v>
      </c>
      <c r="AG199" s="8">
        <f t="shared" si="853"/>
        <v>1.1889598308659719</v>
      </c>
      <c r="AH199" s="4">
        <f t="shared" si="854"/>
        <v>1894.7142857142858</v>
      </c>
      <c r="AI199" s="8">
        <f t="shared" si="855"/>
        <v>1.0653012048192771</v>
      </c>
      <c r="AJ199" s="15">
        <f t="shared" si="856"/>
        <v>1.9999999999999796E-2</v>
      </c>
      <c r="AK199" s="15">
        <f t="shared" ref="AK199" si="866">ABS(M199-$M199)</f>
        <v>0</v>
      </c>
      <c r="AL199" s="15">
        <f t="shared" si="857"/>
        <v>6.0972696245733538E-2</v>
      </c>
      <c r="AM199" s="15">
        <f t="shared" si="858"/>
        <v>1.7339057452135265E-2</v>
      </c>
      <c r="AN199" s="15">
        <f t="shared" si="859"/>
        <v>0.14000000000000012</v>
      </c>
      <c r="AO199" s="15">
        <f t="shared" si="860"/>
        <v>5.8959830865972007E-2</v>
      </c>
      <c r="AP199" s="15">
        <f t="shared" si="861"/>
        <v>169</v>
      </c>
      <c r="AQ199" s="15">
        <f t="shared" si="862"/>
        <v>244.42857142857133</v>
      </c>
      <c r="AR199" s="15">
        <f t="shared" si="863"/>
        <v>183.14285714285711</v>
      </c>
      <c r="AS199" s="15">
        <f t="shared" si="864"/>
        <v>52.026606665853933</v>
      </c>
    </row>
    <row r="200" spans="1:45" x14ac:dyDescent="0.4">
      <c r="A200" s="10">
        <v>44090</v>
      </c>
      <c r="B200" s="30">
        <v>198</v>
      </c>
      <c r="C200" s="11" t="str">
        <f t="shared" si="837"/>
        <v>Mittwoch</v>
      </c>
      <c r="D200">
        <v>1871</v>
      </c>
      <c r="E200">
        <v>1819</v>
      </c>
      <c r="F200">
        <v>1926</v>
      </c>
      <c r="G200">
        <v>1887</v>
      </c>
      <c r="H200">
        <v>1834</v>
      </c>
      <c r="I200">
        <v>1939</v>
      </c>
      <c r="J200">
        <v>1.17</v>
      </c>
      <c r="K200">
        <v>1.1499999999999999</v>
      </c>
      <c r="L200">
        <v>1.2</v>
      </c>
      <c r="M200">
        <v>1.1100000000000001</v>
      </c>
      <c r="N200">
        <v>1.1000000000000001</v>
      </c>
      <c r="O200">
        <v>1.1299999999999999</v>
      </c>
      <c r="P200" s="12">
        <f t="shared" si="839"/>
        <v>1765.2857142857142</v>
      </c>
      <c r="Q200" s="15">
        <f t="shared" si="840"/>
        <v>1.111607142857143</v>
      </c>
      <c r="R200" s="4">
        <f t="shared" si="841"/>
        <v>2194</v>
      </c>
      <c r="S200" s="4">
        <f t="shared" si="842"/>
        <v>1886.75</v>
      </c>
      <c r="T200" s="7">
        <f t="shared" si="843"/>
        <v>1.174813200498132</v>
      </c>
      <c r="U200" s="5">
        <v>44094</v>
      </c>
      <c r="V200" s="9" t="str">
        <f t="shared" si="844"/>
        <v>Sonntag</v>
      </c>
      <c r="W200" s="12">
        <v>1345</v>
      </c>
      <c r="X200" s="15">
        <v>1.22</v>
      </c>
      <c r="Y200" s="15">
        <v>1.17</v>
      </c>
      <c r="Z200" s="4">
        <f t="shared" si="846"/>
        <v>1784.1428571428571</v>
      </c>
      <c r="AA200" s="8">
        <f t="shared" si="847"/>
        <v>1.0321487603305783</v>
      </c>
      <c r="AB200" s="4">
        <f t="shared" si="848"/>
        <v>1933.1706950618532</v>
      </c>
      <c r="AC200" s="8">
        <f t="shared" si="849"/>
        <v>1.1183632120192539</v>
      </c>
      <c r="AD200" s="4">
        <f t="shared" si="850"/>
        <v>1752</v>
      </c>
      <c r="AE200" s="8">
        <f t="shared" si="851"/>
        <v>1.0581535806729938</v>
      </c>
      <c r="AF200" s="4">
        <f t="shared" si="852"/>
        <v>1911.4516688788165</v>
      </c>
      <c r="AG200" s="8">
        <f t="shared" si="853"/>
        <v>1.1544574359061013</v>
      </c>
      <c r="AH200" s="4">
        <f t="shared" si="854"/>
        <v>1898.8571428571429</v>
      </c>
      <c r="AI200" s="8">
        <f t="shared" si="855"/>
        <v>1.0499210110584518</v>
      </c>
      <c r="AJ200" s="15">
        <f t="shared" si="856"/>
        <v>5.9999999999999831E-2</v>
      </c>
      <c r="AK200" s="15">
        <f>ABS(M200-$M200)</f>
        <v>0</v>
      </c>
      <c r="AL200" s="15">
        <f t="shared" si="857"/>
        <v>7.7851239669421757E-2</v>
      </c>
      <c r="AM200" s="15">
        <f t="shared" si="858"/>
        <v>8.3632120192538295E-3</v>
      </c>
      <c r="AN200" s="15">
        <f t="shared" si="859"/>
        <v>0.10999999999999988</v>
      </c>
      <c r="AO200" s="15">
        <f t="shared" si="860"/>
        <v>4.4457435906101184E-2</v>
      </c>
      <c r="AP200" s="15">
        <f t="shared" si="861"/>
        <v>16</v>
      </c>
      <c r="AQ200" s="15">
        <f t="shared" si="862"/>
        <v>105.71428571428578</v>
      </c>
      <c r="AR200" s="15">
        <f t="shared" si="863"/>
        <v>86.85714285714289</v>
      </c>
      <c r="AS200" s="15">
        <f t="shared" si="864"/>
        <v>62.170695061853166</v>
      </c>
    </row>
    <row r="201" spans="1:45" x14ac:dyDescent="0.4">
      <c r="A201" s="10">
        <v>44091</v>
      </c>
      <c r="B201" s="30">
        <v>199</v>
      </c>
      <c r="C201" s="11" t="str">
        <f t="shared" si="837"/>
        <v>Donnerstag</v>
      </c>
      <c r="D201">
        <v>1729</v>
      </c>
      <c r="E201">
        <v>1676</v>
      </c>
      <c r="F201">
        <v>1786</v>
      </c>
      <c r="G201">
        <v>1923</v>
      </c>
      <c r="H201">
        <v>1871</v>
      </c>
      <c r="I201">
        <v>1979</v>
      </c>
      <c r="J201">
        <v>1.2</v>
      </c>
      <c r="K201">
        <v>1.18</v>
      </c>
      <c r="L201">
        <v>1.23</v>
      </c>
      <c r="M201">
        <v>1.07</v>
      </c>
      <c r="N201">
        <v>1.06</v>
      </c>
      <c r="O201">
        <v>1.08</v>
      </c>
      <c r="P201" s="12">
        <f t="shared" si="839"/>
        <v>1778.5714285714287</v>
      </c>
      <c r="Q201" s="15">
        <f t="shared" si="840"/>
        <v>1.0690273037542664</v>
      </c>
      <c r="R201" s="4">
        <f t="shared" si="841"/>
        <v>1916</v>
      </c>
      <c r="S201" s="4">
        <f t="shared" si="842"/>
        <v>1923.5</v>
      </c>
      <c r="T201" s="7">
        <f t="shared" si="843"/>
        <v>1.2036921151439299</v>
      </c>
      <c r="U201" s="5">
        <v>44095</v>
      </c>
      <c r="V201" s="9" t="str">
        <f t="shared" si="844"/>
        <v>Montag</v>
      </c>
      <c r="W201" s="12">
        <v>922</v>
      </c>
      <c r="X201" s="15">
        <v>1.06</v>
      </c>
      <c r="Y201" s="15">
        <v>1.04</v>
      </c>
      <c r="Z201" s="4">
        <f t="shared" si="846"/>
        <v>1792.4285714285713</v>
      </c>
      <c r="AA201" s="8">
        <f t="shared" si="847"/>
        <v>1.0153759002994254</v>
      </c>
      <c r="AB201" s="4">
        <f t="shared" si="848"/>
        <v>1916.7762709896531</v>
      </c>
      <c r="AC201" s="8">
        <f t="shared" si="849"/>
        <v>1.0858164519646818</v>
      </c>
      <c r="AD201" s="4">
        <f t="shared" si="850"/>
        <v>1744.7142857142858</v>
      </c>
      <c r="AE201" s="8">
        <f t="shared" si="851"/>
        <v>1.0188537582380914</v>
      </c>
      <c r="AF201" s="4">
        <f t="shared" si="852"/>
        <v>1917.5033045365633</v>
      </c>
      <c r="AG201" s="8">
        <f t="shared" si="853"/>
        <v>1.1197566640323637</v>
      </c>
      <c r="AH201" s="4">
        <f t="shared" si="854"/>
        <v>1950.2857142857142</v>
      </c>
      <c r="AI201" s="8">
        <f t="shared" si="855"/>
        <v>1.0728487229862476</v>
      </c>
      <c r="AJ201" s="15">
        <f t="shared" si="856"/>
        <v>0.12999999999999989</v>
      </c>
      <c r="AK201" s="15">
        <f t="shared" ref="AK201" si="867">ABS(M201-$M201)</f>
        <v>0</v>
      </c>
      <c r="AL201" s="15">
        <f t="shared" si="857"/>
        <v>5.4624099700574691E-2</v>
      </c>
      <c r="AM201" s="15">
        <f t="shared" si="858"/>
        <v>1.5816451964681733E-2</v>
      </c>
      <c r="AN201" s="15">
        <f t="shared" si="859"/>
        <v>1.0000000000000009E-2</v>
      </c>
      <c r="AO201" s="15">
        <f t="shared" si="860"/>
        <v>4.9756664032363673E-2</v>
      </c>
      <c r="AP201" s="15">
        <f t="shared" si="861"/>
        <v>194</v>
      </c>
      <c r="AQ201" s="15">
        <f t="shared" si="862"/>
        <v>49.571428571428669</v>
      </c>
      <c r="AR201" s="15">
        <f t="shared" si="863"/>
        <v>63.428571428571331</v>
      </c>
      <c r="AS201" s="15">
        <f t="shared" si="864"/>
        <v>187.77627098965309</v>
      </c>
    </row>
    <row r="202" spans="1:45" x14ac:dyDescent="0.4">
      <c r="A202" s="10">
        <v>44092</v>
      </c>
      <c r="B202" s="30">
        <v>200</v>
      </c>
      <c r="C202" s="11" t="str">
        <f t="shared" si="837"/>
        <v>Freitag</v>
      </c>
      <c r="D202">
        <v>1713</v>
      </c>
      <c r="E202">
        <v>1663</v>
      </c>
      <c r="F202">
        <v>1766</v>
      </c>
      <c r="G202">
        <v>1821</v>
      </c>
      <c r="H202">
        <v>1768</v>
      </c>
      <c r="I202">
        <v>1876</v>
      </c>
      <c r="J202">
        <v>1.06</v>
      </c>
      <c r="K202">
        <v>1.04</v>
      </c>
      <c r="L202">
        <v>1.0900000000000001</v>
      </c>
      <c r="M202">
        <v>1.03</v>
      </c>
      <c r="N202">
        <v>1.02</v>
      </c>
      <c r="O202">
        <v>1.04</v>
      </c>
      <c r="P202" s="12">
        <f t="shared" si="839"/>
        <v>1789.8571428571429</v>
      </c>
      <c r="Q202" s="15">
        <f t="shared" si="840"/>
        <v>1.0321487603305783</v>
      </c>
      <c r="R202" s="4">
        <f t="shared" si="841"/>
        <v>2297</v>
      </c>
      <c r="S202" s="4">
        <f t="shared" si="842"/>
        <v>1821.5</v>
      </c>
      <c r="T202" s="7">
        <f t="shared" si="843"/>
        <v>1.0594736076777664</v>
      </c>
      <c r="U202" s="5">
        <v>44096</v>
      </c>
      <c r="V202" s="9" t="str">
        <f t="shared" si="844"/>
        <v>Dienstag</v>
      </c>
      <c r="W202" s="12">
        <v>1821</v>
      </c>
      <c r="X202" s="15">
        <v>0.92</v>
      </c>
      <c r="Y202" s="15">
        <v>0.99</v>
      </c>
      <c r="Z202" s="4">
        <f t="shared" si="846"/>
        <v>1800.4285714285713</v>
      </c>
      <c r="AA202" s="8">
        <f t="shared" si="847"/>
        <v>1.012289156626506</v>
      </c>
      <c r="AB202" s="4">
        <f t="shared" si="848"/>
        <v>1882.6635238357799</v>
      </c>
      <c r="AC202" s="8">
        <f t="shared" si="849"/>
        <v>1.0585256760522457</v>
      </c>
      <c r="AD202" s="4">
        <f t="shared" si="850"/>
        <v>1778.5714285714287</v>
      </c>
      <c r="AE202" s="8">
        <f t="shared" si="851"/>
        <v>1.0390585878818228</v>
      </c>
      <c r="AF202" s="4">
        <f t="shared" si="852"/>
        <v>1983.6450083766917</v>
      </c>
      <c r="AG202" s="8">
        <f t="shared" si="853"/>
        <v>1.1588645517139744</v>
      </c>
      <c r="AH202" s="4">
        <f t="shared" si="854"/>
        <v>2024.5714285714287</v>
      </c>
      <c r="AI202" s="8">
        <f t="shared" si="855"/>
        <v>1.0905732974220854</v>
      </c>
      <c r="AJ202" s="15">
        <f t="shared" si="856"/>
        <v>3.0000000000000027E-2</v>
      </c>
      <c r="AK202" s="15">
        <f>ABS(M202-$M202)</f>
        <v>0</v>
      </c>
      <c r="AL202" s="15">
        <f t="shared" si="857"/>
        <v>1.7710843373494045E-2</v>
      </c>
      <c r="AM202" s="15">
        <f t="shared" si="858"/>
        <v>2.8525676052245652E-2</v>
      </c>
      <c r="AN202" s="15">
        <f t="shared" si="859"/>
        <v>0.10999999999999999</v>
      </c>
      <c r="AO202" s="15">
        <f t="shared" si="860"/>
        <v>0.12886455171397437</v>
      </c>
      <c r="AP202" s="15">
        <f t="shared" si="861"/>
        <v>108</v>
      </c>
      <c r="AQ202" s="15">
        <f t="shared" si="862"/>
        <v>76.85714285714289</v>
      </c>
      <c r="AR202" s="15">
        <f t="shared" si="863"/>
        <v>87.428571428571331</v>
      </c>
      <c r="AS202" s="15">
        <f t="shared" si="864"/>
        <v>169.66352383577987</v>
      </c>
    </row>
    <row r="203" spans="1:45" x14ac:dyDescent="0.4">
      <c r="A203" s="10">
        <v>44093</v>
      </c>
      <c r="B203" s="30">
        <v>201</v>
      </c>
      <c r="C203" s="11" t="str">
        <f t="shared" si="837"/>
        <v>Samstag</v>
      </c>
      <c r="D203">
        <v>1500</v>
      </c>
      <c r="E203">
        <v>1454</v>
      </c>
      <c r="F203">
        <v>1550</v>
      </c>
      <c r="G203">
        <v>1703</v>
      </c>
      <c r="H203">
        <v>1653</v>
      </c>
      <c r="I203">
        <v>1757</v>
      </c>
      <c r="J203">
        <v>0.94</v>
      </c>
      <c r="K203">
        <v>0.93</v>
      </c>
      <c r="L203">
        <v>0.96</v>
      </c>
      <c r="M203">
        <v>1.02</v>
      </c>
      <c r="N203">
        <v>1</v>
      </c>
      <c r="O203">
        <v>1.02</v>
      </c>
      <c r="P203" s="12">
        <f t="shared" si="839"/>
        <v>1784.1428571428571</v>
      </c>
      <c r="Q203" s="15">
        <f t="shared" si="840"/>
        <v>1.0153759002994254</v>
      </c>
      <c r="R203" s="4">
        <f t="shared" si="841"/>
        <v>1345</v>
      </c>
      <c r="S203" s="4">
        <f t="shared" si="842"/>
        <v>1703.25</v>
      </c>
      <c r="T203" s="7">
        <f t="shared" si="843"/>
        <v>0.94415188470066513</v>
      </c>
      <c r="U203" s="5">
        <v>44097</v>
      </c>
      <c r="V203" s="9" t="str">
        <f t="shared" si="844"/>
        <v>Mittwoch</v>
      </c>
      <c r="W203" s="12">
        <v>1769</v>
      </c>
      <c r="X203" s="15">
        <v>0.79</v>
      </c>
      <c r="Y203" s="15">
        <v>0.95</v>
      </c>
      <c r="Z203" s="4">
        <f t="shared" si="846"/>
        <v>1824.5714285714287</v>
      </c>
      <c r="AA203" s="8">
        <f t="shared" si="847"/>
        <v>1.0193950035916675</v>
      </c>
      <c r="AB203" s="4">
        <f t="shared" si="848"/>
        <v>1830.3104631865747</v>
      </c>
      <c r="AC203" s="8">
        <f t="shared" si="849"/>
        <v>1.0226014240806147</v>
      </c>
      <c r="AD203" s="4">
        <f t="shared" si="850"/>
        <v>1808.5714285714287</v>
      </c>
      <c r="AE203" s="8">
        <f t="shared" si="851"/>
        <v>1.0212971926427881</v>
      </c>
      <c r="AF203" s="4">
        <f t="shared" si="852"/>
        <v>1847.169150841358</v>
      </c>
      <c r="AG203" s="8">
        <f t="shared" si="853"/>
        <v>1.043093260397669</v>
      </c>
      <c r="AH203" s="4">
        <f t="shared" si="854"/>
        <v>2032.5714285714287</v>
      </c>
      <c r="AI203" s="8">
        <f t="shared" si="855"/>
        <v>1.072758802684159</v>
      </c>
      <c r="AJ203" s="15">
        <f t="shared" si="856"/>
        <v>8.0000000000000071E-2</v>
      </c>
      <c r="AK203" s="15">
        <f t="shared" ref="AK203" si="868">ABS(M203-$M203)</f>
        <v>0</v>
      </c>
      <c r="AL203" s="15">
        <f t="shared" si="857"/>
        <v>6.0499640833255874E-4</v>
      </c>
      <c r="AM203" s="15">
        <f t="shared" si="858"/>
        <v>2.6014240806147004E-3</v>
      </c>
      <c r="AN203" s="15">
        <f t="shared" si="859"/>
        <v>0.22999999999999998</v>
      </c>
      <c r="AO203" s="15">
        <f t="shared" si="860"/>
        <v>2.3093260397669013E-2</v>
      </c>
      <c r="AP203" s="15">
        <f t="shared" si="861"/>
        <v>203</v>
      </c>
      <c r="AQ203" s="15">
        <f t="shared" si="862"/>
        <v>284.14285714285711</v>
      </c>
      <c r="AR203" s="15">
        <f t="shared" si="863"/>
        <v>324.57142857142867</v>
      </c>
      <c r="AS203" s="15">
        <f t="shared" si="864"/>
        <v>330.31046318657468</v>
      </c>
    </row>
    <row r="204" spans="1:45" x14ac:dyDescent="0.4">
      <c r="A204" s="10">
        <v>44094</v>
      </c>
      <c r="B204" s="30">
        <v>202</v>
      </c>
      <c r="C204" s="11" t="str">
        <f t="shared" si="837"/>
        <v>Sonntag</v>
      </c>
      <c r="D204">
        <v>1640</v>
      </c>
      <c r="E204">
        <v>1593</v>
      </c>
      <c r="F204">
        <v>1699</v>
      </c>
      <c r="G204">
        <v>1646</v>
      </c>
      <c r="H204">
        <v>1596</v>
      </c>
      <c r="I204">
        <v>1700</v>
      </c>
      <c r="J204">
        <v>0.87</v>
      </c>
      <c r="K204">
        <v>0.85</v>
      </c>
      <c r="L204">
        <v>0.89</v>
      </c>
      <c r="M204">
        <v>1.01</v>
      </c>
      <c r="N204">
        <v>1</v>
      </c>
      <c r="O204">
        <v>1.02</v>
      </c>
      <c r="P204" s="12">
        <f t="shared" si="839"/>
        <v>1792.4285714285713</v>
      </c>
      <c r="Q204" s="15">
        <f t="shared" si="840"/>
        <v>1.012289156626506</v>
      </c>
      <c r="R204" s="4">
        <f t="shared" si="841"/>
        <v>922</v>
      </c>
      <c r="S204" s="4">
        <f t="shared" si="842"/>
        <v>1645.5</v>
      </c>
      <c r="T204" s="7">
        <f t="shared" si="843"/>
        <v>0.87213462302901812</v>
      </c>
      <c r="U204" s="5">
        <v>44098</v>
      </c>
      <c r="V204" s="9" t="str">
        <f t="shared" si="844"/>
        <v>Donnerstag</v>
      </c>
      <c r="W204" s="12">
        <v>2143</v>
      </c>
      <c r="X204" s="15">
        <v>0.78</v>
      </c>
      <c r="Y204" s="15">
        <v>0.97</v>
      </c>
      <c r="Z204" s="4">
        <f t="shared" si="846"/>
        <v>1855.2857142857142</v>
      </c>
      <c r="AA204" s="8">
        <f t="shared" si="847"/>
        <v>1.0398750900792697</v>
      </c>
      <c r="AB204" s="4">
        <f t="shared" si="848"/>
        <v>1815.4899237068801</v>
      </c>
      <c r="AC204" s="8">
        <f t="shared" si="849"/>
        <v>1.0175698187163231</v>
      </c>
      <c r="AD204" s="4">
        <f t="shared" si="850"/>
        <v>1817.8571428571429</v>
      </c>
      <c r="AE204" s="8">
        <f t="shared" si="851"/>
        <v>1.0375896934116113</v>
      </c>
      <c r="AF204" s="4">
        <f t="shared" si="852"/>
        <v>1771.0965125445327</v>
      </c>
      <c r="AG204" s="8">
        <f t="shared" si="853"/>
        <v>1.0108998359272447</v>
      </c>
      <c r="AH204" s="4">
        <f t="shared" si="854"/>
        <v>2156.7142857142858</v>
      </c>
      <c r="AI204" s="8">
        <f t="shared" si="855"/>
        <v>1.1357959674992477</v>
      </c>
      <c r="AJ204" s="15">
        <f t="shared" si="856"/>
        <v>0.14000000000000001</v>
      </c>
      <c r="AK204" s="15">
        <f>ABS(M204-$M204)</f>
        <v>0</v>
      </c>
      <c r="AL204" s="15">
        <f t="shared" si="857"/>
        <v>2.9875090079269695E-2</v>
      </c>
      <c r="AM204" s="15">
        <f t="shared" si="858"/>
        <v>7.5698187163231179E-3</v>
      </c>
      <c r="AN204" s="15">
        <f t="shared" si="859"/>
        <v>0.22999999999999998</v>
      </c>
      <c r="AO204" s="15">
        <f t="shared" si="860"/>
        <v>8.9983592724474093E-4</v>
      </c>
      <c r="AP204" s="15">
        <f t="shared" si="861"/>
        <v>6</v>
      </c>
      <c r="AQ204" s="15">
        <f t="shared" si="862"/>
        <v>152.42857142857133</v>
      </c>
      <c r="AR204" s="15">
        <f t="shared" si="863"/>
        <v>215.28571428571422</v>
      </c>
      <c r="AS204" s="15">
        <f t="shared" si="864"/>
        <v>175.48992370688006</v>
      </c>
    </row>
    <row r="205" spans="1:45" x14ac:dyDescent="0.4">
      <c r="A205" s="10">
        <v>44095</v>
      </c>
      <c r="B205" s="30">
        <v>203</v>
      </c>
      <c r="C205" s="11" t="str">
        <f t="shared" si="837"/>
        <v>Montag</v>
      </c>
      <c r="D205">
        <v>2177</v>
      </c>
      <c r="E205">
        <v>2122</v>
      </c>
      <c r="F205">
        <v>2243</v>
      </c>
      <c r="G205">
        <v>1758</v>
      </c>
      <c r="H205">
        <v>1708</v>
      </c>
      <c r="I205">
        <v>1814</v>
      </c>
      <c r="J205">
        <v>0.91</v>
      </c>
      <c r="K205">
        <v>0.9</v>
      </c>
      <c r="L205">
        <v>0.94</v>
      </c>
      <c r="M205">
        <v>1.02</v>
      </c>
      <c r="N205">
        <v>1.01</v>
      </c>
      <c r="O205">
        <v>1.03</v>
      </c>
      <c r="P205" s="12">
        <f t="shared" ref="P205:P222" si="869">AVERAGE(D199:D205)</f>
        <v>1800.4285714285713</v>
      </c>
      <c r="Q205" s="15">
        <f t="shared" ref="Q205:Q222" si="870">P206/P202</f>
        <v>1.0193950035916675</v>
      </c>
      <c r="R205" s="4">
        <f t="shared" si="841"/>
        <v>1821</v>
      </c>
      <c r="S205" s="4">
        <f t="shared" si="842"/>
        <v>1757.5</v>
      </c>
      <c r="T205" s="7">
        <f t="shared" si="843"/>
        <v>0.91369898622303092</v>
      </c>
      <c r="U205" s="5">
        <v>44099</v>
      </c>
      <c r="V205" s="9" t="str">
        <f t="shared" si="844"/>
        <v>Freitag</v>
      </c>
      <c r="W205" s="12">
        <v>2153</v>
      </c>
      <c r="X205" s="15">
        <v>0.91</v>
      </c>
      <c r="Y205" s="15">
        <v>1.01</v>
      </c>
      <c r="Z205" s="4">
        <f t="shared" ref="Z205:Z212" si="871">AVERAGE(D202:D208)</f>
        <v>1904.7142857142858</v>
      </c>
      <c r="AA205" s="8">
        <f t="shared" ref="AA205:AA212" si="872">Z205/Z201</f>
        <v>1.062644456842273</v>
      </c>
      <c r="AB205" s="4">
        <f t="shared" ref="AB205:AB212" si="873">AVERAGE(D202:D205,AA202^1.75*D199,AA202^1.75*D200,AA202^1.75*D201)</f>
        <v>1817.6292633924081</v>
      </c>
      <c r="AC205" s="8">
        <f t="shared" ref="AC205:AC212" si="874">AB205/Z201</f>
        <v>1.0140595236906718</v>
      </c>
      <c r="AD205" s="4">
        <f t="shared" ref="AD205:AD212" si="875">AVERAGE(W202:W208)</f>
        <v>1856.4285714285713</v>
      </c>
      <c r="AE205" s="8">
        <f t="shared" ref="AE205:AE212" si="876">AD205/AD201</f>
        <v>1.064030131826742</v>
      </c>
      <c r="AF205" s="4">
        <f t="shared" ref="AF205:AF212" si="877">AVERAGE(W202:W205,AE202^1.75*W199,AE202^1.75*W200,AE202^1.75*W201)</f>
        <v>1823.7879328618219</v>
      </c>
      <c r="AG205" s="8">
        <f t="shared" ref="AG205:AG212" si="878">AF205/AD201</f>
        <v>1.0453218316574759</v>
      </c>
      <c r="AH205" s="4">
        <f t="shared" ref="AH205:AH212" si="879">AD212</f>
        <v>2183.8571428571427</v>
      </c>
      <c r="AI205" s="8">
        <f t="shared" ref="AI205:AI212" si="880">AH205/AH201</f>
        <v>1.1197626721359508</v>
      </c>
      <c r="AJ205" s="15">
        <f t="shared" ref="AJ205:AJ212" si="881">ABS(J205-$M205)</f>
        <v>0.10999999999999999</v>
      </c>
      <c r="AK205" s="15">
        <f t="shared" ref="AK205" si="882">ABS(M205-$M205)</f>
        <v>0</v>
      </c>
      <c r="AL205" s="15">
        <f t="shared" ref="AL205:AL212" si="883">ABS(AA205-$M205)</f>
        <v>4.2644456842273026E-2</v>
      </c>
      <c r="AM205" s="15">
        <f t="shared" ref="AM205:AM212" si="884">ABS(AC205-$M205)</f>
        <v>5.9404763093282575E-3</v>
      </c>
      <c r="AN205" s="15">
        <f t="shared" ref="AN205:AN212" si="885">ABS(X205-$M205)</f>
        <v>0.10999999999999999</v>
      </c>
      <c r="AO205" s="15">
        <f t="shared" ref="AO205:AO212" si="886">ABS(AG205-$M205)</f>
        <v>2.5321831657475924E-2</v>
      </c>
      <c r="AP205" s="15">
        <f t="shared" ref="AP205:AP212" si="887">ABS(G205-$D205)</f>
        <v>419</v>
      </c>
      <c r="AQ205" s="15">
        <f t="shared" ref="AQ205:AQ212" si="888">ABS(P205-$D205)</f>
        <v>376.57142857142867</v>
      </c>
      <c r="AR205" s="15">
        <f t="shared" ref="AR205:AR212" si="889">ABS(Z205-$D205)</f>
        <v>272.28571428571422</v>
      </c>
      <c r="AS205" s="15">
        <f t="shared" ref="AS205:AS212" si="890">ABS(AB205-$D205)</f>
        <v>359.37073660759188</v>
      </c>
    </row>
    <row r="206" spans="1:45" x14ac:dyDescent="0.4">
      <c r="A206" s="10">
        <v>44096</v>
      </c>
      <c r="B206" s="30">
        <v>204</v>
      </c>
      <c r="C206" s="11" t="str">
        <f t="shared" ref="C206:C223" si="891">TEXT(A206,"TTTT")</f>
        <v>Dienstag</v>
      </c>
      <c r="D206">
        <v>2142</v>
      </c>
      <c r="E206">
        <v>2079</v>
      </c>
      <c r="F206">
        <v>2194</v>
      </c>
      <c r="G206">
        <v>1865</v>
      </c>
      <c r="H206">
        <v>1812</v>
      </c>
      <c r="I206">
        <v>1921</v>
      </c>
      <c r="J206">
        <v>1.02</v>
      </c>
      <c r="K206">
        <v>1.01</v>
      </c>
      <c r="L206">
        <v>1.05</v>
      </c>
      <c r="M206">
        <v>1.04</v>
      </c>
      <c r="N206">
        <v>1.03</v>
      </c>
      <c r="O206">
        <v>1.05</v>
      </c>
      <c r="P206" s="12">
        <f t="shared" si="869"/>
        <v>1824.5714285714287</v>
      </c>
      <c r="Q206" s="15">
        <f t="shared" si="870"/>
        <v>1.0398750900792697</v>
      </c>
      <c r="R206" s="4">
        <f t="shared" ref="R206:R222" si="892">W203</f>
        <v>1769</v>
      </c>
      <c r="S206" s="4">
        <f t="shared" ref="S206:S222" si="893">AVERAGE(D203:D206)</f>
        <v>1864.75</v>
      </c>
      <c r="T206" s="7">
        <f t="shared" ref="T206:T222" si="894">S206/S202</f>
        <v>1.0237441668954159</v>
      </c>
      <c r="U206" s="5">
        <v>44100</v>
      </c>
      <c r="V206" s="9" t="str">
        <f t="shared" ref="V206:V225" si="895">TEXT(U206,"TTTT")</f>
        <v>Samstag</v>
      </c>
      <c r="W206" s="12">
        <v>2507</v>
      </c>
      <c r="X206" s="15">
        <v>1.08</v>
      </c>
      <c r="Y206" s="15">
        <v>1.05</v>
      </c>
      <c r="Z206" s="4">
        <f t="shared" si="871"/>
        <v>1968.8571428571429</v>
      </c>
      <c r="AA206" s="8">
        <f t="shared" si="872"/>
        <v>1.093549154963104</v>
      </c>
      <c r="AB206" s="4">
        <f t="shared" si="873"/>
        <v>1850.5199070966755</v>
      </c>
      <c r="AC206" s="8">
        <f t="shared" si="874"/>
        <v>1.0278218955547671</v>
      </c>
      <c r="AD206" s="4">
        <f t="shared" si="875"/>
        <v>1894.7142857142858</v>
      </c>
      <c r="AE206" s="8">
        <f t="shared" si="876"/>
        <v>1.0653012048192771</v>
      </c>
      <c r="AF206" s="4">
        <f t="shared" si="877"/>
        <v>1830.5106838383788</v>
      </c>
      <c r="AG206" s="8">
        <f t="shared" si="878"/>
        <v>1.029202794125996</v>
      </c>
      <c r="AH206" s="4">
        <f t="shared" si="879"/>
        <v>2262.4285714285716</v>
      </c>
      <c r="AI206" s="8">
        <f t="shared" si="880"/>
        <v>1.117485182049111</v>
      </c>
      <c r="AJ206" s="15">
        <f t="shared" si="881"/>
        <v>2.0000000000000018E-2</v>
      </c>
      <c r="AK206" s="15">
        <f>ABS(M206-$M206)</f>
        <v>0</v>
      </c>
      <c r="AL206" s="15">
        <f t="shared" si="883"/>
        <v>5.3549154963103973E-2</v>
      </c>
      <c r="AM206" s="15">
        <f t="shared" si="884"/>
        <v>1.2178104445232929E-2</v>
      </c>
      <c r="AN206" s="15">
        <f t="shared" si="885"/>
        <v>4.0000000000000036E-2</v>
      </c>
      <c r="AO206" s="15">
        <f t="shared" si="886"/>
        <v>1.0797205874004012E-2</v>
      </c>
      <c r="AP206" s="15">
        <f t="shared" si="887"/>
        <v>277</v>
      </c>
      <c r="AQ206" s="15">
        <f t="shared" si="888"/>
        <v>317.42857142857133</v>
      </c>
      <c r="AR206" s="15">
        <f t="shared" si="889"/>
        <v>173.14285714285711</v>
      </c>
      <c r="AS206" s="15">
        <f t="shared" si="890"/>
        <v>291.48009290332448</v>
      </c>
    </row>
    <row r="207" spans="1:45" x14ac:dyDescent="0.4">
      <c r="A207" s="10">
        <v>44097</v>
      </c>
      <c r="B207" s="30">
        <v>205</v>
      </c>
      <c r="C207" s="11" t="str">
        <f t="shared" si="891"/>
        <v>Mittwoch</v>
      </c>
      <c r="D207">
        <v>2086</v>
      </c>
      <c r="E207">
        <v>2029</v>
      </c>
      <c r="F207">
        <v>2140</v>
      </c>
      <c r="G207">
        <v>2011</v>
      </c>
      <c r="H207">
        <v>1955</v>
      </c>
      <c r="I207">
        <v>2069</v>
      </c>
      <c r="J207">
        <v>1.18</v>
      </c>
      <c r="K207">
        <v>1.1599999999999999</v>
      </c>
      <c r="L207">
        <v>1.2</v>
      </c>
      <c r="M207">
        <v>1.06</v>
      </c>
      <c r="N207">
        <v>1.05</v>
      </c>
      <c r="O207">
        <v>1.07</v>
      </c>
      <c r="P207" s="12">
        <f t="shared" si="869"/>
        <v>1855.2857142857142</v>
      </c>
      <c r="Q207" s="15">
        <f t="shared" si="870"/>
        <v>1.062644456842273</v>
      </c>
      <c r="R207" s="4">
        <f t="shared" si="892"/>
        <v>2143</v>
      </c>
      <c r="S207" s="4">
        <f t="shared" si="893"/>
        <v>2011.25</v>
      </c>
      <c r="T207" s="7">
        <f t="shared" si="894"/>
        <v>1.1808307647145164</v>
      </c>
      <c r="U207" s="5">
        <v>44101</v>
      </c>
      <c r="V207" s="9" t="str">
        <f t="shared" si="895"/>
        <v>Sonntag</v>
      </c>
      <c r="W207" s="12">
        <v>1410</v>
      </c>
      <c r="X207" s="15">
        <v>1.17</v>
      </c>
      <c r="Y207" s="15">
        <v>1.02</v>
      </c>
      <c r="Z207" s="4">
        <f t="shared" si="871"/>
        <v>2029.2857142857142</v>
      </c>
      <c r="AA207" s="8">
        <f t="shared" si="872"/>
        <v>1.1121985593485748</v>
      </c>
      <c r="AB207" s="4">
        <f t="shared" si="873"/>
        <v>1905.2856475656693</v>
      </c>
      <c r="AC207" s="8">
        <f t="shared" si="874"/>
        <v>1.0442373577325152</v>
      </c>
      <c r="AD207" s="4">
        <f t="shared" si="875"/>
        <v>1898.8571428571429</v>
      </c>
      <c r="AE207" s="8">
        <f t="shared" si="876"/>
        <v>1.0499210110584518</v>
      </c>
      <c r="AF207" s="4">
        <f t="shared" si="877"/>
        <v>1860.8541590732582</v>
      </c>
      <c r="AG207" s="8">
        <f t="shared" si="878"/>
        <v>1.0289083028051189</v>
      </c>
      <c r="AH207" s="4">
        <f t="shared" si="879"/>
        <v>2409.5714285714284</v>
      </c>
      <c r="AI207" s="8">
        <f t="shared" si="880"/>
        <v>1.1854793365195389</v>
      </c>
      <c r="AJ207" s="15">
        <f t="shared" si="881"/>
        <v>0.11999999999999988</v>
      </c>
      <c r="AK207" s="15">
        <f t="shared" ref="AK207" si="896">ABS(M207-$M207)</f>
        <v>0</v>
      </c>
      <c r="AL207" s="15">
        <f t="shared" si="883"/>
        <v>5.2198559348574758E-2</v>
      </c>
      <c r="AM207" s="15">
        <f t="shared" si="884"/>
        <v>1.5762642267484805E-2</v>
      </c>
      <c r="AN207" s="15">
        <f t="shared" si="885"/>
        <v>0.10999999999999988</v>
      </c>
      <c r="AO207" s="15">
        <f t="shared" si="886"/>
        <v>3.109169719488114E-2</v>
      </c>
      <c r="AP207" s="15">
        <f t="shared" si="887"/>
        <v>75</v>
      </c>
      <c r="AQ207" s="15">
        <f t="shared" si="888"/>
        <v>230.71428571428578</v>
      </c>
      <c r="AR207" s="15">
        <f t="shared" si="889"/>
        <v>56.714285714285779</v>
      </c>
      <c r="AS207" s="15">
        <f t="shared" si="890"/>
        <v>180.71435243433075</v>
      </c>
    </row>
    <row r="208" spans="1:45" x14ac:dyDescent="0.4">
      <c r="A208" s="10">
        <v>44098</v>
      </c>
      <c r="B208" s="30">
        <v>206</v>
      </c>
      <c r="C208" s="11" t="str">
        <f t="shared" si="891"/>
        <v>Donnerstag</v>
      </c>
      <c r="D208">
        <v>2075</v>
      </c>
      <c r="E208">
        <v>2015</v>
      </c>
      <c r="F208">
        <v>2129</v>
      </c>
      <c r="G208">
        <v>2120</v>
      </c>
      <c r="H208">
        <v>2061</v>
      </c>
      <c r="I208">
        <v>2176</v>
      </c>
      <c r="J208">
        <v>1.29</v>
      </c>
      <c r="K208">
        <v>1.26</v>
      </c>
      <c r="L208">
        <v>1.31</v>
      </c>
      <c r="M208">
        <v>1.0900000000000001</v>
      </c>
      <c r="N208">
        <v>1.08</v>
      </c>
      <c r="O208">
        <v>1.1000000000000001</v>
      </c>
      <c r="P208" s="12">
        <f t="shared" si="869"/>
        <v>1904.7142857142858</v>
      </c>
      <c r="Q208" s="15">
        <f t="shared" si="870"/>
        <v>1.093549154963104</v>
      </c>
      <c r="R208" s="4">
        <f t="shared" si="892"/>
        <v>2153</v>
      </c>
      <c r="S208" s="4">
        <f t="shared" si="893"/>
        <v>2120</v>
      </c>
      <c r="T208" s="7">
        <f t="shared" si="894"/>
        <v>1.2883621999392283</v>
      </c>
      <c r="U208" s="5">
        <v>44102</v>
      </c>
      <c r="V208" s="9" t="str">
        <f t="shared" si="895"/>
        <v>Montag</v>
      </c>
      <c r="W208" s="12">
        <v>1192</v>
      </c>
      <c r="X208" s="15">
        <v>1.18</v>
      </c>
      <c r="Y208" s="15">
        <v>0.98</v>
      </c>
      <c r="Z208" s="4">
        <f t="shared" si="871"/>
        <v>2064</v>
      </c>
      <c r="AA208" s="8">
        <f t="shared" si="872"/>
        <v>1.1124971124971126</v>
      </c>
      <c r="AB208" s="4">
        <f t="shared" si="873"/>
        <v>1982.4939763663631</v>
      </c>
      <c r="AC208" s="8">
        <f t="shared" si="874"/>
        <v>1.0685653218267916</v>
      </c>
      <c r="AD208" s="4">
        <f t="shared" si="875"/>
        <v>1950.2857142857142</v>
      </c>
      <c r="AE208" s="8">
        <f t="shared" si="876"/>
        <v>1.0728487229862476</v>
      </c>
      <c r="AF208" s="4">
        <f t="shared" si="877"/>
        <v>1950.3917742446852</v>
      </c>
      <c r="AG208" s="8">
        <f t="shared" si="878"/>
        <v>1.0729070663821452</v>
      </c>
      <c r="AH208" s="4">
        <f t="shared" si="879"/>
        <v>2631.7142857142858</v>
      </c>
      <c r="AI208" s="8">
        <f t="shared" si="880"/>
        <v>1.2202424322713121</v>
      </c>
      <c r="AJ208" s="15">
        <f t="shared" si="881"/>
        <v>0.19999999999999996</v>
      </c>
      <c r="AK208" s="15">
        <f>ABS(M208-$M208)</f>
        <v>0</v>
      </c>
      <c r="AL208" s="15">
        <f t="shared" si="883"/>
        <v>2.2497112497112504E-2</v>
      </c>
      <c r="AM208" s="15">
        <f t="shared" si="884"/>
        <v>2.1434678173208432E-2</v>
      </c>
      <c r="AN208" s="15">
        <f t="shared" si="885"/>
        <v>8.9999999999999858E-2</v>
      </c>
      <c r="AO208" s="15">
        <f t="shared" si="886"/>
        <v>1.7092933617854911E-2</v>
      </c>
      <c r="AP208" s="15">
        <f t="shared" si="887"/>
        <v>45</v>
      </c>
      <c r="AQ208" s="15">
        <f t="shared" si="888"/>
        <v>170.28571428571422</v>
      </c>
      <c r="AR208" s="15">
        <f t="shared" si="889"/>
        <v>11</v>
      </c>
      <c r="AS208" s="15">
        <f t="shared" si="890"/>
        <v>92.506023633636914</v>
      </c>
    </row>
    <row r="209" spans="1:45" x14ac:dyDescent="0.4">
      <c r="A209" s="10">
        <v>44099</v>
      </c>
      <c r="B209" s="30">
        <v>207</v>
      </c>
      <c r="C209" s="11" t="str">
        <f t="shared" si="891"/>
        <v>Freitag</v>
      </c>
      <c r="D209">
        <v>2162</v>
      </c>
      <c r="E209">
        <v>2100</v>
      </c>
      <c r="F209">
        <v>2224</v>
      </c>
      <c r="G209">
        <v>2116</v>
      </c>
      <c r="H209">
        <v>2055</v>
      </c>
      <c r="I209">
        <v>2172</v>
      </c>
      <c r="J209">
        <v>1.2</v>
      </c>
      <c r="K209">
        <v>1.18</v>
      </c>
      <c r="L209">
        <v>1.23</v>
      </c>
      <c r="M209">
        <v>1.1100000000000001</v>
      </c>
      <c r="N209">
        <v>1.1000000000000001</v>
      </c>
      <c r="O209">
        <v>1.1200000000000001</v>
      </c>
      <c r="P209" s="12">
        <f t="shared" si="869"/>
        <v>1968.8571428571429</v>
      </c>
      <c r="Q209" s="15">
        <f t="shared" si="870"/>
        <v>1.1121985593485748</v>
      </c>
      <c r="R209" s="4">
        <f t="shared" si="892"/>
        <v>2507</v>
      </c>
      <c r="S209" s="4">
        <f t="shared" si="893"/>
        <v>2116.25</v>
      </c>
      <c r="T209" s="7">
        <f t="shared" si="894"/>
        <v>1.2041251778093884</v>
      </c>
      <c r="U209" s="5">
        <v>44103</v>
      </c>
      <c r="V209" s="9" t="str">
        <f t="shared" si="895"/>
        <v>Dienstag</v>
      </c>
      <c r="W209" s="12">
        <v>2089</v>
      </c>
      <c r="X209" s="15">
        <v>1.1200000000000001</v>
      </c>
      <c r="Y209" s="15">
        <v>1.03</v>
      </c>
      <c r="Z209" s="4">
        <f t="shared" si="871"/>
        <v>2131.7142857142858</v>
      </c>
      <c r="AA209" s="8">
        <f t="shared" si="872"/>
        <v>1.1191779794494863</v>
      </c>
      <c r="AB209" s="4">
        <f t="shared" si="873"/>
        <v>2097.5366253529223</v>
      </c>
      <c r="AC209" s="8">
        <f t="shared" si="874"/>
        <v>1.1012342591667634</v>
      </c>
      <c r="AD209" s="4">
        <f t="shared" si="875"/>
        <v>2024.5714285714287</v>
      </c>
      <c r="AE209" s="8">
        <f t="shared" si="876"/>
        <v>1.0905732974220854</v>
      </c>
      <c r="AF209" s="4">
        <f t="shared" si="877"/>
        <v>1996.1389292796077</v>
      </c>
      <c r="AG209" s="8">
        <f t="shared" si="878"/>
        <v>1.075257599458042</v>
      </c>
      <c r="AH209" s="4">
        <f t="shared" si="879"/>
        <v>2895</v>
      </c>
      <c r="AI209" s="8">
        <f t="shared" si="880"/>
        <v>1.3256361614443646</v>
      </c>
      <c r="AJ209" s="15">
        <f t="shared" si="881"/>
        <v>8.9999999999999858E-2</v>
      </c>
      <c r="AK209" s="15">
        <f t="shared" ref="AK209" si="897">ABS(M209-$M209)</f>
        <v>0</v>
      </c>
      <c r="AL209" s="15">
        <f t="shared" si="883"/>
        <v>9.1779794494861733E-3</v>
      </c>
      <c r="AM209" s="15">
        <f t="shared" si="884"/>
        <v>8.7657408332366682E-3</v>
      </c>
      <c r="AN209" s="15">
        <f t="shared" si="885"/>
        <v>1.0000000000000009E-2</v>
      </c>
      <c r="AO209" s="15">
        <f t="shared" si="886"/>
        <v>3.4742400541958096E-2</v>
      </c>
      <c r="AP209" s="15">
        <f t="shared" si="887"/>
        <v>46</v>
      </c>
      <c r="AQ209" s="15">
        <f t="shared" si="888"/>
        <v>193.14285714285711</v>
      </c>
      <c r="AR209" s="15">
        <f t="shared" si="889"/>
        <v>30.285714285714221</v>
      </c>
      <c r="AS209" s="15">
        <f t="shared" si="890"/>
        <v>64.463374647077671</v>
      </c>
    </row>
    <row r="210" spans="1:45" x14ac:dyDescent="0.4">
      <c r="A210" s="10">
        <v>44100</v>
      </c>
      <c r="B210" s="30">
        <v>208</v>
      </c>
      <c r="C210" s="11" t="str">
        <f t="shared" si="891"/>
        <v>Samstag</v>
      </c>
      <c r="D210">
        <v>1923</v>
      </c>
      <c r="E210">
        <v>1870</v>
      </c>
      <c r="F210">
        <v>1987</v>
      </c>
      <c r="G210">
        <v>2062</v>
      </c>
      <c r="H210">
        <v>2003</v>
      </c>
      <c r="I210">
        <v>2120</v>
      </c>
      <c r="J210">
        <v>1.1100000000000001</v>
      </c>
      <c r="K210">
        <v>1.0900000000000001</v>
      </c>
      <c r="L210">
        <v>1.1299999999999999</v>
      </c>
      <c r="M210">
        <v>1.1100000000000001</v>
      </c>
      <c r="N210">
        <v>1.1000000000000001</v>
      </c>
      <c r="O210">
        <v>1.1200000000000001</v>
      </c>
      <c r="P210" s="12">
        <f t="shared" si="869"/>
        <v>2029.2857142857142</v>
      </c>
      <c r="Q210" s="15">
        <f t="shared" si="870"/>
        <v>1.1124971124971126</v>
      </c>
      <c r="R210" s="4">
        <f t="shared" si="892"/>
        <v>1410</v>
      </c>
      <c r="S210" s="4">
        <f t="shared" si="893"/>
        <v>2061.5</v>
      </c>
      <c r="T210" s="7">
        <f t="shared" si="894"/>
        <v>1.1055101220002681</v>
      </c>
      <c r="U210" s="5">
        <v>44104</v>
      </c>
      <c r="V210" s="9" t="str">
        <f t="shared" si="895"/>
        <v>Mittwoch</v>
      </c>
      <c r="W210" s="12">
        <v>1798</v>
      </c>
      <c r="X210" s="15">
        <v>0.96</v>
      </c>
      <c r="Y210" s="15">
        <v>1</v>
      </c>
      <c r="Z210" s="4">
        <f t="shared" si="871"/>
        <v>2220.7142857142858</v>
      </c>
      <c r="AA210" s="8">
        <f t="shared" si="872"/>
        <v>1.1279204759831665</v>
      </c>
      <c r="AB210" s="4">
        <f t="shared" si="873"/>
        <v>2203.402612861873</v>
      </c>
      <c r="AC210" s="8">
        <f t="shared" si="874"/>
        <v>1.1191277238450958</v>
      </c>
      <c r="AD210" s="4">
        <f t="shared" si="875"/>
        <v>2032.5714285714287</v>
      </c>
      <c r="AE210" s="8">
        <f t="shared" si="876"/>
        <v>1.072758802684159</v>
      </c>
      <c r="AF210" s="4">
        <f t="shared" si="877"/>
        <v>1985.3432105288562</v>
      </c>
      <c r="AG210" s="8">
        <f t="shared" si="878"/>
        <v>1.0478325019755705</v>
      </c>
      <c r="AH210" s="4">
        <f t="shared" si="879"/>
        <v>3203.2857142857142</v>
      </c>
      <c r="AI210" s="8">
        <f t="shared" si="880"/>
        <v>1.415861589947591</v>
      </c>
      <c r="AJ210" s="15">
        <f t="shared" si="881"/>
        <v>0</v>
      </c>
      <c r="AK210" s="15">
        <f>ABS(M210-$M210)</f>
        <v>0</v>
      </c>
      <c r="AL210" s="15">
        <f t="shared" si="883"/>
        <v>1.7920475983166373E-2</v>
      </c>
      <c r="AM210" s="15">
        <f t="shared" si="884"/>
        <v>9.1277238450957476E-3</v>
      </c>
      <c r="AN210" s="15">
        <f t="shared" si="885"/>
        <v>0.15000000000000013</v>
      </c>
      <c r="AO210" s="15">
        <f t="shared" si="886"/>
        <v>6.2167498024429557E-2</v>
      </c>
      <c r="AP210" s="15">
        <f t="shared" si="887"/>
        <v>139</v>
      </c>
      <c r="AQ210" s="15">
        <f t="shared" si="888"/>
        <v>106.28571428571422</v>
      </c>
      <c r="AR210" s="15">
        <f t="shared" si="889"/>
        <v>297.71428571428578</v>
      </c>
      <c r="AS210" s="15">
        <f t="shared" si="890"/>
        <v>280.40261286187297</v>
      </c>
    </row>
    <row r="211" spans="1:45" x14ac:dyDescent="0.4">
      <c r="A211" s="10">
        <v>44101</v>
      </c>
      <c r="B211" s="30">
        <v>209</v>
      </c>
      <c r="C211" s="11" t="str">
        <f t="shared" si="891"/>
        <v>Sonntag</v>
      </c>
      <c r="D211">
        <v>1883</v>
      </c>
      <c r="E211">
        <v>1827</v>
      </c>
      <c r="F211">
        <v>1943</v>
      </c>
      <c r="G211">
        <v>2011</v>
      </c>
      <c r="H211">
        <v>1953</v>
      </c>
      <c r="I211">
        <v>2071</v>
      </c>
      <c r="J211">
        <v>1</v>
      </c>
      <c r="K211">
        <v>0.98</v>
      </c>
      <c r="L211">
        <v>1.02</v>
      </c>
      <c r="M211">
        <v>1.1200000000000001</v>
      </c>
      <c r="N211">
        <v>1.1100000000000001</v>
      </c>
      <c r="O211">
        <v>1.1299999999999999</v>
      </c>
      <c r="P211" s="12">
        <f t="shared" si="869"/>
        <v>2064</v>
      </c>
      <c r="Q211" s="15">
        <f t="shared" si="870"/>
        <v>1.1191779794494863</v>
      </c>
      <c r="R211" s="4">
        <f t="shared" si="892"/>
        <v>1192</v>
      </c>
      <c r="S211" s="4">
        <f t="shared" si="893"/>
        <v>2010.75</v>
      </c>
      <c r="T211" s="7">
        <f t="shared" si="894"/>
        <v>0.99975139838408955</v>
      </c>
      <c r="U211" s="5">
        <v>44105</v>
      </c>
      <c r="V211" s="9" t="str">
        <f t="shared" si="895"/>
        <v>Donnerstag</v>
      </c>
      <c r="W211" s="12">
        <v>2503</v>
      </c>
      <c r="X211" s="15">
        <v>0.9</v>
      </c>
      <c r="Y211" s="15">
        <v>1.05</v>
      </c>
      <c r="Z211" s="4">
        <f t="shared" si="871"/>
        <v>2321.5714285714284</v>
      </c>
      <c r="AA211" s="8">
        <f t="shared" si="872"/>
        <v>1.1440337909186906</v>
      </c>
      <c r="AB211" s="4">
        <f t="shared" si="873"/>
        <v>2251.6664373194481</v>
      </c>
      <c r="AC211" s="8">
        <f t="shared" si="874"/>
        <v>1.1095857135681899</v>
      </c>
      <c r="AD211" s="4">
        <f t="shared" si="875"/>
        <v>2156.7142857142858</v>
      </c>
      <c r="AE211" s="8">
        <f t="shared" si="876"/>
        <v>1.1357959674992477</v>
      </c>
      <c r="AF211" s="4">
        <f t="shared" si="877"/>
        <v>2063.8357006712945</v>
      </c>
      <c r="AG211" s="8">
        <f t="shared" si="878"/>
        <v>1.0868830804016747</v>
      </c>
      <c r="AH211" s="4">
        <f t="shared" si="879"/>
        <v>3375.2857142857142</v>
      </c>
      <c r="AI211" s="8">
        <f t="shared" si="880"/>
        <v>1.4007825932293829</v>
      </c>
      <c r="AJ211" s="15">
        <f t="shared" si="881"/>
        <v>0.12000000000000011</v>
      </c>
      <c r="AK211" s="15">
        <f t="shared" ref="AK211" si="898">ABS(M211-$M211)</f>
        <v>0</v>
      </c>
      <c r="AL211" s="15">
        <f t="shared" si="883"/>
        <v>2.4033790918690512E-2</v>
      </c>
      <c r="AM211" s="15">
        <f t="shared" si="884"/>
        <v>1.0414286431810194E-2</v>
      </c>
      <c r="AN211" s="15">
        <f t="shared" si="885"/>
        <v>0.22000000000000008</v>
      </c>
      <c r="AO211" s="15">
        <f t="shared" si="886"/>
        <v>3.3116919598325412E-2</v>
      </c>
      <c r="AP211" s="15">
        <f t="shared" si="887"/>
        <v>128</v>
      </c>
      <c r="AQ211" s="15">
        <f t="shared" si="888"/>
        <v>181</v>
      </c>
      <c r="AR211" s="15">
        <f t="shared" si="889"/>
        <v>438.57142857142844</v>
      </c>
      <c r="AS211" s="15">
        <f t="shared" si="890"/>
        <v>368.66643731944805</v>
      </c>
    </row>
    <row r="212" spans="1:45" x14ac:dyDescent="0.4">
      <c r="A212" s="10">
        <v>44102</v>
      </c>
      <c r="B212" s="30">
        <v>210</v>
      </c>
      <c r="C212" s="11" t="str">
        <f t="shared" si="891"/>
        <v>Montag</v>
      </c>
      <c r="D212">
        <v>2651</v>
      </c>
      <c r="E212">
        <v>2590</v>
      </c>
      <c r="F212">
        <v>2711</v>
      </c>
      <c r="G212">
        <v>2155</v>
      </c>
      <c r="H212">
        <v>2096</v>
      </c>
      <c r="I212">
        <v>2216</v>
      </c>
      <c r="J212">
        <v>1.02</v>
      </c>
      <c r="K212">
        <v>1</v>
      </c>
      <c r="L212">
        <v>1.04</v>
      </c>
      <c r="M212">
        <v>1.1299999999999999</v>
      </c>
      <c r="N212">
        <v>1.1200000000000001</v>
      </c>
      <c r="O212">
        <v>1.1399999999999999</v>
      </c>
      <c r="P212" s="12">
        <f t="shared" si="869"/>
        <v>2131.7142857142858</v>
      </c>
      <c r="Q212" s="15">
        <f t="shared" si="870"/>
        <v>1.1279204759831665</v>
      </c>
      <c r="R212" s="4">
        <f t="shared" si="892"/>
        <v>2089</v>
      </c>
      <c r="S212" s="4">
        <f t="shared" si="893"/>
        <v>2154.75</v>
      </c>
      <c r="T212" s="7">
        <f t="shared" si="894"/>
        <v>1.0163915094339622</v>
      </c>
      <c r="U212" s="5">
        <v>44106</v>
      </c>
      <c r="V212" s="9" t="str">
        <f t="shared" si="895"/>
        <v>Freitag</v>
      </c>
      <c r="W212" s="12">
        <v>2673</v>
      </c>
      <c r="X212" s="15">
        <v>0.97</v>
      </c>
      <c r="Y212" s="15">
        <v>1.08</v>
      </c>
      <c r="Z212" s="4">
        <f t="shared" si="871"/>
        <v>2455.7142857142858</v>
      </c>
      <c r="AA212" s="8">
        <f t="shared" si="872"/>
        <v>1.1897840531561461</v>
      </c>
      <c r="AB212" s="4">
        <f t="shared" si="873"/>
        <v>2327.8214533150676</v>
      </c>
      <c r="AC212" s="8">
        <f t="shared" si="874"/>
        <v>1.1278204715673776</v>
      </c>
      <c r="AD212" s="4">
        <f t="shared" si="875"/>
        <v>2183.8571428571427</v>
      </c>
      <c r="AE212" s="8">
        <f t="shared" si="876"/>
        <v>1.1197626721359508</v>
      </c>
      <c r="AF212" s="4">
        <f t="shared" si="877"/>
        <v>2144.1565533247654</v>
      </c>
      <c r="AG212" s="8">
        <f t="shared" si="878"/>
        <v>1.0994063780598708</v>
      </c>
      <c r="AH212" s="4">
        <f t="shared" si="879"/>
        <v>3530.2857142857142</v>
      </c>
      <c r="AI212" s="8">
        <f t="shared" si="880"/>
        <v>1.3414395831071544</v>
      </c>
      <c r="AJ212" s="15">
        <f t="shared" si="881"/>
        <v>0.10999999999999988</v>
      </c>
      <c r="AK212" s="15">
        <f>ABS(M212-$M212)</f>
        <v>0</v>
      </c>
      <c r="AL212" s="15">
        <f t="shared" si="883"/>
        <v>5.9784053156146211E-2</v>
      </c>
      <c r="AM212" s="15">
        <f t="shared" si="884"/>
        <v>2.1795284326222575E-3</v>
      </c>
      <c r="AN212" s="15">
        <f t="shared" si="885"/>
        <v>0.15999999999999992</v>
      </c>
      <c r="AO212" s="15">
        <f t="shared" si="886"/>
        <v>3.0593621940129045E-2</v>
      </c>
      <c r="AP212" s="15">
        <f t="shared" si="887"/>
        <v>496</v>
      </c>
      <c r="AQ212" s="15">
        <f t="shared" si="888"/>
        <v>519.28571428571422</v>
      </c>
      <c r="AR212" s="15">
        <f t="shared" si="889"/>
        <v>195.28571428571422</v>
      </c>
      <c r="AS212" s="15">
        <f t="shared" si="890"/>
        <v>323.17854668493237</v>
      </c>
    </row>
    <row r="213" spans="1:45" x14ac:dyDescent="0.4">
      <c r="A213" s="10">
        <v>44103</v>
      </c>
      <c r="B213" s="30">
        <v>211</v>
      </c>
      <c r="C213" s="11" t="str">
        <f t="shared" si="891"/>
        <v>Dienstag</v>
      </c>
      <c r="D213">
        <v>2765</v>
      </c>
      <c r="E213">
        <v>2690</v>
      </c>
      <c r="F213">
        <v>2829</v>
      </c>
      <c r="G213">
        <v>2306</v>
      </c>
      <c r="H213">
        <v>2244</v>
      </c>
      <c r="I213">
        <v>2367</v>
      </c>
      <c r="J213">
        <v>1.0900000000000001</v>
      </c>
      <c r="K213">
        <v>1.07</v>
      </c>
      <c r="L213">
        <v>1.1100000000000001</v>
      </c>
      <c r="M213">
        <v>1.1399999999999999</v>
      </c>
      <c r="N213">
        <v>1.1299999999999999</v>
      </c>
      <c r="O213">
        <v>1.1499999999999999</v>
      </c>
      <c r="P213" s="12">
        <f t="shared" si="869"/>
        <v>2220.7142857142858</v>
      </c>
      <c r="Q213" s="15">
        <f t="shared" si="870"/>
        <v>1.1440337909186906</v>
      </c>
      <c r="R213" s="4">
        <f t="shared" si="892"/>
        <v>1798</v>
      </c>
      <c r="S213" s="4">
        <f t="shared" si="893"/>
        <v>2305.5</v>
      </c>
      <c r="T213" s="7">
        <f t="shared" si="894"/>
        <v>1.0894270525694034</v>
      </c>
      <c r="U213" s="5">
        <v>44107</v>
      </c>
      <c r="V213" s="9" t="str">
        <f t="shared" si="895"/>
        <v>Samstag</v>
      </c>
      <c r="W213" s="12">
        <v>2563</v>
      </c>
      <c r="X213" s="15">
        <v>1.1000000000000001</v>
      </c>
      <c r="Y213" s="15">
        <v>1.1299999999999999</v>
      </c>
      <c r="Z213" s="4">
        <f t="shared" ref="Z213:Z214" si="899">AVERAGE(D210:D216)</f>
        <v>2630.2857142857142</v>
      </c>
      <c r="AA213" s="8">
        <f t="shared" ref="AA213:AA214" si="900">Z213/Z209</f>
        <v>1.2338828575258007</v>
      </c>
      <c r="AB213" s="4">
        <f t="shared" ref="AB213:AB214" si="901">AVERAGE(D210:D213,AA210^1.75*D207,AA210^1.75*D208,AA210^1.75*D209)</f>
        <v>2432.5251497934732</v>
      </c>
      <c r="AC213" s="8">
        <f t="shared" ref="AC213:AC214" si="902">AB213/Z209</f>
        <v>1.1411121866073122</v>
      </c>
      <c r="AD213" s="4">
        <f t="shared" ref="AD213:AD214" si="903">AVERAGE(W210:W216)</f>
        <v>2262.4285714285716</v>
      </c>
      <c r="AE213" s="8">
        <f t="shared" ref="AE213:AE214" si="904">AD213/AD209</f>
        <v>1.117485182049111</v>
      </c>
      <c r="AF213" s="4">
        <f t="shared" ref="AF213:AF214" si="905">AVERAGE(W210:W213,AE210^1.75*W207,AE210^1.75*W208,AE210^1.75*W209)</f>
        <v>2120.2136423041852</v>
      </c>
      <c r="AG213" s="8">
        <f t="shared" ref="AG213:AG214" si="906">AF213/AD209</f>
        <v>1.0472407208671533</v>
      </c>
      <c r="AH213" s="4">
        <f t="shared" ref="AH213:AH214" si="907">AD220</f>
        <v>3742.1428571428573</v>
      </c>
      <c r="AI213" s="8">
        <f t="shared" ref="AI213:AI214" si="908">AH213/AH209</f>
        <v>1.2926227485812978</v>
      </c>
      <c r="AJ213" s="15">
        <f t="shared" ref="AJ213:AJ214" si="909">ABS(J213-$M213)</f>
        <v>4.9999999999999822E-2</v>
      </c>
      <c r="AK213" s="15">
        <f t="shared" ref="AK213" si="910">ABS(M213-$M213)</f>
        <v>0</v>
      </c>
      <c r="AL213" s="15">
        <f t="shared" ref="AL213:AL214" si="911">ABS(AA213-$M213)</f>
        <v>9.3882857525800834E-2</v>
      </c>
      <c r="AM213" s="15">
        <f t="shared" ref="AM213:AM214" si="912">ABS(AC213-$M213)</f>
        <v>1.112186607312271E-3</v>
      </c>
      <c r="AN213" s="15">
        <f t="shared" ref="AN213:AN214" si="913">ABS(X213-$M213)</f>
        <v>3.9999999999999813E-2</v>
      </c>
      <c r="AO213" s="15">
        <f t="shared" ref="AO213:AO214" si="914">ABS(AG213-$M213)</f>
        <v>9.275927913284665E-2</v>
      </c>
      <c r="AP213" s="15">
        <f t="shared" ref="AP213:AP214" si="915">ABS(G213-$D213)</f>
        <v>459</v>
      </c>
      <c r="AQ213" s="15">
        <f t="shared" ref="AQ213:AQ214" si="916">ABS(P213-$D213)</f>
        <v>544.28571428571422</v>
      </c>
      <c r="AR213" s="15">
        <f t="shared" ref="AR213:AR214" si="917">ABS(Z213-$D213)</f>
        <v>134.71428571428578</v>
      </c>
      <c r="AS213" s="15">
        <f t="shared" ref="AS213:AS214" si="918">ABS(AB213-$D213)</f>
        <v>332.47485020652675</v>
      </c>
    </row>
    <row r="214" spans="1:45" x14ac:dyDescent="0.4">
      <c r="A214" s="10">
        <v>44104</v>
      </c>
      <c r="B214" s="30">
        <v>212</v>
      </c>
      <c r="C214" s="11" t="str">
        <f t="shared" si="891"/>
        <v>Mittwoch</v>
      </c>
      <c r="D214">
        <v>2792</v>
      </c>
      <c r="E214">
        <v>2732</v>
      </c>
      <c r="F214">
        <v>2853</v>
      </c>
      <c r="G214">
        <v>2523</v>
      </c>
      <c r="H214">
        <v>2460</v>
      </c>
      <c r="I214">
        <v>2584</v>
      </c>
      <c r="J214">
        <v>1.22</v>
      </c>
      <c r="K214">
        <v>1.2</v>
      </c>
      <c r="L214">
        <v>1.25</v>
      </c>
      <c r="M214">
        <v>1.19</v>
      </c>
      <c r="N214">
        <v>1.18</v>
      </c>
      <c r="O214">
        <v>1.2</v>
      </c>
      <c r="P214" s="12">
        <f t="shared" si="869"/>
        <v>2321.5714285714284</v>
      </c>
      <c r="Q214" s="15">
        <f t="shared" si="870"/>
        <v>1.1897840531561461</v>
      </c>
      <c r="R214" s="4">
        <f t="shared" si="892"/>
        <v>2503</v>
      </c>
      <c r="S214" s="4">
        <f t="shared" si="893"/>
        <v>2522.75</v>
      </c>
      <c r="T214" s="7">
        <f t="shared" si="894"/>
        <v>1.2237448459859326</v>
      </c>
      <c r="U214" s="5">
        <v>44108</v>
      </c>
      <c r="V214" s="9" t="str">
        <f t="shared" si="895"/>
        <v>Sonntag</v>
      </c>
      <c r="W214" s="12">
        <v>2279</v>
      </c>
      <c r="X214" s="15">
        <v>1.23</v>
      </c>
      <c r="Y214" s="15">
        <v>1.1399999999999999</v>
      </c>
      <c r="Z214" s="4">
        <f t="shared" si="899"/>
        <v>2839</v>
      </c>
      <c r="AA214" s="8">
        <f t="shared" si="900"/>
        <v>1.2784174975876488</v>
      </c>
      <c r="AB214" s="4">
        <f t="shared" si="901"/>
        <v>2555.226408870767</v>
      </c>
      <c r="AC214" s="8">
        <f t="shared" si="902"/>
        <v>1.1506326704467911</v>
      </c>
      <c r="AD214" s="4">
        <f t="shared" si="903"/>
        <v>2409.5714285714284</v>
      </c>
      <c r="AE214" s="8">
        <f t="shared" si="904"/>
        <v>1.1854793365195389</v>
      </c>
      <c r="AF214" s="4">
        <f t="shared" si="905"/>
        <v>2337.8264086271279</v>
      </c>
      <c r="AG214" s="8">
        <f t="shared" si="906"/>
        <v>1.1501816741910242</v>
      </c>
      <c r="AH214" s="4">
        <f t="shared" si="907"/>
        <v>4071.2857142857142</v>
      </c>
      <c r="AI214" s="8">
        <f t="shared" si="908"/>
        <v>1.2709717700575303</v>
      </c>
      <c r="AJ214" s="15">
        <f t="shared" si="909"/>
        <v>3.0000000000000027E-2</v>
      </c>
      <c r="AK214" s="15">
        <f>ABS(M214-$M214)</f>
        <v>0</v>
      </c>
      <c r="AL214" s="15">
        <f t="shared" si="911"/>
        <v>8.841749758764883E-2</v>
      </c>
      <c r="AM214" s="15">
        <f t="shared" si="912"/>
        <v>3.9367329553208874E-2</v>
      </c>
      <c r="AN214" s="15">
        <f t="shared" si="913"/>
        <v>4.0000000000000036E-2</v>
      </c>
      <c r="AO214" s="15">
        <f t="shared" si="914"/>
        <v>3.9818325808975708E-2</v>
      </c>
      <c r="AP214" s="15">
        <f t="shared" si="915"/>
        <v>269</v>
      </c>
      <c r="AQ214" s="15">
        <f t="shared" si="916"/>
        <v>470.42857142857156</v>
      </c>
      <c r="AR214" s="15">
        <f t="shared" si="917"/>
        <v>47</v>
      </c>
      <c r="AS214" s="15">
        <f t="shared" si="918"/>
        <v>236.77359112923295</v>
      </c>
    </row>
    <row r="215" spans="1:45" x14ac:dyDescent="0.4">
      <c r="A215" s="10">
        <v>44105</v>
      </c>
      <c r="B215" s="30">
        <v>213</v>
      </c>
      <c r="C215" s="11" t="str">
        <f t="shared" si="891"/>
        <v>Donnerstag</v>
      </c>
      <c r="D215">
        <v>3014</v>
      </c>
      <c r="E215">
        <v>2930</v>
      </c>
      <c r="F215">
        <v>3079</v>
      </c>
      <c r="G215">
        <v>2806</v>
      </c>
      <c r="H215">
        <v>2736</v>
      </c>
      <c r="I215">
        <v>2868</v>
      </c>
      <c r="J215">
        <v>1.4</v>
      </c>
      <c r="K215">
        <v>1.37</v>
      </c>
      <c r="L215">
        <v>1.42</v>
      </c>
      <c r="M215">
        <v>1.23</v>
      </c>
      <c r="N215">
        <v>1.22</v>
      </c>
      <c r="O215">
        <v>1.25</v>
      </c>
      <c r="P215" s="12">
        <f t="shared" si="869"/>
        <v>2455.7142857142858</v>
      </c>
      <c r="Q215" s="15">
        <f t="shared" si="870"/>
        <v>1.2338828575258007</v>
      </c>
      <c r="R215" s="4">
        <f t="shared" si="892"/>
        <v>2673</v>
      </c>
      <c r="S215" s="4">
        <f t="shared" si="893"/>
        <v>2805.5</v>
      </c>
      <c r="T215" s="7">
        <f t="shared" si="894"/>
        <v>1.3952505284097974</v>
      </c>
      <c r="U215" s="5">
        <v>44109</v>
      </c>
      <c r="V215" s="9" t="str">
        <f t="shared" si="895"/>
        <v>Montag</v>
      </c>
      <c r="W215" s="12">
        <v>1382</v>
      </c>
      <c r="X215" s="15">
        <v>1.21</v>
      </c>
      <c r="Y215" s="15">
        <v>1.08</v>
      </c>
      <c r="Z215" s="4">
        <f t="shared" ref="Z215" si="919">AVERAGE(D212:D218)</f>
        <v>3063.4285714285716</v>
      </c>
      <c r="AA215" s="8">
        <f t="shared" ref="AA215" si="920">Z215/Z211</f>
        <v>1.319549566180543</v>
      </c>
      <c r="AB215" s="4">
        <f t="shared" ref="AB215" si="921">AVERAGE(D212:D215,AA212^1.75*D209,AA212^1.75*D210,AA212^1.75*D211)</f>
        <v>2758.7228816097777</v>
      </c>
      <c r="AC215" s="8">
        <f t="shared" ref="AC215" si="922">AB215/Z211</f>
        <v>1.1882998074745212</v>
      </c>
      <c r="AD215" s="4">
        <f t="shared" ref="AD215" si="923">AVERAGE(W212:W218)</f>
        <v>2631.7142857142858</v>
      </c>
      <c r="AE215" s="8">
        <f t="shared" ref="AE215" si="924">AD215/AD211</f>
        <v>1.2202424322713121</v>
      </c>
      <c r="AF215" s="4">
        <f t="shared" ref="AF215" si="925">AVERAGE(W212:W215,AE212^1.75*W209,AE212^1.75*W210,AE212^1.75*W211)</f>
        <v>2383.6877162580131</v>
      </c>
      <c r="AG215" s="8">
        <f t="shared" ref="AG215" si="926">AF215/AD211</f>
        <v>1.1052403797977142</v>
      </c>
      <c r="AH215" s="4">
        <f t="shared" ref="AH215" si="927">AD222</f>
        <v>4439.8571428571431</v>
      </c>
      <c r="AI215" s="8">
        <f t="shared" ref="AI215" si="928">AH215/AH211</f>
        <v>1.3154018707411015</v>
      </c>
      <c r="AJ215" s="15">
        <f t="shared" ref="AJ215" si="929">ABS(J215-$M215)</f>
        <v>0.16999999999999993</v>
      </c>
      <c r="AK215" s="15">
        <f>ABS(M215-$M215)</f>
        <v>0</v>
      </c>
      <c r="AL215" s="15">
        <f t="shared" ref="AL215" si="930">ABS(AA215-$M215)</f>
        <v>8.9549566180542994E-2</v>
      </c>
      <c r="AM215" s="15">
        <f t="shared" ref="AM215" si="931">ABS(AC215-$M215)</f>
        <v>4.1700192525478741E-2</v>
      </c>
      <c r="AN215" s="15">
        <f t="shared" ref="AN215" si="932">ABS(X215-$M215)</f>
        <v>2.0000000000000018E-2</v>
      </c>
      <c r="AO215" s="15">
        <f t="shared" ref="AO215" si="933">ABS(AG215-$M215)</f>
        <v>0.12475962020228581</v>
      </c>
      <c r="AP215" s="15">
        <f t="shared" ref="AP215" si="934">ABS(G215-$D215)</f>
        <v>208</v>
      </c>
      <c r="AQ215" s="15">
        <f t="shared" ref="AQ215" si="935">ABS(P215-$D215)</f>
        <v>558.28571428571422</v>
      </c>
      <c r="AR215" s="15">
        <f t="shared" ref="AR215" si="936">ABS(Z215-$D215)</f>
        <v>49.428571428571558</v>
      </c>
      <c r="AS215" s="15">
        <f t="shared" ref="AS215" si="937">ABS(AB215-$D215)</f>
        <v>255.27711839022231</v>
      </c>
    </row>
    <row r="216" spans="1:45" x14ac:dyDescent="0.4">
      <c r="A216" s="10">
        <v>44106</v>
      </c>
      <c r="B216" s="30">
        <v>214</v>
      </c>
      <c r="C216" s="11" t="str">
        <f t="shared" si="891"/>
        <v>Freitag</v>
      </c>
      <c r="D216">
        <v>3384</v>
      </c>
      <c r="E216">
        <v>3299</v>
      </c>
      <c r="F216">
        <v>3458</v>
      </c>
      <c r="G216">
        <v>2989</v>
      </c>
      <c r="H216">
        <v>2913</v>
      </c>
      <c r="I216">
        <v>3055</v>
      </c>
      <c r="J216">
        <v>1.39</v>
      </c>
      <c r="K216">
        <v>1.36</v>
      </c>
      <c r="L216">
        <v>1.41</v>
      </c>
      <c r="M216">
        <v>1.28</v>
      </c>
      <c r="N216">
        <v>1.27</v>
      </c>
      <c r="O216">
        <v>1.29</v>
      </c>
      <c r="P216" s="12">
        <f t="shared" si="869"/>
        <v>2630.2857142857142</v>
      </c>
      <c r="Q216" s="15">
        <f t="shared" si="870"/>
        <v>1.2784174975876488</v>
      </c>
      <c r="R216" s="4">
        <f t="shared" si="892"/>
        <v>2563</v>
      </c>
      <c r="S216" s="4">
        <f t="shared" si="893"/>
        <v>2988.75</v>
      </c>
      <c r="T216" s="7">
        <f t="shared" si="894"/>
        <v>1.3870518621649843</v>
      </c>
      <c r="U216" s="5">
        <v>44110</v>
      </c>
      <c r="V216" s="9" t="str">
        <f t="shared" si="895"/>
        <v>Dienstag</v>
      </c>
      <c r="W216" s="12">
        <v>2639</v>
      </c>
      <c r="X216" s="15">
        <v>1.1499999999999999</v>
      </c>
      <c r="Y216" s="15">
        <v>1.08</v>
      </c>
      <c r="Z216" s="4">
        <f t="shared" ref="Z216:Z224" si="938">AVERAGE(D213:D219)</f>
        <v>3365.4285714285716</v>
      </c>
      <c r="AA216" s="8">
        <f t="shared" ref="AA216:AA224" si="939">Z216/Z212</f>
        <v>1.3704479348458407</v>
      </c>
      <c r="AB216" s="4">
        <f t="shared" ref="AB216:AB224" si="940">AVERAGE(D213:D216,AA213^1.75*D210,AA213^1.75*D211,AA213^1.75*D212)</f>
        <v>3040.3415172090636</v>
      </c>
      <c r="AC216" s="8">
        <f t="shared" ref="AC216:AC224" si="941">AB216/Z212</f>
        <v>1.2380680989216664</v>
      </c>
      <c r="AD216" s="4">
        <f t="shared" ref="AD216:AD224" si="942">AVERAGE(W213:W219)</f>
        <v>2895</v>
      </c>
      <c r="AE216" s="8">
        <f t="shared" ref="AE216:AE224" si="943">AD216/AD212</f>
        <v>1.3256361614443646</v>
      </c>
      <c r="AF216" s="4">
        <f t="shared" ref="AF216:AF224" si="944">AVERAGE(W213:W216,AE213^1.75*W210,AE213^1.75*W211,AE213^1.75*W212)</f>
        <v>2476.20313809239</v>
      </c>
      <c r="AG216" s="8">
        <f t="shared" ref="AG216:AG224" si="945">AF216/AD212</f>
        <v>1.1338668127589933</v>
      </c>
      <c r="AH216" s="4">
        <f t="shared" ref="AH216:AH224" si="946">AD223</f>
        <v>4842.4285714285716</v>
      </c>
      <c r="AI216" s="8">
        <f t="shared" ref="AI216:AI224" si="947">AH216/AH212</f>
        <v>1.3716817740369052</v>
      </c>
      <c r="AJ216" s="15">
        <f t="shared" ref="AJ216:AJ224" si="948">ABS(J216-$M216)</f>
        <v>0.10999999999999988</v>
      </c>
      <c r="AK216" s="15">
        <f t="shared" ref="AK216" si="949">ABS(M216-$M216)</f>
        <v>0</v>
      </c>
      <c r="AL216" s="15">
        <f t="shared" ref="AL216:AL224" si="950">ABS(AA216-$M216)</f>
        <v>9.0447934845840683E-2</v>
      </c>
      <c r="AM216" s="15">
        <f t="shared" ref="AM216:AM224" si="951">ABS(AC216-$M216)</f>
        <v>4.1931901078333667E-2</v>
      </c>
      <c r="AN216" s="15">
        <f t="shared" ref="AN216:AN224" si="952">ABS(X216-$M216)</f>
        <v>0.13000000000000012</v>
      </c>
      <c r="AO216" s="15">
        <f t="shared" ref="AO216:AO224" si="953">ABS(AG216-$M216)</f>
        <v>0.14613318724100677</v>
      </c>
      <c r="AP216" s="15">
        <f t="shared" ref="AP216:AP224" si="954">ABS(G216-$D216)</f>
        <v>395</v>
      </c>
      <c r="AQ216" s="15">
        <f t="shared" ref="AQ216:AQ224" si="955">ABS(P216-$D216)</f>
        <v>753.71428571428578</v>
      </c>
      <c r="AR216" s="15">
        <f t="shared" ref="AR216:AR224" si="956">ABS(Z216-$D216)</f>
        <v>18.571428571428442</v>
      </c>
      <c r="AS216" s="15">
        <f t="shared" ref="AS216:AS224" si="957">ABS(AB216-$D216)</f>
        <v>343.65848279093643</v>
      </c>
    </row>
    <row r="217" spans="1:45" x14ac:dyDescent="0.4">
      <c r="A217" s="10">
        <v>44107</v>
      </c>
      <c r="B217" s="30">
        <v>215</v>
      </c>
      <c r="C217" s="11" t="str">
        <f t="shared" si="891"/>
        <v>Samstag</v>
      </c>
      <c r="D217">
        <v>3384</v>
      </c>
      <c r="E217">
        <v>3313</v>
      </c>
      <c r="F217">
        <v>3463</v>
      </c>
      <c r="G217">
        <v>3143</v>
      </c>
      <c r="H217">
        <v>3069</v>
      </c>
      <c r="I217">
        <v>3213</v>
      </c>
      <c r="J217">
        <v>1.36</v>
      </c>
      <c r="K217">
        <v>1.34</v>
      </c>
      <c r="L217">
        <v>1.39</v>
      </c>
      <c r="M217">
        <v>1.32</v>
      </c>
      <c r="N217">
        <v>1.31</v>
      </c>
      <c r="O217">
        <v>1.33</v>
      </c>
      <c r="P217" s="12">
        <f t="shared" si="869"/>
        <v>2839</v>
      </c>
      <c r="Q217" s="15">
        <f t="shared" si="870"/>
        <v>1.319549566180543</v>
      </c>
      <c r="R217" s="4">
        <f t="shared" si="892"/>
        <v>2279</v>
      </c>
      <c r="S217" s="4">
        <f t="shared" si="893"/>
        <v>3143.5</v>
      </c>
      <c r="T217" s="7">
        <f t="shared" si="894"/>
        <v>1.3634786380394708</v>
      </c>
      <c r="U217" s="5">
        <v>44111</v>
      </c>
      <c r="V217" s="9" t="str">
        <f t="shared" si="895"/>
        <v>Mittwoch</v>
      </c>
      <c r="W217" s="12">
        <v>2828</v>
      </c>
      <c r="X217" s="15">
        <v>1.1000000000000001</v>
      </c>
      <c r="Y217" s="15">
        <v>1.1100000000000001</v>
      </c>
      <c r="Z217" s="4">
        <f t="shared" si="938"/>
        <v>3656.1428571428573</v>
      </c>
      <c r="AA217" s="8">
        <f t="shared" si="939"/>
        <v>1.3900173799695852</v>
      </c>
      <c r="AB217" s="4">
        <f t="shared" si="940"/>
        <v>3398.9500012527997</v>
      </c>
      <c r="AC217" s="8">
        <f t="shared" si="941"/>
        <v>1.2922360421882251</v>
      </c>
      <c r="AD217" s="4">
        <f t="shared" si="942"/>
        <v>3203.2857142857142</v>
      </c>
      <c r="AE217" s="8">
        <f t="shared" si="943"/>
        <v>1.415861589947591</v>
      </c>
      <c r="AF217" s="4">
        <f t="shared" si="944"/>
        <v>2793.0225895864428</v>
      </c>
      <c r="AG217" s="8">
        <f t="shared" si="945"/>
        <v>1.234524097184132</v>
      </c>
      <c r="AH217" s="4">
        <f t="shared" si="946"/>
        <v>5286.5714285714284</v>
      </c>
      <c r="AI217" s="8">
        <f t="shared" si="947"/>
        <v>1.4127123496850542</v>
      </c>
      <c r="AJ217" s="15">
        <f t="shared" si="948"/>
        <v>4.0000000000000036E-2</v>
      </c>
      <c r="AK217" s="15">
        <f>ABS(M217-$M217)</f>
        <v>0</v>
      </c>
      <c r="AL217" s="15">
        <f t="shared" si="950"/>
        <v>7.0017379969585125E-2</v>
      </c>
      <c r="AM217" s="15">
        <f t="shared" si="951"/>
        <v>2.7763957811774986E-2</v>
      </c>
      <c r="AN217" s="15">
        <f t="shared" si="952"/>
        <v>0.21999999999999997</v>
      </c>
      <c r="AO217" s="15">
        <f t="shared" si="953"/>
        <v>8.5475902815868032E-2</v>
      </c>
      <c r="AP217" s="15">
        <f t="shared" si="954"/>
        <v>241</v>
      </c>
      <c r="AQ217" s="15">
        <f t="shared" si="955"/>
        <v>545</v>
      </c>
      <c r="AR217" s="15">
        <f t="shared" si="956"/>
        <v>272.14285714285734</v>
      </c>
      <c r="AS217" s="15">
        <f t="shared" si="957"/>
        <v>14.950001252799666</v>
      </c>
    </row>
    <row r="218" spans="1:45" x14ac:dyDescent="0.4">
      <c r="A218" s="10">
        <v>44108</v>
      </c>
      <c r="B218" s="30">
        <v>216</v>
      </c>
      <c r="C218" s="11" t="str">
        <f t="shared" si="891"/>
        <v>Sonntag</v>
      </c>
      <c r="D218">
        <v>3454</v>
      </c>
      <c r="E218">
        <v>3384</v>
      </c>
      <c r="F218">
        <v>3530</v>
      </c>
      <c r="G218">
        <v>3309</v>
      </c>
      <c r="H218">
        <v>3231</v>
      </c>
      <c r="I218">
        <v>3382</v>
      </c>
      <c r="J218">
        <v>1.31</v>
      </c>
      <c r="K218">
        <v>1.29</v>
      </c>
      <c r="L218">
        <v>1.33</v>
      </c>
      <c r="M218">
        <v>1.37</v>
      </c>
      <c r="N218">
        <v>1.36</v>
      </c>
      <c r="O218">
        <v>1.38</v>
      </c>
      <c r="P218" s="12">
        <f t="shared" si="869"/>
        <v>3063.4285714285716</v>
      </c>
      <c r="Q218" s="15">
        <f t="shared" si="870"/>
        <v>1.3704479348458407</v>
      </c>
      <c r="R218" s="4">
        <f t="shared" si="892"/>
        <v>1382</v>
      </c>
      <c r="S218" s="4">
        <f t="shared" si="893"/>
        <v>3309</v>
      </c>
      <c r="T218" s="7">
        <f t="shared" si="894"/>
        <v>1.3116638588841543</v>
      </c>
      <c r="U218" s="5">
        <v>44112</v>
      </c>
      <c r="V218" s="9" t="str">
        <f t="shared" si="895"/>
        <v>Donnerstag</v>
      </c>
      <c r="W218" s="12">
        <v>4058</v>
      </c>
      <c r="X218" s="15">
        <v>1.17</v>
      </c>
      <c r="Y218" s="15">
        <v>1.22</v>
      </c>
      <c r="Z218" s="4">
        <f t="shared" si="938"/>
        <v>3960.8571428571427</v>
      </c>
      <c r="AA218" s="8">
        <f t="shared" si="939"/>
        <v>1.395159261309314</v>
      </c>
      <c r="AB218" s="4">
        <f t="shared" si="940"/>
        <v>3795.8102840185243</v>
      </c>
      <c r="AC218" s="8">
        <f t="shared" si="941"/>
        <v>1.337023699900854</v>
      </c>
      <c r="AD218" s="4">
        <f t="shared" si="942"/>
        <v>3375.2857142857142</v>
      </c>
      <c r="AE218" s="8">
        <f t="shared" si="943"/>
        <v>1.4007825932293829</v>
      </c>
      <c r="AF218" s="4">
        <f t="shared" si="944"/>
        <v>3079.08138007978</v>
      </c>
      <c r="AG218" s="8">
        <f t="shared" si="945"/>
        <v>1.2778543701048475</v>
      </c>
      <c r="AH218" s="4">
        <f t="shared" si="946"/>
        <v>5587.1428571428569</v>
      </c>
      <c r="AI218" s="8">
        <f t="shared" si="947"/>
        <v>1.3723288536439875</v>
      </c>
      <c r="AJ218" s="15">
        <f t="shared" si="948"/>
        <v>6.0000000000000053E-2</v>
      </c>
      <c r="AK218" s="15">
        <f t="shared" ref="AK218" si="958">ABS(M218-$M218)</f>
        <v>0</v>
      </c>
      <c r="AL218" s="15">
        <f t="shared" si="950"/>
        <v>2.5159261309313896E-2</v>
      </c>
      <c r="AM218" s="15">
        <f t="shared" si="951"/>
        <v>3.2976300099146094E-2</v>
      </c>
      <c r="AN218" s="15">
        <f t="shared" si="952"/>
        <v>0.20000000000000018</v>
      </c>
      <c r="AO218" s="15">
        <f t="shared" si="953"/>
        <v>9.2145629895152625E-2</v>
      </c>
      <c r="AP218" s="15">
        <f t="shared" si="954"/>
        <v>145</v>
      </c>
      <c r="AQ218" s="15">
        <f t="shared" si="955"/>
        <v>390.57142857142844</v>
      </c>
      <c r="AR218" s="15">
        <f t="shared" si="956"/>
        <v>506.85714285714266</v>
      </c>
      <c r="AS218" s="15">
        <f t="shared" si="957"/>
        <v>341.81028401852427</v>
      </c>
    </row>
    <row r="219" spans="1:45" x14ac:dyDescent="0.4">
      <c r="A219" s="10">
        <v>44109</v>
      </c>
      <c r="B219" s="30">
        <v>217</v>
      </c>
      <c r="C219" s="11" t="str">
        <f t="shared" si="891"/>
        <v>Montag</v>
      </c>
      <c r="D219">
        <v>4765</v>
      </c>
      <c r="E219">
        <v>4684</v>
      </c>
      <c r="F219">
        <v>4860</v>
      </c>
      <c r="G219">
        <v>3747</v>
      </c>
      <c r="H219">
        <v>3670</v>
      </c>
      <c r="I219">
        <v>3828</v>
      </c>
      <c r="J219">
        <v>1.34</v>
      </c>
      <c r="K219">
        <v>1.31</v>
      </c>
      <c r="L219">
        <v>1.35</v>
      </c>
      <c r="M219">
        <v>1.39</v>
      </c>
      <c r="N219">
        <v>1.38</v>
      </c>
      <c r="O219">
        <v>1.4</v>
      </c>
      <c r="P219" s="12">
        <f t="shared" si="869"/>
        <v>3365.4285714285716</v>
      </c>
      <c r="Q219" s="15">
        <f t="shared" si="870"/>
        <v>1.3900173799695852</v>
      </c>
      <c r="R219" s="4">
        <f t="shared" si="892"/>
        <v>2639</v>
      </c>
      <c r="S219" s="4">
        <f t="shared" si="893"/>
        <v>3746.75</v>
      </c>
      <c r="T219" s="7">
        <f t="shared" si="894"/>
        <v>1.3355016931028336</v>
      </c>
      <c r="U219" s="5">
        <v>44113</v>
      </c>
      <c r="V219" s="9" t="str">
        <f t="shared" si="895"/>
        <v>Freitag</v>
      </c>
      <c r="W219" s="12">
        <v>4516</v>
      </c>
      <c r="X219" s="15">
        <v>1.34</v>
      </c>
      <c r="Y219" s="15">
        <v>1.37</v>
      </c>
      <c r="Z219" s="4">
        <f t="shared" si="938"/>
        <v>4245.8571428571431</v>
      </c>
      <c r="AA219" s="8">
        <f t="shared" si="939"/>
        <v>1.385982092893117</v>
      </c>
      <c r="AB219" s="4">
        <f t="shared" si="940"/>
        <v>4266.4108898403792</v>
      </c>
      <c r="AC219" s="8">
        <f t="shared" si="941"/>
        <v>1.3926914861444999</v>
      </c>
      <c r="AD219" s="4">
        <f t="shared" si="942"/>
        <v>3530.2857142857142</v>
      </c>
      <c r="AE219" s="8">
        <f t="shared" si="943"/>
        <v>1.3414395831071544</v>
      </c>
      <c r="AF219" s="4">
        <f t="shared" si="944"/>
        <v>3462.034062924914</v>
      </c>
      <c r="AG219" s="8">
        <f t="shared" si="945"/>
        <v>1.3155052893537291</v>
      </c>
      <c r="AH219" s="4">
        <f t="shared" si="946"/>
        <v>5852.5714285714284</v>
      </c>
      <c r="AI219" s="8">
        <f t="shared" si="947"/>
        <v>1.3181891309244183</v>
      </c>
      <c r="AJ219" s="15">
        <f t="shared" si="948"/>
        <v>4.9999999999999822E-2</v>
      </c>
      <c r="AK219" s="15">
        <f>ABS(M219-$M219)</f>
        <v>0</v>
      </c>
      <c r="AL219" s="15">
        <f t="shared" si="950"/>
        <v>4.0179071068828787E-3</v>
      </c>
      <c r="AM219" s="15">
        <f t="shared" si="951"/>
        <v>2.6914861444999882E-3</v>
      </c>
      <c r="AN219" s="15">
        <f t="shared" si="952"/>
        <v>4.9999999999999822E-2</v>
      </c>
      <c r="AO219" s="15">
        <f t="shared" si="953"/>
        <v>7.4494710646270779E-2</v>
      </c>
      <c r="AP219" s="15">
        <f t="shared" si="954"/>
        <v>1018</v>
      </c>
      <c r="AQ219" s="15">
        <f t="shared" si="955"/>
        <v>1399.5714285714284</v>
      </c>
      <c r="AR219" s="15">
        <f t="shared" si="956"/>
        <v>519.14285714285688</v>
      </c>
      <c r="AS219" s="15">
        <f t="shared" si="957"/>
        <v>498.58911015962076</v>
      </c>
    </row>
    <row r="220" spans="1:45" x14ac:dyDescent="0.4">
      <c r="A220" s="10">
        <v>44110</v>
      </c>
      <c r="B220" s="30">
        <v>218</v>
      </c>
      <c r="C220" s="11" t="str">
        <f t="shared" si="891"/>
        <v>Dienstag</v>
      </c>
      <c r="D220">
        <v>4800</v>
      </c>
      <c r="E220">
        <v>4714</v>
      </c>
      <c r="F220">
        <v>4894</v>
      </c>
      <c r="G220">
        <v>4101</v>
      </c>
      <c r="H220">
        <v>4023</v>
      </c>
      <c r="I220">
        <v>4187</v>
      </c>
      <c r="J220">
        <v>1.37</v>
      </c>
      <c r="K220">
        <v>1.35</v>
      </c>
      <c r="L220">
        <v>1.39</v>
      </c>
      <c r="M220">
        <v>1.4</v>
      </c>
      <c r="N220">
        <v>1.38</v>
      </c>
      <c r="O220">
        <v>1.41</v>
      </c>
      <c r="P220" s="12">
        <f t="shared" si="869"/>
        <v>3656.1428571428573</v>
      </c>
      <c r="Q220" s="15">
        <f t="shared" si="870"/>
        <v>1.395159261309314</v>
      </c>
      <c r="R220" s="4">
        <f t="shared" si="892"/>
        <v>2828</v>
      </c>
      <c r="S220" s="4">
        <f t="shared" si="893"/>
        <v>4100.75</v>
      </c>
      <c r="T220" s="7">
        <f t="shared" si="894"/>
        <v>1.3720618987871183</v>
      </c>
      <c r="U220" s="5">
        <v>44114</v>
      </c>
      <c r="V220" s="9" t="str">
        <f t="shared" si="895"/>
        <v>Samstag</v>
      </c>
      <c r="W220" s="12">
        <v>4721</v>
      </c>
      <c r="X220" s="15">
        <v>1.42</v>
      </c>
      <c r="Y220" s="15">
        <v>1.43</v>
      </c>
      <c r="Z220" s="4">
        <f t="shared" si="938"/>
        <v>4535.4285714285716</v>
      </c>
      <c r="AA220" s="8">
        <f t="shared" si="939"/>
        <v>1.3476526020884625</v>
      </c>
      <c r="AB220" s="4">
        <f t="shared" si="940"/>
        <v>4679.4472798886081</v>
      </c>
      <c r="AC220" s="8">
        <f t="shared" si="941"/>
        <v>1.3904461736658569</v>
      </c>
      <c r="AD220" s="4">
        <f t="shared" si="942"/>
        <v>3742.1428571428573</v>
      </c>
      <c r="AE220" s="8">
        <f t="shared" si="943"/>
        <v>1.2926227485812978</v>
      </c>
      <c r="AF220" s="4">
        <f t="shared" si="944"/>
        <v>3957.2605959787033</v>
      </c>
      <c r="AG220" s="8">
        <f t="shared" si="945"/>
        <v>1.3669293941204501</v>
      </c>
      <c r="AH220" s="4">
        <f t="shared" si="946"/>
        <v>6244.8571428571431</v>
      </c>
      <c r="AI220" s="8">
        <f t="shared" si="947"/>
        <v>1.2896126500870284</v>
      </c>
      <c r="AJ220" s="15">
        <f t="shared" si="948"/>
        <v>2.9999999999999805E-2</v>
      </c>
      <c r="AK220" s="15">
        <f t="shared" ref="AK220" si="959">ABS(M220-$M220)</f>
        <v>0</v>
      </c>
      <c r="AL220" s="15">
        <f t="shared" si="950"/>
        <v>5.2347397911537419E-2</v>
      </c>
      <c r="AM220" s="15">
        <f t="shared" si="951"/>
        <v>9.5538263341430341E-3</v>
      </c>
      <c r="AN220" s="15">
        <f t="shared" si="952"/>
        <v>2.0000000000000018E-2</v>
      </c>
      <c r="AO220" s="15">
        <f t="shared" si="953"/>
        <v>3.3070605879549797E-2</v>
      </c>
      <c r="AP220" s="15">
        <f t="shared" si="954"/>
        <v>699</v>
      </c>
      <c r="AQ220" s="15">
        <f t="shared" si="955"/>
        <v>1143.8571428571427</v>
      </c>
      <c r="AR220" s="15">
        <f t="shared" si="956"/>
        <v>264.57142857142844</v>
      </c>
      <c r="AS220" s="15">
        <f t="shared" si="957"/>
        <v>120.55272011139186</v>
      </c>
    </row>
    <row r="221" spans="1:45" x14ac:dyDescent="0.4">
      <c r="A221" s="10">
        <v>44111</v>
      </c>
      <c r="B221" s="30">
        <v>219</v>
      </c>
      <c r="C221" s="11" t="str">
        <f t="shared" si="891"/>
        <v>Mittwoch</v>
      </c>
      <c r="D221">
        <v>4925</v>
      </c>
      <c r="E221">
        <v>4835</v>
      </c>
      <c r="F221">
        <v>5016</v>
      </c>
      <c r="G221">
        <v>4486</v>
      </c>
      <c r="H221">
        <v>4404</v>
      </c>
      <c r="I221">
        <v>4575</v>
      </c>
      <c r="J221">
        <v>1.43</v>
      </c>
      <c r="K221">
        <v>1.4</v>
      </c>
      <c r="L221">
        <v>1.45</v>
      </c>
      <c r="M221">
        <v>1.39</v>
      </c>
      <c r="N221">
        <v>1.38</v>
      </c>
      <c r="O221">
        <v>1.4</v>
      </c>
      <c r="P221" s="12">
        <f t="shared" si="869"/>
        <v>3960.8571428571427</v>
      </c>
      <c r="Q221" s="15">
        <f t="shared" si="870"/>
        <v>1.385982092893117</v>
      </c>
      <c r="R221" s="4">
        <f t="shared" si="892"/>
        <v>4058</v>
      </c>
      <c r="S221" s="4">
        <f t="shared" si="893"/>
        <v>4486</v>
      </c>
      <c r="T221" s="7">
        <f t="shared" si="894"/>
        <v>1.4270717353268649</v>
      </c>
      <c r="U221" s="5">
        <v>44115</v>
      </c>
      <c r="V221" s="9" t="str">
        <f t="shared" si="895"/>
        <v>Sonntag</v>
      </c>
      <c r="W221" s="12">
        <v>3483</v>
      </c>
      <c r="X221" s="15">
        <v>1.4</v>
      </c>
      <c r="Y221" s="15">
        <v>1.37</v>
      </c>
      <c r="Z221" s="4">
        <f t="shared" si="938"/>
        <v>4815.5714285714284</v>
      </c>
      <c r="AA221" s="8">
        <f t="shared" si="939"/>
        <v>1.3171179619427187</v>
      </c>
      <c r="AB221" s="4">
        <f t="shared" si="940"/>
        <v>5066.2003235289139</v>
      </c>
      <c r="AC221" s="8">
        <f t="shared" si="941"/>
        <v>1.3856680445708747</v>
      </c>
      <c r="AD221" s="4">
        <f t="shared" si="942"/>
        <v>4071.2857142857142</v>
      </c>
      <c r="AE221" s="8">
        <f t="shared" si="943"/>
        <v>1.2709717700575303</v>
      </c>
      <c r="AF221" s="4">
        <f t="shared" si="944"/>
        <v>4161.5857051159501</v>
      </c>
      <c r="AG221" s="8">
        <f t="shared" si="945"/>
        <v>1.2991615723057419</v>
      </c>
      <c r="AH221" s="4">
        <f t="shared" si="946"/>
        <v>6596.7142857142853</v>
      </c>
      <c r="AI221" s="8">
        <f t="shared" si="947"/>
        <v>1.2478246770793926</v>
      </c>
      <c r="AJ221" s="15">
        <f t="shared" si="948"/>
        <v>4.0000000000000036E-2</v>
      </c>
      <c r="AK221" s="15">
        <f>ABS(M221-$M221)</f>
        <v>0</v>
      </c>
      <c r="AL221" s="15">
        <f t="shared" si="950"/>
        <v>7.2882038057281218E-2</v>
      </c>
      <c r="AM221" s="15">
        <f t="shared" si="951"/>
        <v>4.3319554291252338E-3</v>
      </c>
      <c r="AN221" s="15">
        <f t="shared" si="952"/>
        <v>1.0000000000000009E-2</v>
      </c>
      <c r="AO221" s="15">
        <f t="shared" si="953"/>
        <v>9.0838427694257984E-2</v>
      </c>
      <c r="AP221" s="15">
        <f t="shared" si="954"/>
        <v>439</v>
      </c>
      <c r="AQ221" s="15">
        <f t="shared" si="955"/>
        <v>964.14285714285734</v>
      </c>
      <c r="AR221" s="15">
        <f t="shared" si="956"/>
        <v>109.42857142857156</v>
      </c>
      <c r="AS221" s="15">
        <f t="shared" si="957"/>
        <v>141.20032352891394</v>
      </c>
    </row>
    <row r="222" spans="1:45" x14ac:dyDescent="0.4">
      <c r="A222" s="10">
        <v>44112</v>
      </c>
      <c r="B222" s="30">
        <v>220</v>
      </c>
      <c r="C222" s="11" t="str">
        <f t="shared" si="891"/>
        <v>Donnerstag</v>
      </c>
      <c r="D222">
        <v>5009</v>
      </c>
      <c r="E222">
        <v>4926</v>
      </c>
      <c r="F222">
        <v>5112</v>
      </c>
      <c r="G222">
        <v>4875</v>
      </c>
      <c r="H222">
        <v>4790</v>
      </c>
      <c r="I222">
        <v>4970</v>
      </c>
      <c r="J222">
        <v>1.47</v>
      </c>
      <c r="K222">
        <v>1.45</v>
      </c>
      <c r="L222">
        <v>1.49</v>
      </c>
      <c r="M222">
        <v>1.35</v>
      </c>
      <c r="N222">
        <v>1.34</v>
      </c>
      <c r="O222">
        <v>1.36</v>
      </c>
      <c r="P222" s="12">
        <f t="shared" si="869"/>
        <v>4245.8571428571431</v>
      </c>
      <c r="Q222" s="15">
        <f t="shared" si="870"/>
        <v>1.3476526020884625</v>
      </c>
      <c r="R222" s="4">
        <f t="shared" si="892"/>
        <v>4516</v>
      </c>
      <c r="S222" s="4">
        <f t="shared" si="893"/>
        <v>4874.75</v>
      </c>
      <c r="T222" s="7">
        <f t="shared" si="894"/>
        <v>1.4731792082200061</v>
      </c>
      <c r="U222" s="5">
        <v>44116</v>
      </c>
      <c r="V222" s="9" t="str">
        <f t="shared" si="895"/>
        <v>Montag</v>
      </c>
      <c r="W222" s="12">
        <v>2467</v>
      </c>
      <c r="X222" s="15">
        <v>1.29</v>
      </c>
      <c r="Y222" s="15">
        <v>1.25</v>
      </c>
      <c r="Z222" s="4">
        <f t="shared" si="938"/>
        <v>5114</v>
      </c>
      <c r="AA222" s="8">
        <f t="shared" si="939"/>
        <v>1.2911346750342638</v>
      </c>
      <c r="AB222" s="4">
        <f t="shared" si="940"/>
        <v>5370.8876439329097</v>
      </c>
      <c r="AC222" s="8">
        <f t="shared" si="941"/>
        <v>1.3559912539684906</v>
      </c>
      <c r="AD222" s="4">
        <f t="shared" si="942"/>
        <v>4439.8571428571431</v>
      </c>
      <c r="AE222" s="8">
        <f t="shared" si="943"/>
        <v>1.3154018707411015</v>
      </c>
      <c r="AF222" s="4">
        <f t="shared" si="944"/>
        <v>4444.7547722767531</v>
      </c>
      <c r="AG222" s="8">
        <f t="shared" si="945"/>
        <v>1.3168528973605313</v>
      </c>
      <c r="AH222" s="4">
        <f t="shared" si="946"/>
        <v>7260.8571428571431</v>
      </c>
      <c r="AI222" s="8">
        <f t="shared" si="947"/>
        <v>1.2995653285604705</v>
      </c>
      <c r="AJ222" s="15">
        <f t="shared" si="948"/>
        <v>0.11999999999999988</v>
      </c>
      <c r="AK222" s="15">
        <f t="shared" ref="AK222" si="960">ABS(M222-$M222)</f>
        <v>0</v>
      </c>
      <c r="AL222" s="15">
        <f t="shared" si="950"/>
        <v>5.8865324965736265E-2</v>
      </c>
      <c r="AM222" s="15">
        <f t="shared" si="951"/>
        <v>5.9912539684905397E-3</v>
      </c>
      <c r="AN222" s="15">
        <f t="shared" si="952"/>
        <v>6.0000000000000053E-2</v>
      </c>
      <c r="AO222" s="15">
        <f t="shared" si="953"/>
        <v>3.314710263946874E-2</v>
      </c>
      <c r="AP222" s="15">
        <f t="shared" si="954"/>
        <v>134</v>
      </c>
      <c r="AQ222" s="15">
        <f t="shared" si="955"/>
        <v>763.14285714285688</v>
      </c>
      <c r="AR222" s="15">
        <f t="shared" si="956"/>
        <v>105</v>
      </c>
      <c r="AS222" s="15">
        <f t="shared" si="957"/>
        <v>361.88764393290967</v>
      </c>
    </row>
    <row r="223" spans="1:45" x14ac:dyDescent="0.4">
      <c r="A223" s="10">
        <v>44113</v>
      </c>
      <c r="B223" s="30">
        <v>221</v>
      </c>
      <c r="C223" s="11" t="str">
        <f t="shared" si="891"/>
        <v>Freitag</v>
      </c>
      <c r="D223">
        <v>5411</v>
      </c>
      <c r="E223">
        <v>5312</v>
      </c>
      <c r="F223">
        <v>5512</v>
      </c>
      <c r="G223">
        <v>5036</v>
      </c>
      <c r="H223">
        <v>4947</v>
      </c>
      <c r="I223">
        <v>5133</v>
      </c>
      <c r="J223">
        <v>1.34</v>
      </c>
      <c r="K223">
        <v>1.33</v>
      </c>
      <c r="L223">
        <v>1.36</v>
      </c>
      <c r="M223">
        <v>1.32</v>
      </c>
      <c r="N223">
        <v>1.31</v>
      </c>
      <c r="O223">
        <v>1.33</v>
      </c>
      <c r="P223" s="12">
        <f t="shared" ref="P223:P227" si="961">AVERAGE(D217:D223)</f>
        <v>4535.4285714285716</v>
      </c>
      <c r="Q223" s="15">
        <f t="shared" ref="Q223:Q227" si="962">P224/P220</f>
        <v>1.3171179619427187</v>
      </c>
      <c r="R223" s="4">
        <f t="shared" ref="R223:R227" si="963">W220</f>
        <v>4721</v>
      </c>
      <c r="S223" s="4">
        <f t="shared" ref="S223:S227" si="964">AVERAGE(D220:D223)</f>
        <v>5036.25</v>
      </c>
      <c r="T223" s="7">
        <f t="shared" ref="T223:T227" si="965">S223/S219</f>
        <v>1.3441649429505571</v>
      </c>
      <c r="U223" s="5">
        <v>44117</v>
      </c>
      <c r="V223" s="9" t="str">
        <f t="shared" si="895"/>
        <v>Dienstag</v>
      </c>
      <c r="W223" s="12">
        <v>4122</v>
      </c>
      <c r="X223" s="15">
        <v>1.18</v>
      </c>
      <c r="Y223" s="15">
        <v>1.2</v>
      </c>
      <c r="Z223" s="4">
        <f t="shared" si="938"/>
        <v>5509.7142857142853</v>
      </c>
      <c r="AA223" s="8">
        <f t="shared" si="939"/>
        <v>1.297668315332593</v>
      </c>
      <c r="AB223" s="4">
        <f t="shared" si="940"/>
        <v>5671.9039160279126</v>
      </c>
      <c r="AC223" s="8">
        <f t="shared" si="941"/>
        <v>1.3358678177785197</v>
      </c>
      <c r="AD223" s="4">
        <f t="shared" si="942"/>
        <v>4842.4285714285716</v>
      </c>
      <c r="AE223" s="8">
        <f t="shared" si="943"/>
        <v>1.3716817740369052</v>
      </c>
      <c r="AF223" s="4">
        <f t="shared" si="944"/>
        <v>4665.7439068789618</v>
      </c>
      <c r="AG223" s="8">
        <f t="shared" si="945"/>
        <v>1.3216335119841669</v>
      </c>
      <c r="AH223" s="4">
        <f t="shared" si="946"/>
        <v>7819.1428571428569</v>
      </c>
      <c r="AI223" s="8">
        <f t="shared" si="947"/>
        <v>1.3360183557898848</v>
      </c>
      <c r="AJ223" s="15">
        <f t="shared" si="948"/>
        <v>2.0000000000000018E-2</v>
      </c>
      <c r="AK223" s="15">
        <f>ABS(M223-$M223)</f>
        <v>0</v>
      </c>
      <c r="AL223" s="15">
        <f t="shared" si="950"/>
        <v>2.2331684667407092E-2</v>
      </c>
      <c r="AM223" s="15">
        <f t="shared" si="951"/>
        <v>1.5867817778519644E-2</v>
      </c>
      <c r="AN223" s="15">
        <f t="shared" si="952"/>
        <v>0.14000000000000012</v>
      </c>
      <c r="AO223" s="15">
        <f t="shared" si="953"/>
        <v>1.6335119841668355E-3</v>
      </c>
      <c r="AP223" s="15">
        <f t="shared" si="954"/>
        <v>375</v>
      </c>
      <c r="AQ223" s="15">
        <f t="shared" si="955"/>
        <v>875.57142857142844</v>
      </c>
      <c r="AR223" s="15">
        <f t="shared" si="956"/>
        <v>98.714285714285325</v>
      </c>
      <c r="AS223" s="15">
        <f t="shared" si="957"/>
        <v>260.9039160279126</v>
      </c>
    </row>
    <row r="224" spans="1:45" x14ac:dyDescent="0.4">
      <c r="A224" s="10">
        <v>44114</v>
      </c>
      <c r="B224" s="30">
        <v>222</v>
      </c>
      <c r="C224" s="11" t="str">
        <f t="shared" ref="C224:C243" si="966">TEXT(A224,"TTTT")</f>
        <v>Samstag</v>
      </c>
      <c r="D224">
        <v>5345</v>
      </c>
      <c r="E224">
        <v>5255</v>
      </c>
      <c r="F224">
        <v>5428</v>
      </c>
      <c r="G224">
        <v>5172</v>
      </c>
      <c r="H224">
        <v>5082</v>
      </c>
      <c r="I224">
        <v>5267</v>
      </c>
      <c r="J224">
        <v>1.26</v>
      </c>
      <c r="K224">
        <v>1.25</v>
      </c>
      <c r="L224">
        <v>1.28</v>
      </c>
      <c r="M224">
        <v>1.29</v>
      </c>
      <c r="N224">
        <v>1.28</v>
      </c>
      <c r="O224">
        <v>1.3</v>
      </c>
      <c r="P224" s="12">
        <f t="shared" si="961"/>
        <v>4815.5714285714284</v>
      </c>
      <c r="Q224" s="15">
        <f t="shared" si="962"/>
        <v>1.2911346750342638</v>
      </c>
      <c r="R224" s="4">
        <f t="shared" si="963"/>
        <v>3483</v>
      </c>
      <c r="S224" s="4">
        <f t="shared" si="964"/>
        <v>5172.5</v>
      </c>
      <c r="T224" s="7">
        <f t="shared" si="965"/>
        <v>1.2613546302505638</v>
      </c>
      <c r="U224" s="5">
        <v>44118</v>
      </c>
      <c r="V224" s="9" t="str">
        <f t="shared" si="895"/>
        <v>Mittwoch</v>
      </c>
      <c r="W224" s="12">
        <v>5132</v>
      </c>
      <c r="X224" s="15">
        <v>1.04</v>
      </c>
      <c r="Y224" s="15">
        <v>1.1599999999999999</v>
      </c>
      <c r="Z224" s="4">
        <f t="shared" si="938"/>
        <v>5956.2857142857147</v>
      </c>
      <c r="AA224" s="8">
        <f t="shared" si="939"/>
        <v>1.3132795766662468</v>
      </c>
      <c r="AB224" s="4">
        <f t="shared" si="940"/>
        <v>5967.4909479095595</v>
      </c>
      <c r="AC224" s="8">
        <f t="shared" si="941"/>
        <v>1.3157501775030527</v>
      </c>
      <c r="AD224" s="4">
        <f t="shared" si="942"/>
        <v>5286.5714285714284</v>
      </c>
      <c r="AE224" s="8">
        <f t="shared" si="943"/>
        <v>1.4127123496850542</v>
      </c>
      <c r="AF224" s="4">
        <f t="shared" si="944"/>
        <v>5061.5361648429171</v>
      </c>
      <c r="AG224" s="8">
        <f t="shared" si="945"/>
        <v>1.3525769480397181</v>
      </c>
      <c r="AH224" s="4">
        <f t="shared" si="946"/>
        <v>8802.5714285714294</v>
      </c>
      <c r="AI224" s="8">
        <f t="shared" si="947"/>
        <v>1.4095713043876104</v>
      </c>
      <c r="AJ224" s="15">
        <f t="shared" si="948"/>
        <v>3.0000000000000027E-2</v>
      </c>
      <c r="AK224" s="15">
        <f>ABS(M224-$M224)</f>
        <v>0</v>
      </c>
      <c r="AL224" s="15">
        <f t="shared" si="950"/>
        <v>2.3279576666246804E-2</v>
      </c>
      <c r="AM224" s="15">
        <f t="shared" si="951"/>
        <v>2.575017750305264E-2</v>
      </c>
      <c r="AN224" s="15">
        <f t="shared" si="952"/>
        <v>0.25</v>
      </c>
      <c r="AO224" s="15">
        <f t="shared" si="953"/>
        <v>6.2576948039718028E-2</v>
      </c>
      <c r="AP224" s="15">
        <f t="shared" si="954"/>
        <v>173</v>
      </c>
      <c r="AQ224" s="15">
        <f t="shared" si="955"/>
        <v>529.42857142857156</v>
      </c>
      <c r="AR224" s="15">
        <f t="shared" si="956"/>
        <v>611.28571428571468</v>
      </c>
      <c r="AS224" s="15">
        <f t="shared" si="957"/>
        <v>622.49094790955951</v>
      </c>
    </row>
    <row r="225" spans="1:45" x14ac:dyDescent="0.4">
      <c r="A225" s="10">
        <v>44115</v>
      </c>
      <c r="B225" s="30">
        <v>223</v>
      </c>
      <c r="C225" s="11" t="str">
        <f t="shared" si="966"/>
        <v>Sonntag</v>
      </c>
      <c r="D225">
        <v>5543</v>
      </c>
      <c r="E225">
        <v>5446</v>
      </c>
      <c r="F225">
        <v>5640</v>
      </c>
      <c r="G225">
        <v>5327</v>
      </c>
      <c r="H225">
        <v>5235</v>
      </c>
      <c r="I225">
        <v>5423</v>
      </c>
      <c r="J225">
        <v>1.19</v>
      </c>
      <c r="K225">
        <v>1.17</v>
      </c>
      <c r="L225">
        <v>1.2</v>
      </c>
      <c r="M225">
        <v>1.3</v>
      </c>
      <c r="N225">
        <v>1.29</v>
      </c>
      <c r="O225">
        <v>1.31</v>
      </c>
      <c r="P225" s="12">
        <f t="shared" si="961"/>
        <v>5114</v>
      </c>
      <c r="Q225" s="15">
        <f t="shared" si="962"/>
        <v>1.297668315332593</v>
      </c>
      <c r="R225" s="4">
        <f t="shared" si="963"/>
        <v>2467</v>
      </c>
      <c r="S225" s="4">
        <f t="shared" si="964"/>
        <v>5327</v>
      </c>
      <c r="T225" s="7">
        <f t="shared" si="965"/>
        <v>1.1874721355327686</v>
      </c>
      <c r="U225" s="5">
        <v>44119</v>
      </c>
      <c r="V225" s="9" t="str">
        <f t="shared" si="895"/>
        <v>Donnerstag</v>
      </c>
      <c r="W225" s="12">
        <v>6638</v>
      </c>
      <c r="X225" s="15">
        <v>1.08</v>
      </c>
      <c r="Y225" s="15">
        <v>1.22</v>
      </c>
      <c r="Z225" s="4">
        <f t="shared" ref="Z225:Z232" si="967">AVERAGE(D222:D228)</f>
        <v>6465.8571428571431</v>
      </c>
      <c r="AA225" s="8">
        <f t="shared" ref="AA225:AA232" si="968">Z225/Z221</f>
        <v>1.3426977958408735</v>
      </c>
      <c r="AB225" s="4">
        <f t="shared" ref="AB225:AB232" si="969">AVERAGE(D222:D225,AA222^1.75*D219,AA222^1.75*D220,AA222^1.75*D221)</f>
        <v>6281.2075816998858</v>
      </c>
      <c r="AC225" s="8">
        <f t="shared" ref="AC225:AC232" si="970">AB225/Z221</f>
        <v>1.3043535278975704</v>
      </c>
      <c r="AD225" s="4">
        <f t="shared" ref="AD225:AD232" si="971">AVERAGE(W222:W228)</f>
        <v>5587.1428571428569</v>
      </c>
      <c r="AE225" s="8">
        <f t="shared" ref="AE225:AE232" si="972">AD225/AD221</f>
        <v>1.3723288536439875</v>
      </c>
      <c r="AF225" s="4">
        <f t="shared" ref="AF225:AF232" si="973">AVERAGE(W222:W225,AE222^1.75*W219,AE222^1.75*W220,AE222^1.75*W221)</f>
        <v>5558.6150218897947</v>
      </c>
      <c r="AG225" s="8">
        <f t="shared" ref="AG225:AG232" si="974">AF225/AD221</f>
        <v>1.3653217710526182</v>
      </c>
      <c r="AH225" s="4">
        <f t="shared" ref="AH225:AH232" si="975">AD232</f>
        <v>9601</v>
      </c>
      <c r="AI225" s="8">
        <f t="shared" ref="AI225:AI232" si="976">AH225/AH221</f>
        <v>1.455421530199017</v>
      </c>
      <c r="AJ225" s="15">
        <f t="shared" ref="AJ225:AJ232" si="977">ABS(J225-$M225)</f>
        <v>0.1100000000000001</v>
      </c>
      <c r="AK225" s="15">
        <f>ABS(M225-$M225)</f>
        <v>0</v>
      </c>
      <c r="AL225" s="15">
        <f t="shared" ref="AL225:AL232" si="978">ABS(AA225-$M225)</f>
        <v>4.2697795840873409E-2</v>
      </c>
      <c r="AM225" s="15">
        <f t="shared" ref="AM225:AM232" si="979">ABS(AC225-$M225)</f>
        <v>4.3535278975703751E-3</v>
      </c>
      <c r="AN225" s="15">
        <f t="shared" ref="AN225:AN232" si="980">ABS(X225-$M225)</f>
        <v>0.21999999999999997</v>
      </c>
      <c r="AO225" s="15">
        <f t="shared" ref="AO225:AO232" si="981">ABS(AG225-$M225)</f>
        <v>6.5321771052618161E-2</v>
      </c>
      <c r="AP225" s="15">
        <f t="shared" ref="AP225:AP232" si="982">ABS(G225-$D225)</f>
        <v>216</v>
      </c>
      <c r="AQ225" s="15">
        <f t="shared" ref="AQ225:AQ232" si="983">ABS(P225-$D225)</f>
        <v>429</v>
      </c>
      <c r="AR225" s="15">
        <f t="shared" ref="AR225:AR232" si="984">ABS(Z225-$D225)</f>
        <v>922.85714285714312</v>
      </c>
      <c r="AS225" s="15">
        <f t="shared" ref="AS225:AS232" si="985">ABS(AB225-$D225)</f>
        <v>738.20758169988585</v>
      </c>
    </row>
    <row r="226" spans="1:45" x14ac:dyDescent="0.4">
      <c r="A226" s="10">
        <v>44116</v>
      </c>
      <c r="B226" s="30">
        <v>224</v>
      </c>
      <c r="C226" s="11" t="str">
        <f t="shared" si="966"/>
        <v>Montag</v>
      </c>
      <c r="D226">
        <v>7535</v>
      </c>
      <c r="E226">
        <v>7424</v>
      </c>
      <c r="F226">
        <v>7669</v>
      </c>
      <c r="G226">
        <v>5958</v>
      </c>
      <c r="H226">
        <v>5859</v>
      </c>
      <c r="I226">
        <v>6062</v>
      </c>
      <c r="J226">
        <v>1.22</v>
      </c>
      <c r="K226">
        <v>1.21</v>
      </c>
      <c r="L226">
        <v>1.24</v>
      </c>
      <c r="M226">
        <v>1.31</v>
      </c>
      <c r="N226">
        <v>1.3</v>
      </c>
      <c r="O226">
        <v>1.32</v>
      </c>
      <c r="P226" s="12">
        <f t="shared" si="961"/>
        <v>5509.7142857142853</v>
      </c>
      <c r="Q226" s="15">
        <f t="shared" si="962"/>
        <v>1.3132795766662468</v>
      </c>
      <c r="R226" s="4">
        <f t="shared" si="963"/>
        <v>4122</v>
      </c>
      <c r="S226" s="4">
        <f t="shared" si="964"/>
        <v>5958.5</v>
      </c>
      <c r="T226" s="7">
        <f t="shared" si="965"/>
        <v>1.2223190932868353</v>
      </c>
      <c r="U226" s="5">
        <v>44120</v>
      </c>
      <c r="V226" s="9" t="str">
        <f t="shared" ref="V226:V243" si="986">TEXT(U226,"TTTT")</f>
        <v>Freitag</v>
      </c>
      <c r="W226" s="12">
        <v>7334</v>
      </c>
      <c r="X226" s="15">
        <v>1.22</v>
      </c>
      <c r="Y226" s="15">
        <v>1.3</v>
      </c>
      <c r="Z226" s="4">
        <f t="shared" si="967"/>
        <v>6995.5714285714284</v>
      </c>
      <c r="AA226" s="8">
        <f t="shared" si="968"/>
        <v>1.3679255824347729</v>
      </c>
      <c r="AB226" s="4">
        <f t="shared" si="969"/>
        <v>6725.7824048862294</v>
      </c>
      <c r="AC226" s="8">
        <f t="shared" si="970"/>
        <v>1.3151705914912455</v>
      </c>
      <c r="AD226" s="4">
        <f t="shared" si="971"/>
        <v>5852.5714285714284</v>
      </c>
      <c r="AE226" s="8">
        <f t="shared" si="972"/>
        <v>1.3181891309244183</v>
      </c>
      <c r="AF226" s="4">
        <f t="shared" si="973"/>
        <v>5968.3331824393117</v>
      </c>
      <c r="AG226" s="8">
        <f t="shared" si="974"/>
        <v>1.3442624369212388</v>
      </c>
      <c r="AH226" s="4">
        <f t="shared" si="975"/>
        <v>10223.857142857143</v>
      </c>
      <c r="AI226" s="8">
        <f t="shared" si="976"/>
        <v>1.4080785424782591</v>
      </c>
      <c r="AJ226" s="15">
        <f t="shared" si="977"/>
        <v>9.000000000000008E-2</v>
      </c>
      <c r="AK226" s="15">
        <f t="shared" ref="AK226" si="987">ABS(M226-$M226)</f>
        <v>0</v>
      </c>
      <c r="AL226" s="15">
        <f t="shared" si="978"/>
        <v>5.792558243477286E-2</v>
      </c>
      <c r="AM226" s="15">
        <f t="shared" si="979"/>
        <v>5.1705914912454354E-3</v>
      </c>
      <c r="AN226" s="15">
        <f t="shared" si="980"/>
        <v>9.000000000000008E-2</v>
      </c>
      <c r="AO226" s="15">
        <f t="shared" si="981"/>
        <v>3.4262436921238759E-2</v>
      </c>
      <c r="AP226" s="15">
        <f t="shared" si="982"/>
        <v>1577</v>
      </c>
      <c r="AQ226" s="15">
        <f t="shared" si="983"/>
        <v>2025.2857142857147</v>
      </c>
      <c r="AR226" s="15">
        <f t="shared" si="984"/>
        <v>539.42857142857156</v>
      </c>
      <c r="AS226" s="15">
        <f t="shared" si="985"/>
        <v>809.21759511377059</v>
      </c>
    </row>
    <row r="227" spans="1:45" x14ac:dyDescent="0.4">
      <c r="A227" s="10">
        <v>44117</v>
      </c>
      <c r="B227" s="30">
        <v>225</v>
      </c>
      <c r="C227" s="11" t="str">
        <f t="shared" si="966"/>
        <v>Dienstag</v>
      </c>
      <c r="D227">
        <v>7926</v>
      </c>
      <c r="E227">
        <v>7784</v>
      </c>
      <c r="F227">
        <v>8056</v>
      </c>
      <c r="G227">
        <v>6587</v>
      </c>
      <c r="H227">
        <v>6477</v>
      </c>
      <c r="I227">
        <v>6698</v>
      </c>
      <c r="J227">
        <v>1.31</v>
      </c>
      <c r="K227">
        <v>1.29</v>
      </c>
      <c r="L227">
        <v>1.32</v>
      </c>
      <c r="M227">
        <v>1.34</v>
      </c>
      <c r="N227">
        <v>1.33</v>
      </c>
      <c r="O227">
        <v>1.35</v>
      </c>
      <c r="P227" s="12">
        <f t="shared" si="961"/>
        <v>5956.2857142857147</v>
      </c>
      <c r="Q227" s="15">
        <f t="shared" si="962"/>
        <v>1.3426977958408735</v>
      </c>
      <c r="R227" s="4">
        <f t="shared" si="963"/>
        <v>5132</v>
      </c>
      <c r="S227" s="4">
        <f t="shared" si="964"/>
        <v>6587.25</v>
      </c>
      <c r="T227" s="7">
        <f t="shared" si="965"/>
        <v>1.3079672375279225</v>
      </c>
      <c r="U227" s="5">
        <v>44121</v>
      </c>
      <c r="V227" s="9" t="str">
        <f t="shared" si="986"/>
        <v>Samstag</v>
      </c>
      <c r="W227" s="12">
        <v>7830</v>
      </c>
      <c r="X227" s="15">
        <v>1.4</v>
      </c>
      <c r="Y227" s="15">
        <v>1.37</v>
      </c>
      <c r="Z227" s="4">
        <f t="shared" si="967"/>
        <v>7594</v>
      </c>
      <c r="AA227" s="8">
        <f t="shared" si="968"/>
        <v>1.3782928852935077</v>
      </c>
      <c r="AB227" s="4">
        <f t="shared" si="969"/>
        <v>7295.9252409209639</v>
      </c>
      <c r="AC227" s="8">
        <f t="shared" si="970"/>
        <v>1.3241930275473643</v>
      </c>
      <c r="AD227" s="4">
        <f t="shared" si="971"/>
        <v>6244.8571428571431</v>
      </c>
      <c r="AE227" s="8">
        <f t="shared" si="972"/>
        <v>1.2896126500870284</v>
      </c>
      <c r="AF227" s="4">
        <f t="shared" si="973"/>
        <v>6481.6897494982341</v>
      </c>
      <c r="AG227" s="8">
        <f t="shared" si="974"/>
        <v>1.3385204663093382</v>
      </c>
      <c r="AH227" s="4">
        <f t="shared" si="975"/>
        <v>10872.571428571429</v>
      </c>
      <c r="AI227" s="8">
        <f t="shared" si="976"/>
        <v>1.3905068147769213</v>
      </c>
      <c r="AJ227" s="15">
        <f t="shared" si="977"/>
        <v>3.0000000000000027E-2</v>
      </c>
      <c r="AK227" s="15">
        <f>ABS(M227-$M227)</f>
        <v>0</v>
      </c>
      <c r="AL227" s="15">
        <f t="shared" si="978"/>
        <v>3.8292885293507606E-2</v>
      </c>
      <c r="AM227" s="15">
        <f t="shared" si="979"/>
        <v>1.5806972452635737E-2</v>
      </c>
      <c r="AN227" s="15">
        <f t="shared" si="980"/>
        <v>5.9999999999999831E-2</v>
      </c>
      <c r="AO227" s="15">
        <f t="shared" si="981"/>
        <v>1.4795336906618939E-3</v>
      </c>
      <c r="AP227" s="15">
        <f t="shared" si="982"/>
        <v>1339</v>
      </c>
      <c r="AQ227" s="15">
        <f t="shared" si="983"/>
        <v>1969.7142857142853</v>
      </c>
      <c r="AR227" s="15">
        <f t="shared" si="984"/>
        <v>332</v>
      </c>
      <c r="AS227" s="15">
        <f t="shared" si="985"/>
        <v>630.07475907903608</v>
      </c>
    </row>
    <row r="228" spans="1:45" x14ac:dyDescent="0.4">
      <c r="A228" s="10">
        <v>44118</v>
      </c>
      <c r="B228" s="30">
        <v>226</v>
      </c>
      <c r="C228" s="11" t="str">
        <f t="shared" si="966"/>
        <v>Mittwoch</v>
      </c>
      <c r="D228">
        <v>8492</v>
      </c>
      <c r="E228">
        <v>8371</v>
      </c>
      <c r="F228">
        <v>8629</v>
      </c>
      <c r="G228">
        <v>7374</v>
      </c>
      <c r="H228">
        <v>7256</v>
      </c>
      <c r="I228">
        <v>7498</v>
      </c>
      <c r="J228">
        <v>1.43</v>
      </c>
      <c r="K228">
        <v>1.41</v>
      </c>
      <c r="L228">
        <v>1.44</v>
      </c>
      <c r="M228">
        <v>1.37</v>
      </c>
      <c r="N228">
        <v>1.36</v>
      </c>
      <c r="O228">
        <v>1.38</v>
      </c>
      <c r="P228" s="12">
        <f t="shared" ref="P228:P238" si="988">AVERAGE(D222:D228)</f>
        <v>6465.8571428571431</v>
      </c>
      <c r="Q228" s="15">
        <f t="shared" ref="Q228:Q238" si="989">P229/P225</f>
        <v>1.3679255824347729</v>
      </c>
      <c r="R228" s="4">
        <f t="shared" ref="R228:R238" si="990">W225</f>
        <v>6638</v>
      </c>
      <c r="S228" s="4">
        <f t="shared" ref="S228:S238" si="991">AVERAGE(D225:D228)</f>
        <v>7374</v>
      </c>
      <c r="T228" s="7">
        <f t="shared" ref="T228:T238" si="992">S228/S224</f>
        <v>1.4256162397293379</v>
      </c>
      <c r="U228" s="5">
        <v>44122</v>
      </c>
      <c r="V228" s="9" t="str">
        <f t="shared" si="986"/>
        <v>Sonntag</v>
      </c>
      <c r="W228" s="12">
        <v>5587</v>
      </c>
      <c r="X228" s="15">
        <v>1.44</v>
      </c>
      <c r="Y228" s="15">
        <v>1.35</v>
      </c>
      <c r="Z228" s="4">
        <f t="shared" si="967"/>
        <v>8183.2857142857147</v>
      </c>
      <c r="AA228" s="8">
        <f t="shared" si="968"/>
        <v>1.3738907276826402</v>
      </c>
      <c r="AB228" s="4">
        <f t="shared" si="969"/>
        <v>7985.5947248635039</v>
      </c>
      <c r="AC228" s="8">
        <f t="shared" si="970"/>
        <v>1.3407004143052843</v>
      </c>
      <c r="AD228" s="4">
        <f t="shared" si="971"/>
        <v>6596.7142857142853</v>
      </c>
      <c r="AE228" s="8">
        <f t="shared" si="972"/>
        <v>1.2478246770793926</v>
      </c>
      <c r="AF228" s="4">
        <f t="shared" si="973"/>
        <v>6826.2373906860648</v>
      </c>
      <c r="AG228" s="8">
        <f t="shared" si="974"/>
        <v>1.2912409267362712</v>
      </c>
      <c r="AH228" s="4">
        <f t="shared" si="975"/>
        <v>11925.285714285714</v>
      </c>
      <c r="AI228" s="8">
        <f t="shared" si="976"/>
        <v>1.3547502353208476</v>
      </c>
      <c r="AJ228" s="15">
        <f t="shared" si="977"/>
        <v>5.9999999999999831E-2</v>
      </c>
      <c r="AK228" s="15">
        <f t="shared" ref="AK228" si="993">ABS(M228-$M228)</f>
        <v>0</v>
      </c>
      <c r="AL228" s="15">
        <f t="shared" si="978"/>
        <v>3.8907276826400938E-3</v>
      </c>
      <c r="AM228" s="15">
        <f t="shared" si="979"/>
        <v>2.9299585694715802E-2</v>
      </c>
      <c r="AN228" s="15">
        <f t="shared" si="980"/>
        <v>6.999999999999984E-2</v>
      </c>
      <c r="AO228" s="15">
        <f t="shared" si="981"/>
        <v>7.8759073263728885E-2</v>
      </c>
      <c r="AP228" s="15">
        <f t="shared" si="982"/>
        <v>1118</v>
      </c>
      <c r="AQ228" s="15">
        <f t="shared" si="983"/>
        <v>2026.1428571428569</v>
      </c>
      <c r="AR228" s="15">
        <f t="shared" si="984"/>
        <v>308.71428571428532</v>
      </c>
      <c r="AS228" s="15">
        <f t="shared" si="985"/>
        <v>506.40527513649613</v>
      </c>
    </row>
    <row r="229" spans="1:45" x14ac:dyDescent="0.4">
      <c r="A229" s="10">
        <v>44119</v>
      </c>
      <c r="B229" s="30">
        <v>227</v>
      </c>
      <c r="C229" s="11" t="str">
        <f t="shared" si="966"/>
        <v>Donnerstag</v>
      </c>
      <c r="D229">
        <v>8717</v>
      </c>
      <c r="E229">
        <v>8598</v>
      </c>
      <c r="F229">
        <v>8841</v>
      </c>
      <c r="G229">
        <v>8167</v>
      </c>
      <c r="H229">
        <v>8044</v>
      </c>
      <c r="I229">
        <v>8298</v>
      </c>
      <c r="J229">
        <v>1.53</v>
      </c>
      <c r="K229">
        <v>1.52</v>
      </c>
      <c r="L229">
        <v>1.55</v>
      </c>
      <c r="M229">
        <v>1.38</v>
      </c>
      <c r="N229">
        <v>1.37</v>
      </c>
      <c r="O229">
        <v>1.39</v>
      </c>
      <c r="P229" s="12">
        <f t="shared" si="988"/>
        <v>6995.5714285714284</v>
      </c>
      <c r="Q229" s="15">
        <f t="shared" si="989"/>
        <v>1.3782928852935077</v>
      </c>
      <c r="R229" s="4">
        <f t="shared" si="990"/>
        <v>7334</v>
      </c>
      <c r="S229" s="4">
        <f t="shared" si="991"/>
        <v>8167.5</v>
      </c>
      <c r="T229" s="7">
        <f t="shared" si="992"/>
        <v>1.5332269570114512</v>
      </c>
      <c r="U229" s="5">
        <v>44123</v>
      </c>
      <c r="V229" s="9" t="str">
        <f t="shared" si="986"/>
        <v>Montag</v>
      </c>
      <c r="W229" s="12">
        <v>4325</v>
      </c>
      <c r="X229" s="15">
        <v>1.35</v>
      </c>
      <c r="Y229" s="15">
        <v>1.25</v>
      </c>
      <c r="Z229" s="4">
        <f t="shared" si="967"/>
        <v>8904.2857142857138</v>
      </c>
      <c r="AA229" s="8">
        <f t="shared" si="968"/>
        <v>1.3771237931110667</v>
      </c>
      <c r="AB229" s="4">
        <f t="shared" si="969"/>
        <v>8695.9107292700264</v>
      </c>
      <c r="AC229" s="8">
        <f t="shared" si="970"/>
        <v>1.3448968229798322</v>
      </c>
      <c r="AD229" s="4">
        <f t="shared" si="971"/>
        <v>7260.8571428571431</v>
      </c>
      <c r="AE229" s="8">
        <f t="shared" si="972"/>
        <v>1.2995653285604705</v>
      </c>
      <c r="AF229" s="4">
        <f t="shared" si="973"/>
        <v>7263.9275594662768</v>
      </c>
      <c r="AG229" s="8">
        <f t="shared" si="974"/>
        <v>1.3001148789635373</v>
      </c>
      <c r="AH229" s="4">
        <f t="shared" si="975"/>
        <v>12709.142857142857</v>
      </c>
      <c r="AI229" s="8">
        <f t="shared" si="976"/>
        <v>1.3237311589566563</v>
      </c>
      <c r="AJ229" s="15">
        <f t="shared" si="977"/>
        <v>0.15000000000000013</v>
      </c>
      <c r="AK229" s="15">
        <f>ABS(M229-$M229)</f>
        <v>0</v>
      </c>
      <c r="AL229" s="15">
        <f t="shared" si="978"/>
        <v>2.8762068889331971E-3</v>
      </c>
      <c r="AM229" s="15">
        <f t="shared" si="979"/>
        <v>3.5103177020167742E-2</v>
      </c>
      <c r="AN229" s="15">
        <f t="shared" si="980"/>
        <v>2.9999999999999805E-2</v>
      </c>
      <c r="AO229" s="15">
        <f t="shared" si="981"/>
        <v>7.9885121036462614E-2</v>
      </c>
      <c r="AP229" s="15">
        <f t="shared" si="982"/>
        <v>550</v>
      </c>
      <c r="AQ229" s="15">
        <f t="shared" si="983"/>
        <v>1721.4285714285716</v>
      </c>
      <c r="AR229" s="15">
        <f t="shared" si="984"/>
        <v>187.28571428571377</v>
      </c>
      <c r="AS229" s="15">
        <f t="shared" si="985"/>
        <v>21.089270729973578</v>
      </c>
    </row>
    <row r="230" spans="1:45" x14ac:dyDescent="0.4">
      <c r="A230" s="10">
        <v>44120</v>
      </c>
      <c r="B230" s="30">
        <v>228</v>
      </c>
      <c r="C230" s="11" t="str">
        <f t="shared" si="966"/>
        <v>Freitag</v>
      </c>
      <c r="D230">
        <v>9600</v>
      </c>
      <c r="E230">
        <v>9486</v>
      </c>
      <c r="F230">
        <v>9712</v>
      </c>
      <c r="G230">
        <v>8684</v>
      </c>
      <c r="H230">
        <v>8560</v>
      </c>
      <c r="I230">
        <v>8809</v>
      </c>
      <c r="J230">
        <v>1.46</v>
      </c>
      <c r="K230">
        <v>1.44</v>
      </c>
      <c r="L230">
        <v>1.47</v>
      </c>
      <c r="M230">
        <v>1.37</v>
      </c>
      <c r="N230">
        <v>1.37</v>
      </c>
      <c r="O230">
        <v>1.38</v>
      </c>
      <c r="P230" s="12">
        <f t="shared" si="988"/>
        <v>7594</v>
      </c>
      <c r="Q230" s="15">
        <f t="shared" si="989"/>
        <v>1.3738907276826402</v>
      </c>
      <c r="R230" s="4">
        <f t="shared" si="990"/>
        <v>7830</v>
      </c>
      <c r="S230" s="4">
        <f t="shared" si="991"/>
        <v>8683.75</v>
      </c>
      <c r="T230" s="7">
        <f t="shared" si="992"/>
        <v>1.4573718217672234</v>
      </c>
      <c r="U230" s="5">
        <v>44124</v>
      </c>
      <c r="V230" s="9" t="str">
        <f t="shared" si="986"/>
        <v>Dienstag</v>
      </c>
      <c r="W230" s="12">
        <v>6868</v>
      </c>
      <c r="X230" s="15">
        <v>1.25</v>
      </c>
      <c r="Y230" s="15">
        <v>1.23</v>
      </c>
      <c r="Z230" s="4">
        <f t="shared" si="967"/>
        <v>9813.4285714285706</v>
      </c>
      <c r="AA230" s="8">
        <f t="shared" si="968"/>
        <v>1.4028058567665256</v>
      </c>
      <c r="AB230" s="4">
        <f t="shared" si="969"/>
        <v>9576.4867942511773</v>
      </c>
      <c r="AC230" s="8">
        <f t="shared" si="970"/>
        <v>1.3689356033359521</v>
      </c>
      <c r="AD230" s="4">
        <f t="shared" si="971"/>
        <v>7819.1428571428569</v>
      </c>
      <c r="AE230" s="8">
        <f t="shared" si="972"/>
        <v>1.3360183557898848</v>
      </c>
      <c r="AF230" s="4">
        <f t="shared" si="973"/>
        <v>7774.9337396273786</v>
      </c>
      <c r="AG230" s="8">
        <f t="shared" si="974"/>
        <v>1.3284645620335787</v>
      </c>
      <c r="AH230" s="4">
        <f t="shared" si="975"/>
        <v>13771.857142857143</v>
      </c>
      <c r="AI230" s="8">
        <f t="shared" si="976"/>
        <v>1.3470314530440006</v>
      </c>
      <c r="AJ230" s="15">
        <f t="shared" si="977"/>
        <v>8.9999999999999858E-2</v>
      </c>
      <c r="AK230" s="15">
        <f t="shared" ref="AK230" si="994">ABS(M230-$M230)</f>
        <v>0</v>
      </c>
      <c r="AL230" s="15">
        <f t="shared" si="978"/>
        <v>3.2805856766525476E-2</v>
      </c>
      <c r="AM230" s="15">
        <f t="shared" si="979"/>
        <v>1.0643966640480063E-3</v>
      </c>
      <c r="AN230" s="15">
        <f t="shared" si="980"/>
        <v>0.12000000000000011</v>
      </c>
      <c r="AO230" s="15">
        <f t="shared" si="981"/>
        <v>4.1535437966421451E-2</v>
      </c>
      <c r="AP230" s="15">
        <f t="shared" si="982"/>
        <v>916</v>
      </c>
      <c r="AQ230" s="15">
        <f t="shared" si="983"/>
        <v>2006</v>
      </c>
      <c r="AR230" s="15">
        <f t="shared" si="984"/>
        <v>213.42857142857065</v>
      </c>
      <c r="AS230" s="15">
        <f t="shared" si="985"/>
        <v>23.513205748822656</v>
      </c>
    </row>
    <row r="231" spans="1:45" x14ac:dyDescent="0.4">
      <c r="A231" s="10">
        <v>44121</v>
      </c>
      <c r="B231" s="30">
        <v>229</v>
      </c>
      <c r="C231" s="11" t="str">
        <f t="shared" si="966"/>
        <v>Samstag</v>
      </c>
      <c r="D231">
        <v>9470</v>
      </c>
      <c r="E231">
        <v>9344</v>
      </c>
      <c r="F231">
        <v>9599</v>
      </c>
      <c r="G231">
        <v>9070</v>
      </c>
      <c r="H231">
        <v>8950</v>
      </c>
      <c r="I231">
        <v>9195</v>
      </c>
      <c r="J231">
        <v>1.38</v>
      </c>
      <c r="K231">
        <v>1.36</v>
      </c>
      <c r="L231">
        <v>1.39</v>
      </c>
      <c r="M231">
        <v>1.38</v>
      </c>
      <c r="N231">
        <v>1.37</v>
      </c>
      <c r="O231">
        <v>1.38</v>
      </c>
      <c r="P231" s="12">
        <f t="shared" si="988"/>
        <v>8183.2857142857147</v>
      </c>
      <c r="Q231" s="15">
        <f t="shared" si="989"/>
        <v>1.3771237931110667</v>
      </c>
      <c r="R231" s="4">
        <f t="shared" si="990"/>
        <v>5587</v>
      </c>
      <c r="S231" s="4">
        <f t="shared" si="991"/>
        <v>9069.75</v>
      </c>
      <c r="T231" s="7">
        <f t="shared" si="992"/>
        <v>1.376864397130821</v>
      </c>
      <c r="U231" s="5">
        <v>44125</v>
      </c>
      <c r="V231" s="9" t="str">
        <f t="shared" si="986"/>
        <v>Mittwoch</v>
      </c>
      <c r="W231" s="12">
        <v>7595</v>
      </c>
      <c r="X231" s="15">
        <v>1.0900000000000001</v>
      </c>
      <c r="Y231" s="15">
        <v>1.17</v>
      </c>
      <c r="Z231" s="4">
        <f t="shared" si="967"/>
        <v>10822.857142857143</v>
      </c>
      <c r="AA231" s="8">
        <f t="shared" si="968"/>
        <v>1.4251852966627789</v>
      </c>
      <c r="AB231" s="4">
        <f t="shared" si="969"/>
        <v>10414.142935971773</v>
      </c>
      <c r="AC231" s="8">
        <f t="shared" si="970"/>
        <v>1.3713646215396067</v>
      </c>
      <c r="AD231" s="4">
        <f t="shared" si="971"/>
        <v>8802.5714285714294</v>
      </c>
      <c r="AE231" s="8">
        <f t="shared" si="972"/>
        <v>1.4095713043876104</v>
      </c>
      <c r="AF231" s="4">
        <f t="shared" si="973"/>
        <v>8070.6038370252527</v>
      </c>
      <c r="AG231" s="8">
        <f t="shared" si="974"/>
        <v>1.2923600416154268</v>
      </c>
      <c r="AH231" s="4">
        <f t="shared" si="975"/>
        <v>14392.571428571429</v>
      </c>
      <c r="AI231" s="8">
        <f t="shared" si="976"/>
        <v>1.3237504598728123</v>
      </c>
      <c r="AJ231" s="15">
        <f t="shared" si="977"/>
        <v>0</v>
      </c>
      <c r="AK231" s="15">
        <f>ABS(M231-$M231)</f>
        <v>0</v>
      </c>
      <c r="AL231" s="15">
        <f t="shared" si="978"/>
        <v>4.518529666277904E-2</v>
      </c>
      <c r="AM231" s="15">
        <f t="shared" si="979"/>
        <v>8.6353784603931949E-3</v>
      </c>
      <c r="AN231" s="15">
        <f t="shared" si="980"/>
        <v>0.28999999999999981</v>
      </c>
      <c r="AO231" s="15">
        <f t="shared" si="981"/>
        <v>8.7639958384573058E-2</v>
      </c>
      <c r="AP231" s="15">
        <f t="shared" si="982"/>
        <v>400</v>
      </c>
      <c r="AQ231" s="15">
        <f t="shared" si="983"/>
        <v>1286.7142857142853</v>
      </c>
      <c r="AR231" s="15">
        <f t="shared" si="984"/>
        <v>1352.8571428571431</v>
      </c>
      <c r="AS231" s="15">
        <f t="shared" si="985"/>
        <v>944.14293597177311</v>
      </c>
    </row>
    <row r="232" spans="1:45" x14ac:dyDescent="0.4">
      <c r="A232" s="10">
        <v>44122</v>
      </c>
      <c r="B232" s="30">
        <v>230</v>
      </c>
      <c r="C232" s="11" t="str">
        <f t="shared" si="966"/>
        <v>Sonntag</v>
      </c>
      <c r="D232">
        <v>10590</v>
      </c>
      <c r="E232">
        <v>10447</v>
      </c>
      <c r="F232">
        <v>10737</v>
      </c>
      <c r="G232">
        <v>9594</v>
      </c>
      <c r="H232">
        <v>9469</v>
      </c>
      <c r="I232">
        <v>9722</v>
      </c>
      <c r="J232">
        <v>1.3</v>
      </c>
      <c r="K232">
        <v>1.29</v>
      </c>
      <c r="L232">
        <v>1.31</v>
      </c>
      <c r="M232">
        <v>1.4</v>
      </c>
      <c r="N232">
        <v>1.4</v>
      </c>
      <c r="O232">
        <v>1.41</v>
      </c>
      <c r="P232" s="12">
        <f t="shared" si="988"/>
        <v>8904.2857142857138</v>
      </c>
      <c r="Q232" s="15">
        <f t="shared" si="989"/>
        <v>1.4028058567665256</v>
      </c>
      <c r="R232" s="4">
        <f t="shared" si="990"/>
        <v>4325</v>
      </c>
      <c r="S232" s="4">
        <f t="shared" si="991"/>
        <v>9594.25</v>
      </c>
      <c r="T232" s="7">
        <f t="shared" si="992"/>
        <v>1.3010916734472471</v>
      </c>
      <c r="U232" s="5">
        <v>44126</v>
      </c>
      <c r="V232" s="9" t="str">
        <f t="shared" si="986"/>
        <v>Donnerstag</v>
      </c>
      <c r="W232" s="12">
        <v>11287</v>
      </c>
      <c r="X232" s="15">
        <v>1.1100000000000001</v>
      </c>
      <c r="Y232" s="15">
        <v>1.23</v>
      </c>
      <c r="Z232" s="4">
        <f t="shared" si="967"/>
        <v>11822.571428571429</v>
      </c>
      <c r="AA232" s="8">
        <f t="shared" si="968"/>
        <v>1.4447218197370948</v>
      </c>
      <c r="AB232" s="4">
        <f t="shared" si="969"/>
        <v>11472.949540224334</v>
      </c>
      <c r="AC232" s="8">
        <f t="shared" si="970"/>
        <v>1.4019979187816687</v>
      </c>
      <c r="AD232" s="4">
        <f t="shared" si="971"/>
        <v>9601</v>
      </c>
      <c r="AE232" s="8">
        <f t="shared" si="972"/>
        <v>1.455421530199017</v>
      </c>
      <c r="AF232" s="4">
        <f t="shared" si="973"/>
        <v>8985.5091266383515</v>
      </c>
      <c r="AG232" s="8">
        <f t="shared" si="974"/>
        <v>1.3621188878980546</v>
      </c>
      <c r="AH232" s="4">
        <f t="shared" si="975"/>
        <v>14821.285714285714</v>
      </c>
      <c r="AI232" s="8">
        <f t="shared" si="976"/>
        <v>1.2428453346430755</v>
      </c>
      <c r="AJ232" s="15">
        <f t="shared" si="977"/>
        <v>9.9999999999999867E-2</v>
      </c>
      <c r="AK232" s="15">
        <f>ABS(M232-$M232)</f>
        <v>0</v>
      </c>
      <c r="AL232" s="15">
        <f t="shared" si="978"/>
        <v>4.4721819737094881E-2</v>
      </c>
      <c r="AM232" s="15">
        <f t="shared" si="979"/>
        <v>1.9979187816687727E-3</v>
      </c>
      <c r="AN232" s="15">
        <f t="shared" si="980"/>
        <v>0.28999999999999981</v>
      </c>
      <c r="AO232" s="15">
        <f t="shared" si="981"/>
        <v>3.7881112101945336E-2</v>
      </c>
      <c r="AP232" s="15">
        <f t="shared" si="982"/>
        <v>996</v>
      </c>
      <c r="AQ232" s="15">
        <f t="shared" si="983"/>
        <v>1685.7142857142862</v>
      </c>
      <c r="AR232" s="15">
        <f t="shared" si="984"/>
        <v>1232.5714285714294</v>
      </c>
      <c r="AS232" s="15">
        <f t="shared" si="985"/>
        <v>882.94954022433376</v>
      </c>
    </row>
    <row r="233" spans="1:45" x14ac:dyDescent="0.4">
      <c r="A233" s="10">
        <v>44123</v>
      </c>
      <c r="B233" s="30">
        <v>231</v>
      </c>
      <c r="C233" s="11" t="str">
        <f t="shared" si="966"/>
        <v>Montag</v>
      </c>
      <c r="D233">
        <v>13899</v>
      </c>
      <c r="E233">
        <v>13740</v>
      </c>
      <c r="F233">
        <v>14055</v>
      </c>
      <c r="G233">
        <v>10890</v>
      </c>
      <c r="H233">
        <v>10754</v>
      </c>
      <c r="I233">
        <v>11025</v>
      </c>
      <c r="J233">
        <v>1.33</v>
      </c>
      <c r="K233">
        <v>1.32</v>
      </c>
      <c r="L233">
        <v>1.35</v>
      </c>
      <c r="M233">
        <v>1.43</v>
      </c>
      <c r="N233">
        <v>1.42</v>
      </c>
      <c r="O233">
        <v>1.43</v>
      </c>
      <c r="P233" s="12">
        <f t="shared" si="988"/>
        <v>9813.4285714285706</v>
      </c>
      <c r="Q233" s="15">
        <f t="shared" si="989"/>
        <v>1.4251852966627789</v>
      </c>
      <c r="R233" s="4">
        <f t="shared" si="990"/>
        <v>6868</v>
      </c>
      <c r="S233" s="4">
        <f t="shared" si="991"/>
        <v>10889.75</v>
      </c>
      <c r="T233" s="7">
        <f t="shared" si="992"/>
        <v>1.3333027242118152</v>
      </c>
      <c r="U233" s="5">
        <v>44127</v>
      </c>
      <c r="V233" s="9" t="str">
        <f t="shared" si="986"/>
        <v>Freitag</v>
      </c>
      <c r="W233" s="12">
        <v>11242</v>
      </c>
      <c r="X233" s="15">
        <v>1.23</v>
      </c>
      <c r="Y233" s="15">
        <v>1.3</v>
      </c>
      <c r="Z233" s="4">
        <f t="shared" ref="Z233:Z240" si="995">AVERAGE(D230:D236)</f>
        <v>12734.571428571429</v>
      </c>
      <c r="AA233" s="8">
        <f t="shared" ref="AA233:AA240" si="996">Z233/Z229</f>
        <v>1.4301620407508424</v>
      </c>
      <c r="AB233" s="4">
        <f t="shared" ref="AB233:AB243" si="997">AVERAGE(D230:D233,AA230^1.75*D227,AA230^1.75*D228,AA230^1.75*D229)</f>
        <v>12715.433142562935</v>
      </c>
      <c r="AC233" s="8">
        <f t="shared" ref="AC233:AC243" si="998">AB233/Z229</f>
        <v>1.4280127065288073</v>
      </c>
      <c r="AD233" s="4">
        <f t="shared" ref="AD233:AD240" si="999">AVERAGE(W230:W236)</f>
        <v>10223.857142857143</v>
      </c>
      <c r="AE233" s="8">
        <f t="shared" ref="AE233:AE240" si="1000">AD233/AD229</f>
        <v>1.4080785424782591</v>
      </c>
      <c r="AF233" s="4">
        <f t="shared" ref="AF233:AF243" si="1001">AVERAGE(W230:W233,AE230^1.75*W227,AE230^1.75*W228,AE230^1.75*W229)</f>
        <v>9492.5767339338399</v>
      </c>
      <c r="AG233" s="8">
        <f t="shared" ref="AG233:AG243" si="1002">AF233/AD229</f>
        <v>1.3073631042682266</v>
      </c>
      <c r="AH233" s="4">
        <f t="shared" ref="AH233" si="1003">AD240</f>
        <v>15308.714285714286</v>
      </c>
      <c r="AI233" s="8">
        <f t="shared" ref="AI233" si="1004">AH233/AH229</f>
        <v>1.204543410817859</v>
      </c>
      <c r="AJ233" s="15">
        <f t="shared" ref="AJ233:AJ242" si="1005">ABS(J233-$M233)</f>
        <v>9.9999999999999867E-2</v>
      </c>
      <c r="AK233" s="15">
        <f>ABS(M233-$M233)</f>
        <v>0</v>
      </c>
      <c r="AL233" s="15">
        <f t="shared" ref="AL233:AL240" si="1006">ABS(AA233-$M233)</f>
        <v>1.6204075084247371E-4</v>
      </c>
      <c r="AM233" s="15">
        <f t="shared" ref="AM233:AM242" si="1007">ABS(AC233-$M233)</f>
        <v>1.9872934711926415E-3</v>
      </c>
      <c r="AN233" s="15">
        <f t="shared" ref="AN233:AN242" si="1008">ABS(X233-$M233)</f>
        <v>0.19999999999999996</v>
      </c>
      <c r="AO233" s="15">
        <f t="shared" ref="AO233:AO242" si="1009">ABS(AG233-$M233)</f>
        <v>0.12263689573177339</v>
      </c>
      <c r="AP233" s="15">
        <f t="shared" ref="AP233:AP242" si="1010">ABS(G233-$D233)</f>
        <v>3009</v>
      </c>
      <c r="AQ233" s="15">
        <f t="shared" ref="AQ233:AQ242" si="1011">ABS(P233-$D233)</f>
        <v>4085.5714285714294</v>
      </c>
      <c r="AR233" s="15">
        <f t="shared" ref="AR233:AR240" si="1012">ABS(Z233-$D233)</f>
        <v>1164.4285714285706</v>
      </c>
      <c r="AS233" s="15">
        <f t="shared" ref="AS233:AS243" si="1013">ABS(AB233-$D233)</f>
        <v>1183.5668574370648</v>
      </c>
    </row>
    <row r="234" spans="1:45" x14ac:dyDescent="0.4">
      <c r="A234" s="10">
        <v>44124</v>
      </c>
      <c r="B234" s="30">
        <v>232</v>
      </c>
      <c r="C234" s="11" t="str">
        <f t="shared" si="966"/>
        <v>Dienstag</v>
      </c>
      <c r="D234">
        <v>14992</v>
      </c>
      <c r="E234">
        <v>14730</v>
      </c>
      <c r="F234">
        <v>15282</v>
      </c>
      <c r="G234">
        <v>12238</v>
      </c>
      <c r="H234">
        <v>12065</v>
      </c>
      <c r="I234">
        <v>12418</v>
      </c>
      <c r="J234">
        <v>1.41</v>
      </c>
      <c r="K234">
        <v>1.39</v>
      </c>
      <c r="L234">
        <v>1.42</v>
      </c>
      <c r="M234">
        <v>1.44</v>
      </c>
      <c r="N234">
        <v>1.44</v>
      </c>
      <c r="O234">
        <v>1.45</v>
      </c>
      <c r="P234" s="12">
        <f t="shared" si="988"/>
        <v>10822.857142857143</v>
      </c>
      <c r="Q234" s="15">
        <f t="shared" si="989"/>
        <v>1.4447218197370948</v>
      </c>
      <c r="R234" s="4">
        <f t="shared" si="990"/>
        <v>7595</v>
      </c>
      <c r="S234" s="4">
        <f t="shared" si="991"/>
        <v>12237.75</v>
      </c>
      <c r="T234" s="7">
        <f t="shared" si="992"/>
        <v>1.409270188570606</v>
      </c>
      <c r="U234" s="5">
        <v>44128</v>
      </c>
      <c r="V234" s="9" t="str">
        <f t="shared" si="986"/>
        <v>Samstag</v>
      </c>
      <c r="W234" s="12">
        <v>14714</v>
      </c>
      <c r="X234" s="15">
        <v>1.36</v>
      </c>
      <c r="Y234" s="15">
        <v>1.38</v>
      </c>
      <c r="Z234" s="4">
        <f t="shared" ref="Z234:Z253" si="1014">AVERAGE(D231:D237)</f>
        <v>13633.857142857143</v>
      </c>
      <c r="AA234" s="8">
        <f t="shared" ref="AA234:AA256" si="1015">Z234/Z230</f>
        <v>1.3893061985035084</v>
      </c>
      <c r="AB234" s="4">
        <f t="shared" ref="AB234:AB256" si="1016">AVERAGE(D231:D234,AA231^1.75*D228,AA231^1.75*D229,AA231^1.75*D230)</f>
        <v>14112.629727481373</v>
      </c>
      <c r="AC234" s="8">
        <f t="shared" ref="AC234:AC256" si="1017">AB234/Z230</f>
        <v>1.4380936922055729</v>
      </c>
      <c r="AD234" s="4">
        <f t="shared" ref="AD234:AD253" si="1018">AVERAGE(W231:W237)</f>
        <v>10872.571428571429</v>
      </c>
      <c r="AE234" s="8">
        <f t="shared" ref="AE234:AE256" si="1019">AD234/AD230</f>
        <v>1.3905068147769213</v>
      </c>
      <c r="AF234" s="4">
        <f t="shared" ref="AF234:AF256" si="1020">AVERAGE(W231:W234,AE231^1.75*W228,AE231^1.75*W229,AE231^1.75*W230)</f>
        <v>10776.584045686544</v>
      </c>
      <c r="AG234" s="8">
        <f t="shared" ref="AG234:AG256" si="1021">AF234/AD230</f>
        <v>1.3782308678299744</v>
      </c>
      <c r="AH234" s="4">
        <f t="shared" ref="AH234:AH246" si="1022">AD241</f>
        <v>15872</v>
      </c>
      <c r="AI234" s="8">
        <f t="shared" ref="AI234:AI246" si="1023">AH234/AH230</f>
        <v>1.1524952542970655</v>
      </c>
      <c r="AJ234" s="15">
        <f t="shared" ref="AJ234:AJ256" si="1024">ABS(J234-$M234)</f>
        <v>3.0000000000000027E-2</v>
      </c>
      <c r="AK234" s="15">
        <f>ABS(M234-$M234)</f>
        <v>0</v>
      </c>
      <c r="AL234" s="15">
        <f t="shared" ref="AL234:AL256" si="1025">ABS(AA234-$M234)</f>
        <v>5.0693801496491497E-2</v>
      </c>
      <c r="AM234" s="15">
        <f t="shared" ref="AM234:AM256" si="1026">ABS(AC234-$M234)</f>
        <v>1.9063077944270201E-3</v>
      </c>
      <c r="AN234" s="15">
        <f t="shared" ref="AN234:AN256" si="1027">ABS(X234-$M234)</f>
        <v>7.9999999999999849E-2</v>
      </c>
      <c r="AO234" s="15">
        <f t="shared" ref="AO234:AO256" si="1028">ABS(AG234-$M234)</f>
        <v>6.1769132170025554E-2</v>
      </c>
      <c r="AP234" s="15">
        <f t="shared" ref="AP234:AP256" si="1029">ABS(G234-$D234)</f>
        <v>2754</v>
      </c>
      <c r="AQ234" s="15">
        <f t="shared" ref="AQ234:AQ256" si="1030">ABS(P234-$D234)</f>
        <v>4169.1428571428569</v>
      </c>
      <c r="AR234" s="15">
        <f t="shared" ref="AR234:AR256" si="1031">ABS(Z234-$D234)</f>
        <v>1358.1428571428569</v>
      </c>
      <c r="AS234" s="15">
        <f t="shared" ref="AS234:AS256" si="1032">ABS(AB234-$D234)</f>
        <v>879.37027251862673</v>
      </c>
    </row>
    <row r="235" spans="1:45" x14ac:dyDescent="0.4">
      <c r="A235" s="10">
        <v>44125</v>
      </c>
      <c r="B235" s="30">
        <v>233</v>
      </c>
      <c r="C235" s="11" t="str">
        <f t="shared" si="966"/>
        <v>Mittwoch</v>
      </c>
      <c r="D235">
        <v>15490</v>
      </c>
      <c r="E235">
        <v>15201</v>
      </c>
      <c r="F235">
        <v>15826</v>
      </c>
      <c r="G235">
        <v>13743</v>
      </c>
      <c r="H235">
        <v>13529</v>
      </c>
      <c r="I235">
        <v>13975</v>
      </c>
      <c r="J235">
        <v>1.52</v>
      </c>
      <c r="K235">
        <v>1.5</v>
      </c>
      <c r="L235">
        <v>1.53</v>
      </c>
      <c r="M235">
        <v>1.43</v>
      </c>
      <c r="N235">
        <v>1.42</v>
      </c>
      <c r="O235">
        <v>1.44</v>
      </c>
      <c r="P235" s="12">
        <f t="shared" si="988"/>
        <v>11822.571428571429</v>
      </c>
      <c r="Q235" s="15">
        <f t="shared" si="989"/>
        <v>1.4301620407508424</v>
      </c>
      <c r="R235" s="4">
        <f t="shared" si="990"/>
        <v>11287</v>
      </c>
      <c r="S235" s="4">
        <f t="shared" si="991"/>
        <v>13742.75</v>
      </c>
      <c r="T235" s="7">
        <f t="shared" si="992"/>
        <v>1.515229195953582</v>
      </c>
      <c r="U235" s="5">
        <v>44129</v>
      </c>
      <c r="V235" s="9" t="str">
        <f t="shared" si="986"/>
        <v>Sonntag</v>
      </c>
      <c r="W235" s="12">
        <v>11176</v>
      </c>
      <c r="X235" s="15">
        <v>1.45</v>
      </c>
      <c r="Y235" s="15">
        <v>1.39</v>
      </c>
      <c r="Z235" s="4">
        <f t="shared" si="1014"/>
        <v>14432.142857142857</v>
      </c>
      <c r="AA235" s="8">
        <f t="shared" si="1015"/>
        <v>1.3334873284054909</v>
      </c>
      <c r="AB235" s="4">
        <f t="shared" si="1016"/>
        <v>15410.288940808756</v>
      </c>
      <c r="AC235" s="8">
        <f t="shared" si="1017"/>
        <v>1.4238651344464268</v>
      </c>
      <c r="AD235" s="4">
        <f t="shared" si="1018"/>
        <v>11925.285714285714</v>
      </c>
      <c r="AE235" s="8">
        <f t="shared" si="1019"/>
        <v>1.3547502353208476</v>
      </c>
      <c r="AF235" s="4">
        <f t="shared" si="1020"/>
        <v>12093.222105163522</v>
      </c>
      <c r="AG235" s="8">
        <f t="shared" si="1021"/>
        <v>1.37382834133118</v>
      </c>
      <c r="AH235" s="4">
        <f t="shared" si="1022"/>
        <v>16193.428571428571</v>
      </c>
      <c r="AI235" s="8">
        <f t="shared" si="1023"/>
        <v>1.1251240719418747</v>
      </c>
      <c r="AJ235" s="15">
        <f t="shared" si="1024"/>
        <v>9.000000000000008E-2</v>
      </c>
      <c r="AK235" s="15">
        <f t="shared" ref="AK235" si="1033">ABS(M235-$M235)</f>
        <v>0</v>
      </c>
      <c r="AL235" s="15">
        <f t="shared" si="1025"/>
        <v>9.6512671594509047E-2</v>
      </c>
      <c r="AM235" s="15">
        <f t="shared" si="1026"/>
        <v>6.1348655535731211E-3</v>
      </c>
      <c r="AN235" s="15">
        <f t="shared" si="1027"/>
        <v>2.0000000000000018E-2</v>
      </c>
      <c r="AO235" s="15">
        <f t="shared" si="1028"/>
        <v>5.6171658668819902E-2</v>
      </c>
      <c r="AP235" s="15">
        <f t="shared" si="1029"/>
        <v>1747</v>
      </c>
      <c r="AQ235" s="15">
        <f t="shared" si="1030"/>
        <v>3667.4285714285706</v>
      </c>
      <c r="AR235" s="15">
        <f t="shared" si="1031"/>
        <v>1057.8571428571431</v>
      </c>
      <c r="AS235" s="15">
        <f t="shared" si="1032"/>
        <v>79.711059191244203</v>
      </c>
    </row>
    <row r="236" spans="1:45" x14ac:dyDescent="0.4">
      <c r="A236" s="10">
        <v>44126</v>
      </c>
      <c r="B236" s="30">
        <v>234</v>
      </c>
      <c r="C236" s="11" t="str">
        <f t="shared" si="966"/>
        <v>Donnerstag</v>
      </c>
      <c r="D236">
        <v>15101</v>
      </c>
      <c r="E236">
        <v>14816</v>
      </c>
      <c r="F236">
        <v>15379</v>
      </c>
      <c r="G236">
        <v>14871</v>
      </c>
      <c r="H236">
        <v>14622</v>
      </c>
      <c r="I236">
        <v>15135</v>
      </c>
      <c r="J236">
        <v>1.55</v>
      </c>
      <c r="K236">
        <v>1.53</v>
      </c>
      <c r="L236">
        <v>1.57</v>
      </c>
      <c r="M236">
        <v>1.39</v>
      </c>
      <c r="N236">
        <v>1.38</v>
      </c>
      <c r="O236">
        <v>1.4</v>
      </c>
      <c r="P236" s="12">
        <f t="shared" si="988"/>
        <v>12734.571428571429</v>
      </c>
      <c r="Q236" s="15">
        <f t="shared" si="989"/>
        <v>1.3893061985035084</v>
      </c>
      <c r="R236" s="4">
        <f t="shared" si="990"/>
        <v>11242</v>
      </c>
      <c r="S236" s="4">
        <f t="shared" si="991"/>
        <v>14870.5</v>
      </c>
      <c r="T236" s="7">
        <f t="shared" si="992"/>
        <v>1.5499387654063632</v>
      </c>
      <c r="U236" s="5">
        <v>44130</v>
      </c>
      <c r="V236" s="9" t="str">
        <f t="shared" si="986"/>
        <v>Montag</v>
      </c>
      <c r="W236" s="12">
        <v>8685</v>
      </c>
      <c r="X236" s="15">
        <v>1.37</v>
      </c>
      <c r="Y236" s="15">
        <v>1.3</v>
      </c>
      <c r="Z236" s="4">
        <f t="shared" si="1014"/>
        <v>15178.714285714286</v>
      </c>
      <c r="AA236" s="8">
        <f t="shared" si="1015"/>
        <v>1.283875879069093</v>
      </c>
      <c r="AB236" s="4">
        <f t="shared" si="1016"/>
        <v>16422.392399834021</v>
      </c>
      <c r="AC236" s="8">
        <f t="shared" si="1017"/>
        <v>1.3890711085192748</v>
      </c>
      <c r="AD236" s="4">
        <f t="shared" si="1018"/>
        <v>12709.142857142857</v>
      </c>
      <c r="AE236" s="8">
        <f t="shared" si="1019"/>
        <v>1.3237311589566563</v>
      </c>
      <c r="AF236" s="4">
        <f t="shared" si="1020"/>
        <v>13240.681182838149</v>
      </c>
      <c r="AG236" s="8">
        <f t="shared" si="1021"/>
        <v>1.379093967590683</v>
      </c>
      <c r="AH236" s="4">
        <f t="shared" si="1022"/>
        <v>16652.857142857141</v>
      </c>
      <c r="AI236" s="8">
        <f t="shared" si="1023"/>
        <v>1.1235770947189851</v>
      </c>
      <c r="AJ236" s="15">
        <f t="shared" si="1024"/>
        <v>0.16000000000000014</v>
      </c>
      <c r="AK236" s="15">
        <f>ABS(M236-$M236)</f>
        <v>0</v>
      </c>
      <c r="AL236" s="15">
        <f t="shared" si="1025"/>
        <v>0.10612412093090695</v>
      </c>
      <c r="AM236" s="15">
        <f t="shared" si="1026"/>
        <v>9.2889148072505812E-4</v>
      </c>
      <c r="AN236" s="15">
        <f t="shared" si="1027"/>
        <v>1.9999999999999796E-2</v>
      </c>
      <c r="AO236" s="15">
        <f t="shared" si="1028"/>
        <v>1.0906032409316868E-2</v>
      </c>
      <c r="AP236" s="15">
        <f t="shared" si="1029"/>
        <v>230</v>
      </c>
      <c r="AQ236" s="15">
        <f t="shared" si="1030"/>
        <v>2366.4285714285706</v>
      </c>
      <c r="AR236" s="15">
        <f t="shared" si="1031"/>
        <v>77.714285714286234</v>
      </c>
      <c r="AS236" s="15">
        <f t="shared" si="1032"/>
        <v>1321.3923998340215</v>
      </c>
    </row>
    <row r="237" spans="1:45" x14ac:dyDescent="0.4">
      <c r="A237" s="10">
        <v>44127</v>
      </c>
      <c r="B237" s="30">
        <v>235</v>
      </c>
      <c r="C237" s="11" t="str">
        <f t="shared" si="966"/>
        <v>Freitag</v>
      </c>
      <c r="D237">
        <v>15895</v>
      </c>
      <c r="E237">
        <v>15620</v>
      </c>
      <c r="F237">
        <v>16182</v>
      </c>
      <c r="G237">
        <v>15370</v>
      </c>
      <c r="H237">
        <v>15092</v>
      </c>
      <c r="I237">
        <v>15667</v>
      </c>
      <c r="J237">
        <v>1.41</v>
      </c>
      <c r="K237">
        <v>1.39</v>
      </c>
      <c r="L237">
        <v>1.43</v>
      </c>
      <c r="M237">
        <v>1.33</v>
      </c>
      <c r="N237">
        <v>1.32</v>
      </c>
      <c r="O237">
        <v>1.34</v>
      </c>
      <c r="P237" s="12">
        <f t="shared" si="988"/>
        <v>13633.857142857143</v>
      </c>
      <c r="Q237" s="15">
        <f t="shared" si="989"/>
        <v>1.3334873284054909</v>
      </c>
      <c r="R237" s="4">
        <f t="shared" si="990"/>
        <v>14714</v>
      </c>
      <c r="S237" s="4">
        <f t="shared" si="991"/>
        <v>15369.5</v>
      </c>
      <c r="T237" s="7">
        <f t="shared" si="992"/>
        <v>1.411373080190087</v>
      </c>
      <c r="U237" s="5">
        <v>44131</v>
      </c>
      <c r="V237" s="9" t="str">
        <f t="shared" si="986"/>
        <v>Dienstag</v>
      </c>
      <c r="W237" s="12">
        <v>11409</v>
      </c>
      <c r="X237" s="15">
        <v>1.17</v>
      </c>
      <c r="Y237" s="15">
        <v>1.21</v>
      </c>
      <c r="Z237" s="4">
        <f t="shared" si="1014"/>
        <v>15920.571428571429</v>
      </c>
      <c r="AA237" s="8">
        <f t="shared" si="1015"/>
        <v>1.250185097933634</v>
      </c>
      <c r="AB237" s="4">
        <f t="shared" si="1016"/>
        <v>17407.456293933712</v>
      </c>
      <c r="AC237" s="8">
        <f t="shared" si="1017"/>
        <v>1.3669448078070492</v>
      </c>
      <c r="AD237" s="4">
        <f t="shared" si="1018"/>
        <v>13771.857142857143</v>
      </c>
      <c r="AE237" s="8">
        <f t="shared" si="1019"/>
        <v>1.3470314530440006</v>
      </c>
      <c r="AF237" s="4">
        <f t="shared" si="1020"/>
        <v>14231.591237209108</v>
      </c>
      <c r="AG237" s="8">
        <f t="shared" si="1021"/>
        <v>1.391998248640627</v>
      </c>
      <c r="AH237" s="4">
        <f t="shared" si="1022"/>
        <v>17056.428571428572</v>
      </c>
      <c r="AI237" s="8">
        <f t="shared" si="1023"/>
        <v>1.114164668116199</v>
      </c>
      <c r="AJ237" s="15">
        <f t="shared" si="1024"/>
        <v>7.9999999999999849E-2</v>
      </c>
      <c r="AK237" s="15">
        <f>ABS(M237-$M237)</f>
        <v>0</v>
      </c>
      <c r="AL237" s="15">
        <f t="shared" si="1025"/>
        <v>7.98149020663661E-2</v>
      </c>
      <c r="AM237" s="15">
        <f t="shared" si="1026"/>
        <v>3.6944807807049118E-2</v>
      </c>
      <c r="AN237" s="15">
        <f t="shared" si="1027"/>
        <v>0.16000000000000014</v>
      </c>
      <c r="AO237" s="15">
        <f t="shared" si="1028"/>
        <v>6.1998248640626974E-2</v>
      </c>
      <c r="AP237" s="15">
        <f t="shared" si="1029"/>
        <v>525</v>
      </c>
      <c r="AQ237" s="15">
        <f t="shared" si="1030"/>
        <v>2261.1428571428569</v>
      </c>
      <c r="AR237" s="15">
        <f t="shared" si="1031"/>
        <v>25.571428571429351</v>
      </c>
      <c r="AS237" s="15">
        <f t="shared" si="1032"/>
        <v>1512.456293933712</v>
      </c>
    </row>
    <row r="238" spans="1:45" x14ac:dyDescent="0.4">
      <c r="A238" s="10">
        <v>44128</v>
      </c>
      <c r="B238" s="30">
        <v>236</v>
      </c>
      <c r="C238" s="11" t="str">
        <f t="shared" si="966"/>
        <v>Samstag</v>
      </c>
      <c r="D238">
        <v>15058</v>
      </c>
      <c r="E238">
        <v>14764</v>
      </c>
      <c r="F238">
        <v>15363</v>
      </c>
      <c r="G238">
        <v>15386</v>
      </c>
      <c r="H238">
        <v>15100</v>
      </c>
      <c r="I238">
        <v>15687</v>
      </c>
      <c r="J238">
        <v>1.26</v>
      </c>
      <c r="K238">
        <v>1.24</v>
      </c>
      <c r="L238">
        <v>1.27</v>
      </c>
      <c r="M238">
        <v>1.28</v>
      </c>
      <c r="N238">
        <v>1.28</v>
      </c>
      <c r="O238">
        <v>1.29</v>
      </c>
      <c r="P238" s="12">
        <f t="shared" si="988"/>
        <v>14432.142857142857</v>
      </c>
      <c r="Q238" s="15">
        <f t="shared" si="989"/>
        <v>1.283875879069093</v>
      </c>
      <c r="R238" s="4">
        <f t="shared" si="990"/>
        <v>11176</v>
      </c>
      <c r="S238" s="4">
        <f t="shared" si="991"/>
        <v>15386</v>
      </c>
      <c r="T238" s="7">
        <f t="shared" si="992"/>
        <v>1.2572572572572573</v>
      </c>
      <c r="U238" s="5">
        <v>44132</v>
      </c>
      <c r="V238" s="9" t="str">
        <f t="shared" si="986"/>
        <v>Mittwoch</v>
      </c>
      <c r="W238" s="12">
        <v>14964</v>
      </c>
      <c r="X238" s="15">
        <v>1.03</v>
      </c>
      <c r="Y238" s="15">
        <v>1.17</v>
      </c>
      <c r="Z238" s="4">
        <f t="shared" si="1014"/>
        <v>16406.142857142859</v>
      </c>
      <c r="AA238" s="8">
        <f t="shared" si="1015"/>
        <v>1.2033383279021763</v>
      </c>
      <c r="AB238" s="4">
        <f t="shared" si="1016"/>
        <v>18124.987134822793</v>
      </c>
      <c r="AC238" s="8">
        <f t="shared" si="1017"/>
        <v>1.3294100814543579</v>
      </c>
      <c r="AD238" s="4">
        <f t="shared" si="1018"/>
        <v>14392.571428571429</v>
      </c>
      <c r="AE238" s="8">
        <f t="shared" si="1019"/>
        <v>1.3237504598728123</v>
      </c>
      <c r="AF238" s="4">
        <f t="shared" si="1020"/>
        <v>15655.934536851577</v>
      </c>
      <c r="AG238" s="8">
        <f t="shared" si="1021"/>
        <v>1.4399477289898701</v>
      </c>
      <c r="AH238" s="4">
        <f t="shared" si="1022"/>
        <v>17676.428571428572</v>
      </c>
      <c r="AI238" s="8">
        <f t="shared" si="1023"/>
        <v>1.113686275921659</v>
      </c>
      <c r="AJ238" s="15">
        <f t="shared" si="1024"/>
        <v>2.0000000000000018E-2</v>
      </c>
      <c r="AK238" s="15">
        <f>ABS(M238-$M238)</f>
        <v>0</v>
      </c>
      <c r="AL238" s="15">
        <f t="shared" si="1025"/>
        <v>7.6661672097823708E-2</v>
      </c>
      <c r="AM238" s="15">
        <f t="shared" si="1026"/>
        <v>4.9410081454357879E-2</v>
      </c>
      <c r="AN238" s="15">
        <f t="shared" si="1027"/>
        <v>0.25</v>
      </c>
      <c r="AO238" s="15">
        <f t="shared" si="1028"/>
        <v>0.15994772898987009</v>
      </c>
      <c r="AP238" s="15">
        <f t="shared" si="1029"/>
        <v>328</v>
      </c>
      <c r="AQ238" s="15">
        <f t="shared" si="1030"/>
        <v>625.85714285714312</v>
      </c>
      <c r="AR238" s="15">
        <f t="shared" si="1031"/>
        <v>1348.1428571428587</v>
      </c>
      <c r="AS238" s="15">
        <f t="shared" si="1032"/>
        <v>3066.9871348227935</v>
      </c>
    </row>
    <row r="239" spans="1:45" x14ac:dyDescent="0.4">
      <c r="A239" s="10">
        <v>44129</v>
      </c>
      <c r="B239" s="30">
        <v>237</v>
      </c>
      <c r="C239" s="11" t="str">
        <f t="shared" si="966"/>
        <v>Sonntag</v>
      </c>
      <c r="D239">
        <v>15816</v>
      </c>
      <c r="E239">
        <v>15476</v>
      </c>
      <c r="F239">
        <v>16201</v>
      </c>
      <c r="G239">
        <v>15467</v>
      </c>
      <c r="H239">
        <v>15169</v>
      </c>
      <c r="I239">
        <v>15781</v>
      </c>
      <c r="J239">
        <v>1.1299999999999999</v>
      </c>
      <c r="K239">
        <v>1.1100000000000001</v>
      </c>
      <c r="L239">
        <v>1.1399999999999999</v>
      </c>
      <c r="M239">
        <v>1.25</v>
      </c>
      <c r="N239">
        <v>1.24</v>
      </c>
      <c r="O239">
        <v>1.26</v>
      </c>
      <c r="P239" s="12">
        <f t="shared" ref="P239:P241" si="1034">AVERAGE(D233:D239)</f>
        <v>15178.714285714286</v>
      </c>
      <c r="Q239" s="15">
        <f t="shared" ref="Q239:Q241" si="1035">P240/P236</f>
        <v>1.250185097933634</v>
      </c>
      <c r="R239" s="4">
        <f t="shared" ref="R239:R241" si="1036">W236</f>
        <v>8685</v>
      </c>
      <c r="S239" s="4">
        <f t="shared" ref="S239:S241" si="1037">AVERAGE(D236:D239)</f>
        <v>15467.5</v>
      </c>
      <c r="T239" s="7">
        <f t="shared" ref="T239:T241" si="1038">S239/S235</f>
        <v>1.1255025377016972</v>
      </c>
      <c r="U239" s="5">
        <v>44133</v>
      </c>
      <c r="V239" s="9" t="str">
        <f t="shared" si="986"/>
        <v>Donnerstag</v>
      </c>
      <c r="W239" s="12">
        <v>16774</v>
      </c>
      <c r="X239" s="15">
        <v>0.97</v>
      </c>
      <c r="Y239" s="15">
        <v>1.17</v>
      </c>
      <c r="Z239" s="4">
        <f t="shared" si="1014"/>
        <v>16770.571428571428</v>
      </c>
      <c r="AA239" s="8">
        <f t="shared" si="1015"/>
        <v>1.1620292006928978</v>
      </c>
      <c r="AB239" s="4">
        <f t="shared" si="1016"/>
        <v>18656.375545107268</v>
      </c>
      <c r="AC239" s="8">
        <f t="shared" si="1017"/>
        <v>1.2926961525934262</v>
      </c>
      <c r="AD239" s="4">
        <f t="shared" si="1018"/>
        <v>14821.285714285714</v>
      </c>
      <c r="AE239" s="8">
        <f t="shared" si="1019"/>
        <v>1.2428453346430755</v>
      </c>
      <c r="AF239" s="4">
        <f t="shared" si="1020"/>
        <v>16070.197346883466</v>
      </c>
      <c r="AG239" s="8">
        <f t="shared" si="1021"/>
        <v>1.3475733606644258</v>
      </c>
      <c r="AH239" s="4">
        <f t="shared" si="1022"/>
        <v>17939.285714285714</v>
      </c>
      <c r="AI239" s="8">
        <f t="shared" si="1023"/>
        <v>1.1078126929795156</v>
      </c>
      <c r="AJ239" s="15">
        <f t="shared" si="1024"/>
        <v>0.12000000000000011</v>
      </c>
      <c r="AK239" s="15">
        <f t="shared" ref="AK239" si="1039">ABS(M239-$M239)</f>
        <v>0</v>
      </c>
      <c r="AL239" s="15">
        <f t="shared" si="1025"/>
        <v>8.7970799307102165E-2</v>
      </c>
      <c r="AM239" s="15">
        <f t="shared" si="1026"/>
        <v>4.2696152593426184E-2</v>
      </c>
      <c r="AN239" s="15">
        <f t="shared" si="1027"/>
        <v>0.28000000000000003</v>
      </c>
      <c r="AO239" s="15">
        <f t="shared" si="1028"/>
        <v>9.757336066442579E-2</v>
      </c>
      <c r="AP239" s="15">
        <f t="shared" si="1029"/>
        <v>349</v>
      </c>
      <c r="AQ239" s="15">
        <f t="shared" si="1030"/>
        <v>637.28571428571377</v>
      </c>
      <c r="AR239" s="15">
        <f t="shared" si="1031"/>
        <v>954.57142857142753</v>
      </c>
      <c r="AS239" s="15">
        <f t="shared" si="1032"/>
        <v>2840.3755451072684</v>
      </c>
    </row>
    <row r="240" spans="1:45" x14ac:dyDescent="0.4">
      <c r="A240" s="10">
        <v>44130</v>
      </c>
      <c r="B240" s="30">
        <v>238</v>
      </c>
      <c r="C240" s="11" t="str">
        <f t="shared" si="966"/>
        <v>Montag</v>
      </c>
      <c r="D240">
        <v>19092</v>
      </c>
      <c r="E240">
        <v>18704</v>
      </c>
      <c r="F240">
        <v>19522</v>
      </c>
      <c r="G240">
        <v>16465</v>
      </c>
      <c r="H240">
        <v>16141</v>
      </c>
      <c r="I240">
        <v>16817</v>
      </c>
      <c r="J240">
        <v>1.1100000000000001</v>
      </c>
      <c r="K240">
        <v>1.0900000000000001</v>
      </c>
      <c r="L240">
        <v>1.1200000000000001</v>
      </c>
      <c r="M240">
        <v>1.2</v>
      </c>
      <c r="N240">
        <v>1.19</v>
      </c>
      <c r="O240">
        <v>1.21</v>
      </c>
      <c r="P240" s="12">
        <f t="shared" si="1034"/>
        <v>15920.571428571429</v>
      </c>
      <c r="Q240" s="15">
        <f t="shared" si="1035"/>
        <v>1.2033383279021763</v>
      </c>
      <c r="R240" s="4">
        <f t="shared" si="1036"/>
        <v>11409</v>
      </c>
      <c r="S240" s="4">
        <f t="shared" si="1037"/>
        <v>16465.25</v>
      </c>
      <c r="T240" s="7">
        <f t="shared" si="1038"/>
        <v>1.1072425271510709</v>
      </c>
      <c r="U240" s="5">
        <v>44134</v>
      </c>
      <c r="V240" s="9" t="str">
        <f t="shared" si="986"/>
        <v>Freitag</v>
      </c>
      <c r="W240" s="12">
        <v>18681</v>
      </c>
      <c r="X240" s="15">
        <v>1.06</v>
      </c>
      <c r="Y240" s="15">
        <v>1.21</v>
      </c>
      <c r="Z240" s="4">
        <f t="shared" si="1014"/>
        <v>17023.285714285714</v>
      </c>
      <c r="AA240" s="8">
        <f t="shared" si="1015"/>
        <v>1.1215235621311799</v>
      </c>
      <c r="AB240" s="4">
        <f t="shared" si="1016"/>
        <v>19033.917793922064</v>
      </c>
      <c r="AC240" s="8">
        <f t="shared" si="1017"/>
        <v>1.2539874877173338</v>
      </c>
      <c r="AD240" s="4">
        <f t="shared" si="1018"/>
        <v>15308.714285714286</v>
      </c>
      <c r="AE240" s="8">
        <f t="shared" si="1019"/>
        <v>1.204543410817859</v>
      </c>
      <c r="AF240" s="4">
        <f t="shared" si="1020"/>
        <v>17151.649265557498</v>
      </c>
      <c r="AG240" s="8">
        <f t="shared" si="1021"/>
        <v>1.3495520082157109</v>
      </c>
      <c r="AH240" s="4">
        <f t="shared" si="1022"/>
        <v>18120.142857142859</v>
      </c>
      <c r="AI240" s="8">
        <f t="shared" si="1023"/>
        <v>1.0881101484086817</v>
      </c>
      <c r="AJ240" s="15">
        <f t="shared" si="1024"/>
        <v>8.9999999999999858E-2</v>
      </c>
      <c r="AK240" s="15">
        <f>ABS(M240-$M240)</f>
        <v>0</v>
      </c>
      <c r="AL240" s="15">
        <f t="shared" si="1025"/>
        <v>7.8476437868820081E-2</v>
      </c>
      <c r="AM240" s="15">
        <f t="shared" si="1026"/>
        <v>5.398748771733386E-2</v>
      </c>
      <c r="AN240" s="15">
        <f t="shared" si="1027"/>
        <v>0.1399999999999999</v>
      </c>
      <c r="AO240" s="15">
        <f t="shared" si="1028"/>
        <v>0.14955200821571091</v>
      </c>
      <c r="AP240" s="15">
        <f t="shared" si="1029"/>
        <v>2627</v>
      </c>
      <c r="AQ240" s="15">
        <f t="shared" si="1030"/>
        <v>3171.4285714285706</v>
      </c>
      <c r="AR240" s="15">
        <f t="shared" si="1031"/>
        <v>2068.7142857142862</v>
      </c>
      <c r="AS240" s="15">
        <f t="shared" si="1032"/>
        <v>58.082206077935552</v>
      </c>
    </row>
    <row r="241" spans="1:45" x14ac:dyDescent="0.4">
      <c r="A241" s="10">
        <v>44131</v>
      </c>
      <c r="B241" s="30">
        <v>239</v>
      </c>
      <c r="C241" s="11" t="str">
        <f t="shared" si="966"/>
        <v>Dienstag</v>
      </c>
      <c r="D241">
        <v>18391</v>
      </c>
      <c r="E241">
        <v>17990</v>
      </c>
      <c r="F241">
        <v>18817</v>
      </c>
      <c r="G241">
        <v>17089</v>
      </c>
      <c r="H241">
        <v>16733</v>
      </c>
      <c r="I241">
        <v>17476</v>
      </c>
      <c r="J241">
        <v>1.1100000000000001</v>
      </c>
      <c r="K241">
        <v>1.1000000000000001</v>
      </c>
      <c r="L241">
        <v>1.1299999999999999</v>
      </c>
      <c r="M241">
        <v>1.1599999999999999</v>
      </c>
      <c r="N241">
        <v>1.1499999999999999</v>
      </c>
      <c r="O241">
        <v>1.17</v>
      </c>
      <c r="P241" s="12">
        <f t="shared" si="1034"/>
        <v>16406.142857142859</v>
      </c>
      <c r="Q241" s="15">
        <f t="shared" si="1035"/>
        <v>1.1620292006928978</v>
      </c>
      <c r="R241" s="4">
        <f t="shared" si="1036"/>
        <v>14964</v>
      </c>
      <c r="S241" s="4">
        <f t="shared" si="1037"/>
        <v>17089.25</v>
      </c>
      <c r="T241" s="7">
        <f t="shared" si="1038"/>
        <v>1.1118936855460491</v>
      </c>
      <c r="U241" s="5">
        <v>44135</v>
      </c>
      <c r="V241" s="9" t="str">
        <f t="shared" si="986"/>
        <v>Samstag</v>
      </c>
      <c r="W241" s="12">
        <v>19059</v>
      </c>
      <c r="X241" s="15">
        <v>1.1100000000000001</v>
      </c>
      <c r="Y241" s="15">
        <v>1.19</v>
      </c>
      <c r="Z241" s="4">
        <f t="shared" si="1014"/>
        <v>17207.714285714286</v>
      </c>
      <c r="AA241" s="8">
        <f t="shared" si="1015"/>
        <v>1.0808477800509673</v>
      </c>
      <c r="AB241" s="4">
        <f t="shared" si="1016"/>
        <v>18946.554462285461</v>
      </c>
      <c r="AC241" s="8">
        <f t="shared" si="1017"/>
        <v>1.1900674889271583</v>
      </c>
      <c r="AD241" s="4">
        <f t="shared" si="1018"/>
        <v>15872</v>
      </c>
      <c r="AE241" s="8">
        <f t="shared" si="1019"/>
        <v>1.1524952542970655</v>
      </c>
      <c r="AF241" s="4">
        <f t="shared" si="1020"/>
        <v>17223.205064379355</v>
      </c>
      <c r="AG241" s="8">
        <f t="shared" si="1021"/>
        <v>1.2506087512904731</v>
      </c>
      <c r="AH241" s="4">
        <f t="shared" si="1022"/>
        <v>18117.285714285714</v>
      </c>
      <c r="AI241" s="8">
        <f t="shared" si="1023"/>
        <v>1.0621969094183172</v>
      </c>
      <c r="AJ241" s="15">
        <f t="shared" si="1024"/>
        <v>4.9999999999999822E-2</v>
      </c>
      <c r="AK241" s="15">
        <f t="shared" ref="AK241" si="1040">ABS(M241-$M241)</f>
        <v>0</v>
      </c>
      <c r="AL241" s="15">
        <f t="shared" si="1025"/>
        <v>7.9152219949032654E-2</v>
      </c>
      <c r="AM241" s="15">
        <f t="shared" si="1026"/>
        <v>3.0067488927158381E-2</v>
      </c>
      <c r="AN241" s="15">
        <f t="shared" si="1027"/>
        <v>4.9999999999999822E-2</v>
      </c>
      <c r="AO241" s="15">
        <f t="shared" si="1028"/>
        <v>9.0608751290473188E-2</v>
      </c>
      <c r="AP241" s="15">
        <f t="shared" si="1029"/>
        <v>1302</v>
      </c>
      <c r="AQ241" s="15">
        <f t="shared" si="1030"/>
        <v>1984.8571428571413</v>
      </c>
      <c r="AR241" s="15">
        <f t="shared" si="1031"/>
        <v>1183.2857142857138</v>
      </c>
      <c r="AS241" s="15">
        <f t="shared" si="1032"/>
        <v>555.55446228546134</v>
      </c>
    </row>
    <row r="242" spans="1:45" x14ac:dyDescent="0.4">
      <c r="A242" s="10">
        <v>44132</v>
      </c>
      <c r="B242" s="30">
        <v>240</v>
      </c>
      <c r="C242" s="11" t="str">
        <f t="shared" si="966"/>
        <v>Mittwoch</v>
      </c>
      <c r="D242">
        <v>18041</v>
      </c>
      <c r="E242">
        <v>17562</v>
      </c>
      <c r="F242">
        <v>18532</v>
      </c>
      <c r="G242">
        <v>17835</v>
      </c>
      <c r="H242">
        <v>17433</v>
      </c>
      <c r="I242">
        <v>18268</v>
      </c>
      <c r="J242">
        <v>1.1599999999999999</v>
      </c>
      <c r="K242">
        <v>1.1399999999999999</v>
      </c>
      <c r="L242">
        <v>1.18</v>
      </c>
      <c r="M242">
        <v>1.1200000000000001</v>
      </c>
      <c r="N242">
        <v>1.1100000000000001</v>
      </c>
      <c r="O242">
        <v>1.1299999999999999</v>
      </c>
      <c r="P242" s="12">
        <f t="shared" ref="P242:P243" si="1041">AVERAGE(D236:D242)</f>
        <v>16770.571428571428</v>
      </c>
      <c r="Q242" s="15">
        <f t="shared" ref="Q242" si="1042">P243/P239</f>
        <v>1.1215235621311799</v>
      </c>
      <c r="R242" s="4">
        <f t="shared" ref="R242:R243" si="1043">W239</f>
        <v>16774</v>
      </c>
      <c r="S242" s="4">
        <f t="shared" ref="S242:S243" si="1044">AVERAGE(D239:D242)</f>
        <v>17835</v>
      </c>
      <c r="T242" s="7">
        <f t="shared" ref="T242:T243" si="1045">S242/S238</f>
        <v>1.1591706746392825</v>
      </c>
      <c r="U242" s="5">
        <v>44136</v>
      </c>
      <c r="V242" s="9" t="str">
        <f t="shared" si="986"/>
        <v>Sonntag</v>
      </c>
      <c r="W242" s="12">
        <v>14177</v>
      </c>
      <c r="X242" s="15">
        <v>1.1299999999999999</v>
      </c>
      <c r="Y242" s="15">
        <v>1.1299999999999999</v>
      </c>
      <c r="Z242" s="4">
        <f t="shared" si="1014"/>
        <v>17320.714285714286</v>
      </c>
      <c r="AA242" s="8">
        <f t="shared" si="1015"/>
        <v>1.0557456701758052</v>
      </c>
      <c r="AB242" s="4">
        <f t="shared" si="1016"/>
        <v>18747.987376958401</v>
      </c>
      <c r="AC242" s="8">
        <f t="shared" si="1017"/>
        <v>1.1427419314952483</v>
      </c>
      <c r="AD242" s="4">
        <f t="shared" si="1018"/>
        <v>16193.428571428571</v>
      </c>
      <c r="AE242" s="8">
        <f t="shared" si="1019"/>
        <v>1.1251240719418747</v>
      </c>
      <c r="AF242" s="4">
        <f t="shared" si="1020"/>
        <v>17139.878636863334</v>
      </c>
      <c r="AG242" s="8">
        <f t="shared" si="1021"/>
        <v>1.190883694545235</v>
      </c>
      <c r="AH242" s="4">
        <f t="shared" si="1022"/>
        <v>18299.142857142859</v>
      </c>
      <c r="AI242" s="8">
        <f t="shared" si="1023"/>
        <v>1.0352285125469753</v>
      </c>
      <c r="AJ242" s="15">
        <f t="shared" si="1024"/>
        <v>3.9999999999999813E-2</v>
      </c>
      <c r="AK242" s="15">
        <f>ABS(M242-$M242)</f>
        <v>0</v>
      </c>
      <c r="AL242" s="15">
        <f t="shared" si="1025"/>
        <v>6.4254329824194878E-2</v>
      </c>
      <c r="AM242" s="15">
        <f t="shared" si="1026"/>
        <v>2.2741931495248169E-2</v>
      </c>
      <c r="AN242" s="15">
        <f t="shared" si="1027"/>
        <v>9.9999999999997868E-3</v>
      </c>
      <c r="AO242" s="15">
        <f t="shared" si="1028"/>
        <v>7.088369454523491E-2</v>
      </c>
      <c r="AP242" s="15">
        <f t="shared" si="1029"/>
        <v>206</v>
      </c>
      <c r="AQ242" s="15">
        <f t="shared" si="1030"/>
        <v>1270.4285714285725</v>
      </c>
      <c r="AR242" s="15">
        <f t="shared" si="1031"/>
        <v>720.28571428571377</v>
      </c>
      <c r="AS242" s="15">
        <f t="shared" si="1032"/>
        <v>706.987376958401</v>
      </c>
    </row>
    <row r="243" spans="1:45" x14ac:dyDescent="0.4">
      <c r="A243" s="10">
        <v>44133</v>
      </c>
      <c r="B243" s="30">
        <v>241</v>
      </c>
      <c r="C243" s="11" t="str">
        <f t="shared" si="966"/>
        <v>Donnerstag</v>
      </c>
      <c r="D243">
        <v>16870</v>
      </c>
      <c r="E243">
        <v>16473</v>
      </c>
      <c r="F243">
        <v>17226</v>
      </c>
      <c r="G243">
        <v>18099</v>
      </c>
      <c r="H243">
        <v>17682</v>
      </c>
      <c r="I243">
        <v>18524</v>
      </c>
      <c r="J243">
        <v>1.17</v>
      </c>
      <c r="K243">
        <v>1.1499999999999999</v>
      </c>
      <c r="L243">
        <v>1.19</v>
      </c>
      <c r="M243">
        <v>1.08</v>
      </c>
      <c r="N243">
        <v>1.07</v>
      </c>
      <c r="O243">
        <v>1.0900000000000001</v>
      </c>
      <c r="P243" s="12">
        <f t="shared" ref="P243:P251" si="1046">AVERAGE(D237:D243)</f>
        <v>17023.285714285714</v>
      </c>
      <c r="Q243" s="15">
        <f t="shared" ref="Q243:Q250" si="1047">P244/P240</f>
        <v>1.0808477800509673</v>
      </c>
      <c r="R243" s="4">
        <f t="shared" ref="R243:R251" si="1048">W240</f>
        <v>18681</v>
      </c>
      <c r="S243" s="4">
        <f t="shared" ref="S243:S251" si="1049">AVERAGE(D240:D243)</f>
        <v>18098.5</v>
      </c>
      <c r="T243" s="7">
        <f t="shared" ref="T243:T251" si="1050">S243/S239</f>
        <v>1.1700985938257638</v>
      </c>
      <c r="U243" s="5">
        <v>44137</v>
      </c>
      <c r="V243" s="9" t="str">
        <f t="shared" si="986"/>
        <v>Montag</v>
      </c>
      <c r="W243" s="12">
        <v>12097</v>
      </c>
      <c r="X243" s="15">
        <v>1.07</v>
      </c>
      <c r="Y243" s="15">
        <v>1.04</v>
      </c>
      <c r="Z243" s="4">
        <f t="shared" si="1014"/>
        <v>17469.714285714286</v>
      </c>
      <c r="AA243" s="8">
        <f t="shared" si="1015"/>
        <v>1.0416886723341909</v>
      </c>
      <c r="AB243" s="4">
        <f t="shared" si="1016"/>
        <v>18508.28904675884</v>
      </c>
      <c r="AC243" s="8">
        <f t="shared" si="1017"/>
        <v>1.1036170786182589</v>
      </c>
      <c r="AD243" s="4">
        <f t="shared" si="1018"/>
        <v>16652.857142857141</v>
      </c>
      <c r="AE243" s="8">
        <f t="shared" si="1019"/>
        <v>1.1235770947189851</v>
      </c>
      <c r="AF243" s="4">
        <f t="shared" si="1020"/>
        <v>17681.593381662919</v>
      </c>
      <c r="AG243" s="8">
        <f t="shared" si="1021"/>
        <v>1.1929864738131493</v>
      </c>
      <c r="AH243" s="4">
        <f t="shared" si="1022"/>
        <v>18567.142857142859</v>
      </c>
      <c r="AI243" s="8">
        <f t="shared" si="1023"/>
        <v>1.034999004578937</v>
      </c>
      <c r="AJ243" s="15">
        <f t="shared" si="1024"/>
        <v>8.9999999999999858E-2</v>
      </c>
      <c r="AK243" s="15">
        <f t="shared" ref="AK243" si="1051">ABS(M243-$M243)</f>
        <v>0</v>
      </c>
      <c r="AL243" s="15">
        <f t="shared" si="1025"/>
        <v>3.8311327665809136E-2</v>
      </c>
      <c r="AM243" s="15">
        <f t="shared" si="1026"/>
        <v>2.3617078618258791E-2</v>
      </c>
      <c r="AN243" s="15">
        <f t="shared" si="1027"/>
        <v>1.0000000000000009E-2</v>
      </c>
      <c r="AO243" s="15">
        <f t="shared" si="1028"/>
        <v>0.11298647381314919</v>
      </c>
      <c r="AP243" s="15">
        <f t="shared" si="1029"/>
        <v>1229</v>
      </c>
      <c r="AQ243" s="15">
        <f t="shared" si="1030"/>
        <v>153.28571428571377</v>
      </c>
      <c r="AR243" s="15">
        <f t="shared" si="1031"/>
        <v>599.71428571428623</v>
      </c>
      <c r="AS243" s="15">
        <f t="shared" si="1032"/>
        <v>1638.2890467588404</v>
      </c>
    </row>
    <row r="244" spans="1:45" x14ac:dyDescent="0.4">
      <c r="A244" s="10">
        <v>44134</v>
      </c>
      <c r="B244" s="30">
        <v>242</v>
      </c>
      <c r="C244" s="11" t="str">
        <f t="shared" ref="C244:C260" si="1052">TEXT(A244,"TTTT")</f>
        <v>Freitag</v>
      </c>
      <c r="D244">
        <v>17186</v>
      </c>
      <c r="E244">
        <v>16680</v>
      </c>
      <c r="F244">
        <v>17682</v>
      </c>
      <c r="G244">
        <v>17622</v>
      </c>
      <c r="H244">
        <v>17176</v>
      </c>
      <c r="I244">
        <v>18064</v>
      </c>
      <c r="J244">
        <v>1.07</v>
      </c>
      <c r="K244">
        <v>1.05</v>
      </c>
      <c r="L244">
        <v>1.0900000000000001</v>
      </c>
      <c r="M244">
        <v>1.06</v>
      </c>
      <c r="N244">
        <v>1.05</v>
      </c>
      <c r="O244">
        <v>1.07</v>
      </c>
      <c r="P244" s="12">
        <f t="shared" si="1046"/>
        <v>17207.714285714286</v>
      </c>
      <c r="Q244" s="15">
        <f t="shared" si="1047"/>
        <v>1.0557456701758052</v>
      </c>
      <c r="R244" s="4">
        <f t="shared" si="1048"/>
        <v>19059</v>
      </c>
      <c r="S244" s="4">
        <f t="shared" si="1049"/>
        <v>17622</v>
      </c>
      <c r="T244" s="7">
        <f t="shared" si="1050"/>
        <v>1.0702540198296413</v>
      </c>
      <c r="U244" s="5">
        <v>44138</v>
      </c>
      <c r="V244" s="9" t="str">
        <f t="shared" ref="V244:V262" si="1053">TEXT(U244,"TTTT")</f>
        <v>Dienstag</v>
      </c>
      <c r="W244" s="12">
        <v>15352</v>
      </c>
      <c r="X244" s="15">
        <v>0.94</v>
      </c>
      <c r="Y244" s="15">
        <v>0.98</v>
      </c>
      <c r="Z244" s="4">
        <f t="shared" si="1014"/>
        <v>17727</v>
      </c>
      <c r="AA244" s="8">
        <f t="shared" si="1015"/>
        <v>1.0413383348858287</v>
      </c>
      <c r="AB244" s="4">
        <f t="shared" si="1016"/>
        <v>18248.04144414746</v>
      </c>
      <c r="AC244" s="8">
        <f t="shared" si="1017"/>
        <v>1.0719459069428616</v>
      </c>
      <c r="AD244" s="4">
        <f t="shared" si="1018"/>
        <v>17056.428571428572</v>
      </c>
      <c r="AE244" s="8">
        <f t="shared" si="1019"/>
        <v>1.114164668116199</v>
      </c>
      <c r="AF244" s="4">
        <f t="shared" si="1020"/>
        <v>17902.750404880022</v>
      </c>
      <c r="AG244" s="8">
        <f t="shared" si="1021"/>
        <v>1.1694483332010728</v>
      </c>
      <c r="AH244" s="4">
        <f t="shared" si="1022"/>
        <v>18858</v>
      </c>
      <c r="AI244" s="8">
        <f t="shared" si="1023"/>
        <v>1.0407202718363935</v>
      </c>
      <c r="AJ244" s="15">
        <f t="shared" si="1024"/>
        <v>1.0000000000000009E-2</v>
      </c>
      <c r="AK244" s="15">
        <f>ABS(M244-$M244)</f>
        <v>0</v>
      </c>
      <c r="AL244" s="15">
        <f t="shared" si="1025"/>
        <v>1.8661665114171333E-2</v>
      </c>
      <c r="AM244" s="15">
        <f t="shared" si="1026"/>
        <v>1.1945906942861573E-2</v>
      </c>
      <c r="AN244" s="15">
        <f t="shared" si="1027"/>
        <v>0.12000000000000011</v>
      </c>
      <c r="AO244" s="15">
        <f t="shared" si="1028"/>
        <v>0.10944833320107272</v>
      </c>
      <c r="AP244" s="15">
        <f t="shared" si="1029"/>
        <v>436</v>
      </c>
      <c r="AQ244" s="15">
        <f t="shared" si="1030"/>
        <v>21.714285714286234</v>
      </c>
      <c r="AR244" s="15">
        <f t="shared" si="1031"/>
        <v>541</v>
      </c>
      <c r="AS244" s="15">
        <f t="shared" si="1032"/>
        <v>1062.0414441474604</v>
      </c>
    </row>
    <row r="245" spans="1:45" x14ac:dyDescent="0.4">
      <c r="A245" s="10">
        <v>44135</v>
      </c>
      <c r="B245" s="30">
        <v>243</v>
      </c>
      <c r="C245" s="11" t="str">
        <f t="shared" si="1052"/>
        <v>Samstag</v>
      </c>
      <c r="D245">
        <v>15849</v>
      </c>
      <c r="E245">
        <v>15395</v>
      </c>
      <c r="F245">
        <v>16335</v>
      </c>
      <c r="G245">
        <v>16987</v>
      </c>
      <c r="H245">
        <v>16527</v>
      </c>
      <c r="I245">
        <v>17444</v>
      </c>
      <c r="J245">
        <v>0.99</v>
      </c>
      <c r="K245">
        <v>0.98</v>
      </c>
      <c r="L245">
        <v>1.01</v>
      </c>
      <c r="M245">
        <v>1.04</v>
      </c>
      <c r="N245">
        <v>1.03</v>
      </c>
      <c r="O245">
        <v>1.05</v>
      </c>
      <c r="P245" s="12">
        <f t="shared" si="1046"/>
        <v>17320.714285714286</v>
      </c>
      <c r="Q245" s="15">
        <f t="shared" si="1047"/>
        <v>1.0416886723341909</v>
      </c>
      <c r="R245" s="4">
        <f t="shared" si="1048"/>
        <v>14177</v>
      </c>
      <c r="S245" s="4">
        <f t="shared" si="1049"/>
        <v>16986.5</v>
      </c>
      <c r="T245" s="7">
        <f t="shared" si="1050"/>
        <v>0.99398744824963059</v>
      </c>
      <c r="U245" s="5">
        <v>44139</v>
      </c>
      <c r="V245" s="9" t="str">
        <f t="shared" si="1053"/>
        <v>Mittwoch</v>
      </c>
      <c r="W245" s="12">
        <v>17214</v>
      </c>
      <c r="X245" s="15">
        <v>0.81</v>
      </c>
      <c r="Y245" s="15">
        <v>0.92</v>
      </c>
      <c r="Z245" s="4">
        <f t="shared" si="1014"/>
        <v>17822</v>
      </c>
      <c r="AA245" s="8">
        <f t="shared" si="1015"/>
        <v>1.0356982748601125</v>
      </c>
      <c r="AB245" s="4">
        <f t="shared" si="1016"/>
        <v>18078.968392185758</v>
      </c>
      <c r="AC245" s="8">
        <f t="shared" si="1017"/>
        <v>1.0506315999908704</v>
      </c>
      <c r="AD245" s="4">
        <f t="shared" si="1018"/>
        <v>17676.428571428572</v>
      </c>
      <c r="AE245" s="8">
        <f t="shared" si="1019"/>
        <v>1.113686275921659</v>
      </c>
      <c r="AF245" s="4">
        <f t="shared" si="1020"/>
        <v>17977.891683977923</v>
      </c>
      <c r="AG245" s="8">
        <f t="shared" si="1021"/>
        <v>1.1326796675893349</v>
      </c>
      <c r="AH245" s="4">
        <f t="shared" si="1022"/>
        <v>18724</v>
      </c>
      <c r="AI245" s="8">
        <f t="shared" si="1023"/>
        <v>1.0334881447078954</v>
      </c>
      <c r="AJ245" s="15">
        <f t="shared" si="1024"/>
        <v>5.0000000000000044E-2</v>
      </c>
      <c r="AK245" s="15">
        <f>ABS(M245-$M245)</f>
        <v>0</v>
      </c>
      <c r="AL245" s="15">
        <f t="shared" si="1025"/>
        <v>4.30172513988758E-3</v>
      </c>
      <c r="AM245" s="15">
        <f t="shared" si="1026"/>
        <v>1.0631599990870377E-2</v>
      </c>
      <c r="AN245" s="15">
        <f t="shared" si="1027"/>
        <v>0.22999999999999998</v>
      </c>
      <c r="AO245" s="15">
        <f t="shared" si="1028"/>
        <v>9.267966758933488E-2</v>
      </c>
      <c r="AP245" s="15">
        <f t="shared" si="1029"/>
        <v>1138</v>
      </c>
      <c r="AQ245" s="15">
        <f t="shared" si="1030"/>
        <v>1471.7142857142862</v>
      </c>
      <c r="AR245" s="15">
        <f t="shared" si="1031"/>
        <v>1973</v>
      </c>
      <c r="AS245" s="15">
        <f t="shared" si="1032"/>
        <v>2229.9683921857577</v>
      </c>
    </row>
    <row r="246" spans="1:45" x14ac:dyDescent="0.4">
      <c r="A246" s="10">
        <v>44136</v>
      </c>
      <c r="B246" s="30">
        <v>244</v>
      </c>
      <c r="C246" s="11" t="str">
        <f t="shared" si="1052"/>
        <v>Sonntag</v>
      </c>
      <c r="D246">
        <v>16859</v>
      </c>
      <c r="E246">
        <v>16235</v>
      </c>
      <c r="F246">
        <v>17551</v>
      </c>
      <c r="G246">
        <v>16691</v>
      </c>
      <c r="H246">
        <v>16196</v>
      </c>
      <c r="I246">
        <v>17199</v>
      </c>
      <c r="J246">
        <v>0.94</v>
      </c>
      <c r="K246">
        <v>0.92</v>
      </c>
      <c r="L246">
        <v>0.95</v>
      </c>
      <c r="M246">
        <v>1.04</v>
      </c>
      <c r="N246">
        <v>1.03</v>
      </c>
      <c r="O246">
        <v>1.05</v>
      </c>
      <c r="P246" s="12">
        <f t="shared" si="1046"/>
        <v>17469.714285714286</v>
      </c>
      <c r="Q246" s="15">
        <f t="shared" si="1047"/>
        <v>1.0413383348858287</v>
      </c>
      <c r="R246" s="4">
        <f t="shared" si="1048"/>
        <v>12097</v>
      </c>
      <c r="S246" s="4">
        <f t="shared" si="1049"/>
        <v>16691</v>
      </c>
      <c r="T246" s="7">
        <f t="shared" si="1050"/>
        <v>0.93585646201289596</v>
      </c>
      <c r="U246" s="5">
        <v>44140</v>
      </c>
      <c r="V246" s="9" t="str">
        <f t="shared" si="1053"/>
        <v>Donnerstag</v>
      </c>
      <c r="W246" s="12">
        <v>19990</v>
      </c>
      <c r="X246" s="15">
        <v>0.79</v>
      </c>
      <c r="Y246" s="15">
        <v>0.93</v>
      </c>
      <c r="Z246" s="4">
        <f t="shared" si="1014"/>
        <v>17828.142857142859</v>
      </c>
      <c r="AA246" s="8">
        <f t="shared" si="1015"/>
        <v>1.0292960534455029</v>
      </c>
      <c r="AB246" s="4">
        <f t="shared" si="1016"/>
        <v>18057.410377262389</v>
      </c>
      <c r="AC246" s="8">
        <f t="shared" si="1017"/>
        <v>1.0425326623022535</v>
      </c>
      <c r="AD246" s="4">
        <f t="shared" si="1018"/>
        <v>17939.285714285714</v>
      </c>
      <c r="AE246" s="8">
        <f t="shared" si="1019"/>
        <v>1.1078126929795156</v>
      </c>
      <c r="AF246" s="4">
        <f t="shared" si="1020"/>
        <v>18330.386473244795</v>
      </c>
      <c r="AG246" s="8">
        <f t="shared" si="1021"/>
        <v>1.1319645121717237</v>
      </c>
      <c r="AH246" s="4">
        <f t="shared" si="1022"/>
        <v>18856.857142857141</v>
      </c>
      <c r="AI246" s="8">
        <f t="shared" si="1023"/>
        <v>1.0304776179992816</v>
      </c>
      <c r="AJ246" s="15">
        <f t="shared" si="1024"/>
        <v>0.10000000000000009</v>
      </c>
      <c r="AK246" s="15">
        <f>ABS(M246-$M246)</f>
        <v>0</v>
      </c>
      <c r="AL246" s="15">
        <f t="shared" si="1025"/>
        <v>1.0703946554497135E-2</v>
      </c>
      <c r="AM246" s="15">
        <f t="shared" si="1026"/>
        <v>2.5326623022534633E-3</v>
      </c>
      <c r="AN246" s="15">
        <f t="shared" si="1027"/>
        <v>0.25</v>
      </c>
      <c r="AO246" s="15">
        <f t="shared" si="1028"/>
        <v>9.1964512171723634E-2</v>
      </c>
      <c r="AP246" s="15">
        <f t="shared" si="1029"/>
        <v>168</v>
      </c>
      <c r="AQ246" s="15">
        <f t="shared" si="1030"/>
        <v>610.71428571428623</v>
      </c>
      <c r="AR246" s="15">
        <f t="shared" si="1031"/>
        <v>969.1428571428587</v>
      </c>
      <c r="AS246" s="15">
        <f t="shared" si="1032"/>
        <v>1198.4103772623894</v>
      </c>
    </row>
    <row r="247" spans="1:45" x14ac:dyDescent="0.4">
      <c r="A247" s="10">
        <v>44137</v>
      </c>
      <c r="B247" s="30">
        <v>245</v>
      </c>
      <c r="C247" s="11" t="str">
        <f t="shared" si="1052"/>
        <v>Montag</v>
      </c>
      <c r="D247">
        <v>20893</v>
      </c>
      <c r="E247">
        <v>19985</v>
      </c>
      <c r="F247">
        <v>21771</v>
      </c>
      <c r="G247">
        <v>17697</v>
      </c>
      <c r="H247">
        <v>17074</v>
      </c>
      <c r="I247">
        <v>18335</v>
      </c>
      <c r="J247">
        <v>0.98</v>
      </c>
      <c r="K247">
        <v>0.96</v>
      </c>
      <c r="L247">
        <v>1</v>
      </c>
      <c r="M247">
        <v>1.04</v>
      </c>
      <c r="N247">
        <v>1.02</v>
      </c>
      <c r="O247">
        <v>1.05</v>
      </c>
      <c r="P247" s="12">
        <f t="shared" si="1046"/>
        <v>17727</v>
      </c>
      <c r="Q247" s="15">
        <f t="shared" si="1047"/>
        <v>1.0356982748601125</v>
      </c>
      <c r="R247" s="4">
        <f t="shared" si="1048"/>
        <v>15352</v>
      </c>
      <c r="S247" s="4">
        <f t="shared" si="1049"/>
        <v>17696.75</v>
      </c>
      <c r="T247" s="7">
        <f t="shared" si="1050"/>
        <v>0.97780202779235847</v>
      </c>
      <c r="U247" s="5">
        <v>44141</v>
      </c>
      <c r="V247" s="9" t="str">
        <f t="shared" si="1053"/>
        <v>Freitag</v>
      </c>
      <c r="W247" s="12">
        <v>21506</v>
      </c>
      <c r="X247" s="15">
        <v>0.9</v>
      </c>
      <c r="Y247" s="15">
        <v>0.99</v>
      </c>
      <c r="Z247" s="4">
        <f t="shared" ref="Z247:Z257" si="1054">AVERAGE(D244:D250)</f>
        <v>17784.714285714286</v>
      </c>
      <c r="AA247" s="8">
        <f t="shared" ref="AA247:AA260" si="1055">Z247/Z243</f>
        <v>1.0180312050242051</v>
      </c>
      <c r="AB247" s="4">
        <f t="shared" ref="AB247:AB260" si="1056">AVERAGE(D244:D247,AA244^1.75*D241,AA244^1.75*D242,AA244^1.75*D243)</f>
        <v>18286.364207902516</v>
      </c>
      <c r="AC247" s="8">
        <f t="shared" ref="AC247:AC260" si="1057">AB247/Z243</f>
        <v>1.0467466100951657</v>
      </c>
      <c r="AD247" s="4">
        <f t="shared" ref="AD247:AD257" si="1058">AVERAGE(W244:W250)</f>
        <v>18120.142857142859</v>
      </c>
      <c r="AE247" s="8">
        <f t="shared" ref="AE247:AE260" si="1059">AD247/AD243</f>
        <v>1.0881101484086817</v>
      </c>
      <c r="AF247" s="4">
        <f t="shared" ref="AF247:AF260" si="1060">AVERAGE(W244:W247,AE244^1.75*W241,AE244^1.75*W242,AE244^1.75*W243)</f>
        <v>18405.168472024085</v>
      </c>
      <c r="AG247" s="8">
        <f t="shared" ref="AG247:AG260" si="1061">AF247/AD243</f>
        <v>1.105225866896874</v>
      </c>
      <c r="AH247" s="4">
        <f t="shared" ref="AH247:AH260" si="1062">AD254</f>
        <v>18494.142857142859</v>
      </c>
      <c r="AI247" s="8">
        <f t="shared" ref="AI247:AI260" si="1063">AH247/AH243</f>
        <v>0.99606832345925977</v>
      </c>
      <c r="AJ247" s="15">
        <f t="shared" ref="AJ247:AJ260" si="1064">ABS(J247-$M247)</f>
        <v>6.0000000000000053E-2</v>
      </c>
      <c r="AK247" s="15">
        <f t="shared" ref="AK247" si="1065">ABS(M247-$M247)</f>
        <v>0</v>
      </c>
      <c r="AL247" s="15">
        <f t="shared" ref="AL247:AL260" si="1066">ABS(AA247-$M247)</f>
        <v>2.1968794975794959E-2</v>
      </c>
      <c r="AM247" s="15">
        <f t="shared" ref="AM247:AM260" si="1067">ABS(AC247-$M247)</f>
        <v>6.7466100951656394E-3</v>
      </c>
      <c r="AN247" s="15">
        <f t="shared" ref="AN247:AN260" si="1068">ABS(X247-$M247)</f>
        <v>0.14000000000000001</v>
      </c>
      <c r="AO247" s="15">
        <f t="shared" ref="AO247:AO260" si="1069">ABS(AG247-$M247)</f>
        <v>6.522586689687393E-2</v>
      </c>
      <c r="AP247" s="15">
        <f t="shared" ref="AP247:AP260" si="1070">ABS(G247-$D247)</f>
        <v>3196</v>
      </c>
      <c r="AQ247" s="15">
        <f t="shared" ref="AQ247:AQ260" si="1071">ABS(P247-$D247)</f>
        <v>3166</v>
      </c>
      <c r="AR247" s="15">
        <f t="shared" ref="AR247:AR260" si="1072">ABS(Z247-$D247)</f>
        <v>3108.2857142857138</v>
      </c>
      <c r="AS247" s="15">
        <f t="shared" ref="AS247:AS260" si="1073">ABS(AB247-$D247)</f>
        <v>2606.6357920974842</v>
      </c>
    </row>
    <row r="248" spans="1:45" x14ac:dyDescent="0.4">
      <c r="A248" s="10">
        <v>44138</v>
      </c>
      <c r="B248" s="30">
        <v>246</v>
      </c>
      <c r="C248" s="11" t="str">
        <f t="shared" si="1052"/>
        <v>Dienstag</v>
      </c>
      <c r="D248">
        <v>19056</v>
      </c>
      <c r="E248">
        <v>18095</v>
      </c>
      <c r="F248">
        <v>20027</v>
      </c>
      <c r="G248">
        <v>18164</v>
      </c>
      <c r="H248">
        <v>17427</v>
      </c>
      <c r="I248">
        <v>18921</v>
      </c>
      <c r="J248">
        <v>1.03</v>
      </c>
      <c r="K248">
        <v>1</v>
      </c>
      <c r="L248">
        <v>1.06</v>
      </c>
      <c r="M248">
        <v>1.03</v>
      </c>
      <c r="N248">
        <v>1.01</v>
      </c>
      <c r="O248">
        <v>1.05</v>
      </c>
      <c r="P248" s="12">
        <f t="shared" si="1046"/>
        <v>17822</v>
      </c>
      <c r="Q248" s="15">
        <f t="shared" si="1047"/>
        <v>1.0292960534455029</v>
      </c>
      <c r="R248" s="4">
        <f t="shared" si="1048"/>
        <v>17214</v>
      </c>
      <c r="S248" s="4">
        <f t="shared" si="1049"/>
        <v>18164.25</v>
      </c>
      <c r="T248" s="7">
        <f t="shared" si="1050"/>
        <v>1.0307711950970377</v>
      </c>
      <c r="U248" s="5">
        <v>44142</v>
      </c>
      <c r="V248" s="9" t="str">
        <f t="shared" si="1053"/>
        <v>Samstag</v>
      </c>
      <c r="W248" s="12">
        <v>23399</v>
      </c>
      <c r="X248" s="15">
        <v>1.05</v>
      </c>
      <c r="Y248" s="15">
        <v>1.04</v>
      </c>
      <c r="Z248" s="4">
        <f t="shared" si="1054"/>
        <v>17587.857142857141</v>
      </c>
      <c r="AA248" s="8">
        <f t="shared" si="1055"/>
        <v>0.99215079499391556</v>
      </c>
      <c r="AB248" s="4">
        <f t="shared" si="1056"/>
        <v>18293.149070825846</v>
      </c>
      <c r="AC248" s="8">
        <f t="shared" si="1057"/>
        <v>1.0319371055918005</v>
      </c>
      <c r="AD248" s="4">
        <f t="shared" si="1058"/>
        <v>18117.285714285714</v>
      </c>
      <c r="AE248" s="8">
        <f t="shared" si="1059"/>
        <v>1.0621969094183172</v>
      </c>
      <c r="AF248" s="4">
        <f t="shared" si="1060"/>
        <v>18909.480447511141</v>
      </c>
      <c r="AG248" s="8">
        <f t="shared" si="1061"/>
        <v>1.1086424316979604</v>
      </c>
      <c r="AH248" s="4">
        <f t="shared" si="1062"/>
        <v>18363.714285714286</v>
      </c>
      <c r="AI248" s="8">
        <f t="shared" si="1063"/>
        <v>0.97378907019377914</v>
      </c>
      <c r="AJ248" s="15">
        <f t="shared" si="1064"/>
        <v>0</v>
      </c>
      <c r="AK248" s="15">
        <f>ABS(M248-$M248)</f>
        <v>0</v>
      </c>
      <c r="AL248" s="15">
        <f t="shared" si="1066"/>
        <v>3.7849205006084463E-2</v>
      </c>
      <c r="AM248" s="15">
        <f t="shared" si="1067"/>
        <v>1.937105591800492E-3</v>
      </c>
      <c r="AN248" s="15">
        <f t="shared" si="1068"/>
        <v>2.0000000000000018E-2</v>
      </c>
      <c r="AO248" s="15">
        <f t="shared" si="1069"/>
        <v>7.8642431697960369E-2</v>
      </c>
      <c r="AP248" s="15">
        <f t="shared" si="1070"/>
        <v>892</v>
      </c>
      <c r="AQ248" s="15">
        <f t="shared" si="1071"/>
        <v>1234</v>
      </c>
      <c r="AR248" s="15">
        <f t="shared" si="1072"/>
        <v>1468.1428571428587</v>
      </c>
      <c r="AS248" s="15">
        <f t="shared" si="1073"/>
        <v>762.85092917415386</v>
      </c>
    </row>
    <row r="249" spans="1:45" x14ac:dyDescent="0.4">
      <c r="A249" s="10">
        <v>44139</v>
      </c>
      <c r="B249" s="30">
        <v>247</v>
      </c>
      <c r="C249" s="11" t="str">
        <f t="shared" si="1052"/>
        <v>Mittwoch</v>
      </c>
      <c r="D249">
        <v>18084</v>
      </c>
      <c r="E249">
        <v>17084</v>
      </c>
      <c r="F249">
        <v>19130</v>
      </c>
      <c r="G249">
        <v>18723</v>
      </c>
      <c r="H249">
        <v>17850</v>
      </c>
      <c r="I249">
        <v>19620</v>
      </c>
      <c r="J249">
        <v>1.1000000000000001</v>
      </c>
      <c r="K249">
        <v>1.07</v>
      </c>
      <c r="L249">
        <v>1.1299999999999999</v>
      </c>
      <c r="M249">
        <v>1.02</v>
      </c>
      <c r="N249">
        <v>1</v>
      </c>
      <c r="O249">
        <v>1.04</v>
      </c>
      <c r="P249" s="12">
        <f t="shared" si="1046"/>
        <v>17828.142857142859</v>
      </c>
      <c r="Q249" s="15">
        <f t="shared" si="1047"/>
        <v>1.0180312050242051</v>
      </c>
      <c r="R249" s="4">
        <f t="shared" si="1048"/>
        <v>19990</v>
      </c>
      <c r="S249" s="4">
        <f t="shared" si="1049"/>
        <v>18723</v>
      </c>
      <c r="T249" s="7">
        <f t="shared" si="1050"/>
        <v>1.1022282400729992</v>
      </c>
      <c r="U249" s="5">
        <v>44143</v>
      </c>
      <c r="V249" s="9" t="str">
        <f t="shared" si="1053"/>
        <v>Sonntag</v>
      </c>
      <c r="W249" s="12">
        <v>16017</v>
      </c>
      <c r="X249" s="15">
        <v>1.1000000000000001</v>
      </c>
      <c r="Y249" s="15">
        <v>1.01</v>
      </c>
      <c r="Z249" s="4">
        <f t="shared" si="1054"/>
        <v>17493</v>
      </c>
      <c r="AA249" s="8">
        <f t="shared" si="1055"/>
        <v>0.98153967007069909</v>
      </c>
      <c r="AB249" s="4">
        <f t="shared" si="1056"/>
        <v>18197.65347348139</v>
      </c>
      <c r="AC249" s="8">
        <f t="shared" si="1057"/>
        <v>1.0210780761688583</v>
      </c>
      <c r="AD249" s="4">
        <f t="shared" si="1058"/>
        <v>18299.142857142859</v>
      </c>
      <c r="AE249" s="8">
        <f t="shared" si="1059"/>
        <v>1.0352285125469753</v>
      </c>
      <c r="AF249" s="4">
        <f t="shared" si="1060"/>
        <v>19191.341811765677</v>
      </c>
      <c r="AG249" s="8">
        <f t="shared" si="1061"/>
        <v>1.0857024502554631</v>
      </c>
      <c r="AH249" s="4">
        <f t="shared" si="1062"/>
        <v>18231.428571428572</v>
      </c>
      <c r="AI249" s="8">
        <f t="shared" si="1063"/>
        <v>0.9736930448316905</v>
      </c>
      <c r="AJ249" s="15">
        <f t="shared" si="1064"/>
        <v>8.0000000000000071E-2</v>
      </c>
      <c r="AK249" s="15">
        <f>ABS(M249-$M249)</f>
        <v>0</v>
      </c>
      <c r="AL249" s="15">
        <f t="shared" si="1066"/>
        <v>3.8460329929300929E-2</v>
      </c>
      <c r="AM249" s="15">
        <f t="shared" si="1067"/>
        <v>1.0780761688582441E-3</v>
      </c>
      <c r="AN249" s="15">
        <f t="shared" si="1068"/>
        <v>8.0000000000000071E-2</v>
      </c>
      <c r="AO249" s="15">
        <f t="shared" si="1069"/>
        <v>6.5702450255463063E-2</v>
      </c>
      <c r="AP249" s="15">
        <f t="shared" si="1070"/>
        <v>639</v>
      </c>
      <c r="AQ249" s="15">
        <f t="shared" si="1071"/>
        <v>255.8571428571413</v>
      </c>
      <c r="AR249" s="15">
        <f t="shared" si="1072"/>
        <v>591</v>
      </c>
      <c r="AS249" s="15">
        <f t="shared" si="1073"/>
        <v>113.65347348139039</v>
      </c>
    </row>
    <row r="250" spans="1:45" x14ac:dyDescent="0.4">
      <c r="A250" s="10">
        <v>44140</v>
      </c>
      <c r="B250" s="30">
        <v>248</v>
      </c>
      <c r="C250" s="11" t="str">
        <f t="shared" si="1052"/>
        <v>Donnerstag</v>
      </c>
      <c r="D250">
        <v>16566</v>
      </c>
      <c r="E250">
        <v>15300</v>
      </c>
      <c r="F250">
        <v>17597</v>
      </c>
      <c r="G250">
        <v>18650</v>
      </c>
      <c r="H250">
        <v>17616</v>
      </c>
      <c r="I250">
        <v>19631</v>
      </c>
      <c r="J250">
        <v>1.1200000000000001</v>
      </c>
      <c r="K250">
        <v>1.08</v>
      </c>
      <c r="L250">
        <v>1.1499999999999999</v>
      </c>
      <c r="M250">
        <v>0.99</v>
      </c>
      <c r="N250">
        <v>0.97</v>
      </c>
      <c r="O250">
        <v>1.01</v>
      </c>
      <c r="P250" s="12">
        <f t="shared" si="1046"/>
        <v>17784.714285714286</v>
      </c>
      <c r="Q250" s="15">
        <f t="shared" si="1047"/>
        <v>0.99215079499391556</v>
      </c>
      <c r="R250" s="4">
        <f t="shared" si="1048"/>
        <v>21506</v>
      </c>
      <c r="S250" s="4">
        <f t="shared" si="1049"/>
        <v>18649.75</v>
      </c>
      <c r="T250" s="7">
        <f t="shared" si="1050"/>
        <v>1.1173536636510695</v>
      </c>
      <c r="U250" s="5">
        <v>44144</v>
      </c>
      <c r="V250" s="9" t="str">
        <f t="shared" si="1053"/>
        <v>Montag</v>
      </c>
      <c r="W250" s="12">
        <v>13363</v>
      </c>
      <c r="X250" s="15">
        <v>1.0900000000000001</v>
      </c>
      <c r="Y250" s="15">
        <v>0.98</v>
      </c>
      <c r="Z250" s="4">
        <f t="shared" si="1054"/>
        <v>17285.571428571428</v>
      </c>
      <c r="AA250" s="8">
        <f t="shared" si="1055"/>
        <v>0.96956657611961816</v>
      </c>
      <c r="AB250" s="4">
        <f t="shared" si="1056"/>
        <v>18011.145038706538</v>
      </c>
      <c r="AC250" s="8">
        <f t="shared" si="1057"/>
        <v>1.0102647921900827</v>
      </c>
      <c r="AD250" s="4">
        <f t="shared" si="1058"/>
        <v>18567.142857142859</v>
      </c>
      <c r="AE250" s="8">
        <f t="shared" si="1059"/>
        <v>1.034999004578937</v>
      </c>
      <c r="AF250" s="4">
        <f t="shared" si="1060"/>
        <v>19315.799911136794</v>
      </c>
      <c r="AG250" s="8">
        <f t="shared" si="1061"/>
        <v>1.0767318286120451</v>
      </c>
      <c r="AH250" s="4">
        <f t="shared" si="1062"/>
        <v>18337.571428571428</v>
      </c>
      <c r="AI250" s="8">
        <f t="shared" si="1063"/>
        <v>0.97246170396521159</v>
      </c>
      <c r="AJ250" s="15">
        <f t="shared" si="1064"/>
        <v>0.13000000000000012</v>
      </c>
      <c r="AK250" s="15">
        <f>ABS(M250-$M250)</f>
        <v>0</v>
      </c>
      <c r="AL250" s="15">
        <f t="shared" si="1066"/>
        <v>2.0433423880381829E-2</v>
      </c>
      <c r="AM250" s="15">
        <f t="shared" si="1067"/>
        <v>2.0264792190082703E-2</v>
      </c>
      <c r="AN250" s="15">
        <f t="shared" si="1068"/>
        <v>0.10000000000000009</v>
      </c>
      <c r="AO250" s="15">
        <f t="shared" si="1069"/>
        <v>8.6731828612045092E-2</v>
      </c>
      <c r="AP250" s="15">
        <f t="shared" si="1070"/>
        <v>2084</v>
      </c>
      <c r="AQ250" s="15">
        <f t="shared" si="1071"/>
        <v>1218.7142857142862</v>
      </c>
      <c r="AR250" s="15">
        <f t="shared" si="1072"/>
        <v>719.57142857142753</v>
      </c>
      <c r="AS250" s="15">
        <f t="shared" si="1073"/>
        <v>1445.1450387065379</v>
      </c>
    </row>
    <row r="251" spans="1:45" x14ac:dyDescent="0.4">
      <c r="A251" s="10">
        <v>44141</v>
      </c>
      <c r="B251" s="30">
        <v>249</v>
      </c>
      <c r="C251" s="11" t="str">
        <f t="shared" si="1052"/>
        <v>Freitag</v>
      </c>
      <c r="D251">
        <v>15808</v>
      </c>
      <c r="E251">
        <v>14700</v>
      </c>
      <c r="F251">
        <v>17024</v>
      </c>
      <c r="G251">
        <v>17379</v>
      </c>
      <c r="H251">
        <v>16295</v>
      </c>
      <c r="I251">
        <v>18444</v>
      </c>
      <c r="J251">
        <v>0.98</v>
      </c>
      <c r="K251">
        <v>0.95</v>
      </c>
      <c r="L251">
        <v>1.01</v>
      </c>
      <c r="M251">
        <v>0.98</v>
      </c>
      <c r="N251">
        <v>0.97</v>
      </c>
      <c r="O251">
        <v>1</v>
      </c>
      <c r="P251" s="12">
        <f t="shared" ref="P251:P257" si="1074">AVERAGE(D245:D251)</f>
        <v>17587.857142857141</v>
      </c>
      <c r="Q251" s="15">
        <f t="shared" ref="Q251:Q257" si="1075">P252/P248</f>
        <v>0.98153967007069909</v>
      </c>
      <c r="R251" s="4">
        <f t="shared" ref="R251:R257" si="1076">W248</f>
        <v>23399</v>
      </c>
      <c r="S251" s="4">
        <f t="shared" ref="S251:S257" si="1077">AVERAGE(D248:D251)</f>
        <v>17378.5</v>
      </c>
      <c r="T251" s="7">
        <f t="shared" ref="T251:T257" si="1078">S251/S247</f>
        <v>0.98201647195106445</v>
      </c>
      <c r="U251" s="5">
        <v>44145</v>
      </c>
      <c r="V251" s="9" t="str">
        <f t="shared" si="1053"/>
        <v>Dienstag</v>
      </c>
      <c r="W251" s="12">
        <v>15332</v>
      </c>
      <c r="X251" s="15">
        <v>0.88</v>
      </c>
      <c r="Y251" s="15">
        <v>0.92</v>
      </c>
      <c r="Z251" s="4">
        <f t="shared" si="1054"/>
        <v>16975.142857142859</v>
      </c>
      <c r="AA251" s="8">
        <f t="shared" si="1055"/>
        <v>0.95447936831789748</v>
      </c>
      <c r="AB251" s="4">
        <f t="shared" si="1056"/>
        <v>17482.985632602358</v>
      </c>
      <c r="AC251" s="8">
        <f t="shared" si="1057"/>
        <v>0.98303438288270428</v>
      </c>
      <c r="AD251" s="4">
        <f t="shared" si="1058"/>
        <v>18858</v>
      </c>
      <c r="AE251" s="8">
        <f t="shared" si="1059"/>
        <v>1.0407202718363935</v>
      </c>
      <c r="AF251" s="4">
        <f t="shared" si="1060"/>
        <v>19051.364801068685</v>
      </c>
      <c r="AG251" s="8">
        <f t="shared" si="1061"/>
        <v>1.0513915343420563</v>
      </c>
      <c r="AH251" s="38"/>
      <c r="AI251" s="37"/>
      <c r="AJ251" s="15">
        <f t="shared" si="1064"/>
        <v>0</v>
      </c>
      <c r="AK251" s="15">
        <f t="shared" ref="AK251:AK254" si="1079">ABS(M251-$M251)</f>
        <v>0</v>
      </c>
      <c r="AL251" s="15">
        <f t="shared" si="1066"/>
        <v>2.5520631682102501E-2</v>
      </c>
      <c r="AM251" s="15">
        <f t="shared" si="1067"/>
        <v>3.0343828827043007E-3</v>
      </c>
      <c r="AN251" s="15">
        <f t="shared" si="1068"/>
        <v>9.9999999999999978E-2</v>
      </c>
      <c r="AO251" s="15">
        <f t="shared" si="1069"/>
        <v>7.1391534342056362E-2</v>
      </c>
      <c r="AP251" s="15">
        <f t="shared" si="1070"/>
        <v>1571</v>
      </c>
      <c r="AQ251" s="15">
        <f t="shared" si="1071"/>
        <v>1779.8571428571413</v>
      </c>
      <c r="AR251" s="15">
        <f t="shared" si="1072"/>
        <v>1167.1428571428587</v>
      </c>
      <c r="AS251" s="15">
        <f t="shared" si="1073"/>
        <v>1674.9856326023582</v>
      </c>
    </row>
    <row r="252" spans="1:45" x14ac:dyDescent="0.4">
      <c r="A252" s="10">
        <v>44142</v>
      </c>
      <c r="B252" s="30">
        <v>250</v>
      </c>
      <c r="C252" s="11" t="str">
        <f t="shared" si="1052"/>
        <v>Samstag</v>
      </c>
      <c r="D252">
        <v>15185</v>
      </c>
      <c r="E252">
        <v>13981</v>
      </c>
      <c r="F252">
        <v>16657</v>
      </c>
      <c r="G252">
        <v>16411</v>
      </c>
      <c r="H252">
        <v>15266</v>
      </c>
      <c r="I252">
        <v>17602</v>
      </c>
      <c r="J252">
        <v>0.9</v>
      </c>
      <c r="K252">
        <v>0.87</v>
      </c>
      <c r="L252">
        <v>0.94</v>
      </c>
      <c r="M252">
        <v>0.97</v>
      </c>
      <c r="N252">
        <v>0.95</v>
      </c>
      <c r="O252">
        <v>0.99</v>
      </c>
      <c r="P252" s="12">
        <f t="shared" si="1074"/>
        <v>17493</v>
      </c>
      <c r="Q252" s="15">
        <f t="shared" si="1075"/>
        <v>0.96956657611961816</v>
      </c>
      <c r="R252" s="4">
        <f t="shared" si="1076"/>
        <v>16017</v>
      </c>
      <c r="S252" s="4">
        <f t="shared" si="1077"/>
        <v>16410.75</v>
      </c>
      <c r="T252" s="7">
        <f t="shared" si="1078"/>
        <v>0.90346422230480206</v>
      </c>
      <c r="U252" s="5">
        <v>44146</v>
      </c>
      <c r="V252" s="9" t="str">
        <f t="shared" si="1053"/>
        <v>Mittwoch</v>
      </c>
      <c r="W252" s="12">
        <v>18487</v>
      </c>
      <c r="X252" s="15">
        <v>0.77</v>
      </c>
      <c r="Y252" s="15">
        <v>0.89</v>
      </c>
      <c r="Z252" s="4">
        <f t="shared" si="1054"/>
        <v>16868.857142857141</v>
      </c>
      <c r="AA252" s="8">
        <f t="shared" si="1055"/>
        <v>0.95911952239775822</v>
      </c>
      <c r="AB252" s="4">
        <f t="shared" si="1056"/>
        <v>17232.64413182416</v>
      </c>
      <c r="AC252" s="8">
        <f t="shared" si="1057"/>
        <v>0.97980350828712282</v>
      </c>
      <c r="AD252" s="4">
        <f t="shared" si="1058"/>
        <v>18724</v>
      </c>
      <c r="AE252" s="8">
        <f t="shared" si="1059"/>
        <v>1.0334881447078954</v>
      </c>
      <c r="AF252" s="4">
        <f t="shared" si="1060"/>
        <v>18878.209932232287</v>
      </c>
      <c r="AG252" s="8">
        <f t="shared" si="1061"/>
        <v>1.0419999016379464</v>
      </c>
      <c r="AH252" s="38"/>
      <c r="AI252" s="37"/>
      <c r="AJ252" s="15">
        <f t="shared" si="1064"/>
        <v>6.9999999999999951E-2</v>
      </c>
      <c r="AK252" s="15">
        <f t="shared" si="1079"/>
        <v>0</v>
      </c>
      <c r="AL252" s="15">
        <f t="shared" si="1066"/>
        <v>1.0880477602241756E-2</v>
      </c>
      <c r="AM252" s="15">
        <f t="shared" si="1067"/>
        <v>9.8035082871228418E-3</v>
      </c>
      <c r="AN252" s="15">
        <f t="shared" si="1068"/>
        <v>0.19999999999999996</v>
      </c>
      <c r="AO252" s="15">
        <f t="shared" si="1069"/>
        <v>7.1999901637946451E-2</v>
      </c>
      <c r="AP252" s="15">
        <f t="shared" si="1070"/>
        <v>1226</v>
      </c>
      <c r="AQ252" s="15">
        <f t="shared" si="1071"/>
        <v>2308</v>
      </c>
      <c r="AR252" s="15">
        <f t="shared" si="1072"/>
        <v>1683.8571428571413</v>
      </c>
      <c r="AS252" s="15">
        <f t="shared" si="1073"/>
        <v>2047.6441318241596</v>
      </c>
    </row>
    <row r="253" spans="1:45" x14ac:dyDescent="0.4">
      <c r="A253" s="10">
        <v>44143</v>
      </c>
      <c r="B253" s="30">
        <v>251</v>
      </c>
      <c r="C253" s="11" t="str">
        <f t="shared" si="1052"/>
        <v>Sonntag</v>
      </c>
      <c r="D253">
        <v>15407</v>
      </c>
      <c r="E253">
        <v>13538</v>
      </c>
      <c r="F253">
        <v>17111</v>
      </c>
      <c r="G253">
        <v>15742</v>
      </c>
      <c r="H253">
        <v>14380</v>
      </c>
      <c r="I253">
        <v>17097</v>
      </c>
      <c r="J253">
        <v>0.84</v>
      </c>
      <c r="K253">
        <v>0.8</v>
      </c>
      <c r="L253">
        <v>0.88</v>
      </c>
      <c r="M253">
        <v>0.95</v>
      </c>
      <c r="N253">
        <v>0.93</v>
      </c>
      <c r="O253">
        <v>0.99</v>
      </c>
      <c r="P253" s="12">
        <f t="shared" si="1074"/>
        <v>17285.571428571428</v>
      </c>
      <c r="Q253" s="15">
        <f t="shared" si="1075"/>
        <v>0.95447936831789748</v>
      </c>
      <c r="R253" s="4">
        <f t="shared" si="1076"/>
        <v>13363</v>
      </c>
      <c r="S253" s="4">
        <f t="shared" si="1077"/>
        <v>15741.5</v>
      </c>
      <c r="T253" s="7">
        <f t="shared" si="1078"/>
        <v>0.84075735726112266</v>
      </c>
      <c r="U253" s="5">
        <v>44147</v>
      </c>
      <c r="V253" s="9" t="str">
        <f t="shared" si="1053"/>
        <v>Donnerstag</v>
      </c>
      <c r="W253" s="12">
        <v>21866</v>
      </c>
      <c r="X253" s="15">
        <v>0.79</v>
      </c>
      <c r="Y253" s="15">
        <v>0.93</v>
      </c>
      <c r="Z253" s="4">
        <f t="shared" si="1054"/>
        <v>16780.285714285714</v>
      </c>
      <c r="AA253" s="8">
        <f t="shared" si="1055"/>
        <v>0.95925717225665774</v>
      </c>
      <c r="AB253" s="4">
        <f t="shared" si="1056"/>
        <v>16849.08765081791</v>
      </c>
      <c r="AC253" s="8">
        <f t="shared" si="1057"/>
        <v>0.96319028473205914</v>
      </c>
      <c r="AD253" s="4">
        <f t="shared" si="1058"/>
        <v>18856.857142857141</v>
      </c>
      <c r="AE253" s="8">
        <f t="shared" si="1059"/>
        <v>1.0304776179992816</v>
      </c>
      <c r="AF253" s="4">
        <f t="shared" si="1060"/>
        <v>19107.171124327397</v>
      </c>
      <c r="AG253" s="8">
        <f t="shared" si="1061"/>
        <v>1.0441566183450572</v>
      </c>
      <c r="AH253" s="38"/>
      <c r="AI253" s="37"/>
      <c r="AJ253" s="15">
        <f t="shared" si="1064"/>
        <v>0.10999999999999999</v>
      </c>
      <c r="AK253" s="15">
        <f>ABS(M253-$M253)</f>
        <v>0</v>
      </c>
      <c r="AL253" s="15">
        <f t="shared" si="1066"/>
        <v>9.2571722566577863E-3</v>
      </c>
      <c r="AM253" s="15">
        <f t="shared" si="1067"/>
        <v>1.3190284732059188E-2</v>
      </c>
      <c r="AN253" s="15">
        <f t="shared" si="1068"/>
        <v>0.15999999999999992</v>
      </c>
      <c r="AO253" s="15">
        <f t="shared" si="1069"/>
        <v>9.4156618345057286E-2</v>
      </c>
      <c r="AP253" s="15">
        <f t="shared" si="1070"/>
        <v>335</v>
      </c>
      <c r="AQ253" s="15">
        <f t="shared" si="1071"/>
        <v>1878.5714285714275</v>
      </c>
      <c r="AR253" s="15">
        <f t="shared" si="1072"/>
        <v>1373.2857142857138</v>
      </c>
      <c r="AS253" s="15">
        <f t="shared" si="1073"/>
        <v>1442.0876508179099</v>
      </c>
    </row>
    <row r="254" spans="1:45" x14ac:dyDescent="0.4">
      <c r="A254" s="10">
        <v>44144</v>
      </c>
      <c r="B254" s="30">
        <v>252</v>
      </c>
      <c r="C254" s="11" t="str">
        <f t="shared" si="1052"/>
        <v>Montag</v>
      </c>
      <c r="D254">
        <v>18720</v>
      </c>
      <c r="E254">
        <v>16443</v>
      </c>
      <c r="F254">
        <v>21206</v>
      </c>
      <c r="G254">
        <v>16280</v>
      </c>
      <c r="H254">
        <v>14666</v>
      </c>
      <c r="I254">
        <v>17999</v>
      </c>
      <c r="J254">
        <v>0.87</v>
      </c>
      <c r="K254">
        <v>0.83</v>
      </c>
      <c r="L254">
        <v>0.93</v>
      </c>
      <c r="M254">
        <v>0.96</v>
      </c>
      <c r="N254">
        <v>0.92</v>
      </c>
      <c r="O254">
        <v>1</v>
      </c>
      <c r="P254" s="12">
        <f t="shared" si="1074"/>
        <v>16975.142857142859</v>
      </c>
      <c r="Q254" s="15">
        <f t="shared" si="1075"/>
        <v>0.95911952239775822</v>
      </c>
      <c r="R254" s="4">
        <f t="shared" si="1076"/>
        <v>15332</v>
      </c>
      <c r="S254" s="4">
        <f t="shared" si="1077"/>
        <v>16280</v>
      </c>
      <c r="T254" s="7">
        <f t="shared" si="1078"/>
        <v>0.87293395353825121</v>
      </c>
      <c r="U254" s="5">
        <v>44148</v>
      </c>
      <c r="V254" s="9" t="str">
        <f t="shared" si="1053"/>
        <v>Freitag</v>
      </c>
      <c r="W254" s="12">
        <v>23542</v>
      </c>
      <c r="X254" s="15">
        <v>0.92</v>
      </c>
      <c r="Y254" s="15">
        <v>0.99</v>
      </c>
      <c r="Z254" s="4">
        <f t="shared" si="1054"/>
        <v>16794.428571428572</v>
      </c>
      <c r="AA254" s="8">
        <f t="shared" si="1055"/>
        <v>0.97158654203753758</v>
      </c>
      <c r="AB254" s="4">
        <f t="shared" si="1056"/>
        <v>16374.43328171107</v>
      </c>
      <c r="AC254" s="8">
        <f t="shared" si="1057"/>
        <v>0.94728909306669884</v>
      </c>
      <c r="AD254" s="4">
        <f t="shared" si="1058"/>
        <v>18494.142857142859</v>
      </c>
      <c r="AE254" s="8">
        <f t="shared" si="1059"/>
        <v>0.99606832345925977</v>
      </c>
      <c r="AF254" s="4">
        <f t="shared" si="1060"/>
        <v>19403.470845044892</v>
      </c>
      <c r="AG254" s="8">
        <f t="shared" si="1061"/>
        <v>1.04504344014245</v>
      </c>
      <c r="AH254" s="38"/>
      <c r="AI254" s="37"/>
      <c r="AJ254" s="15">
        <f t="shared" si="1064"/>
        <v>8.9999999999999969E-2</v>
      </c>
      <c r="AK254" s="15">
        <f t="shared" ref="AK254" si="1080">ABS(M254-$M254)</f>
        <v>0</v>
      </c>
      <c r="AL254" s="15">
        <f t="shared" si="1066"/>
        <v>1.1586542037537617E-2</v>
      </c>
      <c r="AM254" s="15">
        <f t="shared" si="1067"/>
        <v>1.2710906933301125E-2</v>
      </c>
      <c r="AN254" s="15">
        <f t="shared" si="1068"/>
        <v>3.9999999999999925E-2</v>
      </c>
      <c r="AO254" s="15">
        <f t="shared" si="1069"/>
        <v>8.5043440142450022E-2</v>
      </c>
      <c r="AP254" s="15">
        <f t="shared" si="1070"/>
        <v>2440</v>
      </c>
      <c r="AQ254" s="15">
        <f t="shared" si="1071"/>
        <v>1744.8571428571413</v>
      </c>
      <c r="AR254" s="15">
        <f t="shared" si="1072"/>
        <v>1925.5714285714275</v>
      </c>
      <c r="AS254" s="15">
        <f t="shared" si="1073"/>
        <v>2345.5667182889301</v>
      </c>
    </row>
    <row r="255" spans="1:45" x14ac:dyDescent="0.4">
      <c r="A255" s="10">
        <v>44145</v>
      </c>
      <c r="B255" s="30">
        <v>253</v>
      </c>
      <c r="C255" s="11" t="str">
        <f t="shared" si="1052"/>
        <v>Dienstag</v>
      </c>
      <c r="D255">
        <v>18312</v>
      </c>
      <c r="E255">
        <v>15768</v>
      </c>
      <c r="F255">
        <v>21469</v>
      </c>
      <c r="G255">
        <v>16906</v>
      </c>
      <c r="H255">
        <v>14933</v>
      </c>
      <c r="I255">
        <v>19111</v>
      </c>
      <c r="J255">
        <v>0.97</v>
      </c>
      <c r="K255">
        <v>0.91</v>
      </c>
      <c r="L255">
        <v>1.05</v>
      </c>
      <c r="M255">
        <v>0.96</v>
      </c>
      <c r="N255">
        <v>0.91</v>
      </c>
      <c r="O255">
        <v>1</v>
      </c>
      <c r="P255" s="12">
        <f t="shared" si="1074"/>
        <v>16868.857142857141</v>
      </c>
      <c r="Q255" s="15">
        <f t="shared" si="1075"/>
        <v>0.95925717225665774</v>
      </c>
      <c r="R255" s="4">
        <f t="shared" si="1076"/>
        <v>18487</v>
      </c>
      <c r="S255" s="4">
        <f t="shared" si="1077"/>
        <v>16906</v>
      </c>
      <c r="T255" s="7">
        <f t="shared" si="1078"/>
        <v>0.97281123226975863</v>
      </c>
      <c r="U255" s="5">
        <v>44149</v>
      </c>
      <c r="V255" s="9" t="str">
        <f t="shared" si="1053"/>
        <v>Samstag</v>
      </c>
      <c r="W255" s="12">
        <v>22461</v>
      </c>
      <c r="X255" s="15">
        <v>1.1100000000000001</v>
      </c>
      <c r="Y255" s="15">
        <v>1.05</v>
      </c>
      <c r="Z255" s="4">
        <f t="shared" si="1054"/>
        <v>16847</v>
      </c>
      <c r="AA255" s="8">
        <f t="shared" si="1055"/>
        <v>0.9924511470553582</v>
      </c>
      <c r="AB255" s="4">
        <f t="shared" si="1056"/>
        <v>16361.103211405249</v>
      </c>
      <c r="AC255" s="8">
        <f t="shared" si="1057"/>
        <v>0.96382712941474702</v>
      </c>
      <c r="AD255" s="4">
        <f t="shared" si="1058"/>
        <v>18363.714285714286</v>
      </c>
      <c r="AE255" s="8">
        <f t="shared" si="1059"/>
        <v>0.97378907019377914</v>
      </c>
      <c r="AF255" s="4">
        <f t="shared" si="1060"/>
        <v>19103.018360702965</v>
      </c>
      <c r="AG255" s="8">
        <f t="shared" si="1061"/>
        <v>1.0129928073339147</v>
      </c>
      <c r="AH255" s="38"/>
      <c r="AI255" s="37"/>
      <c r="AJ255" s="15">
        <f t="shared" si="1064"/>
        <v>1.0000000000000009E-2</v>
      </c>
      <c r="AK255" s="15">
        <f>ABS(M255-$M255)</f>
        <v>0</v>
      </c>
      <c r="AL255" s="15">
        <f t="shared" si="1066"/>
        <v>3.2451147055358232E-2</v>
      </c>
      <c r="AM255" s="15">
        <f t="shared" si="1067"/>
        <v>3.8271294147470547E-3</v>
      </c>
      <c r="AN255" s="15">
        <f t="shared" si="1068"/>
        <v>0.15000000000000013</v>
      </c>
      <c r="AO255" s="15">
        <f t="shared" si="1069"/>
        <v>5.299280733391476E-2</v>
      </c>
      <c r="AP255" s="15">
        <f t="shared" si="1070"/>
        <v>1406</v>
      </c>
      <c r="AQ255" s="15">
        <f t="shared" si="1071"/>
        <v>1443.1428571428587</v>
      </c>
      <c r="AR255" s="15">
        <f t="shared" si="1072"/>
        <v>1465</v>
      </c>
      <c r="AS255" s="15">
        <f t="shared" si="1073"/>
        <v>1950.8967885947513</v>
      </c>
    </row>
    <row r="256" spans="1:45" x14ac:dyDescent="0.4">
      <c r="A256" s="10">
        <v>44146</v>
      </c>
      <c r="B256" s="30">
        <v>254</v>
      </c>
      <c r="C256" s="11" t="str">
        <f t="shared" si="1052"/>
        <v>Mittwoch</v>
      </c>
      <c r="D256">
        <v>17464</v>
      </c>
      <c r="E256">
        <v>14160</v>
      </c>
      <c r="F256">
        <v>20398</v>
      </c>
      <c r="G256">
        <v>17476</v>
      </c>
      <c r="H256">
        <v>14977</v>
      </c>
      <c r="I256">
        <v>20046</v>
      </c>
      <c r="J256">
        <v>1.07</v>
      </c>
      <c r="K256">
        <v>0.98</v>
      </c>
      <c r="L256">
        <v>1.1599999999999999</v>
      </c>
      <c r="M256">
        <v>0.97</v>
      </c>
      <c r="N256">
        <v>0.92</v>
      </c>
      <c r="O256">
        <v>1.02</v>
      </c>
      <c r="P256" s="12">
        <f t="shared" si="1074"/>
        <v>16780.285714285714</v>
      </c>
      <c r="Q256" s="15">
        <f t="shared" si="1075"/>
        <v>0.97158654203753758</v>
      </c>
      <c r="R256" s="4">
        <f t="shared" si="1076"/>
        <v>21866</v>
      </c>
      <c r="S256" s="4">
        <f t="shared" si="1077"/>
        <v>17475.75</v>
      </c>
      <c r="T256" s="7">
        <f t="shared" si="1078"/>
        <v>1.064896485535396</v>
      </c>
      <c r="U256" s="5">
        <v>44150</v>
      </c>
      <c r="V256" s="9" t="str">
        <f t="shared" si="1053"/>
        <v>Sonntag</v>
      </c>
      <c r="W256" s="12">
        <v>16947</v>
      </c>
      <c r="X256" s="15">
        <v>1.19</v>
      </c>
      <c r="Y256" s="15">
        <v>1.03</v>
      </c>
      <c r="Z256" s="4">
        <f t="shared" si="1054"/>
        <v>16646.571428571428</v>
      </c>
      <c r="AA256" s="8">
        <f t="shared" si="1055"/>
        <v>0.98682271641740493</v>
      </c>
      <c r="AB256" s="4">
        <f t="shared" si="1056"/>
        <v>16303.290404470275</v>
      </c>
      <c r="AC256" s="8">
        <f t="shared" si="1057"/>
        <v>0.96647272938544349</v>
      </c>
      <c r="AD256" s="4">
        <f t="shared" si="1058"/>
        <v>18231.428571428572</v>
      </c>
      <c r="AE256" s="8">
        <f t="shared" si="1059"/>
        <v>0.9736930448316905</v>
      </c>
      <c r="AF256" s="4">
        <f t="shared" si="1060"/>
        <v>19220.45429811937</v>
      </c>
      <c r="AG256" s="8">
        <f t="shared" si="1061"/>
        <v>1.0265143291027221</v>
      </c>
      <c r="AH256" s="38"/>
      <c r="AI256" s="37"/>
      <c r="AJ256" s="15">
        <f t="shared" si="1064"/>
        <v>0.10000000000000009</v>
      </c>
      <c r="AK256" s="15">
        <f t="shared" ref="AK256:AK259" si="1081">ABS(M256-$M256)</f>
        <v>0</v>
      </c>
      <c r="AL256" s="15">
        <f t="shared" si="1066"/>
        <v>1.6822716417404959E-2</v>
      </c>
      <c r="AM256" s="15">
        <f t="shared" si="1067"/>
        <v>3.527270614556488E-3</v>
      </c>
      <c r="AN256" s="15">
        <f t="shared" si="1068"/>
        <v>0.21999999999999997</v>
      </c>
      <c r="AO256" s="15">
        <f t="shared" si="1069"/>
        <v>5.6514329102722138E-2</v>
      </c>
      <c r="AP256" s="15">
        <f t="shared" si="1070"/>
        <v>12</v>
      </c>
      <c r="AQ256" s="15">
        <f t="shared" si="1071"/>
        <v>683.71428571428623</v>
      </c>
      <c r="AR256" s="15">
        <f t="shared" si="1072"/>
        <v>817.42857142857247</v>
      </c>
      <c r="AS256" s="15">
        <f t="shared" si="1073"/>
        <v>1160.7095955297245</v>
      </c>
    </row>
    <row r="257" spans="1:45" x14ac:dyDescent="0.4">
      <c r="A257" s="10">
        <v>44147</v>
      </c>
      <c r="B257" s="30">
        <v>255</v>
      </c>
      <c r="C257" s="11" t="str">
        <f t="shared" si="1052"/>
        <v>Donnerstag</v>
      </c>
      <c r="D257">
        <v>16665</v>
      </c>
      <c r="E257">
        <v>12790</v>
      </c>
      <c r="F257">
        <v>20076</v>
      </c>
      <c r="G257">
        <v>17790</v>
      </c>
      <c r="H257">
        <v>14790</v>
      </c>
      <c r="I257">
        <v>20787</v>
      </c>
      <c r="J257">
        <v>1.1299999999999999</v>
      </c>
      <c r="K257">
        <v>1.03</v>
      </c>
      <c r="L257">
        <v>1.24</v>
      </c>
      <c r="M257">
        <v>0.99</v>
      </c>
      <c r="N257">
        <v>0.93</v>
      </c>
      <c r="O257">
        <v>1.05</v>
      </c>
      <c r="P257" s="12">
        <f t="shared" ref="P257:P260" si="1082">AVERAGE(D251:D257)</f>
        <v>16794.428571428572</v>
      </c>
      <c r="Q257" s="15">
        <f t="shared" ref="Q257:Q260" si="1083">P258/P254</f>
        <v>0.9924511470553582</v>
      </c>
      <c r="R257" s="4">
        <f t="shared" ref="R257:R260" si="1084">W254</f>
        <v>23542</v>
      </c>
      <c r="S257" s="4">
        <f t="shared" ref="S257:S260" si="1085">AVERAGE(D254:D257)</f>
        <v>17790.25</v>
      </c>
      <c r="T257" s="7">
        <f t="shared" ref="T257:T260" si="1086">S257/S253</f>
        <v>1.1301496045484865</v>
      </c>
      <c r="U257" s="5">
        <v>44151</v>
      </c>
      <c r="V257" s="9" t="str">
        <f t="shared" si="1053"/>
        <v>Montag</v>
      </c>
      <c r="W257" s="12">
        <v>10824</v>
      </c>
      <c r="X257" s="15">
        <v>1.1200000000000001</v>
      </c>
      <c r="Y257" s="15">
        <v>0.97</v>
      </c>
      <c r="Z257" s="4">
        <f t="shared" si="1054"/>
        <v>16606.142857142859</v>
      </c>
      <c r="AA257" s="8">
        <f t="shared" si="1055"/>
        <v>0.98962217568234845</v>
      </c>
      <c r="AB257" s="4">
        <f t="shared" si="1056"/>
        <v>16468.35271118295</v>
      </c>
      <c r="AC257" s="8">
        <f t="shared" si="1057"/>
        <v>0.98141074541792794</v>
      </c>
      <c r="AD257" s="4">
        <f t="shared" si="1058"/>
        <v>18337.571428571428</v>
      </c>
      <c r="AE257" s="8">
        <f t="shared" si="1059"/>
        <v>0.97246170396521159</v>
      </c>
      <c r="AF257" s="4">
        <f t="shared" si="1060"/>
        <v>18439.489729998404</v>
      </c>
      <c r="AG257" s="8">
        <f t="shared" si="1061"/>
        <v>0.9778665442657376</v>
      </c>
      <c r="AH257" s="38"/>
      <c r="AI257" s="37"/>
      <c r="AJ257" s="15">
        <f t="shared" si="1064"/>
        <v>0.1399999999999999</v>
      </c>
      <c r="AK257" s="15">
        <f t="shared" si="1081"/>
        <v>0</v>
      </c>
      <c r="AL257" s="15">
        <f t="shared" si="1066"/>
        <v>3.7782431765154278E-4</v>
      </c>
      <c r="AM257" s="15">
        <f t="shared" si="1067"/>
        <v>8.5892545820720478E-3</v>
      </c>
      <c r="AN257" s="15">
        <f t="shared" si="1068"/>
        <v>0.13000000000000012</v>
      </c>
      <c r="AO257" s="15">
        <f t="shared" si="1069"/>
        <v>1.2133455734262388E-2</v>
      </c>
      <c r="AP257" s="15">
        <f t="shared" si="1070"/>
        <v>1125</v>
      </c>
      <c r="AQ257" s="15">
        <f t="shared" si="1071"/>
        <v>129.42857142857247</v>
      </c>
      <c r="AR257" s="15">
        <f t="shared" si="1072"/>
        <v>58.857142857141298</v>
      </c>
      <c r="AS257" s="15">
        <f t="shared" si="1073"/>
        <v>196.64728881705014</v>
      </c>
    </row>
    <row r="258" spans="1:45" x14ac:dyDescent="0.4">
      <c r="A258" s="10">
        <v>44148</v>
      </c>
      <c r="B258" s="30">
        <v>256</v>
      </c>
      <c r="C258" s="11" t="str">
        <f t="shared" si="1052"/>
        <v>Freitag</v>
      </c>
      <c r="D258">
        <v>16176</v>
      </c>
      <c r="E258">
        <v>12363</v>
      </c>
      <c r="F258">
        <v>20501</v>
      </c>
      <c r="G258">
        <v>17154</v>
      </c>
      <c r="H258">
        <v>13770</v>
      </c>
      <c r="I258">
        <v>20611</v>
      </c>
      <c r="J258">
        <v>1.05</v>
      </c>
      <c r="K258">
        <v>0.93</v>
      </c>
      <c r="L258">
        <v>1.2</v>
      </c>
      <c r="M258">
        <v>0.99</v>
      </c>
      <c r="N258">
        <v>0.92</v>
      </c>
      <c r="O258">
        <v>1.06</v>
      </c>
      <c r="P258" s="12">
        <f t="shared" si="1082"/>
        <v>16847</v>
      </c>
      <c r="Q258" s="15">
        <f t="shared" si="1083"/>
        <v>0.98682271641740493</v>
      </c>
      <c r="R258" s="4">
        <f t="shared" si="1084"/>
        <v>22461</v>
      </c>
      <c r="S258" s="4">
        <f t="shared" si="1085"/>
        <v>17154.25</v>
      </c>
      <c r="T258" s="7">
        <f t="shared" si="1086"/>
        <v>1.0537008599508599</v>
      </c>
      <c r="U258" s="5">
        <v>44152</v>
      </c>
      <c r="V258" s="9" t="str">
        <f t="shared" si="1053"/>
        <v>Dienstag</v>
      </c>
      <c r="W258" s="12">
        <v>14419</v>
      </c>
      <c r="X258" s="15">
        <v>1</v>
      </c>
      <c r="Y258" s="15">
        <v>0.97</v>
      </c>
      <c r="Z258" s="33"/>
      <c r="AA258" s="34"/>
      <c r="AB258" s="4">
        <f t="shared" si="1056"/>
        <v>16754.201349505533</v>
      </c>
      <c r="AC258" s="8">
        <f t="shared" si="1057"/>
        <v>0.99760472815422396</v>
      </c>
      <c r="AD258" s="38"/>
      <c r="AE258" s="38"/>
      <c r="AF258" s="4">
        <f t="shared" si="1060"/>
        <v>17949.151823346332</v>
      </c>
      <c r="AG258" s="8">
        <f t="shared" si="1061"/>
        <v>0.97053169546670615</v>
      </c>
      <c r="AH258" s="38"/>
      <c r="AI258" s="37"/>
      <c r="AJ258" s="15">
        <f t="shared" si="1064"/>
        <v>6.0000000000000053E-2</v>
      </c>
      <c r="AK258" s="15">
        <f>ABS(M258-$M258)</f>
        <v>0</v>
      </c>
      <c r="AL258" s="32"/>
      <c r="AM258" s="15">
        <f t="shared" si="1067"/>
        <v>7.604728154223972E-3</v>
      </c>
      <c r="AN258" s="15">
        <f t="shared" si="1068"/>
        <v>1.0000000000000009E-2</v>
      </c>
      <c r="AO258" s="15">
        <f t="shared" si="1069"/>
        <v>1.9468304533293845E-2</v>
      </c>
      <c r="AP258" s="15">
        <f t="shared" si="1070"/>
        <v>978</v>
      </c>
      <c r="AQ258" s="15">
        <f t="shared" si="1071"/>
        <v>671</v>
      </c>
      <c r="AR258" s="32"/>
      <c r="AS258" s="15">
        <f t="shared" si="1073"/>
        <v>578.20134950553256</v>
      </c>
    </row>
    <row r="259" spans="1:45" x14ac:dyDescent="0.4">
      <c r="A259" s="10">
        <v>44149</v>
      </c>
      <c r="B259" s="30">
        <v>257</v>
      </c>
      <c r="C259" s="11" t="str">
        <f t="shared" si="1052"/>
        <v>Samstag</v>
      </c>
      <c r="D259">
        <v>13782</v>
      </c>
      <c r="E259">
        <v>8583</v>
      </c>
      <c r="F259">
        <v>18711</v>
      </c>
      <c r="G259">
        <v>16022</v>
      </c>
      <c r="H259">
        <v>11974</v>
      </c>
      <c r="I259">
        <v>19921</v>
      </c>
      <c r="J259">
        <v>0.95</v>
      </c>
      <c r="K259">
        <v>0.82</v>
      </c>
      <c r="L259">
        <v>1.08</v>
      </c>
      <c r="M259">
        <v>0.99</v>
      </c>
      <c r="N259">
        <v>0.91</v>
      </c>
      <c r="O259">
        <v>1.06</v>
      </c>
      <c r="P259" s="12">
        <f t="shared" si="1082"/>
        <v>16646.571428571428</v>
      </c>
      <c r="Q259" s="15">
        <f t="shared" si="1083"/>
        <v>0.98962217568234845</v>
      </c>
      <c r="R259" s="4">
        <f t="shared" si="1084"/>
        <v>16947</v>
      </c>
      <c r="S259" s="4">
        <f t="shared" si="1085"/>
        <v>16021.75</v>
      </c>
      <c r="T259" s="7">
        <f t="shared" si="1086"/>
        <v>0.94769608423045071</v>
      </c>
      <c r="U259" s="5">
        <v>44153</v>
      </c>
      <c r="V259" s="9" t="str">
        <f t="shared" si="1053"/>
        <v>Mittwoch</v>
      </c>
      <c r="W259" s="12">
        <v>17561</v>
      </c>
      <c r="X259" s="15">
        <v>0.88</v>
      </c>
      <c r="Y259" s="15">
        <v>0.95</v>
      </c>
      <c r="Z259" s="33"/>
      <c r="AA259" s="34"/>
      <c r="AB259" s="4">
        <f t="shared" si="1056"/>
        <v>16474.675121718559</v>
      </c>
      <c r="AC259" s="8">
        <f t="shared" si="1057"/>
        <v>0.97789963327112006</v>
      </c>
      <c r="AD259" s="38"/>
      <c r="AE259" s="38"/>
      <c r="AF259" s="4">
        <f t="shared" si="1060"/>
        <v>17789.484976892414</v>
      </c>
      <c r="AG259" s="8">
        <f t="shared" si="1061"/>
        <v>0.9687302198298422</v>
      </c>
      <c r="AH259" s="38"/>
      <c r="AI259" s="37"/>
      <c r="AJ259" s="15">
        <f t="shared" si="1064"/>
        <v>4.0000000000000036E-2</v>
      </c>
      <c r="AK259" s="15">
        <f>ABS(M259-$M259)</f>
        <v>0</v>
      </c>
      <c r="AL259" s="32"/>
      <c r="AM259" s="15">
        <f t="shared" si="1067"/>
        <v>1.210036672887993E-2</v>
      </c>
      <c r="AN259" s="15">
        <f t="shared" si="1068"/>
        <v>0.10999999999999999</v>
      </c>
      <c r="AO259" s="15">
        <f t="shared" si="1069"/>
        <v>2.1269780170157793E-2</v>
      </c>
      <c r="AP259" s="15">
        <f t="shared" si="1070"/>
        <v>2240</v>
      </c>
      <c r="AQ259" s="15">
        <f t="shared" si="1071"/>
        <v>2864.5714285714275</v>
      </c>
      <c r="AR259" s="32"/>
      <c r="AS259" s="15">
        <f t="shared" si="1073"/>
        <v>2692.6751217185592</v>
      </c>
    </row>
    <row r="260" spans="1:45" x14ac:dyDescent="0.4">
      <c r="A260" s="10">
        <v>44150</v>
      </c>
      <c r="B260" s="30">
        <v>258</v>
      </c>
      <c r="C260" s="11" t="str">
        <f t="shared" si="1052"/>
        <v>Sonntag</v>
      </c>
      <c r="D260">
        <v>15124</v>
      </c>
      <c r="E260">
        <v>8657</v>
      </c>
      <c r="F260">
        <v>20767</v>
      </c>
      <c r="G260">
        <v>15436</v>
      </c>
      <c r="H260">
        <v>10598</v>
      </c>
      <c r="I260">
        <v>20014</v>
      </c>
      <c r="J260">
        <v>0.88</v>
      </c>
      <c r="K260">
        <v>0.74</v>
      </c>
      <c r="L260">
        <v>1.06</v>
      </c>
      <c r="M260" t="s">
        <v>159</v>
      </c>
      <c r="N260" t="s">
        <v>159</v>
      </c>
      <c r="O260" t="s">
        <v>159</v>
      </c>
      <c r="P260" s="12">
        <f t="shared" si="1082"/>
        <v>16606.142857142859</v>
      </c>
      <c r="R260" s="4">
        <f t="shared" si="1084"/>
        <v>10824</v>
      </c>
      <c r="S260" s="4">
        <f t="shared" si="1085"/>
        <v>15436.75</v>
      </c>
      <c r="T260" s="7">
        <f t="shared" si="1086"/>
        <v>0.88332403473384546</v>
      </c>
      <c r="U260" s="5">
        <v>44154</v>
      </c>
      <c r="V260" s="9" t="str">
        <f t="shared" si="1053"/>
        <v>Donnerstag</v>
      </c>
      <c r="W260" s="12">
        <v>22609</v>
      </c>
      <c r="X260" s="15">
        <v>0.88</v>
      </c>
      <c r="Y260" s="15">
        <v>0.99</v>
      </c>
      <c r="Z260" s="33"/>
      <c r="AA260" s="34"/>
      <c r="AB260" s="4">
        <f t="shared" si="1056"/>
        <v>16465.306091448245</v>
      </c>
      <c r="AC260" s="8">
        <f t="shared" si="1057"/>
        <v>0.98911095069029853</v>
      </c>
      <c r="AD260" s="38"/>
      <c r="AE260" s="38"/>
      <c r="AF260" s="4">
        <f t="shared" si="1060"/>
        <v>17908.673350499117</v>
      </c>
      <c r="AG260" s="8">
        <f t="shared" si="1061"/>
        <v>0.9822967673835904</v>
      </c>
      <c r="AH260" s="38"/>
      <c r="AI260" s="37"/>
      <c r="AJ260" s="38"/>
      <c r="AK260" s="37"/>
      <c r="AL260" s="32"/>
      <c r="AM260" s="32"/>
      <c r="AN260" s="32"/>
      <c r="AO260" s="32"/>
      <c r="AP260" s="32"/>
      <c r="AQ260" s="32"/>
      <c r="AR260" s="32"/>
      <c r="AS260" s="15">
        <f t="shared" si="1073"/>
        <v>1341.3060914482448</v>
      </c>
    </row>
    <row r="261" spans="1:45" x14ac:dyDescent="0.4">
      <c r="U261" s="5"/>
      <c r="V261" s="9"/>
    </row>
    <row r="262" spans="1:45" x14ac:dyDescent="0.4">
      <c r="U262" s="5"/>
      <c r="V262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2" sqref="C2:I8"/>
    </sheetView>
  </sheetViews>
  <sheetFormatPr baseColWidth="10" defaultRowHeight="14.6" x14ac:dyDescent="0.4"/>
  <cols>
    <col min="3" max="3" width="11.07421875" style="1"/>
    <col min="4" max="9" width="11.07421875" style="2"/>
  </cols>
  <sheetData>
    <row r="1" spans="1:9" x14ac:dyDescent="0.4">
      <c r="A1" s="25" t="s">
        <v>21</v>
      </c>
      <c r="B1" s="25" t="s">
        <v>22</v>
      </c>
      <c r="C1" s="26" t="s">
        <v>25</v>
      </c>
      <c r="D1" s="27" t="s">
        <v>23</v>
      </c>
      <c r="E1" s="27" t="s">
        <v>127</v>
      </c>
      <c r="F1" s="27" t="s">
        <v>38</v>
      </c>
      <c r="G1" s="27" t="s">
        <v>39</v>
      </c>
      <c r="H1" s="27" t="s">
        <v>24</v>
      </c>
      <c r="I1" s="27" t="s">
        <v>40</v>
      </c>
    </row>
    <row r="2" spans="1:9" x14ac:dyDescent="0.4">
      <c r="A2" s="25" t="s">
        <v>14</v>
      </c>
      <c r="B2" s="25" t="s">
        <v>18</v>
      </c>
      <c r="C2" s="1">
        <f>AVERAGEIF(Nowcast_R!$C$34:$C$260,A2,Nowcast_R!$D$34:$D$260)</f>
        <v>3606.46875</v>
      </c>
      <c r="D2" s="2">
        <f>AVERAGEIF(Nowcast_R!$C$34:$C$260,$A2,Nowcast_R!$J$34:$J$260)</f>
        <v>0.94812500000000011</v>
      </c>
      <c r="E2" s="2">
        <f>AVERAGEIF(Nowcast_R!$C$34:$C$260,$A2,Nowcast_R!$M$34:$M$260)</f>
        <v>1.0446874999999998</v>
      </c>
      <c r="F2" s="2">
        <f>AVERAGEIF(Nowcast_R!$C$34:$C$260,$A2,Nowcast_R!$AA$34:$AA$260)</f>
        <v>1.0464637139384265</v>
      </c>
      <c r="G2" s="2">
        <f>AVERAGEIF(Nowcast_R!$C$34:$C$260,$A2,Nowcast_R!$AC$34:$AC$260)</f>
        <v>1.0416161592004327</v>
      </c>
      <c r="H2" s="2">
        <f>AVERAGEIF(Nowcast_R!$C$34:$C$260,$A2,Nowcast_R!$X$34:$X$260)</f>
        <v>0.96218750000000008</v>
      </c>
      <c r="I2" s="2">
        <f>AVERAGEIF(Nowcast_R!$C$34:$C$260,$A2,Nowcast_R!$AG$34:$AG$260)</f>
        <v>1.039156087597539</v>
      </c>
    </row>
    <row r="3" spans="1:9" x14ac:dyDescent="0.4">
      <c r="A3" s="25" t="s">
        <v>15</v>
      </c>
      <c r="B3" s="25" t="s">
        <v>19</v>
      </c>
      <c r="C3" s="1">
        <f>AVERAGEIF(Nowcast_R!$C$34:$C$260,A3,Nowcast_R!$D$34:$D$260)</f>
        <v>3543.53125</v>
      </c>
      <c r="D3" s="2">
        <f>AVERAGEIF(Nowcast_R!$C$34:$C$260,B3,Nowcast_R!$J$34:$J$260)</f>
        <v>1.0172727272727276</v>
      </c>
      <c r="E3" s="2">
        <f>AVERAGEIF(Nowcast_R!$C$34:$C$260,$A3,Nowcast_R!$M$34:$M$260)</f>
        <v>1.0453125000000001</v>
      </c>
      <c r="F3" s="2">
        <f>AVERAGEIF(Nowcast_R!$C$34:$C$260,$A3,Nowcast_R!$AA$34:$AA$260)</f>
        <v>1.0426535418281659</v>
      </c>
      <c r="G3" s="2">
        <f>AVERAGEIF(Nowcast_R!$C$34:$C$260,$A3,Nowcast_R!$AC$34:$AC$260)</f>
        <v>1.0461679246450863</v>
      </c>
      <c r="H3" s="2">
        <f>AVERAGEIF(Nowcast_R!$C$34:$C$260,$A3,Nowcast_R!$X$34:$X$260)</f>
        <v>1.1062499999999997</v>
      </c>
      <c r="I3" s="2">
        <f>AVERAGEIF(Nowcast_R!$C$34:$C$260,$A3,Nowcast_R!$AG$34:$AG$260)</f>
        <v>1.0391381135437461</v>
      </c>
    </row>
    <row r="4" spans="1:9" x14ac:dyDescent="0.4">
      <c r="A4" s="25" t="s">
        <v>16</v>
      </c>
      <c r="B4" s="25" t="s">
        <v>20</v>
      </c>
      <c r="C4" s="1">
        <f>AVERAGEIF(Nowcast_R!$C$34:$C$260,A4,Nowcast_R!$D$34:$D$260)</f>
        <v>3471.25</v>
      </c>
      <c r="D4" s="2">
        <f>AVERAGEIF(Nowcast_R!$C$34:$C$260,B4,Nowcast_R!$J$34:$J$260)</f>
        <v>0.93242424242424238</v>
      </c>
      <c r="E4" s="2">
        <f>AVERAGEIF(Nowcast_R!$C$34:$C$260,$A4,Nowcast_R!$M$34:$M$260)</f>
        <v>1.0462499999999999</v>
      </c>
      <c r="F4" s="2">
        <f>AVERAGEIF(Nowcast_R!$C$34:$C$260,$A4,Nowcast_R!$AA$34:$AA$260)</f>
        <v>1.0361032648984896</v>
      </c>
      <c r="G4" s="2">
        <f>AVERAGEIF(Nowcast_R!$C$34:$C$260,$A4,Nowcast_R!$AC$34:$AC$260)</f>
        <v>1.0408905372076829</v>
      </c>
      <c r="H4" s="2">
        <f>AVERAGEIF(Nowcast_R!$C$34:$C$260,$A4,Nowcast_R!$X$34:$X$260)</f>
        <v>1.1643750000000002</v>
      </c>
      <c r="I4" s="2">
        <f>AVERAGEIF(Nowcast_R!$C$34:$C$260,$A4,Nowcast_R!$AG$34:$AG$260)</f>
        <v>1.0331949127288937</v>
      </c>
    </row>
    <row r="5" spans="1:9" x14ac:dyDescent="0.4">
      <c r="A5" s="25" t="s">
        <v>17</v>
      </c>
      <c r="B5" s="25" t="s">
        <v>14</v>
      </c>
      <c r="C5" s="1">
        <f>AVERAGEIF(Nowcast_R!$C$34:$C$260,A5,Nowcast_R!$D$34:$D$260)</f>
        <v>3321.25</v>
      </c>
      <c r="D5" s="2">
        <f>AVERAGEIF(Nowcast_R!$C$34:$C$260,B5,Nowcast_R!$J$34:$J$260)</f>
        <v>0.94812500000000011</v>
      </c>
      <c r="E5" s="2">
        <f>AVERAGEIF(Nowcast_R!$C$34:$C$260,$A5,Nowcast_R!$M$34:$M$260)</f>
        <v>1.0418750000000001</v>
      </c>
      <c r="F5" s="2">
        <f>AVERAGEIF(Nowcast_R!$C$34:$C$260,$A5,Nowcast_R!$AA$34:$AA$260)</f>
        <v>1.035825603749396</v>
      </c>
      <c r="G5" s="2">
        <f>AVERAGEIF(Nowcast_R!$C$34:$C$260,$A5,Nowcast_R!$AC$34:$AC$260)</f>
        <v>1.0394167738327347</v>
      </c>
      <c r="H5" s="2">
        <f>AVERAGEIF(Nowcast_R!$C$34:$C$260,$A5,Nowcast_R!$X$34:$X$260)</f>
        <v>1.135</v>
      </c>
      <c r="I5" s="2">
        <f>AVERAGEIF(Nowcast_R!$C$34:$C$260,$A5,Nowcast_R!$AG$34:$AG$260)</f>
        <v>1.0354486389728828</v>
      </c>
    </row>
    <row r="6" spans="1:9" x14ac:dyDescent="0.4">
      <c r="A6" s="25" t="s">
        <v>18</v>
      </c>
      <c r="B6" s="25" t="s">
        <v>15</v>
      </c>
      <c r="C6" s="1">
        <f>AVERAGEIF(Nowcast_R!$C$34:$C$260,A6,Nowcast_R!$D$34:$D$260)</f>
        <v>3367.6666666666665</v>
      </c>
      <c r="D6" s="2">
        <f>AVERAGEIF(Nowcast_R!$C$34:$C$260,B6,Nowcast_R!$J$34:$J$260)</f>
        <v>1.0134375</v>
      </c>
      <c r="E6" s="2">
        <f>AVERAGEIF(Nowcast_R!$C$34:$C$260,$A6,Nowcast_R!$M$34:$M$260)</f>
        <v>1.0336363636363637</v>
      </c>
      <c r="F6" s="2">
        <f>AVERAGEIF(Nowcast_R!$C$34:$C$260,$A6,Nowcast_R!$AA$34:$AA$260)</f>
        <v>1.0375656726039497</v>
      </c>
      <c r="G6" s="2">
        <f>AVERAGEIF(Nowcast_R!$C$34:$C$260,$A6,Nowcast_R!$AC$34:$AC$260)</f>
        <v>1.0376036895815219</v>
      </c>
      <c r="H6" s="2">
        <f>AVERAGEIF(Nowcast_R!$C$34:$C$260,$A6,Nowcast_R!$X$34:$X$260)</f>
        <v>1.0151515151515151</v>
      </c>
      <c r="I6" s="2">
        <f>AVERAGEIF(Nowcast_R!$C$34:$C$260,$A6,Nowcast_R!$AG$34:$AG$260)</f>
        <v>1.0364563327162442</v>
      </c>
    </row>
    <row r="7" spans="1:9" x14ac:dyDescent="0.4">
      <c r="A7" s="25" t="s">
        <v>19</v>
      </c>
      <c r="B7" s="25" t="s">
        <v>16</v>
      </c>
      <c r="C7" s="1">
        <f>AVERAGEIF(Nowcast_R!$C$34:$C$260,A7,Nowcast_R!$D$34:$D$260)</f>
        <v>3108.6666666666665</v>
      </c>
      <c r="D7" s="2">
        <f>AVERAGEIF(Nowcast_R!$C$34:$C$260,B7,Nowcast_R!$J$34:$J$260)</f>
        <v>1.1118750000000002</v>
      </c>
      <c r="E7" s="2">
        <f>AVERAGEIF(Nowcast_R!$C$34:$C$260,$A7,Nowcast_R!$M$34:$M$260)</f>
        <v>1.0318181818181817</v>
      </c>
      <c r="F7" s="2">
        <f>AVERAGEIF(Nowcast_R!$C$34:$C$260,$A7,Nowcast_R!$AA$34:$AA$260)</f>
        <v>1.0435037032192218</v>
      </c>
      <c r="G7" s="2">
        <f>AVERAGEIF(Nowcast_R!$C$34:$C$260,$A7,Nowcast_R!$AC$34:$AC$260)</f>
        <v>1.0347190348837501</v>
      </c>
      <c r="H7" s="2">
        <f>AVERAGEIF(Nowcast_R!$C$34:$C$260,$A7,Nowcast_R!$X$34:$X$260)</f>
        <v>0.88909090909090904</v>
      </c>
      <c r="I7" s="2">
        <f>AVERAGEIF(Nowcast_R!$C$34:$C$260,$A7,Nowcast_R!$AG$34:$AG$260)</f>
        <v>1.0346031166814489</v>
      </c>
    </row>
    <row r="8" spans="1:9" x14ac:dyDescent="0.4">
      <c r="A8" s="25" t="s">
        <v>20</v>
      </c>
      <c r="B8" s="25" t="s">
        <v>17</v>
      </c>
      <c r="C8" s="1">
        <f>AVERAGEIF(Nowcast_R!$C$34:$C$260,A8,Nowcast_R!$D$34:$D$260)</f>
        <v>3236.181818181818</v>
      </c>
      <c r="D8" s="2">
        <f>AVERAGEIF(Nowcast_R!$C$34:$C$260,B8,Nowcast_R!$J$34:$J$260)</f>
        <v>1.1974999999999998</v>
      </c>
      <c r="E8" s="2">
        <f>AVERAGEIF(Nowcast_R!$C$34:$C$260,$A8,Nowcast_R!$M$34:$M$260)</f>
        <v>1.0378125000000002</v>
      </c>
      <c r="F8" s="2">
        <f>AVERAGEIF(Nowcast_R!$C$34:$C$260,$A8,Nowcast_R!$AA$34:$AA$260)</f>
        <v>1.0462393727411146</v>
      </c>
      <c r="G8" s="2">
        <f>AVERAGEIF(Nowcast_R!$C$34:$C$260,$A8,Nowcast_R!$AC$34:$AC$260)</f>
        <v>1.0360006261275212</v>
      </c>
      <c r="H8" s="2">
        <f>AVERAGEIF(Nowcast_R!$C$34:$C$260,$A8,Nowcast_R!$X$34:$X$260)</f>
        <v>0.87393939393939368</v>
      </c>
      <c r="I8" s="2">
        <f>AVERAGEIF(Nowcast_R!$C$34:$C$260,$A8,Nowcast_R!$AG$34:$AG$260)</f>
        <v>1.0377627375410967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G5"/>
    </sheetView>
  </sheetViews>
  <sheetFormatPr baseColWidth="10" defaultRowHeight="14.6" x14ac:dyDescent="0.4"/>
  <cols>
    <col min="1" max="1" width="17.765625" customWidth="1"/>
  </cols>
  <sheetData>
    <row r="1" spans="1:7" x14ac:dyDescent="0.4">
      <c r="B1" s="18" t="s">
        <v>5</v>
      </c>
      <c r="C1" s="18" t="s">
        <v>119</v>
      </c>
      <c r="D1" s="24" t="s">
        <v>7</v>
      </c>
      <c r="E1" s="18" t="s">
        <v>11</v>
      </c>
      <c r="F1" s="18" t="s">
        <v>6</v>
      </c>
      <c r="G1" s="24" t="s">
        <v>13</v>
      </c>
    </row>
    <row r="2" spans="1:7" x14ac:dyDescent="0.4">
      <c r="A2" t="s">
        <v>36</v>
      </c>
      <c r="B2" s="2">
        <f>AVERAGE(Nowcast_R!J34:J260)</f>
        <v>1.0467841409691629</v>
      </c>
      <c r="C2" s="2">
        <f>AVERAGE(Nowcast_R!Q34:Q260)</f>
        <v>1.0396234055875748</v>
      </c>
      <c r="D2" s="2">
        <f>AVERAGE(Nowcast_R!AA34:AA260)</f>
        <v>1.0411935532826806</v>
      </c>
      <c r="E2" s="2">
        <f>AVERAGE(Nowcast_R!AC34:AC260)</f>
        <v>1.0394431506868373</v>
      </c>
      <c r="F2" s="2">
        <f>AVERAGE(Nowcast_R!X34:X260)</f>
        <v>1.0196035242290751</v>
      </c>
      <c r="G2" s="2">
        <f>AVERAGE(Nowcast_R!AG34:AG260)</f>
        <v>1.036533657532855</v>
      </c>
    </row>
    <row r="3" spans="1:7" x14ac:dyDescent="0.4">
      <c r="A3" t="s">
        <v>37</v>
      </c>
      <c r="B3" s="2">
        <f>_xlfn.STDEV.S(Nowcast_R!J34:J260)</f>
        <v>0.21593132740401233</v>
      </c>
      <c r="C3" s="2">
        <f>_xlfn.STDEV.S(Nowcast_R!Q34:Q260)</f>
        <v>0.17381898372027615</v>
      </c>
      <c r="D3" s="2">
        <f>_xlfn.STDEV.S(Nowcast_R!AA34:AA260)</f>
        <v>0.17407398202185473</v>
      </c>
      <c r="E3" s="2">
        <f>_xlfn.STDEV.S(Nowcast_R!AC34:AC260)</f>
        <v>0.17148462814165377</v>
      </c>
      <c r="F3" s="2">
        <f>_xlfn.STDEV.S(Nowcast_R!X34:X260)</f>
        <v>0.26177461356309806</v>
      </c>
      <c r="G3" s="2">
        <f>_xlfn.STDEV.S(Nowcast_R!AG34:AG260)</f>
        <v>0.18092922827889277</v>
      </c>
    </row>
    <row r="4" spans="1:7" s="1" customFormat="1" x14ac:dyDescent="0.4">
      <c r="A4" s="26" t="s">
        <v>26</v>
      </c>
      <c r="B4" s="1">
        <f>COUNTIF(Nowcast_R!J34:J260,"&gt;1")</f>
        <v>116</v>
      </c>
      <c r="C4" s="1">
        <f>COUNTIF(Nowcast_R!Q34:Q260,"&gt;1")</f>
        <v>120</v>
      </c>
      <c r="D4" s="1">
        <f>COUNTIF(Nowcast_R!AA34:AA260,"&gt;1")</f>
        <v>121</v>
      </c>
      <c r="E4" s="1">
        <f>COUNTIF(Nowcast_R!AC34:AC260,"&gt;1")</f>
        <v>121</v>
      </c>
      <c r="F4" s="1">
        <f>COUNTIF(Nowcast_R!X34:X260,"&gt;1")</f>
        <v>113</v>
      </c>
      <c r="G4" s="1">
        <f>COUNTIF(Nowcast_R!AG34:AG260,"&gt;1")</f>
        <v>127</v>
      </c>
    </row>
    <row r="5" spans="1:7" x14ac:dyDescent="0.4">
      <c r="A5" s="25" t="s">
        <v>125</v>
      </c>
      <c r="B5" s="2">
        <f>AVERAGE(Nowcast_R!AJ34:AJ260)</f>
        <v>8.3938053097345103E-2</v>
      </c>
      <c r="C5" s="2">
        <f>AVERAGE(Nowcast_R!AK34:AK260)</f>
        <v>0</v>
      </c>
      <c r="D5" s="2">
        <f>AVERAGE(Nowcast_R!AL34:AL260)</f>
        <v>4.4392136275366922E-2</v>
      </c>
      <c r="E5" s="2">
        <f>AVERAGE(Nowcast_R!AM34:AM260)</f>
        <v>1.9332477241581422E-2</v>
      </c>
      <c r="F5" s="2">
        <f>AVERAGE(Nowcast_R!AN34:AN260)</f>
        <v>0.12929203539823009</v>
      </c>
      <c r="G5" s="2">
        <f>AVERAGE(Nowcast_R!AO34:AO260)</f>
        <v>6.4263806673476725E-2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3" sqref="B3:E3"/>
    </sheetView>
  </sheetViews>
  <sheetFormatPr baseColWidth="10" defaultRowHeight="14.6" x14ac:dyDescent="0.4"/>
  <sheetData>
    <row r="1" spans="1:7" x14ac:dyDescent="0.4">
      <c r="B1" s="18" t="s">
        <v>10</v>
      </c>
      <c r="C1" s="18" t="s">
        <v>118</v>
      </c>
      <c r="D1" s="24" t="s">
        <v>27</v>
      </c>
      <c r="E1" s="18" t="s">
        <v>28</v>
      </c>
      <c r="G1" s="64" t="s">
        <v>158</v>
      </c>
    </row>
    <row r="2" spans="1:7" x14ac:dyDescent="0.4">
      <c r="A2" t="s">
        <v>36</v>
      </c>
      <c r="B2" s="1">
        <f>AVERAGE(Nowcast_R!AP$15:'Nowcast_R'!AP70)</f>
        <v>223.83928571428572</v>
      </c>
      <c r="C2" s="1">
        <f>AVERAGE(Nowcast_R!AQ$15:'Nowcast_R'!AQ70)</f>
        <v>355.73214285714295</v>
      </c>
      <c r="D2" s="1">
        <f>AVERAGE(Nowcast_R!AR$15:'Nowcast_R'!AR70)</f>
        <v>190.08928571428575</v>
      </c>
      <c r="E2" s="1">
        <f>AVERAGE(Nowcast_R!AS$15:'Nowcast_R'!AS70)</f>
        <v>338.58668360026365</v>
      </c>
      <c r="F2" s="2"/>
      <c r="G2" s="27" t="s">
        <v>147</v>
      </c>
    </row>
    <row r="3" spans="1:7" x14ac:dyDescent="0.4">
      <c r="A3" t="s">
        <v>36</v>
      </c>
      <c r="B3" s="1">
        <f>AVERAGE(Nowcast_R!AP15:'Nowcast_R'!AP260)</f>
        <v>285.92244897959182</v>
      </c>
      <c r="C3" s="1">
        <f>AVERAGE(Nowcast_R!AQ15:'Nowcast_R'!AQ260)</f>
        <v>418.14810495626818</v>
      </c>
      <c r="D3" s="1">
        <f>AVERAGE(Nowcast_R!AR15:'Nowcast_R'!AR260)</f>
        <v>241.59024103468545</v>
      </c>
      <c r="E3" s="1">
        <f>AVERAGE(Nowcast_R!AS15:'Nowcast_R'!AS260)</f>
        <v>321.32557062371376</v>
      </c>
      <c r="F3" s="2"/>
      <c r="G3" s="27" t="s">
        <v>126</v>
      </c>
    </row>
    <row r="4" spans="1:7" x14ac:dyDescent="0.4">
      <c r="B4" s="18"/>
      <c r="C4" s="18"/>
      <c r="D4" s="24"/>
      <c r="E4" s="18"/>
      <c r="F4" s="1"/>
      <c r="G4" s="1"/>
    </row>
    <row r="5" spans="1:7" x14ac:dyDescent="0.4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XFD1048576"/>
    </sheetView>
  </sheetViews>
  <sheetFormatPr baseColWidth="10" defaultRowHeight="14.6" x14ac:dyDescent="0.4"/>
  <cols>
    <col min="2" max="2" width="77.69140625" customWidth="1"/>
    <col min="3" max="3" width="13.69140625" style="39" customWidth="1"/>
    <col min="4" max="4" width="12.53515625" style="52" customWidth="1"/>
  </cols>
  <sheetData>
    <row r="1" spans="1:3" x14ac:dyDescent="0.4">
      <c r="A1" t="s">
        <v>43</v>
      </c>
    </row>
    <row r="2" spans="1:3" x14ac:dyDescent="0.4">
      <c r="A2" s="28" t="s">
        <v>44</v>
      </c>
    </row>
    <row r="3" spans="1:3" x14ac:dyDescent="0.4">
      <c r="A3" s="28" t="s">
        <v>45</v>
      </c>
    </row>
    <row r="4" spans="1:3" x14ac:dyDescent="0.4">
      <c r="A4" s="28" t="s">
        <v>157</v>
      </c>
    </row>
    <row r="5" spans="1:3" x14ac:dyDescent="0.4">
      <c r="A5" s="67" t="s">
        <v>148</v>
      </c>
    </row>
    <row r="6" spans="1:3" x14ac:dyDescent="0.4">
      <c r="A6" s="67" t="s">
        <v>149</v>
      </c>
    </row>
    <row r="7" spans="1:3" x14ac:dyDescent="0.4">
      <c r="A7" s="28" t="s">
        <v>46</v>
      </c>
    </row>
    <row r="8" spans="1:3" x14ac:dyDescent="0.4">
      <c r="A8" s="28"/>
    </row>
    <row r="9" spans="1:3" x14ac:dyDescent="0.4">
      <c r="A9" s="28"/>
    </row>
    <row r="10" spans="1:3" x14ac:dyDescent="0.4">
      <c r="A10" s="28" t="s">
        <v>49</v>
      </c>
    </row>
    <row r="11" spans="1:3" x14ac:dyDescent="0.4">
      <c r="A11" s="36">
        <v>43968</v>
      </c>
      <c r="B11" s="25" t="s">
        <v>50</v>
      </c>
      <c r="C11" s="40"/>
    </row>
    <row r="12" spans="1:3" x14ac:dyDescent="0.4">
      <c r="A12" s="36" t="s">
        <v>150</v>
      </c>
      <c r="B12" s="25" t="s">
        <v>151</v>
      </c>
      <c r="C12" s="40"/>
    </row>
    <row r="13" spans="1:3" x14ac:dyDescent="0.4">
      <c r="A13" s="28"/>
    </row>
    <row r="14" spans="1:3" x14ac:dyDescent="0.4">
      <c r="A14" s="28" t="s">
        <v>35</v>
      </c>
    </row>
    <row r="15" spans="1:3" x14ac:dyDescent="0.4">
      <c r="A15" s="25" t="s">
        <v>114</v>
      </c>
    </row>
    <row r="16" spans="1:3" x14ac:dyDescent="0.4">
      <c r="A16" s="25" t="s">
        <v>160</v>
      </c>
    </row>
    <row r="17" spans="1:4" x14ac:dyDescent="0.4">
      <c r="B17" s="25"/>
      <c r="C17" s="40"/>
    </row>
    <row r="18" spans="1:4" s="49" customFormat="1" ht="46.3" customHeight="1" x14ac:dyDescent="0.4">
      <c r="A18" s="47" t="s">
        <v>54</v>
      </c>
      <c r="B18" s="47" t="s">
        <v>51</v>
      </c>
      <c r="C18" s="48" t="s">
        <v>97</v>
      </c>
      <c r="D18" s="53" t="s">
        <v>99</v>
      </c>
    </row>
    <row r="19" spans="1:4" x14ac:dyDescent="0.4">
      <c r="A19" s="25" t="s">
        <v>55</v>
      </c>
      <c r="B19" s="17" t="s">
        <v>8</v>
      </c>
      <c r="C19" s="41" t="s">
        <v>95</v>
      </c>
      <c r="D19" s="54" t="s">
        <v>160</v>
      </c>
    </row>
    <row r="20" spans="1:4" x14ac:dyDescent="0.4">
      <c r="A20" s="25" t="s">
        <v>60</v>
      </c>
      <c r="B20" s="29" t="s">
        <v>152</v>
      </c>
      <c r="C20" s="42" t="s">
        <v>95</v>
      </c>
      <c r="D20" s="54" t="s">
        <v>53</v>
      </c>
    </row>
    <row r="21" spans="1:4" x14ac:dyDescent="0.4">
      <c r="A21" s="25" t="s">
        <v>61</v>
      </c>
      <c r="B21" s="17" t="s">
        <v>153</v>
      </c>
      <c r="C21" s="41" t="s">
        <v>95</v>
      </c>
      <c r="D21" s="54" t="s">
        <v>52</v>
      </c>
    </row>
    <row r="22" spans="1:4" x14ac:dyDescent="0.4">
      <c r="A22" s="25" t="s">
        <v>62</v>
      </c>
      <c r="B22" s="18" t="s">
        <v>9</v>
      </c>
      <c r="C22" s="41" t="s">
        <v>96</v>
      </c>
      <c r="D22" s="54" t="s">
        <v>160</v>
      </c>
    </row>
    <row r="23" spans="1:4" x14ac:dyDescent="0.4">
      <c r="A23" s="25" t="s">
        <v>56</v>
      </c>
      <c r="B23" s="18" t="s">
        <v>34</v>
      </c>
      <c r="C23" s="41" t="s">
        <v>96</v>
      </c>
      <c r="D23" s="54" t="s">
        <v>160</v>
      </c>
    </row>
    <row r="24" spans="1:4" x14ac:dyDescent="0.4">
      <c r="A24" s="25" t="s">
        <v>63</v>
      </c>
      <c r="B24" s="18" t="s">
        <v>94</v>
      </c>
      <c r="C24" s="41" t="s">
        <v>96</v>
      </c>
      <c r="D24" s="54" t="s">
        <v>160</v>
      </c>
    </row>
    <row r="25" spans="1:4" x14ac:dyDescent="0.4">
      <c r="A25" s="25" t="s">
        <v>64</v>
      </c>
      <c r="B25" s="18" t="s">
        <v>10</v>
      </c>
      <c r="C25" s="41" t="s">
        <v>96</v>
      </c>
      <c r="D25" s="54" t="s">
        <v>160</v>
      </c>
    </row>
    <row r="26" spans="1:4" x14ac:dyDescent="0.4">
      <c r="A26" s="25" t="s">
        <v>65</v>
      </c>
      <c r="B26" s="18" t="s">
        <v>0</v>
      </c>
      <c r="C26" s="41" t="s">
        <v>96</v>
      </c>
      <c r="D26" s="54" t="s">
        <v>160</v>
      </c>
    </row>
    <row r="27" spans="1:4" x14ac:dyDescent="0.4">
      <c r="A27" s="25" t="s">
        <v>57</v>
      </c>
      <c r="B27" s="18" t="s">
        <v>1</v>
      </c>
      <c r="C27" s="41" t="s">
        <v>96</v>
      </c>
      <c r="D27" s="54" t="s">
        <v>160</v>
      </c>
    </row>
    <row r="28" spans="1:4" x14ac:dyDescent="0.4">
      <c r="A28" s="25" t="s">
        <v>66</v>
      </c>
      <c r="B28" s="18" t="s">
        <v>5</v>
      </c>
      <c r="C28" s="41" t="s">
        <v>96</v>
      </c>
      <c r="D28" s="54" t="s">
        <v>160</v>
      </c>
    </row>
    <row r="29" spans="1:4" x14ac:dyDescent="0.4">
      <c r="A29" s="25" t="s">
        <v>59</v>
      </c>
      <c r="B29" s="18" t="s">
        <v>92</v>
      </c>
      <c r="C29" s="41" t="s">
        <v>96</v>
      </c>
      <c r="D29" s="54" t="s">
        <v>160</v>
      </c>
    </row>
    <row r="30" spans="1:4" x14ac:dyDescent="0.4">
      <c r="A30" s="25" t="s">
        <v>67</v>
      </c>
      <c r="B30" s="18" t="s">
        <v>93</v>
      </c>
      <c r="C30" s="41" t="s">
        <v>96</v>
      </c>
      <c r="D30" s="54" t="s">
        <v>160</v>
      </c>
    </row>
    <row r="31" spans="1:4" x14ac:dyDescent="0.4">
      <c r="A31" s="25" t="s">
        <v>68</v>
      </c>
      <c r="B31" s="18" t="s">
        <v>119</v>
      </c>
      <c r="C31" s="41" t="s">
        <v>96</v>
      </c>
      <c r="D31" s="54" t="s">
        <v>160</v>
      </c>
    </row>
    <row r="32" spans="1:4" x14ac:dyDescent="0.4">
      <c r="A32" s="25" t="s">
        <v>69</v>
      </c>
      <c r="B32" s="66" t="s">
        <v>122</v>
      </c>
      <c r="C32" s="41" t="s">
        <v>96</v>
      </c>
      <c r="D32" s="54" t="s">
        <v>160</v>
      </c>
    </row>
    <row r="33" spans="1:4" x14ac:dyDescent="0.4">
      <c r="A33" s="25" t="s">
        <v>70</v>
      </c>
      <c r="B33" s="66" t="s">
        <v>123</v>
      </c>
      <c r="C33" s="41" t="s">
        <v>96</v>
      </c>
      <c r="D33" s="54" t="s">
        <v>160</v>
      </c>
    </row>
    <row r="34" spans="1:4" x14ac:dyDescent="0.4">
      <c r="A34" s="25" t="s">
        <v>71</v>
      </c>
      <c r="B34" t="s">
        <v>118</v>
      </c>
      <c r="C34" s="39" t="s">
        <v>95</v>
      </c>
      <c r="D34" s="54" t="s">
        <v>133</v>
      </c>
    </row>
    <row r="35" spans="1:4" x14ac:dyDescent="0.4">
      <c r="A35" s="25" t="s">
        <v>72</v>
      </c>
      <c r="B35" t="s">
        <v>134</v>
      </c>
      <c r="C35" s="39" t="s">
        <v>135</v>
      </c>
      <c r="D35" s="54" t="s">
        <v>136</v>
      </c>
    </row>
    <row r="36" spans="1:4" x14ac:dyDescent="0.4">
      <c r="A36" s="25" t="s">
        <v>58</v>
      </c>
      <c r="B36" s="19" t="s">
        <v>29</v>
      </c>
      <c r="C36" s="42" t="s">
        <v>95</v>
      </c>
      <c r="D36" s="54" t="s">
        <v>117</v>
      </c>
    </row>
    <row r="37" spans="1:4" x14ac:dyDescent="0.4">
      <c r="A37" s="25" t="s">
        <v>73</v>
      </c>
      <c r="B37" s="19" t="s">
        <v>47</v>
      </c>
      <c r="C37" s="42" t="s">
        <v>95</v>
      </c>
      <c r="D37" s="54" t="s">
        <v>115</v>
      </c>
    </row>
    <row r="38" spans="1:4" x14ac:dyDescent="0.4">
      <c r="A38" s="25" t="s">
        <v>74</v>
      </c>
      <c r="B38" s="24" t="s">
        <v>48</v>
      </c>
      <c r="C38" s="43" t="s">
        <v>96</v>
      </c>
      <c r="D38" s="54" t="s">
        <v>116</v>
      </c>
    </row>
    <row r="39" spans="1:4" x14ac:dyDescent="0.4">
      <c r="A39" s="25" t="s">
        <v>75</v>
      </c>
      <c r="B39" s="20" t="s">
        <v>4</v>
      </c>
      <c r="C39" s="44" t="s">
        <v>95</v>
      </c>
      <c r="D39" s="54" t="s">
        <v>4</v>
      </c>
    </row>
    <row r="40" spans="1:4" x14ac:dyDescent="0.4">
      <c r="A40" s="25" t="s">
        <v>76</v>
      </c>
      <c r="B40" s="17" t="s">
        <v>154</v>
      </c>
      <c r="C40" s="41" t="s">
        <v>95</v>
      </c>
      <c r="D40" s="54" t="s">
        <v>91</v>
      </c>
    </row>
    <row r="41" spans="1:4" x14ac:dyDescent="0.4">
      <c r="A41" s="25" t="s">
        <v>77</v>
      </c>
      <c r="B41" s="19" t="s">
        <v>100</v>
      </c>
      <c r="C41" s="42" t="s">
        <v>95</v>
      </c>
      <c r="D41" s="54" t="s">
        <v>104</v>
      </c>
    </row>
    <row r="42" spans="1:4" x14ac:dyDescent="0.4">
      <c r="A42" s="25" t="s">
        <v>78</v>
      </c>
      <c r="B42" s="18" t="s">
        <v>6</v>
      </c>
      <c r="C42" s="41" t="s">
        <v>95</v>
      </c>
      <c r="D42" s="54" t="s">
        <v>105</v>
      </c>
    </row>
    <row r="43" spans="1:4" x14ac:dyDescent="0.4">
      <c r="A43" s="25" t="s">
        <v>79</v>
      </c>
      <c r="B43" s="18" t="s">
        <v>121</v>
      </c>
      <c r="C43" s="39" t="s">
        <v>135</v>
      </c>
      <c r="D43" s="54" t="s">
        <v>137</v>
      </c>
    </row>
    <row r="44" spans="1:4" x14ac:dyDescent="0.4">
      <c r="A44" s="25" t="s">
        <v>80</v>
      </c>
      <c r="B44" s="18" t="s">
        <v>27</v>
      </c>
      <c r="C44" s="41" t="s">
        <v>96</v>
      </c>
      <c r="D44" s="54" t="s">
        <v>101</v>
      </c>
    </row>
    <row r="45" spans="1:4" x14ac:dyDescent="0.4">
      <c r="A45" s="25" t="s">
        <v>81</v>
      </c>
      <c r="B45" s="24" t="s">
        <v>7</v>
      </c>
      <c r="C45" s="43" t="s">
        <v>96</v>
      </c>
      <c r="D45" s="54" t="s">
        <v>102</v>
      </c>
    </row>
    <row r="46" spans="1:4" x14ac:dyDescent="0.4">
      <c r="A46" s="25" t="s">
        <v>82</v>
      </c>
      <c r="B46" s="18" t="s">
        <v>28</v>
      </c>
      <c r="C46" s="41" t="s">
        <v>96</v>
      </c>
      <c r="D46" s="54" t="s">
        <v>108</v>
      </c>
    </row>
    <row r="47" spans="1:4" x14ac:dyDescent="0.4">
      <c r="A47" s="25" t="s">
        <v>83</v>
      </c>
      <c r="B47" s="18" t="s">
        <v>11</v>
      </c>
      <c r="C47" s="41" t="s">
        <v>96</v>
      </c>
      <c r="D47" s="54" t="s">
        <v>107</v>
      </c>
    </row>
    <row r="48" spans="1:4" x14ac:dyDescent="0.4">
      <c r="A48" s="25" t="s">
        <v>84</v>
      </c>
      <c r="B48" s="18" t="s">
        <v>109</v>
      </c>
      <c r="C48" s="41" t="s">
        <v>96</v>
      </c>
      <c r="D48" s="54" t="s">
        <v>110</v>
      </c>
    </row>
    <row r="49" spans="1:4" x14ac:dyDescent="0.4">
      <c r="A49" s="25" t="s">
        <v>85</v>
      </c>
      <c r="B49" s="18" t="s">
        <v>30</v>
      </c>
      <c r="C49" s="41" t="s">
        <v>96</v>
      </c>
      <c r="D49" s="54" t="s">
        <v>103</v>
      </c>
    </row>
    <row r="50" spans="1:4" x14ac:dyDescent="0.4">
      <c r="A50" s="25" t="s">
        <v>86</v>
      </c>
      <c r="B50" s="18" t="s">
        <v>12</v>
      </c>
      <c r="C50" s="41" t="s">
        <v>95</v>
      </c>
      <c r="D50" s="54" t="s">
        <v>111</v>
      </c>
    </row>
    <row r="51" spans="1:4" x14ac:dyDescent="0.4">
      <c r="A51" s="25" t="s">
        <v>87</v>
      </c>
      <c r="B51" s="24" t="s">
        <v>13</v>
      </c>
      <c r="C51" s="43" t="s">
        <v>95</v>
      </c>
      <c r="D51" s="54" t="s">
        <v>112</v>
      </c>
    </row>
    <row r="52" spans="1:4" x14ac:dyDescent="0.4">
      <c r="A52" s="25" t="s">
        <v>88</v>
      </c>
      <c r="B52" s="18" t="s">
        <v>31</v>
      </c>
      <c r="C52" s="41" t="s">
        <v>96</v>
      </c>
      <c r="D52" s="54" t="s">
        <v>113</v>
      </c>
    </row>
    <row r="53" spans="1:4" x14ac:dyDescent="0.4">
      <c r="A53" s="25" t="s">
        <v>89</v>
      </c>
      <c r="B53" s="18" t="s">
        <v>32</v>
      </c>
      <c r="C53" s="41" t="s">
        <v>96</v>
      </c>
      <c r="D53" s="54" t="s">
        <v>106</v>
      </c>
    </row>
    <row r="54" spans="1:4" x14ac:dyDescent="0.4">
      <c r="A54" s="25"/>
      <c r="B54" s="18"/>
      <c r="C54" s="41"/>
      <c r="D54" s="54"/>
    </row>
    <row r="55" spans="1:4" s="28" customFormat="1" x14ac:dyDescent="0.4">
      <c r="A55" s="28" t="s">
        <v>98</v>
      </c>
      <c r="B55" s="50"/>
      <c r="C55" s="51"/>
      <c r="D55" s="53"/>
    </row>
    <row r="56" spans="1:4" s="49" customFormat="1" ht="46.3" customHeight="1" x14ac:dyDescent="0.4">
      <c r="A56" s="47" t="s">
        <v>54</v>
      </c>
      <c r="B56" s="47" t="s">
        <v>51</v>
      </c>
      <c r="C56" s="48"/>
      <c r="D56" s="53"/>
    </row>
    <row r="57" spans="1:4" x14ac:dyDescent="0.4">
      <c r="A57" s="25" t="s">
        <v>90</v>
      </c>
      <c r="B57" s="24" t="s">
        <v>128</v>
      </c>
      <c r="C57" s="25"/>
    </row>
    <row r="58" spans="1:4" x14ac:dyDescent="0.4">
      <c r="A58" s="25" t="s">
        <v>138</v>
      </c>
      <c r="B58" s="24" t="s">
        <v>129</v>
      </c>
      <c r="C58" s="46"/>
    </row>
    <row r="59" spans="1:4" x14ac:dyDescent="0.4">
      <c r="A59" s="25" t="s">
        <v>139</v>
      </c>
      <c r="B59" s="24" t="s">
        <v>130</v>
      </c>
      <c r="C59" s="43"/>
    </row>
    <row r="60" spans="1:4" x14ac:dyDescent="0.4">
      <c r="A60" s="25" t="s">
        <v>140</v>
      </c>
      <c r="B60" s="18" t="s">
        <v>131</v>
      </c>
      <c r="C60" s="41"/>
    </row>
    <row r="61" spans="1:4" x14ac:dyDescent="0.4">
      <c r="A61" s="25" t="s">
        <v>141</v>
      </c>
      <c r="B61" s="24" t="s">
        <v>155</v>
      </c>
      <c r="C61" s="45"/>
    </row>
    <row r="62" spans="1:4" x14ac:dyDescent="0.4">
      <c r="A62" s="25" t="s">
        <v>142</v>
      </c>
      <c r="B62" s="24" t="s">
        <v>132</v>
      </c>
      <c r="C62" s="45"/>
    </row>
    <row r="63" spans="1:4" x14ac:dyDescent="0.4">
      <c r="A63" s="25" t="s">
        <v>143</v>
      </c>
      <c r="B63" s="18" t="s">
        <v>156</v>
      </c>
      <c r="C63" s="45"/>
    </row>
    <row r="64" spans="1:4" x14ac:dyDescent="0.4">
      <c r="A64" s="25" t="s">
        <v>144</v>
      </c>
      <c r="B64" s="17" t="s">
        <v>124</v>
      </c>
    </row>
    <row r="65" spans="1:2" x14ac:dyDescent="0.4">
      <c r="A65" s="25" t="s">
        <v>145</v>
      </c>
      <c r="B65" s="17" t="s">
        <v>41</v>
      </c>
    </row>
    <row r="66" spans="1:2" x14ac:dyDescent="0.4">
      <c r="A66" s="25" t="s">
        <v>146</v>
      </c>
      <c r="B66" s="17" t="s">
        <v>42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2020-11-20T16:36:18Z</dcterms:modified>
</cp:coreProperties>
</file>