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ta\Documents\RESEARCH\LTM_project\Manuscript\"/>
    </mc:Choice>
  </mc:AlternateContent>
  <bookViews>
    <workbookView xWindow="0" yWindow="600" windowWidth="23040" windowHeight="8784" activeTab="1"/>
  </bookViews>
  <sheets>
    <sheet name="Time_TM_1500" sheetId="3" r:id="rId1"/>
    <sheet name="Time_TM_1000" sheetId="2" r:id="rId2"/>
  </sheets>
  <externalReferences>
    <externalReference r:id="rId3"/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2" i="3" l="1"/>
  <c r="E82" i="3"/>
  <c r="D82" i="3"/>
  <c r="E81" i="3"/>
  <c r="D81" i="3"/>
  <c r="F81" i="3" s="1"/>
  <c r="E80" i="3"/>
  <c r="D80" i="3"/>
  <c r="F80" i="3" s="1"/>
  <c r="F79" i="3"/>
  <c r="E79" i="3"/>
  <c r="D79" i="3"/>
  <c r="E78" i="3"/>
  <c r="F78" i="3" s="1"/>
  <c r="D78" i="3"/>
  <c r="E77" i="3"/>
  <c r="D77" i="3"/>
  <c r="F77" i="3" s="1"/>
  <c r="E76" i="3"/>
  <c r="D76" i="3"/>
  <c r="F76" i="3" s="1"/>
  <c r="F75" i="3"/>
  <c r="E75" i="3"/>
  <c r="D75" i="3"/>
  <c r="E74" i="3"/>
  <c r="F74" i="3" s="1"/>
  <c r="D74" i="3"/>
  <c r="E73" i="3"/>
  <c r="D73" i="3"/>
  <c r="F73" i="3" s="1"/>
  <c r="E72" i="3"/>
  <c r="D72" i="3"/>
  <c r="F72" i="3" s="1"/>
  <c r="F71" i="3"/>
  <c r="E71" i="3"/>
  <c r="D71" i="3"/>
  <c r="E70" i="3"/>
  <c r="F70" i="3" s="1"/>
  <c r="D70" i="3"/>
  <c r="E69" i="3"/>
  <c r="D69" i="3"/>
  <c r="F69" i="3" s="1"/>
  <c r="E68" i="3"/>
  <c r="D68" i="3"/>
  <c r="F68" i="3" s="1"/>
  <c r="F67" i="3"/>
  <c r="E67" i="3"/>
  <c r="D67" i="3"/>
  <c r="E66" i="3"/>
  <c r="F66" i="3" s="1"/>
  <c r="D66" i="3"/>
  <c r="E65" i="3"/>
  <c r="D65" i="3"/>
  <c r="F65" i="3" s="1"/>
  <c r="E64" i="3"/>
  <c r="D64" i="3"/>
  <c r="F64" i="3" s="1"/>
  <c r="F63" i="3"/>
  <c r="E63" i="3"/>
  <c r="D63" i="3"/>
  <c r="E62" i="3"/>
  <c r="F62" i="3" s="1"/>
  <c r="D62" i="3"/>
  <c r="E61" i="3"/>
  <c r="D61" i="3"/>
  <c r="F61" i="3" s="1"/>
  <c r="E60" i="3"/>
  <c r="D60" i="3"/>
  <c r="F60" i="3" s="1"/>
  <c r="F59" i="3"/>
  <c r="E59" i="3"/>
  <c r="D59" i="3"/>
  <c r="E58" i="3"/>
  <c r="D58" i="3"/>
  <c r="F58" i="3" s="1"/>
  <c r="E57" i="3"/>
  <c r="D57" i="3"/>
  <c r="F57" i="3" s="1"/>
  <c r="E56" i="3"/>
  <c r="D56" i="3"/>
  <c r="F56" i="3" s="1"/>
  <c r="F55" i="3"/>
  <c r="E55" i="3"/>
  <c r="D55" i="3"/>
  <c r="E54" i="3"/>
  <c r="D54" i="3"/>
  <c r="F54" i="3" s="1"/>
  <c r="E53" i="3"/>
  <c r="D53" i="3"/>
  <c r="F53" i="3" s="1"/>
  <c r="E52" i="3"/>
  <c r="D52" i="3"/>
  <c r="F52" i="3" s="1"/>
  <c r="F51" i="3"/>
  <c r="E51" i="3"/>
  <c r="D51" i="3"/>
  <c r="E50" i="3"/>
  <c r="D50" i="3"/>
  <c r="F50" i="3" s="1"/>
  <c r="E49" i="3"/>
  <c r="D49" i="3"/>
  <c r="F49" i="3" s="1"/>
  <c r="E48" i="3"/>
  <c r="D48" i="3"/>
  <c r="F48" i="3" s="1"/>
  <c r="F47" i="3"/>
  <c r="E47" i="3"/>
  <c r="D47" i="3"/>
  <c r="E46" i="3"/>
  <c r="D46" i="3"/>
  <c r="F46" i="3" s="1"/>
  <c r="E45" i="3"/>
  <c r="D45" i="3"/>
  <c r="F45" i="3" s="1"/>
  <c r="E44" i="3"/>
  <c r="D44" i="3"/>
  <c r="F44" i="3" s="1"/>
  <c r="F43" i="3"/>
  <c r="E43" i="3"/>
  <c r="D43" i="3"/>
  <c r="E42" i="3"/>
  <c r="D42" i="3"/>
  <c r="F42" i="3" s="1"/>
  <c r="E41" i="3"/>
  <c r="D41" i="3"/>
  <c r="F41" i="3" s="1"/>
  <c r="E40" i="3"/>
  <c r="D40" i="3"/>
  <c r="F40" i="3" s="1"/>
  <c r="F39" i="3"/>
  <c r="E39" i="3"/>
  <c r="D39" i="3"/>
  <c r="E38" i="3"/>
  <c r="D38" i="3"/>
  <c r="F38" i="3" s="1"/>
  <c r="E37" i="3"/>
  <c r="D37" i="3"/>
  <c r="F37" i="3" s="1"/>
  <c r="E36" i="3"/>
  <c r="D36" i="3"/>
  <c r="F36" i="3" s="1"/>
  <c r="F35" i="3"/>
  <c r="E35" i="3"/>
  <c r="D35" i="3"/>
  <c r="E34" i="3"/>
  <c r="D34" i="3"/>
  <c r="F34" i="3" s="1"/>
  <c r="E33" i="3"/>
  <c r="D33" i="3"/>
  <c r="F33" i="3" s="1"/>
  <c r="E32" i="3"/>
  <c r="D32" i="3"/>
  <c r="F32" i="3" s="1"/>
  <c r="F31" i="3"/>
  <c r="E31" i="3"/>
  <c r="D31" i="3"/>
  <c r="E30" i="3"/>
  <c r="D30" i="3"/>
  <c r="F30" i="3" s="1"/>
  <c r="E29" i="3"/>
  <c r="D29" i="3"/>
  <c r="F29" i="3" s="1"/>
  <c r="F28" i="3"/>
  <c r="E28" i="3"/>
  <c r="D28" i="3"/>
  <c r="E27" i="3"/>
  <c r="D27" i="3"/>
  <c r="F27" i="3" s="1"/>
  <c r="E26" i="3"/>
  <c r="D26" i="3"/>
  <c r="F26" i="3" s="1"/>
  <c r="E25" i="3"/>
  <c r="D25" i="3"/>
  <c r="F25" i="3" s="1"/>
  <c r="F24" i="3"/>
  <c r="E24" i="3"/>
  <c r="D24" i="3"/>
  <c r="R23" i="3"/>
  <c r="E23" i="3"/>
  <c r="D23" i="3"/>
  <c r="F23" i="3" s="1"/>
  <c r="R22" i="3"/>
  <c r="F22" i="3"/>
  <c r="E22" i="3"/>
  <c r="D22" i="3"/>
  <c r="R21" i="3"/>
  <c r="E21" i="3"/>
  <c r="D21" i="3"/>
  <c r="F21" i="3" s="1"/>
  <c r="R20" i="3"/>
  <c r="F20" i="3"/>
  <c r="E20" i="3"/>
  <c r="D20" i="3"/>
  <c r="R19" i="3"/>
  <c r="E19" i="3"/>
  <c r="D19" i="3"/>
  <c r="F19" i="3" s="1"/>
  <c r="R18" i="3"/>
  <c r="F18" i="3"/>
  <c r="E18" i="3"/>
  <c r="D18" i="3"/>
  <c r="R17" i="3"/>
  <c r="E17" i="3"/>
  <c r="D17" i="3"/>
  <c r="F17" i="3" s="1"/>
  <c r="R16" i="3"/>
  <c r="F16" i="3"/>
  <c r="E16" i="3"/>
  <c r="D16" i="3"/>
  <c r="R15" i="3"/>
  <c r="E15" i="3"/>
  <c r="D15" i="3"/>
  <c r="F15" i="3" s="1"/>
  <c r="R14" i="3"/>
  <c r="F14" i="3"/>
  <c r="E14" i="3"/>
  <c r="D14" i="3"/>
  <c r="R13" i="3"/>
  <c r="E13" i="3"/>
  <c r="D13" i="3"/>
  <c r="F13" i="3" s="1"/>
  <c r="R12" i="3"/>
  <c r="R11" i="3"/>
  <c r="E11" i="3"/>
  <c r="F11" i="3" s="1"/>
  <c r="D11" i="3"/>
  <c r="F10" i="3"/>
  <c r="E10" i="3"/>
  <c r="D10" i="3"/>
  <c r="E9" i="3"/>
  <c r="D9" i="3"/>
  <c r="F9" i="3" s="1"/>
  <c r="E8" i="3"/>
  <c r="D8" i="3"/>
  <c r="F8" i="3" s="1"/>
  <c r="E7" i="3"/>
  <c r="D7" i="3"/>
  <c r="F7" i="3" s="1"/>
  <c r="F6" i="3"/>
  <c r="E6" i="3"/>
  <c r="D6" i="3"/>
  <c r="E5" i="3"/>
  <c r="D5" i="3"/>
  <c r="F5" i="3" s="1"/>
  <c r="E4" i="3"/>
  <c r="D4" i="3"/>
  <c r="F4" i="3" s="1"/>
  <c r="R3" i="3"/>
  <c r="Q3" i="3"/>
  <c r="K3" i="3"/>
  <c r="K4" i="3" s="1"/>
  <c r="E3" i="3"/>
  <c r="F3" i="3" s="1"/>
  <c r="D3" i="3"/>
  <c r="L2" i="3"/>
  <c r="K2" i="3"/>
  <c r="E2" i="3"/>
  <c r="D2" i="3"/>
  <c r="F2" i="3" s="1"/>
  <c r="L1" i="3"/>
  <c r="L4" i="3" l="1"/>
  <c r="K5" i="3"/>
  <c r="Q29" i="3"/>
  <c r="H2" i="3"/>
  <c r="L3" i="3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E10" i="2"/>
  <c r="C10" i="2"/>
  <c r="E9" i="2"/>
  <c r="C9" i="2"/>
  <c r="E8" i="2"/>
  <c r="C8" i="2"/>
  <c r="E7" i="2"/>
  <c r="C7" i="2"/>
  <c r="E6" i="2"/>
  <c r="C6" i="2"/>
  <c r="E5" i="2"/>
  <c r="C5" i="2"/>
  <c r="E4" i="2"/>
  <c r="C4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H3" i="2"/>
  <c r="H4" i="2" s="1"/>
  <c r="E3" i="2"/>
  <c r="C3" i="2"/>
  <c r="A3" i="2"/>
  <c r="I2" i="2"/>
  <c r="E2" i="2"/>
  <c r="D2" i="2"/>
  <c r="C2" i="2"/>
  <c r="K6" i="3" l="1"/>
  <c r="L5" i="3"/>
  <c r="H5" i="2"/>
  <c r="I4" i="2"/>
  <c r="I3" i="2"/>
  <c r="K7" i="3" l="1"/>
  <c r="L6" i="3"/>
  <c r="H6" i="2"/>
  <c r="I5" i="2"/>
  <c r="K8" i="3" l="1"/>
  <c r="L7" i="3"/>
  <c r="H7" i="2"/>
  <c r="I6" i="2"/>
  <c r="K9" i="3" l="1"/>
  <c r="L8" i="3"/>
  <c r="H8" i="2"/>
  <c r="I7" i="2"/>
  <c r="K10" i="3" l="1"/>
  <c r="L9" i="3"/>
  <c r="H9" i="2"/>
  <c r="I8" i="2"/>
  <c r="K11" i="3" l="1"/>
  <c r="L10" i="3"/>
  <c r="H10" i="2"/>
  <c r="I9" i="2"/>
  <c r="L11" i="3" l="1"/>
  <c r="K12" i="3"/>
  <c r="I10" i="2"/>
  <c r="H11" i="2"/>
  <c r="K13" i="3" l="1"/>
  <c r="L12" i="3"/>
  <c r="I11" i="2"/>
  <c r="H12" i="2"/>
  <c r="K14" i="3" l="1"/>
  <c r="L13" i="3"/>
  <c r="I12" i="2"/>
  <c r="H13" i="2"/>
  <c r="K15" i="3" l="1"/>
  <c r="L14" i="3"/>
  <c r="I13" i="2"/>
  <c r="H14" i="2"/>
  <c r="L15" i="3" l="1"/>
  <c r="K16" i="3"/>
  <c r="I14" i="2"/>
  <c r="H15" i="2"/>
  <c r="K17" i="3" l="1"/>
  <c r="L16" i="3"/>
  <c r="I15" i="2"/>
  <c r="H16" i="2"/>
  <c r="L17" i="3" l="1"/>
  <c r="K18" i="3"/>
  <c r="I16" i="2"/>
  <c r="H17" i="2"/>
  <c r="K19" i="3" l="1"/>
  <c r="L18" i="3"/>
  <c r="I17" i="2"/>
  <c r="H18" i="2"/>
  <c r="K20" i="3" l="1"/>
  <c r="L19" i="3"/>
  <c r="I18" i="2"/>
  <c r="H19" i="2"/>
  <c r="K21" i="3" l="1"/>
  <c r="L20" i="3"/>
  <c r="I19" i="2"/>
  <c r="H20" i="2"/>
  <c r="L21" i="3" l="1"/>
  <c r="K22" i="3"/>
  <c r="I20" i="2"/>
  <c r="H21" i="2"/>
  <c r="K23" i="3" l="1"/>
  <c r="L22" i="3"/>
  <c r="I21" i="2"/>
  <c r="H22" i="2"/>
  <c r="L23" i="3" l="1"/>
  <c r="K24" i="3"/>
  <c r="I22" i="2"/>
  <c r="H23" i="2"/>
  <c r="K25" i="3" l="1"/>
  <c r="L24" i="3"/>
  <c r="I23" i="2"/>
  <c r="H24" i="2"/>
  <c r="K26" i="3" l="1"/>
  <c r="L25" i="3"/>
  <c r="I24" i="2"/>
  <c r="H25" i="2"/>
  <c r="K27" i="3" l="1"/>
  <c r="L26" i="3"/>
  <c r="I25" i="2"/>
  <c r="H26" i="2"/>
  <c r="K28" i="3" l="1"/>
  <c r="L27" i="3"/>
  <c r="I26" i="2"/>
  <c r="H27" i="2"/>
  <c r="K29" i="3" l="1"/>
  <c r="L28" i="3"/>
  <c r="I27" i="2"/>
  <c r="H28" i="2"/>
  <c r="L29" i="3" l="1"/>
  <c r="K30" i="3"/>
  <c r="I28" i="2"/>
  <c r="H29" i="2"/>
  <c r="K31" i="3" l="1"/>
  <c r="L30" i="3"/>
  <c r="I29" i="2"/>
  <c r="H30" i="2"/>
  <c r="K32" i="3" l="1"/>
  <c r="L31" i="3"/>
  <c r="I30" i="2"/>
  <c r="H31" i="2"/>
  <c r="K33" i="3" l="1"/>
  <c r="L32" i="3"/>
  <c r="I31" i="2"/>
  <c r="H32" i="2"/>
  <c r="L33" i="3" l="1"/>
  <c r="K34" i="3"/>
  <c r="I32" i="2"/>
  <c r="H33" i="2"/>
  <c r="K35" i="3" l="1"/>
  <c r="L34" i="3"/>
  <c r="I33" i="2"/>
  <c r="H34" i="2"/>
  <c r="K36" i="3" l="1"/>
  <c r="L35" i="3"/>
  <c r="I34" i="2"/>
  <c r="H35" i="2"/>
  <c r="K37" i="3" l="1"/>
  <c r="L36" i="3"/>
  <c r="I35" i="2"/>
  <c r="H36" i="2"/>
  <c r="L37" i="3" l="1"/>
  <c r="K38" i="3"/>
  <c r="I36" i="2"/>
  <c r="H37" i="2"/>
  <c r="K39" i="3" l="1"/>
  <c r="L38" i="3"/>
  <c r="I37" i="2"/>
  <c r="H38" i="2"/>
  <c r="K40" i="3" l="1"/>
  <c r="L39" i="3"/>
  <c r="I38" i="2"/>
  <c r="H39" i="2"/>
  <c r="K41" i="3" l="1"/>
  <c r="L40" i="3"/>
  <c r="I39" i="2"/>
  <c r="H40" i="2"/>
  <c r="L41" i="3" l="1"/>
  <c r="K42" i="3"/>
  <c r="I40" i="2"/>
  <c r="H41" i="2"/>
  <c r="K43" i="3" l="1"/>
  <c r="L42" i="3"/>
  <c r="I41" i="2"/>
  <c r="H42" i="2"/>
  <c r="K44" i="3" l="1"/>
  <c r="L43" i="3"/>
  <c r="I42" i="2"/>
  <c r="H43" i="2"/>
  <c r="K45" i="3" l="1"/>
  <c r="L44" i="3"/>
  <c r="I43" i="2"/>
  <c r="H44" i="2"/>
  <c r="L45" i="3" l="1"/>
  <c r="K46" i="3"/>
  <c r="I44" i="2"/>
  <c r="H45" i="2"/>
  <c r="K47" i="3" l="1"/>
  <c r="L46" i="3"/>
  <c r="I45" i="2"/>
  <c r="H46" i="2"/>
  <c r="K48" i="3" l="1"/>
  <c r="L47" i="3"/>
  <c r="I46" i="2"/>
  <c r="H47" i="2"/>
  <c r="K49" i="3" l="1"/>
  <c r="L48" i="3"/>
  <c r="I47" i="2"/>
  <c r="H48" i="2"/>
  <c r="L49" i="3" l="1"/>
  <c r="K50" i="3"/>
  <c r="I48" i="2"/>
  <c r="H49" i="2"/>
  <c r="K51" i="3" l="1"/>
  <c r="L50" i="3"/>
  <c r="I49" i="2"/>
  <c r="H50" i="2"/>
  <c r="K52" i="3" l="1"/>
  <c r="L51" i="3"/>
  <c r="I50" i="2"/>
  <c r="H51" i="2"/>
  <c r="K53" i="3" l="1"/>
  <c r="L52" i="3"/>
  <c r="I51" i="2"/>
  <c r="H52" i="2"/>
  <c r="L53" i="3" l="1"/>
  <c r="K54" i="3"/>
  <c r="I52" i="2"/>
  <c r="H53" i="2"/>
  <c r="K55" i="3" l="1"/>
  <c r="L54" i="3"/>
  <c r="I53" i="2"/>
  <c r="H54" i="2"/>
  <c r="K56" i="3" l="1"/>
  <c r="L55" i="3"/>
  <c r="I54" i="2"/>
  <c r="H55" i="2"/>
  <c r="K57" i="3" l="1"/>
  <c r="L56" i="3"/>
  <c r="I55" i="2"/>
  <c r="H56" i="2"/>
  <c r="L57" i="3" l="1"/>
  <c r="K58" i="3"/>
  <c r="I56" i="2"/>
  <c r="H57" i="2"/>
  <c r="K59" i="3" l="1"/>
  <c r="L58" i="3"/>
  <c r="I57" i="2"/>
  <c r="H58" i="2"/>
  <c r="K60" i="3" l="1"/>
  <c r="L59" i="3"/>
  <c r="I58" i="2"/>
  <c r="H59" i="2"/>
  <c r="K61" i="3" l="1"/>
  <c r="L60" i="3"/>
  <c r="I59" i="2"/>
  <c r="H60" i="2"/>
  <c r="L61" i="3" l="1"/>
  <c r="K62" i="3"/>
  <c r="I60" i="2"/>
  <c r="H61" i="2"/>
  <c r="K63" i="3" l="1"/>
  <c r="L62" i="3"/>
  <c r="I61" i="2"/>
  <c r="H62" i="2"/>
  <c r="K64" i="3" l="1"/>
  <c r="L63" i="3"/>
  <c r="I62" i="2"/>
  <c r="H63" i="2"/>
  <c r="K65" i="3" l="1"/>
  <c r="L64" i="3"/>
  <c r="I63" i="2"/>
  <c r="H64" i="2"/>
  <c r="K66" i="3" l="1"/>
  <c r="L65" i="3"/>
  <c r="I64" i="2"/>
  <c r="H65" i="2"/>
  <c r="K67" i="3" l="1"/>
  <c r="L66" i="3"/>
  <c r="I65" i="2"/>
  <c r="H66" i="2"/>
  <c r="K68" i="3" l="1"/>
  <c r="L67" i="3"/>
  <c r="I66" i="2"/>
  <c r="H67" i="2"/>
  <c r="K69" i="3" l="1"/>
  <c r="L68" i="3"/>
  <c r="I67" i="2"/>
  <c r="H68" i="2"/>
  <c r="K70" i="3" l="1"/>
  <c r="L69" i="3"/>
  <c r="I68" i="2"/>
  <c r="H69" i="2"/>
  <c r="K71" i="3" l="1"/>
  <c r="L70" i="3"/>
  <c r="I69" i="2"/>
  <c r="H70" i="2"/>
  <c r="K72" i="3" l="1"/>
  <c r="L71" i="3"/>
  <c r="I70" i="2"/>
  <c r="H71" i="2"/>
  <c r="K73" i="3" l="1"/>
  <c r="L72" i="3"/>
  <c r="I71" i="2"/>
  <c r="H72" i="2"/>
  <c r="L73" i="3" l="1"/>
  <c r="K74" i="3"/>
  <c r="I72" i="2"/>
  <c r="H73" i="2"/>
  <c r="K75" i="3" l="1"/>
  <c r="L74" i="3"/>
  <c r="I73" i="2"/>
  <c r="H74" i="2"/>
  <c r="K76" i="3" l="1"/>
  <c r="L75" i="3"/>
  <c r="I74" i="2"/>
  <c r="H75" i="2"/>
  <c r="K77" i="3" l="1"/>
  <c r="L76" i="3"/>
  <c r="I75" i="2"/>
  <c r="H76" i="2"/>
  <c r="K78" i="3" l="1"/>
  <c r="L77" i="3"/>
  <c r="I76" i="2"/>
  <c r="H77" i="2"/>
  <c r="K79" i="3" l="1"/>
  <c r="L78" i="3"/>
  <c r="I77" i="2"/>
  <c r="H78" i="2"/>
  <c r="K80" i="3" l="1"/>
  <c r="L79" i="3"/>
  <c r="I78" i="2"/>
  <c r="H79" i="2"/>
  <c r="K81" i="3" l="1"/>
  <c r="L81" i="3" s="1"/>
  <c r="L80" i="3"/>
  <c r="I79" i="2"/>
  <c r="H80" i="2"/>
  <c r="I80" i="2" l="1"/>
  <c r="H81" i="2"/>
  <c r="I81" i="2" l="1"/>
  <c r="H82" i="2"/>
  <c r="I82" i="2" s="1"/>
</calcChain>
</file>

<file path=xl/sharedStrings.xml><?xml version="1.0" encoding="utf-8"?>
<sst xmlns="http://schemas.openxmlformats.org/spreadsheetml/2006/main" count="23" uniqueCount="22">
  <si>
    <t>time(s)</t>
  </si>
  <si>
    <t>migration</t>
  </si>
  <si>
    <t>actual</t>
  </si>
  <si>
    <t>average</t>
  </si>
  <si>
    <t>% of cardiac cycle</t>
  </si>
  <si>
    <t>TM /w mean flow</t>
  </si>
  <si>
    <t>Time</t>
  </si>
  <si>
    <t>TM(step1)</t>
  </si>
  <si>
    <t>TM(step2)</t>
  </si>
  <si>
    <t>step1</t>
  </si>
  <si>
    <t>step2</t>
  </si>
  <si>
    <t>TM(average)</t>
  </si>
  <si>
    <t>average over cardiac</t>
  </si>
  <si>
    <t>average flow</t>
  </si>
  <si>
    <t>.</t>
  </si>
  <si>
    <t>average flow TM</t>
  </si>
  <si>
    <t>Time over 0.8s</t>
  </si>
  <si>
    <t>He-Ku time</t>
  </si>
  <si>
    <t>flow(ml/min)</t>
  </si>
  <si>
    <t>kg/s</t>
  </si>
  <si>
    <t>time</t>
  </si>
  <si>
    <t>1.66s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</si>
</sst>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136482939632545E-2"/>
          <c:y val="7.5555548945271306E-2"/>
          <c:w val="0.87437751531058616"/>
          <c:h val="0.83850819435623847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Time_TM_1500!$A$2:$A$82</c:f>
              <c:numCache>
                <c:formatCode>General</c:formatCode>
                <c:ptCount val="81"/>
                <c:pt idx="0">
                  <c:v>1.5</c:v>
                </c:pt>
                <c:pt idx="1">
                  <c:v>1.51</c:v>
                </c:pt>
                <c:pt idx="2">
                  <c:v>1.52</c:v>
                </c:pt>
                <c:pt idx="3">
                  <c:v>1.53</c:v>
                </c:pt>
                <c:pt idx="4">
                  <c:v>1.54</c:v>
                </c:pt>
                <c:pt idx="5">
                  <c:v>1.55</c:v>
                </c:pt>
                <c:pt idx="6">
                  <c:v>1.56</c:v>
                </c:pt>
                <c:pt idx="7">
                  <c:v>1.57</c:v>
                </c:pt>
                <c:pt idx="8">
                  <c:v>1.58</c:v>
                </c:pt>
                <c:pt idx="9">
                  <c:v>1.59</c:v>
                </c:pt>
                <c:pt idx="10">
                  <c:v>1.6</c:v>
                </c:pt>
                <c:pt idx="11">
                  <c:v>1.61</c:v>
                </c:pt>
                <c:pt idx="12">
                  <c:v>1.62</c:v>
                </c:pt>
                <c:pt idx="13">
                  <c:v>1.63</c:v>
                </c:pt>
                <c:pt idx="14">
                  <c:v>1.64</c:v>
                </c:pt>
                <c:pt idx="15">
                  <c:v>1.65</c:v>
                </c:pt>
                <c:pt idx="16">
                  <c:v>1.66</c:v>
                </c:pt>
                <c:pt idx="17">
                  <c:v>1.67</c:v>
                </c:pt>
                <c:pt idx="18">
                  <c:v>1.68</c:v>
                </c:pt>
                <c:pt idx="19">
                  <c:v>1.69</c:v>
                </c:pt>
                <c:pt idx="20">
                  <c:v>1.7</c:v>
                </c:pt>
                <c:pt idx="21">
                  <c:v>1.71</c:v>
                </c:pt>
                <c:pt idx="22">
                  <c:v>1.72</c:v>
                </c:pt>
                <c:pt idx="23">
                  <c:v>1.73</c:v>
                </c:pt>
                <c:pt idx="24">
                  <c:v>1.74</c:v>
                </c:pt>
                <c:pt idx="25">
                  <c:v>1.75</c:v>
                </c:pt>
                <c:pt idx="26">
                  <c:v>1.76</c:v>
                </c:pt>
                <c:pt idx="27">
                  <c:v>1.77</c:v>
                </c:pt>
                <c:pt idx="28">
                  <c:v>1.78</c:v>
                </c:pt>
                <c:pt idx="29">
                  <c:v>1.79</c:v>
                </c:pt>
                <c:pt idx="30">
                  <c:v>1.8</c:v>
                </c:pt>
                <c:pt idx="31">
                  <c:v>1.81</c:v>
                </c:pt>
                <c:pt idx="32">
                  <c:v>1.82</c:v>
                </c:pt>
                <c:pt idx="33">
                  <c:v>1.83</c:v>
                </c:pt>
                <c:pt idx="34">
                  <c:v>1.84</c:v>
                </c:pt>
                <c:pt idx="35">
                  <c:v>1.85</c:v>
                </c:pt>
                <c:pt idx="36">
                  <c:v>1.86</c:v>
                </c:pt>
                <c:pt idx="37">
                  <c:v>1.87</c:v>
                </c:pt>
                <c:pt idx="38">
                  <c:v>1.88</c:v>
                </c:pt>
                <c:pt idx="39">
                  <c:v>1.89</c:v>
                </c:pt>
                <c:pt idx="40">
                  <c:v>1.9</c:v>
                </c:pt>
                <c:pt idx="41">
                  <c:v>1.91</c:v>
                </c:pt>
                <c:pt idx="42">
                  <c:v>1.92</c:v>
                </c:pt>
                <c:pt idx="43">
                  <c:v>1.93</c:v>
                </c:pt>
                <c:pt idx="44">
                  <c:v>1.94</c:v>
                </c:pt>
                <c:pt idx="45">
                  <c:v>1.95</c:v>
                </c:pt>
                <c:pt idx="46">
                  <c:v>1.96</c:v>
                </c:pt>
                <c:pt idx="47">
                  <c:v>1.97</c:v>
                </c:pt>
                <c:pt idx="48">
                  <c:v>1.98</c:v>
                </c:pt>
                <c:pt idx="49">
                  <c:v>1.99</c:v>
                </c:pt>
                <c:pt idx="50">
                  <c:v>2</c:v>
                </c:pt>
                <c:pt idx="51">
                  <c:v>2.0099999999999998</c:v>
                </c:pt>
                <c:pt idx="52">
                  <c:v>2.02</c:v>
                </c:pt>
                <c:pt idx="53">
                  <c:v>2.0299999999999998</c:v>
                </c:pt>
                <c:pt idx="54">
                  <c:v>2.04</c:v>
                </c:pt>
                <c:pt idx="55">
                  <c:v>2.0499999999999998</c:v>
                </c:pt>
                <c:pt idx="56">
                  <c:v>2.06</c:v>
                </c:pt>
                <c:pt idx="57">
                  <c:v>2.0699999999999998</c:v>
                </c:pt>
                <c:pt idx="58">
                  <c:v>2.08</c:v>
                </c:pt>
                <c:pt idx="59">
                  <c:v>2.09</c:v>
                </c:pt>
                <c:pt idx="60">
                  <c:v>2.1</c:v>
                </c:pt>
                <c:pt idx="61">
                  <c:v>2.11</c:v>
                </c:pt>
                <c:pt idx="62">
                  <c:v>2.12</c:v>
                </c:pt>
                <c:pt idx="63">
                  <c:v>2.13</c:v>
                </c:pt>
                <c:pt idx="64">
                  <c:v>2.14</c:v>
                </c:pt>
                <c:pt idx="65">
                  <c:v>2.15</c:v>
                </c:pt>
                <c:pt idx="66">
                  <c:v>2.16</c:v>
                </c:pt>
                <c:pt idx="67">
                  <c:v>2.17</c:v>
                </c:pt>
                <c:pt idx="68">
                  <c:v>2.1800000000000002</c:v>
                </c:pt>
                <c:pt idx="69">
                  <c:v>2.19</c:v>
                </c:pt>
                <c:pt idx="70">
                  <c:v>2.2000000000000002</c:v>
                </c:pt>
                <c:pt idx="71">
                  <c:v>2.21</c:v>
                </c:pt>
                <c:pt idx="72">
                  <c:v>2.2200000000000002</c:v>
                </c:pt>
                <c:pt idx="73">
                  <c:v>2.23</c:v>
                </c:pt>
                <c:pt idx="74">
                  <c:v>2.2400000000000002</c:v>
                </c:pt>
                <c:pt idx="75">
                  <c:v>2.25</c:v>
                </c:pt>
                <c:pt idx="76">
                  <c:v>2.2599999999999998</c:v>
                </c:pt>
                <c:pt idx="77">
                  <c:v>2.27</c:v>
                </c:pt>
                <c:pt idx="78">
                  <c:v>2.2799999999999998</c:v>
                </c:pt>
                <c:pt idx="79">
                  <c:v>2.29</c:v>
                </c:pt>
                <c:pt idx="80">
                  <c:v>2.2999999999999998</c:v>
                </c:pt>
              </c:numCache>
            </c:numRef>
          </c:xVal>
          <c:yVal>
            <c:numRef>
              <c:f>Time_TM_1500!$F$2:$F$82</c:f>
              <c:numCache>
                <c:formatCode>General</c:formatCode>
                <c:ptCount val="81"/>
                <c:pt idx="0">
                  <c:v>19.200000000000003</c:v>
                </c:pt>
                <c:pt idx="1">
                  <c:v>20.450000000000003</c:v>
                </c:pt>
                <c:pt idx="2">
                  <c:v>20</c:v>
                </c:pt>
                <c:pt idx="3">
                  <c:v>22.6</c:v>
                </c:pt>
                <c:pt idx="4">
                  <c:v>20.95</c:v>
                </c:pt>
                <c:pt idx="5">
                  <c:v>21.6</c:v>
                </c:pt>
                <c:pt idx="6">
                  <c:v>22</c:v>
                </c:pt>
                <c:pt idx="7">
                  <c:v>24.15</c:v>
                </c:pt>
                <c:pt idx="8">
                  <c:v>25.4</c:v>
                </c:pt>
                <c:pt idx="9">
                  <c:v>25.45</c:v>
                </c:pt>
                <c:pt idx="10">
                  <c:v>26</c:v>
                </c:pt>
                <c:pt idx="11">
                  <c:v>27.7</c:v>
                </c:pt>
                <c:pt idx="12">
                  <c:v>27.6</c:v>
                </c:pt>
                <c:pt idx="13">
                  <c:v>26.1</c:v>
                </c:pt>
                <c:pt idx="14">
                  <c:v>29.8</c:v>
                </c:pt>
                <c:pt idx="15">
                  <c:v>29.5</c:v>
                </c:pt>
                <c:pt idx="16">
                  <c:v>31.200000000000003</c:v>
                </c:pt>
                <c:pt idx="17">
                  <c:v>30.65</c:v>
                </c:pt>
                <c:pt idx="18">
                  <c:v>30.549999999999997</c:v>
                </c:pt>
                <c:pt idx="19">
                  <c:v>34.200000000000003</c:v>
                </c:pt>
                <c:pt idx="20">
                  <c:v>31.950000000000003</c:v>
                </c:pt>
                <c:pt idx="21">
                  <c:v>31.15</c:v>
                </c:pt>
                <c:pt idx="22">
                  <c:v>33.85</c:v>
                </c:pt>
                <c:pt idx="23">
                  <c:v>61.85</c:v>
                </c:pt>
                <c:pt idx="24">
                  <c:v>45.4</c:v>
                </c:pt>
                <c:pt idx="25">
                  <c:v>57.8</c:v>
                </c:pt>
                <c:pt idx="26">
                  <c:v>108.4</c:v>
                </c:pt>
                <c:pt idx="27">
                  <c:v>165.3</c:v>
                </c:pt>
                <c:pt idx="28">
                  <c:v>144.75</c:v>
                </c:pt>
                <c:pt idx="29">
                  <c:v>68.550000000000011</c:v>
                </c:pt>
                <c:pt idx="30">
                  <c:v>13.55</c:v>
                </c:pt>
                <c:pt idx="31">
                  <c:v>9.15</c:v>
                </c:pt>
                <c:pt idx="32">
                  <c:v>18.350000000000001</c:v>
                </c:pt>
                <c:pt idx="33">
                  <c:v>25.950000000000003</c:v>
                </c:pt>
                <c:pt idx="34">
                  <c:v>27.65</c:v>
                </c:pt>
                <c:pt idx="35">
                  <c:v>27.7</c:v>
                </c:pt>
                <c:pt idx="36">
                  <c:v>29.1</c:v>
                </c:pt>
                <c:pt idx="37">
                  <c:v>30.95</c:v>
                </c:pt>
                <c:pt idx="38">
                  <c:v>33.950000000000003</c:v>
                </c:pt>
                <c:pt idx="39">
                  <c:v>36.450000000000003</c:v>
                </c:pt>
                <c:pt idx="40">
                  <c:v>39.85</c:v>
                </c:pt>
                <c:pt idx="41">
                  <c:v>42.3</c:v>
                </c:pt>
                <c:pt idx="42">
                  <c:v>42.7</c:v>
                </c:pt>
                <c:pt idx="43">
                  <c:v>46.349999999999994</c:v>
                </c:pt>
                <c:pt idx="44">
                  <c:v>50</c:v>
                </c:pt>
                <c:pt idx="45">
                  <c:v>52.650000000000006</c:v>
                </c:pt>
                <c:pt idx="46">
                  <c:v>43.25</c:v>
                </c:pt>
                <c:pt idx="47">
                  <c:v>24.65</c:v>
                </c:pt>
                <c:pt idx="48">
                  <c:v>22.1</c:v>
                </c:pt>
                <c:pt idx="49">
                  <c:v>6.45</c:v>
                </c:pt>
                <c:pt idx="50">
                  <c:v>17.3</c:v>
                </c:pt>
                <c:pt idx="51">
                  <c:v>8.3999999999999986</c:v>
                </c:pt>
                <c:pt idx="52">
                  <c:v>5.55</c:v>
                </c:pt>
                <c:pt idx="53">
                  <c:v>1</c:v>
                </c:pt>
                <c:pt idx="54">
                  <c:v>1.6</c:v>
                </c:pt>
                <c:pt idx="55">
                  <c:v>2.5</c:v>
                </c:pt>
                <c:pt idx="56">
                  <c:v>2.6500000000000004</c:v>
                </c:pt>
                <c:pt idx="57">
                  <c:v>2.1</c:v>
                </c:pt>
                <c:pt idx="58">
                  <c:v>2.2999999999999998</c:v>
                </c:pt>
                <c:pt idx="59">
                  <c:v>2.5499999999999998</c:v>
                </c:pt>
                <c:pt idx="60">
                  <c:v>2.2999999999999998</c:v>
                </c:pt>
                <c:pt idx="61">
                  <c:v>3.5</c:v>
                </c:pt>
                <c:pt idx="62">
                  <c:v>4.5999999999999996</c:v>
                </c:pt>
                <c:pt idx="63">
                  <c:v>6.4499999999999993</c:v>
                </c:pt>
                <c:pt idx="64">
                  <c:v>7.15</c:v>
                </c:pt>
                <c:pt idx="65">
                  <c:v>7.6</c:v>
                </c:pt>
                <c:pt idx="66">
                  <c:v>8.0500000000000007</c:v>
                </c:pt>
                <c:pt idx="67">
                  <c:v>8.3000000000000007</c:v>
                </c:pt>
                <c:pt idx="68">
                  <c:v>9.8500000000000014</c:v>
                </c:pt>
                <c:pt idx="69">
                  <c:v>10.45</c:v>
                </c:pt>
                <c:pt idx="70">
                  <c:v>10.95</c:v>
                </c:pt>
                <c:pt idx="71">
                  <c:v>12</c:v>
                </c:pt>
                <c:pt idx="72">
                  <c:v>12.850000000000001</c:v>
                </c:pt>
                <c:pt idx="73">
                  <c:v>12</c:v>
                </c:pt>
                <c:pt idx="74">
                  <c:v>12.8</c:v>
                </c:pt>
                <c:pt idx="75">
                  <c:v>14.6</c:v>
                </c:pt>
                <c:pt idx="76">
                  <c:v>15.7</c:v>
                </c:pt>
                <c:pt idx="77">
                  <c:v>16.850000000000001</c:v>
                </c:pt>
                <c:pt idx="78">
                  <c:v>18.25</c:v>
                </c:pt>
                <c:pt idx="79">
                  <c:v>18.05</c:v>
                </c:pt>
                <c:pt idx="80">
                  <c:v>17.7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66551008"/>
        <c:axId val="-1666545568"/>
      </c:scatterChart>
      <c:valAx>
        <c:axId val="-1666551008"/>
        <c:scaling>
          <c:orientation val="minMax"/>
          <c:max val="2.2999999999999998"/>
          <c:min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66545568"/>
        <c:crosses val="autoZero"/>
        <c:crossBetween val="midCat"/>
      </c:valAx>
      <c:valAx>
        <c:axId val="-166654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66551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Time_TM_1500!$L$1:$L$81</c:f>
              <c:numCache>
                <c:formatCode>General</c:formatCode>
                <c:ptCount val="81"/>
                <c:pt idx="0">
                  <c:v>0</c:v>
                </c:pt>
                <c:pt idx="1">
                  <c:v>1.2345679012345678</c:v>
                </c:pt>
                <c:pt idx="2">
                  <c:v>2.4691358024691357</c:v>
                </c:pt>
                <c:pt idx="3">
                  <c:v>3.7037037037037037</c:v>
                </c:pt>
                <c:pt idx="4">
                  <c:v>4.9382716049382713</c:v>
                </c:pt>
                <c:pt idx="5">
                  <c:v>6.1728395061728394</c:v>
                </c:pt>
                <c:pt idx="6">
                  <c:v>7.4074074074074074</c:v>
                </c:pt>
                <c:pt idx="7">
                  <c:v>8.6419753086419746</c:v>
                </c:pt>
                <c:pt idx="8">
                  <c:v>9.8765432098765427</c:v>
                </c:pt>
                <c:pt idx="9">
                  <c:v>11.111111111111111</c:v>
                </c:pt>
                <c:pt idx="10">
                  <c:v>12.345679012345679</c:v>
                </c:pt>
                <c:pt idx="11">
                  <c:v>13.580246913580247</c:v>
                </c:pt>
                <c:pt idx="12">
                  <c:v>14.814814814814815</c:v>
                </c:pt>
                <c:pt idx="13">
                  <c:v>16.049382716049383</c:v>
                </c:pt>
                <c:pt idx="14">
                  <c:v>17.283950617283949</c:v>
                </c:pt>
                <c:pt idx="15">
                  <c:v>18.518518518518519</c:v>
                </c:pt>
                <c:pt idx="16">
                  <c:v>19.753086419753085</c:v>
                </c:pt>
                <c:pt idx="17">
                  <c:v>20.987654320987655</c:v>
                </c:pt>
                <c:pt idx="18">
                  <c:v>22.222222222222221</c:v>
                </c:pt>
                <c:pt idx="19">
                  <c:v>23.456790123456791</c:v>
                </c:pt>
                <c:pt idx="20">
                  <c:v>24.691358024691358</c:v>
                </c:pt>
                <c:pt idx="21">
                  <c:v>25.925925925925927</c:v>
                </c:pt>
                <c:pt idx="22">
                  <c:v>27.160493827160494</c:v>
                </c:pt>
                <c:pt idx="23">
                  <c:v>28.395061728395063</c:v>
                </c:pt>
                <c:pt idx="24">
                  <c:v>29.62962962962963</c:v>
                </c:pt>
                <c:pt idx="25">
                  <c:v>30.864197530864196</c:v>
                </c:pt>
                <c:pt idx="26">
                  <c:v>32.098765432098766</c:v>
                </c:pt>
                <c:pt idx="27">
                  <c:v>33.333333333333336</c:v>
                </c:pt>
                <c:pt idx="28">
                  <c:v>34.567901234567898</c:v>
                </c:pt>
                <c:pt idx="29">
                  <c:v>35.802469135802468</c:v>
                </c:pt>
                <c:pt idx="30">
                  <c:v>37.037037037037038</c:v>
                </c:pt>
                <c:pt idx="31">
                  <c:v>38.271604938271608</c:v>
                </c:pt>
                <c:pt idx="32">
                  <c:v>39.506172839506171</c:v>
                </c:pt>
                <c:pt idx="33">
                  <c:v>40.74074074074074</c:v>
                </c:pt>
                <c:pt idx="34">
                  <c:v>41.97530864197531</c:v>
                </c:pt>
                <c:pt idx="35">
                  <c:v>43.209876543209873</c:v>
                </c:pt>
                <c:pt idx="36">
                  <c:v>44.444444444444443</c:v>
                </c:pt>
                <c:pt idx="37">
                  <c:v>45.679012345679013</c:v>
                </c:pt>
                <c:pt idx="38">
                  <c:v>46.913580246913583</c:v>
                </c:pt>
                <c:pt idx="39">
                  <c:v>48.148148148148145</c:v>
                </c:pt>
                <c:pt idx="40">
                  <c:v>49.382716049382715</c:v>
                </c:pt>
                <c:pt idx="41">
                  <c:v>50.617283950617285</c:v>
                </c:pt>
                <c:pt idx="42">
                  <c:v>51.851851851851855</c:v>
                </c:pt>
                <c:pt idx="43">
                  <c:v>53.086419753086417</c:v>
                </c:pt>
                <c:pt idx="44">
                  <c:v>54.320987654320987</c:v>
                </c:pt>
                <c:pt idx="45">
                  <c:v>55.555555555555557</c:v>
                </c:pt>
                <c:pt idx="46">
                  <c:v>56.790123456790127</c:v>
                </c:pt>
                <c:pt idx="47">
                  <c:v>58.02469135802469</c:v>
                </c:pt>
                <c:pt idx="48">
                  <c:v>59.25925925925926</c:v>
                </c:pt>
                <c:pt idx="49">
                  <c:v>60.493827160493829</c:v>
                </c:pt>
                <c:pt idx="50">
                  <c:v>61.728395061728392</c:v>
                </c:pt>
                <c:pt idx="51">
                  <c:v>62.962962962962962</c:v>
                </c:pt>
                <c:pt idx="52">
                  <c:v>64.197530864197532</c:v>
                </c:pt>
                <c:pt idx="53">
                  <c:v>65.432098765432102</c:v>
                </c:pt>
                <c:pt idx="54">
                  <c:v>66.666666666666671</c:v>
                </c:pt>
                <c:pt idx="55">
                  <c:v>67.901234567901241</c:v>
                </c:pt>
                <c:pt idx="56">
                  <c:v>69.135802469135797</c:v>
                </c:pt>
                <c:pt idx="57">
                  <c:v>70.370370370370367</c:v>
                </c:pt>
                <c:pt idx="58">
                  <c:v>71.604938271604937</c:v>
                </c:pt>
                <c:pt idx="59">
                  <c:v>72.839506172839506</c:v>
                </c:pt>
                <c:pt idx="60">
                  <c:v>74.074074074074076</c:v>
                </c:pt>
                <c:pt idx="61">
                  <c:v>75.308641975308646</c:v>
                </c:pt>
                <c:pt idx="62">
                  <c:v>76.543209876543216</c:v>
                </c:pt>
                <c:pt idx="63">
                  <c:v>77.777777777777771</c:v>
                </c:pt>
                <c:pt idx="64">
                  <c:v>79.012345679012341</c:v>
                </c:pt>
                <c:pt idx="65">
                  <c:v>80.246913580246911</c:v>
                </c:pt>
                <c:pt idx="66">
                  <c:v>81.481481481481481</c:v>
                </c:pt>
                <c:pt idx="67">
                  <c:v>82.716049382716051</c:v>
                </c:pt>
                <c:pt idx="68">
                  <c:v>83.950617283950621</c:v>
                </c:pt>
                <c:pt idx="69">
                  <c:v>85.18518518518519</c:v>
                </c:pt>
                <c:pt idx="70">
                  <c:v>86.419753086419746</c:v>
                </c:pt>
                <c:pt idx="71">
                  <c:v>87.654320987654316</c:v>
                </c:pt>
                <c:pt idx="72">
                  <c:v>88.888888888888886</c:v>
                </c:pt>
                <c:pt idx="73">
                  <c:v>90.123456790123456</c:v>
                </c:pt>
                <c:pt idx="74">
                  <c:v>91.358024691358025</c:v>
                </c:pt>
                <c:pt idx="75">
                  <c:v>92.592592592592595</c:v>
                </c:pt>
                <c:pt idx="76">
                  <c:v>93.827160493827165</c:v>
                </c:pt>
                <c:pt idx="77">
                  <c:v>95.061728395061735</c:v>
                </c:pt>
                <c:pt idx="78">
                  <c:v>96.296296296296291</c:v>
                </c:pt>
                <c:pt idx="79">
                  <c:v>97.53086419753086</c:v>
                </c:pt>
                <c:pt idx="80">
                  <c:v>98.76543209876543</c:v>
                </c:pt>
              </c:numCache>
            </c:numRef>
          </c:xVal>
          <c:yVal>
            <c:numRef>
              <c:f>Time_TM_1500!$F$2:$F$82</c:f>
              <c:numCache>
                <c:formatCode>General</c:formatCode>
                <c:ptCount val="81"/>
                <c:pt idx="0">
                  <c:v>19.200000000000003</c:v>
                </c:pt>
                <c:pt idx="1">
                  <c:v>20.450000000000003</c:v>
                </c:pt>
                <c:pt idx="2">
                  <c:v>20</c:v>
                </c:pt>
                <c:pt idx="3">
                  <c:v>22.6</c:v>
                </c:pt>
                <c:pt idx="4">
                  <c:v>20.95</c:v>
                </c:pt>
                <c:pt idx="5">
                  <c:v>21.6</c:v>
                </c:pt>
                <c:pt idx="6">
                  <c:v>22</c:v>
                </c:pt>
                <c:pt idx="7">
                  <c:v>24.15</c:v>
                </c:pt>
                <c:pt idx="8">
                  <c:v>25.4</c:v>
                </c:pt>
                <c:pt idx="9">
                  <c:v>25.45</c:v>
                </c:pt>
                <c:pt idx="10">
                  <c:v>26</c:v>
                </c:pt>
                <c:pt idx="11">
                  <c:v>27.7</c:v>
                </c:pt>
                <c:pt idx="12">
                  <c:v>27.6</c:v>
                </c:pt>
                <c:pt idx="13">
                  <c:v>26.1</c:v>
                </c:pt>
                <c:pt idx="14">
                  <c:v>29.8</c:v>
                </c:pt>
                <c:pt idx="15">
                  <c:v>29.5</c:v>
                </c:pt>
                <c:pt idx="16">
                  <c:v>31.200000000000003</c:v>
                </c:pt>
                <c:pt idx="17">
                  <c:v>30.65</c:v>
                </c:pt>
                <c:pt idx="18">
                  <c:v>30.549999999999997</c:v>
                </c:pt>
                <c:pt idx="19">
                  <c:v>34.200000000000003</c:v>
                </c:pt>
                <c:pt idx="20">
                  <c:v>31.950000000000003</c:v>
                </c:pt>
                <c:pt idx="21">
                  <c:v>31.15</c:v>
                </c:pt>
                <c:pt idx="22">
                  <c:v>33.85</c:v>
                </c:pt>
                <c:pt idx="23">
                  <c:v>61.85</c:v>
                </c:pt>
                <c:pt idx="24">
                  <c:v>45.4</c:v>
                </c:pt>
                <c:pt idx="25">
                  <c:v>57.8</c:v>
                </c:pt>
                <c:pt idx="26">
                  <c:v>108.4</c:v>
                </c:pt>
                <c:pt idx="27">
                  <c:v>165.3</c:v>
                </c:pt>
                <c:pt idx="28">
                  <c:v>144.75</c:v>
                </c:pt>
                <c:pt idx="29">
                  <c:v>68.550000000000011</c:v>
                </c:pt>
                <c:pt idx="30">
                  <c:v>13.55</c:v>
                </c:pt>
                <c:pt idx="31">
                  <c:v>9.15</c:v>
                </c:pt>
                <c:pt idx="32">
                  <c:v>18.350000000000001</c:v>
                </c:pt>
                <c:pt idx="33">
                  <c:v>25.950000000000003</c:v>
                </c:pt>
                <c:pt idx="34">
                  <c:v>27.65</c:v>
                </c:pt>
                <c:pt idx="35">
                  <c:v>27.7</c:v>
                </c:pt>
                <c:pt idx="36">
                  <c:v>29.1</c:v>
                </c:pt>
                <c:pt idx="37">
                  <c:v>30.95</c:v>
                </c:pt>
                <c:pt idx="38">
                  <c:v>33.950000000000003</c:v>
                </c:pt>
                <c:pt idx="39">
                  <c:v>36.450000000000003</c:v>
                </c:pt>
                <c:pt idx="40">
                  <c:v>39.85</c:v>
                </c:pt>
                <c:pt idx="41">
                  <c:v>42.3</c:v>
                </c:pt>
                <c:pt idx="42">
                  <c:v>42.7</c:v>
                </c:pt>
                <c:pt idx="43">
                  <c:v>46.349999999999994</c:v>
                </c:pt>
                <c:pt idx="44">
                  <c:v>50</c:v>
                </c:pt>
                <c:pt idx="45">
                  <c:v>52.650000000000006</c:v>
                </c:pt>
                <c:pt idx="46">
                  <c:v>43.25</c:v>
                </c:pt>
                <c:pt idx="47">
                  <c:v>24.65</c:v>
                </c:pt>
                <c:pt idx="48">
                  <c:v>22.1</c:v>
                </c:pt>
                <c:pt idx="49">
                  <c:v>6.45</c:v>
                </c:pt>
                <c:pt idx="50">
                  <c:v>17.3</c:v>
                </c:pt>
                <c:pt idx="51">
                  <c:v>8.3999999999999986</c:v>
                </c:pt>
                <c:pt idx="52">
                  <c:v>5.55</c:v>
                </c:pt>
                <c:pt idx="53">
                  <c:v>1</c:v>
                </c:pt>
                <c:pt idx="54">
                  <c:v>1.6</c:v>
                </c:pt>
                <c:pt idx="55">
                  <c:v>2.5</c:v>
                </c:pt>
                <c:pt idx="56">
                  <c:v>2.6500000000000004</c:v>
                </c:pt>
                <c:pt idx="57">
                  <c:v>2.1</c:v>
                </c:pt>
                <c:pt idx="58">
                  <c:v>2.2999999999999998</c:v>
                </c:pt>
                <c:pt idx="59">
                  <c:v>2.5499999999999998</c:v>
                </c:pt>
                <c:pt idx="60">
                  <c:v>2.2999999999999998</c:v>
                </c:pt>
                <c:pt idx="61">
                  <c:v>3.5</c:v>
                </c:pt>
                <c:pt idx="62">
                  <c:v>4.5999999999999996</c:v>
                </c:pt>
                <c:pt idx="63">
                  <c:v>6.4499999999999993</c:v>
                </c:pt>
                <c:pt idx="64">
                  <c:v>7.15</c:v>
                </c:pt>
                <c:pt idx="65">
                  <c:v>7.6</c:v>
                </c:pt>
                <c:pt idx="66">
                  <c:v>8.0500000000000007</c:v>
                </c:pt>
                <c:pt idx="67">
                  <c:v>8.3000000000000007</c:v>
                </c:pt>
                <c:pt idx="68">
                  <c:v>9.8500000000000014</c:v>
                </c:pt>
                <c:pt idx="69">
                  <c:v>10.45</c:v>
                </c:pt>
                <c:pt idx="70">
                  <c:v>10.95</c:v>
                </c:pt>
                <c:pt idx="71">
                  <c:v>12</c:v>
                </c:pt>
                <c:pt idx="72">
                  <c:v>12.850000000000001</c:v>
                </c:pt>
                <c:pt idx="73">
                  <c:v>12</c:v>
                </c:pt>
                <c:pt idx="74">
                  <c:v>12.8</c:v>
                </c:pt>
                <c:pt idx="75">
                  <c:v>14.6</c:v>
                </c:pt>
                <c:pt idx="76">
                  <c:v>15.7</c:v>
                </c:pt>
                <c:pt idx="77">
                  <c:v>16.850000000000001</c:v>
                </c:pt>
                <c:pt idx="78">
                  <c:v>18.25</c:v>
                </c:pt>
                <c:pt idx="79">
                  <c:v>18.05</c:v>
                </c:pt>
                <c:pt idx="80">
                  <c:v>17.7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66559712"/>
        <c:axId val="-1666552640"/>
      </c:scatterChart>
      <c:valAx>
        <c:axId val="-1666559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66552640"/>
        <c:crosses val="autoZero"/>
        <c:crossBetween val="midCat"/>
      </c:valAx>
      <c:valAx>
        <c:axId val="-166655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66559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5358705161854769E-2"/>
          <c:y val="7.6423519976669588E-2"/>
          <c:w val="0.87437751531058616"/>
          <c:h val="0.89814814814814814"/>
        </c:manualLayout>
      </c:layout>
      <c:scatterChart>
        <c:scatterStyle val="smoothMarker"/>
        <c:varyColors val="0"/>
        <c:ser>
          <c:idx val="1"/>
          <c:order val="0"/>
          <c:tx>
            <c:strRef>
              <c:f>Time_TM_1000!$C$1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Time_TM_1000!$A$2:$A$82</c:f>
              <c:numCache>
                <c:formatCode>General</c:formatCode>
                <c:ptCount val="81"/>
                <c:pt idx="0">
                  <c:v>1.5</c:v>
                </c:pt>
                <c:pt idx="1">
                  <c:v>1.51</c:v>
                </c:pt>
                <c:pt idx="2">
                  <c:v>1.52</c:v>
                </c:pt>
                <c:pt idx="3">
                  <c:v>1.53</c:v>
                </c:pt>
                <c:pt idx="4">
                  <c:v>1.54</c:v>
                </c:pt>
                <c:pt idx="5">
                  <c:v>1.55</c:v>
                </c:pt>
                <c:pt idx="6">
                  <c:v>1.56</c:v>
                </c:pt>
                <c:pt idx="7">
                  <c:v>1.57</c:v>
                </c:pt>
                <c:pt idx="8">
                  <c:v>1.58</c:v>
                </c:pt>
                <c:pt idx="9">
                  <c:v>1.59</c:v>
                </c:pt>
                <c:pt idx="10">
                  <c:v>1.6</c:v>
                </c:pt>
                <c:pt idx="11">
                  <c:v>1.61</c:v>
                </c:pt>
                <c:pt idx="12">
                  <c:v>1.62</c:v>
                </c:pt>
                <c:pt idx="13">
                  <c:v>1.6300000000000001</c:v>
                </c:pt>
                <c:pt idx="14">
                  <c:v>1.6400000000000001</c:v>
                </c:pt>
                <c:pt idx="15">
                  <c:v>1.6500000000000001</c:v>
                </c:pt>
                <c:pt idx="16">
                  <c:v>1.6600000000000001</c:v>
                </c:pt>
                <c:pt idx="17">
                  <c:v>1.6700000000000002</c:v>
                </c:pt>
                <c:pt idx="18">
                  <c:v>1.6800000000000002</c:v>
                </c:pt>
                <c:pt idx="19">
                  <c:v>1.6900000000000002</c:v>
                </c:pt>
                <c:pt idx="20">
                  <c:v>1.7000000000000002</c:v>
                </c:pt>
                <c:pt idx="21">
                  <c:v>1.7100000000000002</c:v>
                </c:pt>
                <c:pt idx="22">
                  <c:v>1.7200000000000002</c:v>
                </c:pt>
                <c:pt idx="23">
                  <c:v>1.7300000000000002</c:v>
                </c:pt>
                <c:pt idx="24">
                  <c:v>1.7400000000000002</c:v>
                </c:pt>
                <c:pt idx="25">
                  <c:v>1.7500000000000002</c:v>
                </c:pt>
                <c:pt idx="26">
                  <c:v>1.7600000000000002</c:v>
                </c:pt>
                <c:pt idx="27">
                  <c:v>1.7700000000000002</c:v>
                </c:pt>
                <c:pt idx="28">
                  <c:v>1.7800000000000002</c:v>
                </c:pt>
                <c:pt idx="29">
                  <c:v>1.7900000000000003</c:v>
                </c:pt>
                <c:pt idx="30">
                  <c:v>1.8000000000000003</c:v>
                </c:pt>
                <c:pt idx="31">
                  <c:v>1.8100000000000003</c:v>
                </c:pt>
                <c:pt idx="32">
                  <c:v>1.8200000000000003</c:v>
                </c:pt>
                <c:pt idx="33">
                  <c:v>1.8300000000000003</c:v>
                </c:pt>
                <c:pt idx="34">
                  <c:v>1.8400000000000003</c:v>
                </c:pt>
                <c:pt idx="35">
                  <c:v>1.8500000000000003</c:v>
                </c:pt>
                <c:pt idx="36">
                  <c:v>1.8600000000000003</c:v>
                </c:pt>
                <c:pt idx="37">
                  <c:v>1.8700000000000003</c:v>
                </c:pt>
                <c:pt idx="38">
                  <c:v>1.8800000000000003</c:v>
                </c:pt>
                <c:pt idx="39">
                  <c:v>1.8900000000000003</c:v>
                </c:pt>
                <c:pt idx="40">
                  <c:v>1.9000000000000004</c:v>
                </c:pt>
                <c:pt idx="41">
                  <c:v>1.9100000000000004</c:v>
                </c:pt>
                <c:pt idx="42">
                  <c:v>1.9200000000000004</c:v>
                </c:pt>
                <c:pt idx="43">
                  <c:v>1.9300000000000004</c:v>
                </c:pt>
                <c:pt idx="44">
                  <c:v>1.9400000000000004</c:v>
                </c:pt>
                <c:pt idx="45">
                  <c:v>1.9500000000000004</c:v>
                </c:pt>
                <c:pt idx="46">
                  <c:v>1.9600000000000004</c:v>
                </c:pt>
                <c:pt idx="47">
                  <c:v>1.9700000000000004</c:v>
                </c:pt>
                <c:pt idx="48">
                  <c:v>1.9800000000000004</c:v>
                </c:pt>
                <c:pt idx="49">
                  <c:v>1.9900000000000004</c:v>
                </c:pt>
                <c:pt idx="50">
                  <c:v>2.0000000000000004</c:v>
                </c:pt>
                <c:pt idx="51">
                  <c:v>2.0100000000000002</c:v>
                </c:pt>
                <c:pt idx="52">
                  <c:v>2.02</c:v>
                </c:pt>
                <c:pt idx="53">
                  <c:v>2.0299999999999998</c:v>
                </c:pt>
                <c:pt idx="54">
                  <c:v>2.0399999999999996</c:v>
                </c:pt>
                <c:pt idx="55">
                  <c:v>2.0499999999999994</c:v>
                </c:pt>
                <c:pt idx="56">
                  <c:v>2.0599999999999992</c:v>
                </c:pt>
                <c:pt idx="57">
                  <c:v>2.069999999999999</c:v>
                </c:pt>
                <c:pt idx="58">
                  <c:v>2.0799999999999987</c:v>
                </c:pt>
                <c:pt idx="59">
                  <c:v>2.0899999999999985</c:v>
                </c:pt>
                <c:pt idx="60">
                  <c:v>2.0999999999999983</c:v>
                </c:pt>
                <c:pt idx="61">
                  <c:v>2.1099999999999981</c:v>
                </c:pt>
                <c:pt idx="62">
                  <c:v>2.1199999999999979</c:v>
                </c:pt>
                <c:pt idx="63">
                  <c:v>2.1299999999999977</c:v>
                </c:pt>
                <c:pt idx="64">
                  <c:v>2.1399999999999975</c:v>
                </c:pt>
                <c:pt idx="65">
                  <c:v>2.1499999999999972</c:v>
                </c:pt>
                <c:pt idx="66">
                  <c:v>2.159999999999997</c:v>
                </c:pt>
                <c:pt idx="67">
                  <c:v>2.1699999999999968</c:v>
                </c:pt>
                <c:pt idx="68">
                  <c:v>2.1799999999999966</c:v>
                </c:pt>
                <c:pt idx="69">
                  <c:v>2.1899999999999964</c:v>
                </c:pt>
                <c:pt idx="70">
                  <c:v>2.1999999999999962</c:v>
                </c:pt>
                <c:pt idx="71">
                  <c:v>2.209999999999996</c:v>
                </c:pt>
                <c:pt idx="72">
                  <c:v>2.2199999999999958</c:v>
                </c:pt>
                <c:pt idx="73">
                  <c:v>2.2299999999999955</c:v>
                </c:pt>
                <c:pt idx="74">
                  <c:v>2.2399999999999953</c:v>
                </c:pt>
                <c:pt idx="75">
                  <c:v>2.2499999999999951</c:v>
                </c:pt>
                <c:pt idx="76">
                  <c:v>2.2599999999999949</c:v>
                </c:pt>
                <c:pt idx="77">
                  <c:v>2.2699999999999947</c:v>
                </c:pt>
                <c:pt idx="78">
                  <c:v>2.2799999999999945</c:v>
                </c:pt>
                <c:pt idx="79">
                  <c:v>2.2899999999999943</c:v>
                </c:pt>
                <c:pt idx="80">
                  <c:v>2.299999999999994</c:v>
                </c:pt>
              </c:numCache>
            </c:numRef>
          </c:xVal>
          <c:yVal>
            <c:numRef>
              <c:f>Time_TM_1000!$C$2:$C$82</c:f>
              <c:numCache>
                <c:formatCode>General</c:formatCode>
                <c:ptCount val="81"/>
                <c:pt idx="0">
                  <c:v>9.3000000000000007</c:v>
                </c:pt>
                <c:pt idx="1">
                  <c:v>9.6999999999999993</c:v>
                </c:pt>
                <c:pt idx="2">
                  <c:v>9</c:v>
                </c:pt>
                <c:pt idx="3">
                  <c:v>9.1</c:v>
                </c:pt>
                <c:pt idx="4">
                  <c:v>8.8000000000000007</c:v>
                </c:pt>
                <c:pt idx="5">
                  <c:v>8.6999999999999993</c:v>
                </c:pt>
                <c:pt idx="6">
                  <c:v>9.5</c:v>
                </c:pt>
                <c:pt idx="7">
                  <c:v>9.1999999999999993</c:v>
                </c:pt>
                <c:pt idx="8">
                  <c:v>9.5</c:v>
                </c:pt>
                <c:pt idx="9">
                  <c:v>8.6</c:v>
                </c:pt>
                <c:pt idx="10">
                  <c:v>9.5</c:v>
                </c:pt>
                <c:pt idx="11">
                  <c:v>9</c:v>
                </c:pt>
                <c:pt idx="12">
                  <c:v>9</c:v>
                </c:pt>
                <c:pt idx="13">
                  <c:v>8.9</c:v>
                </c:pt>
                <c:pt idx="14">
                  <c:v>9.1999999999999993</c:v>
                </c:pt>
                <c:pt idx="15">
                  <c:v>8.8000000000000007</c:v>
                </c:pt>
                <c:pt idx="16">
                  <c:v>9.3000000000000007</c:v>
                </c:pt>
                <c:pt idx="17">
                  <c:v>10.3</c:v>
                </c:pt>
                <c:pt idx="18">
                  <c:v>10</c:v>
                </c:pt>
                <c:pt idx="19">
                  <c:v>10.9</c:v>
                </c:pt>
                <c:pt idx="20">
                  <c:v>13</c:v>
                </c:pt>
                <c:pt idx="21">
                  <c:v>25.6</c:v>
                </c:pt>
                <c:pt idx="22">
                  <c:v>44</c:v>
                </c:pt>
                <c:pt idx="23">
                  <c:v>64</c:v>
                </c:pt>
                <c:pt idx="24">
                  <c:v>50</c:v>
                </c:pt>
                <c:pt idx="25">
                  <c:v>62</c:v>
                </c:pt>
                <c:pt idx="26">
                  <c:v>100</c:v>
                </c:pt>
                <c:pt idx="27">
                  <c:v>168</c:v>
                </c:pt>
                <c:pt idx="28">
                  <c:v>145</c:v>
                </c:pt>
                <c:pt idx="29">
                  <c:v>27</c:v>
                </c:pt>
                <c:pt idx="30">
                  <c:v>3</c:v>
                </c:pt>
                <c:pt idx="31">
                  <c:v>1.7</c:v>
                </c:pt>
                <c:pt idx="32">
                  <c:v>0</c:v>
                </c:pt>
                <c:pt idx="33">
                  <c:v>4.2</c:v>
                </c:pt>
                <c:pt idx="34">
                  <c:v>5</c:v>
                </c:pt>
                <c:pt idx="35">
                  <c:v>7.2</c:v>
                </c:pt>
                <c:pt idx="36">
                  <c:v>9</c:v>
                </c:pt>
                <c:pt idx="37">
                  <c:v>10</c:v>
                </c:pt>
                <c:pt idx="38">
                  <c:v>11</c:v>
                </c:pt>
                <c:pt idx="39">
                  <c:v>15</c:v>
                </c:pt>
                <c:pt idx="40">
                  <c:v>15.6</c:v>
                </c:pt>
                <c:pt idx="41">
                  <c:v>15.6</c:v>
                </c:pt>
                <c:pt idx="42">
                  <c:v>17</c:v>
                </c:pt>
                <c:pt idx="43">
                  <c:v>18.100000000000001</c:v>
                </c:pt>
                <c:pt idx="44">
                  <c:v>21.5</c:v>
                </c:pt>
                <c:pt idx="45">
                  <c:v>30</c:v>
                </c:pt>
                <c:pt idx="46">
                  <c:v>10.1</c:v>
                </c:pt>
                <c:pt idx="47">
                  <c:v>1.1000000000000001</c:v>
                </c:pt>
                <c:pt idx="48">
                  <c:v>0</c:v>
                </c:pt>
                <c:pt idx="49">
                  <c:v>0</c:v>
                </c:pt>
                <c:pt idx="50">
                  <c:v>1.8</c:v>
                </c:pt>
                <c:pt idx="51">
                  <c:v>5.4</c:v>
                </c:pt>
                <c:pt idx="52">
                  <c:v>5.7</c:v>
                </c:pt>
                <c:pt idx="53">
                  <c:v>3</c:v>
                </c:pt>
                <c:pt idx="54">
                  <c:v>2.5</c:v>
                </c:pt>
                <c:pt idx="55">
                  <c:v>3.3</c:v>
                </c:pt>
                <c:pt idx="56">
                  <c:v>4.2</c:v>
                </c:pt>
                <c:pt idx="57">
                  <c:v>3.7</c:v>
                </c:pt>
                <c:pt idx="58">
                  <c:v>4.2</c:v>
                </c:pt>
                <c:pt idx="59">
                  <c:v>4.3</c:v>
                </c:pt>
                <c:pt idx="60">
                  <c:v>4</c:v>
                </c:pt>
                <c:pt idx="61">
                  <c:v>4.3</c:v>
                </c:pt>
                <c:pt idx="62">
                  <c:v>4.4000000000000004</c:v>
                </c:pt>
                <c:pt idx="63">
                  <c:v>5</c:v>
                </c:pt>
                <c:pt idx="64">
                  <c:v>5</c:v>
                </c:pt>
                <c:pt idx="65">
                  <c:v>5.7</c:v>
                </c:pt>
                <c:pt idx="66">
                  <c:v>6</c:v>
                </c:pt>
                <c:pt idx="67">
                  <c:v>7</c:v>
                </c:pt>
                <c:pt idx="68">
                  <c:v>7.2</c:v>
                </c:pt>
                <c:pt idx="69">
                  <c:v>7.6</c:v>
                </c:pt>
                <c:pt idx="70">
                  <c:v>8</c:v>
                </c:pt>
                <c:pt idx="71">
                  <c:v>7.6</c:v>
                </c:pt>
                <c:pt idx="72">
                  <c:v>7.5</c:v>
                </c:pt>
                <c:pt idx="73">
                  <c:v>8.6999999999999993</c:v>
                </c:pt>
                <c:pt idx="74">
                  <c:v>8.4</c:v>
                </c:pt>
                <c:pt idx="75">
                  <c:v>8.1</c:v>
                </c:pt>
                <c:pt idx="76">
                  <c:v>8.1</c:v>
                </c:pt>
                <c:pt idx="77">
                  <c:v>9</c:v>
                </c:pt>
                <c:pt idx="78">
                  <c:v>8.6999999999999993</c:v>
                </c:pt>
                <c:pt idx="79">
                  <c:v>8.6999999999999993</c:v>
                </c:pt>
                <c:pt idx="80">
                  <c:v>9.5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50302992"/>
        <c:axId val="-450302448"/>
      </c:scatterChart>
      <c:valAx>
        <c:axId val="-450302992"/>
        <c:scaling>
          <c:orientation val="minMax"/>
          <c:max val="2.2999999999999998"/>
          <c:min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50302448"/>
        <c:crosses val="autoZero"/>
        <c:crossBetween val="midCat"/>
      </c:valAx>
      <c:valAx>
        <c:axId val="-45030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50302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136482939632559E-2"/>
          <c:y val="4.394685039370079E-2"/>
          <c:w val="0.87119685039370076"/>
          <c:h val="0.89814814814814814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Time_TM_1000!$I$2:$I$82</c:f>
              <c:numCache>
                <c:formatCode>General</c:formatCode>
                <c:ptCount val="81"/>
                <c:pt idx="0">
                  <c:v>0</c:v>
                </c:pt>
                <c:pt idx="1">
                  <c:v>1.2345679012345678</c:v>
                </c:pt>
                <c:pt idx="2">
                  <c:v>2.4691358024691357</c:v>
                </c:pt>
                <c:pt idx="3">
                  <c:v>3.7037037037037037</c:v>
                </c:pt>
                <c:pt idx="4">
                  <c:v>4.9382716049382713</c:v>
                </c:pt>
                <c:pt idx="5">
                  <c:v>6.1728395061728394</c:v>
                </c:pt>
                <c:pt idx="6">
                  <c:v>7.4074074074074074</c:v>
                </c:pt>
                <c:pt idx="7">
                  <c:v>8.6419753086419746</c:v>
                </c:pt>
                <c:pt idx="8">
                  <c:v>9.8765432098765427</c:v>
                </c:pt>
                <c:pt idx="9">
                  <c:v>11.111111111111111</c:v>
                </c:pt>
                <c:pt idx="10">
                  <c:v>12.345679012345679</c:v>
                </c:pt>
                <c:pt idx="11">
                  <c:v>13.580246913580247</c:v>
                </c:pt>
                <c:pt idx="12">
                  <c:v>14.814814814814815</c:v>
                </c:pt>
                <c:pt idx="13">
                  <c:v>16.049382716049383</c:v>
                </c:pt>
                <c:pt idx="14">
                  <c:v>17.283950617283949</c:v>
                </c:pt>
                <c:pt idx="15">
                  <c:v>18.518518518518519</c:v>
                </c:pt>
                <c:pt idx="16">
                  <c:v>19.753086419753085</c:v>
                </c:pt>
                <c:pt idx="17">
                  <c:v>20.987654320987655</c:v>
                </c:pt>
                <c:pt idx="18">
                  <c:v>22.222222222222221</c:v>
                </c:pt>
                <c:pt idx="19">
                  <c:v>23.456790123456791</c:v>
                </c:pt>
                <c:pt idx="20">
                  <c:v>24.691358024691358</c:v>
                </c:pt>
                <c:pt idx="21">
                  <c:v>25.925925925925927</c:v>
                </c:pt>
                <c:pt idx="22">
                  <c:v>27.160493827160494</c:v>
                </c:pt>
                <c:pt idx="23">
                  <c:v>28.395061728395063</c:v>
                </c:pt>
                <c:pt idx="24">
                  <c:v>29.62962962962963</c:v>
                </c:pt>
                <c:pt idx="25">
                  <c:v>30.864197530864196</c:v>
                </c:pt>
                <c:pt idx="26">
                  <c:v>32.098765432098766</c:v>
                </c:pt>
                <c:pt idx="27">
                  <c:v>33.333333333333336</c:v>
                </c:pt>
                <c:pt idx="28">
                  <c:v>34.567901234567898</c:v>
                </c:pt>
                <c:pt idx="29">
                  <c:v>35.802469135802468</c:v>
                </c:pt>
                <c:pt idx="30">
                  <c:v>37.037037037037038</c:v>
                </c:pt>
                <c:pt idx="31">
                  <c:v>38.271604938271608</c:v>
                </c:pt>
                <c:pt idx="32">
                  <c:v>39.506172839506171</c:v>
                </c:pt>
                <c:pt idx="33">
                  <c:v>40.74074074074074</c:v>
                </c:pt>
                <c:pt idx="34">
                  <c:v>41.97530864197531</c:v>
                </c:pt>
                <c:pt idx="35">
                  <c:v>43.209876543209873</c:v>
                </c:pt>
                <c:pt idx="36">
                  <c:v>44.444444444444443</c:v>
                </c:pt>
                <c:pt idx="37">
                  <c:v>45.679012345679013</c:v>
                </c:pt>
                <c:pt idx="38">
                  <c:v>46.913580246913583</c:v>
                </c:pt>
                <c:pt idx="39">
                  <c:v>48.148148148148145</c:v>
                </c:pt>
                <c:pt idx="40">
                  <c:v>49.382716049382715</c:v>
                </c:pt>
                <c:pt idx="41">
                  <c:v>50.617283950617285</c:v>
                </c:pt>
                <c:pt idx="42">
                  <c:v>51.851851851851855</c:v>
                </c:pt>
                <c:pt idx="43">
                  <c:v>53.086419753086417</c:v>
                </c:pt>
                <c:pt idx="44">
                  <c:v>54.320987654320987</c:v>
                </c:pt>
                <c:pt idx="45">
                  <c:v>55.555555555555557</c:v>
                </c:pt>
                <c:pt idx="46">
                  <c:v>56.790123456790127</c:v>
                </c:pt>
                <c:pt idx="47">
                  <c:v>58.02469135802469</c:v>
                </c:pt>
                <c:pt idx="48">
                  <c:v>59.25925925925926</c:v>
                </c:pt>
                <c:pt idx="49">
                  <c:v>60.493827160493829</c:v>
                </c:pt>
                <c:pt idx="50">
                  <c:v>61.728395061728392</c:v>
                </c:pt>
                <c:pt idx="51">
                  <c:v>62.962962962962962</c:v>
                </c:pt>
                <c:pt idx="52">
                  <c:v>64.197530864197532</c:v>
                </c:pt>
                <c:pt idx="53">
                  <c:v>65.432098765432102</c:v>
                </c:pt>
                <c:pt idx="54">
                  <c:v>66.666666666666671</c:v>
                </c:pt>
                <c:pt idx="55">
                  <c:v>67.901234567901241</c:v>
                </c:pt>
                <c:pt idx="56">
                  <c:v>69.135802469135797</c:v>
                </c:pt>
                <c:pt idx="57">
                  <c:v>70.370370370370367</c:v>
                </c:pt>
                <c:pt idx="58">
                  <c:v>71.604938271604937</c:v>
                </c:pt>
                <c:pt idx="59">
                  <c:v>72.839506172839506</c:v>
                </c:pt>
                <c:pt idx="60">
                  <c:v>74.074074074074076</c:v>
                </c:pt>
                <c:pt idx="61">
                  <c:v>75.308641975308646</c:v>
                </c:pt>
                <c:pt idx="62">
                  <c:v>76.543209876543216</c:v>
                </c:pt>
                <c:pt idx="63">
                  <c:v>77.777777777777771</c:v>
                </c:pt>
                <c:pt idx="64">
                  <c:v>79.012345679012341</c:v>
                </c:pt>
                <c:pt idx="65">
                  <c:v>80.246913580246911</c:v>
                </c:pt>
                <c:pt idx="66">
                  <c:v>81.481481481481481</c:v>
                </c:pt>
                <c:pt idx="67">
                  <c:v>82.716049382716051</c:v>
                </c:pt>
                <c:pt idx="68">
                  <c:v>83.950617283950621</c:v>
                </c:pt>
                <c:pt idx="69">
                  <c:v>85.18518518518519</c:v>
                </c:pt>
                <c:pt idx="70">
                  <c:v>86.419753086419746</c:v>
                </c:pt>
                <c:pt idx="71">
                  <c:v>87.654320987654316</c:v>
                </c:pt>
                <c:pt idx="72">
                  <c:v>88.888888888888886</c:v>
                </c:pt>
                <c:pt idx="73">
                  <c:v>90.123456790123456</c:v>
                </c:pt>
                <c:pt idx="74">
                  <c:v>91.358024691358025</c:v>
                </c:pt>
                <c:pt idx="75">
                  <c:v>92.592592592592595</c:v>
                </c:pt>
                <c:pt idx="76">
                  <c:v>93.827160493827165</c:v>
                </c:pt>
                <c:pt idx="77">
                  <c:v>95.061728395061735</c:v>
                </c:pt>
                <c:pt idx="78">
                  <c:v>96.296296296296291</c:v>
                </c:pt>
                <c:pt idx="79">
                  <c:v>97.53086419753086</c:v>
                </c:pt>
                <c:pt idx="80">
                  <c:v>98.76543209876543</c:v>
                </c:pt>
              </c:numCache>
            </c:numRef>
          </c:xVal>
          <c:yVal>
            <c:numRef>
              <c:f>Time_TM_1000!$C$2:$C$82</c:f>
              <c:numCache>
                <c:formatCode>General</c:formatCode>
                <c:ptCount val="81"/>
                <c:pt idx="0">
                  <c:v>9.3000000000000007</c:v>
                </c:pt>
                <c:pt idx="1">
                  <c:v>9.6999999999999993</c:v>
                </c:pt>
                <c:pt idx="2">
                  <c:v>9</c:v>
                </c:pt>
                <c:pt idx="3">
                  <c:v>9.1</c:v>
                </c:pt>
                <c:pt idx="4">
                  <c:v>8.8000000000000007</c:v>
                </c:pt>
                <c:pt idx="5">
                  <c:v>8.6999999999999993</c:v>
                </c:pt>
                <c:pt idx="6">
                  <c:v>9.5</c:v>
                </c:pt>
                <c:pt idx="7">
                  <c:v>9.1999999999999993</c:v>
                </c:pt>
                <c:pt idx="8">
                  <c:v>9.5</c:v>
                </c:pt>
                <c:pt idx="9">
                  <c:v>8.6</c:v>
                </c:pt>
                <c:pt idx="10">
                  <c:v>9.5</c:v>
                </c:pt>
                <c:pt idx="11">
                  <c:v>9</c:v>
                </c:pt>
                <c:pt idx="12">
                  <c:v>9</c:v>
                </c:pt>
                <c:pt idx="13">
                  <c:v>8.9</c:v>
                </c:pt>
                <c:pt idx="14">
                  <c:v>9.1999999999999993</c:v>
                </c:pt>
                <c:pt idx="15">
                  <c:v>8.8000000000000007</c:v>
                </c:pt>
                <c:pt idx="16">
                  <c:v>9.3000000000000007</c:v>
                </c:pt>
                <c:pt idx="17">
                  <c:v>10.3</c:v>
                </c:pt>
                <c:pt idx="18">
                  <c:v>10</c:v>
                </c:pt>
                <c:pt idx="19">
                  <c:v>10.9</c:v>
                </c:pt>
                <c:pt idx="20">
                  <c:v>13</c:v>
                </c:pt>
                <c:pt idx="21">
                  <c:v>25.6</c:v>
                </c:pt>
                <c:pt idx="22">
                  <c:v>44</c:v>
                </c:pt>
                <c:pt idx="23">
                  <c:v>64</c:v>
                </c:pt>
                <c:pt idx="24">
                  <c:v>50</c:v>
                </c:pt>
                <c:pt idx="25">
                  <c:v>62</c:v>
                </c:pt>
                <c:pt idx="26">
                  <c:v>100</c:v>
                </c:pt>
                <c:pt idx="27">
                  <c:v>168</c:v>
                </c:pt>
                <c:pt idx="28">
                  <c:v>145</c:v>
                </c:pt>
                <c:pt idx="29">
                  <c:v>27</c:v>
                </c:pt>
                <c:pt idx="30">
                  <c:v>3</c:v>
                </c:pt>
                <c:pt idx="31">
                  <c:v>1.7</c:v>
                </c:pt>
                <c:pt idx="32">
                  <c:v>0</c:v>
                </c:pt>
                <c:pt idx="33">
                  <c:v>4.2</c:v>
                </c:pt>
                <c:pt idx="34">
                  <c:v>5</c:v>
                </c:pt>
                <c:pt idx="35">
                  <c:v>7.2</c:v>
                </c:pt>
                <c:pt idx="36">
                  <c:v>9</c:v>
                </c:pt>
                <c:pt idx="37">
                  <c:v>10</c:v>
                </c:pt>
                <c:pt idx="38">
                  <c:v>11</c:v>
                </c:pt>
                <c:pt idx="39">
                  <c:v>15</c:v>
                </c:pt>
                <c:pt idx="40">
                  <c:v>15.6</c:v>
                </c:pt>
                <c:pt idx="41">
                  <c:v>15.6</c:v>
                </c:pt>
                <c:pt idx="42">
                  <c:v>17</c:v>
                </c:pt>
                <c:pt idx="43">
                  <c:v>18.100000000000001</c:v>
                </c:pt>
                <c:pt idx="44">
                  <c:v>21.5</c:v>
                </c:pt>
                <c:pt idx="45">
                  <c:v>30</c:v>
                </c:pt>
                <c:pt idx="46">
                  <c:v>10.1</c:v>
                </c:pt>
                <c:pt idx="47">
                  <c:v>1.1000000000000001</c:v>
                </c:pt>
                <c:pt idx="48">
                  <c:v>0</c:v>
                </c:pt>
                <c:pt idx="49">
                  <c:v>0</c:v>
                </c:pt>
                <c:pt idx="50">
                  <c:v>1.8</c:v>
                </c:pt>
                <c:pt idx="51">
                  <c:v>5.4</c:v>
                </c:pt>
                <c:pt idx="52">
                  <c:v>5.7</c:v>
                </c:pt>
                <c:pt idx="53">
                  <c:v>3</c:v>
                </c:pt>
                <c:pt idx="54">
                  <c:v>2.5</c:v>
                </c:pt>
                <c:pt idx="55">
                  <c:v>3.3</c:v>
                </c:pt>
                <c:pt idx="56">
                  <c:v>4.2</c:v>
                </c:pt>
                <c:pt idx="57">
                  <c:v>3.7</c:v>
                </c:pt>
                <c:pt idx="58">
                  <c:v>4.2</c:v>
                </c:pt>
                <c:pt idx="59">
                  <c:v>4.3</c:v>
                </c:pt>
                <c:pt idx="60">
                  <c:v>4</c:v>
                </c:pt>
                <c:pt idx="61">
                  <c:v>4.3</c:v>
                </c:pt>
                <c:pt idx="62">
                  <c:v>4.4000000000000004</c:v>
                </c:pt>
                <c:pt idx="63">
                  <c:v>5</c:v>
                </c:pt>
                <c:pt idx="64">
                  <c:v>5</c:v>
                </c:pt>
                <c:pt idx="65">
                  <c:v>5.7</c:v>
                </c:pt>
                <c:pt idx="66">
                  <c:v>6</c:v>
                </c:pt>
                <c:pt idx="67">
                  <c:v>7</c:v>
                </c:pt>
                <c:pt idx="68">
                  <c:v>7.2</c:v>
                </c:pt>
                <c:pt idx="69">
                  <c:v>7.6</c:v>
                </c:pt>
                <c:pt idx="70">
                  <c:v>8</c:v>
                </c:pt>
                <c:pt idx="71">
                  <c:v>7.6</c:v>
                </c:pt>
                <c:pt idx="72">
                  <c:v>7.5</c:v>
                </c:pt>
                <c:pt idx="73">
                  <c:v>8.6999999999999993</c:v>
                </c:pt>
                <c:pt idx="74">
                  <c:v>8.4</c:v>
                </c:pt>
                <c:pt idx="75">
                  <c:v>8.1</c:v>
                </c:pt>
                <c:pt idx="76">
                  <c:v>8.1</c:v>
                </c:pt>
                <c:pt idx="77">
                  <c:v>9</c:v>
                </c:pt>
                <c:pt idx="78">
                  <c:v>8.6999999999999993</c:v>
                </c:pt>
                <c:pt idx="79">
                  <c:v>8.6999999999999993</c:v>
                </c:pt>
                <c:pt idx="80">
                  <c:v>9.5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92450256"/>
        <c:axId val="-1592445360"/>
      </c:scatterChart>
      <c:valAx>
        <c:axId val="-159245025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92445360"/>
        <c:crosses val="autoZero"/>
        <c:crossBetween val="midCat"/>
      </c:valAx>
      <c:valAx>
        <c:axId val="-159244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92450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144332</xdr:colOff>
      <xdr:row>24</xdr:row>
      <xdr:rowOff>4930</xdr:rowOff>
    </xdr:from>
    <xdr:to>
      <xdr:col>23</xdr:col>
      <xdr:colOff>476026</xdr:colOff>
      <xdr:row>39</xdr:row>
      <xdr:rowOff>4930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340659</xdr:colOff>
      <xdr:row>9</xdr:row>
      <xdr:rowOff>170329</xdr:rowOff>
    </xdr:from>
    <xdr:to>
      <xdr:col>17</xdr:col>
      <xdr:colOff>35859</xdr:colOff>
      <xdr:row>25</xdr:row>
      <xdr:rowOff>44823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121920</xdr:colOff>
      <xdr:row>9</xdr:row>
      <xdr:rowOff>179070</xdr:rowOff>
    </xdr:from>
    <xdr:to>
      <xdr:col>17</xdr:col>
      <xdr:colOff>426720</xdr:colOff>
      <xdr:row>24</xdr:row>
      <xdr:rowOff>179070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510540</xdr:colOff>
      <xdr:row>28</xdr:row>
      <xdr:rowOff>167640</xdr:rowOff>
    </xdr:from>
    <xdr:to>
      <xdr:col>17</xdr:col>
      <xdr:colOff>205740</xdr:colOff>
      <xdr:row>43</xdr:row>
      <xdr:rowOff>167640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ita\Documents\RESEARCH\LTM_project\Handshaking\TM_pulsatile_100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ita\Documents\RESEARCH\LTM_project\Handshaking\TM_pulsatile_15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4"/>
      <sheetName val="Sheet2"/>
      <sheetName val="Time_TM"/>
      <sheetName val="1.81"/>
      <sheetName val="2.06"/>
    </sheetNames>
    <sheetDataSet>
      <sheetData sheetId="0" refreshError="1"/>
      <sheetData sheetId="1" refreshError="1"/>
      <sheetData sheetId="2" refreshError="1"/>
      <sheetData sheetId="3">
        <row r="1">
          <cell r="C1" t="str">
            <v>actual</v>
          </cell>
        </row>
        <row r="2">
          <cell r="A2">
            <v>1.5</v>
          </cell>
          <cell r="C2">
            <v>9.3000000000000007</v>
          </cell>
          <cell r="I2">
            <v>0</v>
          </cell>
        </row>
        <row r="3">
          <cell r="A3">
            <v>1.51</v>
          </cell>
          <cell r="C3">
            <v>9.6999999999999993</v>
          </cell>
          <cell r="I3">
            <v>1.2345679012345678</v>
          </cell>
        </row>
        <row r="4">
          <cell r="A4">
            <v>1.52</v>
          </cell>
          <cell r="C4">
            <v>9</v>
          </cell>
          <cell r="I4">
            <v>2.4691358024691357</v>
          </cell>
        </row>
        <row r="5">
          <cell r="A5">
            <v>1.53</v>
          </cell>
          <cell r="C5">
            <v>9.1</v>
          </cell>
          <cell r="I5">
            <v>3.7037037037037037</v>
          </cell>
        </row>
        <row r="6">
          <cell r="A6">
            <v>1.54</v>
          </cell>
          <cell r="C6">
            <v>8.8000000000000007</v>
          </cell>
          <cell r="I6">
            <v>4.9382716049382713</v>
          </cell>
        </row>
        <row r="7">
          <cell r="A7">
            <v>1.55</v>
          </cell>
          <cell r="C7">
            <v>8.6999999999999993</v>
          </cell>
          <cell r="I7">
            <v>6.1728395061728394</v>
          </cell>
        </row>
        <row r="8">
          <cell r="A8">
            <v>1.56</v>
          </cell>
          <cell r="C8">
            <v>9.5</v>
          </cell>
          <cell r="I8">
            <v>7.4074074074074074</v>
          </cell>
        </row>
        <row r="9">
          <cell r="A9">
            <v>1.57</v>
          </cell>
          <cell r="C9">
            <v>9.1999999999999993</v>
          </cell>
          <cell r="I9">
            <v>8.6419753086419746</v>
          </cell>
        </row>
        <row r="10">
          <cell r="A10">
            <v>1.58</v>
          </cell>
          <cell r="C10">
            <v>9.5</v>
          </cell>
          <cell r="I10">
            <v>9.8765432098765427</v>
          </cell>
        </row>
        <row r="11">
          <cell r="A11">
            <v>1.59</v>
          </cell>
          <cell r="C11">
            <v>8.6</v>
          </cell>
          <cell r="I11">
            <v>11.111111111111111</v>
          </cell>
        </row>
        <row r="12">
          <cell r="A12">
            <v>1.6</v>
          </cell>
          <cell r="C12">
            <v>9.5</v>
          </cell>
          <cell r="I12">
            <v>12.345679012345679</v>
          </cell>
        </row>
        <row r="13">
          <cell r="A13">
            <v>1.61</v>
          </cell>
          <cell r="C13">
            <v>9</v>
          </cell>
          <cell r="I13">
            <v>13.580246913580247</v>
          </cell>
        </row>
        <row r="14">
          <cell r="A14">
            <v>1.62</v>
          </cell>
          <cell r="C14">
            <v>9</v>
          </cell>
          <cell r="I14">
            <v>14.814814814814815</v>
          </cell>
        </row>
        <row r="15">
          <cell r="A15">
            <v>1.6300000000000001</v>
          </cell>
          <cell r="C15">
            <v>8.9</v>
          </cell>
          <cell r="I15">
            <v>16.049382716049383</v>
          </cell>
        </row>
        <row r="16">
          <cell r="A16">
            <v>1.6400000000000001</v>
          </cell>
          <cell r="C16">
            <v>9.1999999999999993</v>
          </cell>
          <cell r="I16">
            <v>17.283950617283949</v>
          </cell>
        </row>
        <row r="17">
          <cell r="A17">
            <v>1.6500000000000001</v>
          </cell>
          <cell r="C17">
            <v>8.8000000000000007</v>
          </cell>
          <cell r="I17">
            <v>18.518518518518519</v>
          </cell>
        </row>
        <row r="18">
          <cell r="A18">
            <v>1.6600000000000001</v>
          </cell>
          <cell r="C18">
            <v>9.3000000000000007</v>
          </cell>
          <cell r="I18">
            <v>19.753086419753085</v>
          </cell>
        </row>
        <row r="19">
          <cell r="A19">
            <v>1.6700000000000002</v>
          </cell>
          <cell r="C19">
            <v>10.3</v>
          </cell>
          <cell r="I19">
            <v>20.987654320987655</v>
          </cell>
        </row>
        <row r="20">
          <cell r="A20">
            <v>1.6800000000000002</v>
          </cell>
          <cell r="C20">
            <v>10</v>
          </cell>
          <cell r="I20">
            <v>22.222222222222221</v>
          </cell>
        </row>
        <row r="21">
          <cell r="A21">
            <v>1.6900000000000002</v>
          </cell>
          <cell r="C21">
            <v>10.9</v>
          </cell>
          <cell r="I21">
            <v>23.456790123456791</v>
          </cell>
        </row>
        <row r="22">
          <cell r="A22">
            <v>1.7000000000000002</v>
          </cell>
          <cell r="C22">
            <v>13</v>
          </cell>
          <cell r="I22">
            <v>24.691358024691358</v>
          </cell>
        </row>
        <row r="23">
          <cell r="A23">
            <v>1.7100000000000002</v>
          </cell>
          <cell r="C23">
            <v>25.6</v>
          </cell>
          <cell r="I23">
            <v>25.925925925925927</v>
          </cell>
        </row>
        <row r="24">
          <cell r="A24">
            <v>1.7200000000000002</v>
          </cell>
          <cell r="C24">
            <v>44</v>
          </cell>
          <cell r="I24">
            <v>27.160493827160494</v>
          </cell>
        </row>
        <row r="25">
          <cell r="A25">
            <v>1.7300000000000002</v>
          </cell>
          <cell r="C25">
            <v>64</v>
          </cell>
          <cell r="I25">
            <v>28.395061728395063</v>
          </cell>
        </row>
        <row r="26">
          <cell r="A26">
            <v>1.7400000000000002</v>
          </cell>
          <cell r="C26">
            <v>50</v>
          </cell>
          <cell r="I26">
            <v>29.62962962962963</v>
          </cell>
        </row>
        <row r="27">
          <cell r="A27">
            <v>1.7500000000000002</v>
          </cell>
          <cell r="C27">
            <v>62</v>
          </cell>
          <cell r="I27">
            <v>30.864197530864196</v>
          </cell>
        </row>
        <row r="28">
          <cell r="A28">
            <v>1.7600000000000002</v>
          </cell>
          <cell r="C28">
            <v>100</v>
          </cell>
          <cell r="I28">
            <v>32.098765432098766</v>
          </cell>
        </row>
        <row r="29">
          <cell r="A29">
            <v>1.7700000000000002</v>
          </cell>
          <cell r="C29">
            <v>168</v>
          </cell>
          <cell r="I29">
            <v>33.333333333333336</v>
          </cell>
        </row>
        <row r="30">
          <cell r="A30">
            <v>1.7800000000000002</v>
          </cell>
          <cell r="C30">
            <v>145</v>
          </cell>
          <cell r="I30">
            <v>34.567901234567898</v>
          </cell>
        </row>
        <row r="31">
          <cell r="A31">
            <v>1.7900000000000003</v>
          </cell>
          <cell r="C31">
            <v>27</v>
          </cell>
          <cell r="I31">
            <v>35.802469135802468</v>
          </cell>
        </row>
        <row r="32">
          <cell r="A32">
            <v>1.8000000000000003</v>
          </cell>
          <cell r="C32">
            <v>3</v>
          </cell>
          <cell r="I32">
            <v>37.037037037037038</v>
          </cell>
        </row>
        <row r="33">
          <cell r="A33">
            <v>1.8100000000000003</v>
          </cell>
          <cell r="C33">
            <v>1.7</v>
          </cell>
          <cell r="I33">
            <v>38.271604938271608</v>
          </cell>
        </row>
        <row r="34">
          <cell r="A34">
            <v>1.8200000000000003</v>
          </cell>
          <cell r="C34">
            <v>0</v>
          </cell>
          <cell r="I34">
            <v>39.506172839506171</v>
          </cell>
        </row>
        <row r="35">
          <cell r="A35">
            <v>1.8300000000000003</v>
          </cell>
          <cell r="C35">
            <v>4.2</v>
          </cell>
          <cell r="I35">
            <v>40.74074074074074</v>
          </cell>
        </row>
        <row r="36">
          <cell r="A36">
            <v>1.8400000000000003</v>
          </cell>
          <cell r="C36">
            <v>5</v>
          </cell>
          <cell r="I36">
            <v>41.97530864197531</v>
          </cell>
        </row>
        <row r="37">
          <cell r="A37">
            <v>1.8500000000000003</v>
          </cell>
          <cell r="C37">
            <v>7.2</v>
          </cell>
          <cell r="I37">
            <v>43.209876543209873</v>
          </cell>
        </row>
        <row r="38">
          <cell r="A38">
            <v>1.8600000000000003</v>
          </cell>
          <cell r="C38">
            <v>9</v>
          </cell>
          <cell r="I38">
            <v>44.444444444444443</v>
          </cell>
        </row>
        <row r="39">
          <cell r="A39">
            <v>1.8700000000000003</v>
          </cell>
          <cell r="C39">
            <v>10</v>
          </cell>
          <cell r="I39">
            <v>45.679012345679013</v>
          </cell>
        </row>
        <row r="40">
          <cell r="A40">
            <v>1.8800000000000003</v>
          </cell>
          <cell r="C40">
            <v>11</v>
          </cell>
          <cell r="I40">
            <v>46.913580246913583</v>
          </cell>
        </row>
        <row r="41">
          <cell r="A41">
            <v>1.8900000000000003</v>
          </cell>
          <cell r="C41">
            <v>15</v>
          </cell>
          <cell r="I41">
            <v>48.148148148148145</v>
          </cell>
        </row>
        <row r="42">
          <cell r="A42">
            <v>1.9000000000000004</v>
          </cell>
          <cell r="C42">
            <v>15.6</v>
          </cell>
          <cell r="I42">
            <v>49.382716049382715</v>
          </cell>
        </row>
        <row r="43">
          <cell r="A43">
            <v>1.9100000000000004</v>
          </cell>
          <cell r="C43">
            <v>15.6</v>
          </cell>
          <cell r="I43">
            <v>50.617283950617285</v>
          </cell>
        </row>
        <row r="44">
          <cell r="A44">
            <v>1.9200000000000004</v>
          </cell>
          <cell r="C44">
            <v>17</v>
          </cell>
          <cell r="I44">
            <v>51.851851851851855</v>
          </cell>
        </row>
        <row r="45">
          <cell r="A45">
            <v>1.9300000000000004</v>
          </cell>
          <cell r="C45">
            <v>18.100000000000001</v>
          </cell>
          <cell r="I45">
            <v>53.086419753086417</v>
          </cell>
        </row>
        <row r="46">
          <cell r="A46">
            <v>1.9400000000000004</v>
          </cell>
          <cell r="C46">
            <v>21.5</v>
          </cell>
          <cell r="I46">
            <v>54.320987654320987</v>
          </cell>
        </row>
        <row r="47">
          <cell r="A47">
            <v>1.9500000000000004</v>
          </cell>
          <cell r="C47">
            <v>30</v>
          </cell>
          <cell r="I47">
            <v>55.555555555555557</v>
          </cell>
        </row>
        <row r="48">
          <cell r="A48">
            <v>1.9600000000000004</v>
          </cell>
          <cell r="C48">
            <v>10.1</v>
          </cell>
          <cell r="I48">
            <v>56.790123456790127</v>
          </cell>
        </row>
        <row r="49">
          <cell r="A49">
            <v>1.9700000000000004</v>
          </cell>
          <cell r="C49">
            <v>1.1000000000000001</v>
          </cell>
          <cell r="I49">
            <v>58.02469135802469</v>
          </cell>
        </row>
        <row r="50">
          <cell r="A50">
            <v>1.9800000000000004</v>
          </cell>
          <cell r="C50">
            <v>0</v>
          </cell>
          <cell r="I50">
            <v>59.25925925925926</v>
          </cell>
        </row>
        <row r="51">
          <cell r="A51">
            <v>1.9900000000000004</v>
          </cell>
          <cell r="C51">
            <v>0</v>
          </cell>
          <cell r="I51">
            <v>60.493827160493829</v>
          </cell>
        </row>
        <row r="52">
          <cell r="A52">
            <v>2.0000000000000004</v>
          </cell>
          <cell r="C52">
            <v>1.8</v>
          </cell>
          <cell r="I52">
            <v>61.728395061728392</v>
          </cell>
        </row>
        <row r="53">
          <cell r="A53">
            <v>2.0100000000000002</v>
          </cell>
          <cell r="C53">
            <v>5.4</v>
          </cell>
          <cell r="I53">
            <v>62.962962962962962</v>
          </cell>
        </row>
        <row r="54">
          <cell r="A54">
            <v>2.02</v>
          </cell>
          <cell r="C54">
            <v>5.7</v>
          </cell>
          <cell r="I54">
            <v>64.197530864197532</v>
          </cell>
        </row>
        <row r="55">
          <cell r="A55">
            <v>2.0299999999999998</v>
          </cell>
          <cell r="C55">
            <v>3</v>
          </cell>
          <cell r="I55">
            <v>65.432098765432102</v>
          </cell>
        </row>
        <row r="56">
          <cell r="A56">
            <v>2.0399999999999996</v>
          </cell>
          <cell r="C56">
            <v>2.5</v>
          </cell>
          <cell r="I56">
            <v>66.666666666666671</v>
          </cell>
        </row>
        <row r="57">
          <cell r="A57">
            <v>2.0499999999999994</v>
          </cell>
          <cell r="C57">
            <v>3.3</v>
          </cell>
          <cell r="I57">
            <v>67.901234567901241</v>
          </cell>
        </row>
        <row r="58">
          <cell r="A58">
            <v>2.0599999999999992</v>
          </cell>
          <cell r="C58">
            <v>4.2</v>
          </cell>
          <cell r="I58">
            <v>69.135802469135797</v>
          </cell>
        </row>
        <row r="59">
          <cell r="A59">
            <v>2.069999999999999</v>
          </cell>
          <cell r="C59">
            <v>3.7</v>
          </cell>
          <cell r="I59">
            <v>70.370370370370367</v>
          </cell>
        </row>
        <row r="60">
          <cell r="A60">
            <v>2.0799999999999987</v>
          </cell>
          <cell r="C60">
            <v>4.2</v>
          </cell>
          <cell r="I60">
            <v>71.604938271604937</v>
          </cell>
        </row>
        <row r="61">
          <cell r="A61">
            <v>2.0899999999999985</v>
          </cell>
          <cell r="C61">
            <v>4.3</v>
          </cell>
          <cell r="I61">
            <v>72.839506172839506</v>
          </cell>
        </row>
        <row r="62">
          <cell r="A62">
            <v>2.0999999999999983</v>
          </cell>
          <cell r="C62">
            <v>4</v>
          </cell>
          <cell r="I62">
            <v>74.074074074074076</v>
          </cell>
        </row>
        <row r="63">
          <cell r="A63">
            <v>2.1099999999999981</v>
          </cell>
          <cell r="C63">
            <v>4.3</v>
          </cell>
          <cell r="I63">
            <v>75.308641975308646</v>
          </cell>
        </row>
        <row r="64">
          <cell r="A64">
            <v>2.1199999999999979</v>
          </cell>
          <cell r="C64">
            <v>4.4000000000000004</v>
          </cell>
          <cell r="I64">
            <v>76.543209876543216</v>
          </cell>
        </row>
        <row r="65">
          <cell r="A65">
            <v>2.1299999999999977</v>
          </cell>
          <cell r="C65">
            <v>5</v>
          </cell>
          <cell r="I65">
            <v>77.777777777777771</v>
          </cell>
        </row>
        <row r="66">
          <cell r="A66">
            <v>2.1399999999999975</v>
          </cell>
          <cell r="C66">
            <v>5</v>
          </cell>
          <cell r="I66">
            <v>79.012345679012341</v>
          </cell>
        </row>
        <row r="67">
          <cell r="A67">
            <v>2.1499999999999972</v>
          </cell>
          <cell r="C67">
            <v>5.7</v>
          </cell>
          <cell r="I67">
            <v>80.246913580246911</v>
          </cell>
        </row>
        <row r="68">
          <cell r="A68">
            <v>2.159999999999997</v>
          </cell>
          <cell r="C68">
            <v>6</v>
          </cell>
          <cell r="I68">
            <v>81.481481481481481</v>
          </cell>
        </row>
        <row r="69">
          <cell r="A69">
            <v>2.1699999999999968</v>
          </cell>
          <cell r="C69">
            <v>7</v>
          </cell>
          <cell r="I69">
            <v>82.716049382716051</v>
          </cell>
        </row>
        <row r="70">
          <cell r="A70">
            <v>2.1799999999999966</v>
          </cell>
          <cell r="C70">
            <v>7.2</v>
          </cell>
          <cell r="I70">
            <v>83.950617283950621</v>
          </cell>
        </row>
        <row r="71">
          <cell r="A71">
            <v>2.1899999999999964</v>
          </cell>
          <cell r="C71">
            <v>7.6</v>
          </cell>
          <cell r="I71">
            <v>85.18518518518519</v>
          </cell>
        </row>
        <row r="72">
          <cell r="A72">
            <v>2.1999999999999962</v>
          </cell>
          <cell r="C72">
            <v>8</v>
          </cell>
          <cell r="I72">
            <v>86.419753086419746</v>
          </cell>
        </row>
        <row r="73">
          <cell r="A73">
            <v>2.209999999999996</v>
          </cell>
          <cell r="C73">
            <v>7.6</v>
          </cell>
          <cell r="I73">
            <v>87.654320987654316</v>
          </cell>
        </row>
        <row r="74">
          <cell r="A74">
            <v>2.2199999999999958</v>
          </cell>
          <cell r="C74">
            <v>7.5</v>
          </cell>
          <cell r="I74">
            <v>88.888888888888886</v>
          </cell>
        </row>
        <row r="75">
          <cell r="A75">
            <v>2.2299999999999955</v>
          </cell>
          <cell r="C75">
            <v>8.6999999999999993</v>
          </cell>
          <cell r="I75">
            <v>90.123456790123456</v>
          </cell>
        </row>
        <row r="76">
          <cell r="A76">
            <v>2.2399999999999953</v>
          </cell>
          <cell r="C76">
            <v>8.4</v>
          </cell>
          <cell r="I76">
            <v>91.358024691358025</v>
          </cell>
        </row>
        <row r="77">
          <cell r="A77">
            <v>2.2499999999999951</v>
          </cell>
          <cell r="C77">
            <v>8.1</v>
          </cell>
          <cell r="I77">
            <v>92.592592592592595</v>
          </cell>
        </row>
        <row r="78">
          <cell r="A78">
            <v>2.2599999999999949</v>
          </cell>
          <cell r="C78">
            <v>8.1</v>
          </cell>
          <cell r="I78">
            <v>93.827160493827165</v>
          </cell>
        </row>
        <row r="79">
          <cell r="A79">
            <v>2.2699999999999947</v>
          </cell>
          <cell r="C79">
            <v>9</v>
          </cell>
          <cell r="I79">
            <v>95.061728395061735</v>
          </cell>
        </row>
        <row r="80">
          <cell r="A80">
            <v>2.2799999999999945</v>
          </cell>
          <cell r="C80">
            <v>8.6999999999999993</v>
          </cell>
          <cell r="I80">
            <v>96.296296296296291</v>
          </cell>
        </row>
        <row r="81">
          <cell r="A81">
            <v>2.2899999999999943</v>
          </cell>
          <cell r="C81">
            <v>8.6999999999999993</v>
          </cell>
          <cell r="I81">
            <v>97.53086419753086</v>
          </cell>
        </row>
        <row r="82">
          <cell r="A82">
            <v>2.299999999999994</v>
          </cell>
          <cell r="C82">
            <v>9.5</v>
          </cell>
          <cell r="I82">
            <v>98.76543209876543</v>
          </cell>
        </row>
      </sheetData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tery_auto_time_TM"/>
      <sheetName val="1.9"/>
      <sheetName val="1.92"/>
      <sheetName val="1.94"/>
      <sheetName val="1.89"/>
      <sheetName val="1.88"/>
      <sheetName val="1.84"/>
      <sheetName val="1.85"/>
      <sheetName val="1.86"/>
      <sheetName val="1.87"/>
      <sheetName val="1.83"/>
      <sheetName val="1.82"/>
      <sheetName val="1.93"/>
    </sheetNames>
    <sheetDataSet>
      <sheetData sheetId="0">
        <row r="1">
          <cell r="L1">
            <v>0</v>
          </cell>
        </row>
        <row r="2">
          <cell r="A2">
            <v>1.5</v>
          </cell>
          <cell r="F2">
            <v>19.200000000000003</v>
          </cell>
          <cell r="L2">
            <v>1.2345679012345678</v>
          </cell>
        </row>
        <row r="3">
          <cell r="A3">
            <v>1.51</v>
          </cell>
          <cell r="F3">
            <v>20.450000000000003</v>
          </cell>
          <cell r="L3">
            <v>2.4691358024691357</v>
          </cell>
        </row>
        <row r="4">
          <cell r="A4">
            <v>1.52</v>
          </cell>
          <cell r="F4">
            <v>20</v>
          </cell>
          <cell r="L4">
            <v>3.7037037037037037</v>
          </cell>
        </row>
        <row r="5">
          <cell r="A5">
            <v>1.53</v>
          </cell>
          <cell r="F5">
            <v>22.6</v>
          </cell>
          <cell r="L5">
            <v>4.9382716049382713</v>
          </cell>
        </row>
        <row r="6">
          <cell r="A6">
            <v>1.54</v>
          </cell>
          <cell r="F6">
            <v>20.95</v>
          </cell>
          <cell r="L6">
            <v>6.1728395061728394</v>
          </cell>
        </row>
        <row r="7">
          <cell r="A7">
            <v>1.55</v>
          </cell>
          <cell r="F7">
            <v>21.6</v>
          </cell>
          <cell r="L7">
            <v>7.4074074074074074</v>
          </cell>
        </row>
        <row r="8">
          <cell r="A8">
            <v>1.56</v>
          </cell>
          <cell r="F8">
            <v>22</v>
          </cell>
          <cell r="L8">
            <v>8.6419753086419746</v>
          </cell>
        </row>
        <row r="9">
          <cell r="A9">
            <v>1.57</v>
          </cell>
          <cell r="F9">
            <v>24.15</v>
          </cell>
          <cell r="L9">
            <v>9.8765432098765427</v>
          </cell>
        </row>
        <row r="10">
          <cell r="A10">
            <v>1.58</v>
          </cell>
          <cell r="F10">
            <v>25.4</v>
          </cell>
          <cell r="L10">
            <v>11.111111111111111</v>
          </cell>
        </row>
        <row r="11">
          <cell r="A11">
            <v>1.59</v>
          </cell>
          <cell r="F11">
            <v>25.45</v>
          </cell>
          <cell r="L11">
            <v>12.345679012345679</v>
          </cell>
        </row>
        <row r="12">
          <cell r="A12">
            <v>1.6</v>
          </cell>
          <cell r="F12">
            <v>26</v>
          </cell>
          <cell r="L12">
            <v>13.580246913580247</v>
          </cell>
        </row>
        <row r="13">
          <cell r="A13">
            <v>1.61</v>
          </cell>
          <cell r="F13">
            <v>27.7</v>
          </cell>
          <cell r="L13">
            <v>14.814814814814815</v>
          </cell>
        </row>
        <row r="14">
          <cell r="A14">
            <v>1.62</v>
          </cell>
          <cell r="F14">
            <v>27.6</v>
          </cell>
          <cell r="L14">
            <v>16.049382716049383</v>
          </cell>
        </row>
        <row r="15">
          <cell r="A15">
            <v>1.63</v>
          </cell>
          <cell r="F15">
            <v>26.1</v>
          </cell>
          <cell r="L15">
            <v>17.283950617283949</v>
          </cell>
        </row>
        <row r="16">
          <cell r="A16">
            <v>1.64</v>
          </cell>
          <cell r="F16">
            <v>29.8</v>
          </cell>
          <cell r="L16">
            <v>18.518518518518519</v>
          </cell>
        </row>
        <row r="17">
          <cell r="A17">
            <v>1.65</v>
          </cell>
          <cell r="F17">
            <v>29.5</v>
          </cell>
          <cell r="L17">
            <v>19.753086419753085</v>
          </cell>
        </row>
        <row r="18">
          <cell r="A18">
            <v>1.66</v>
          </cell>
          <cell r="F18">
            <v>31.200000000000003</v>
          </cell>
          <cell r="L18">
            <v>20.987654320987655</v>
          </cell>
        </row>
        <row r="19">
          <cell r="A19">
            <v>1.67</v>
          </cell>
          <cell r="F19">
            <v>30.65</v>
          </cell>
          <cell r="L19">
            <v>22.222222222222221</v>
          </cell>
        </row>
        <row r="20">
          <cell r="A20">
            <v>1.68</v>
          </cell>
          <cell r="F20">
            <v>30.549999999999997</v>
          </cell>
          <cell r="L20">
            <v>23.456790123456791</v>
          </cell>
        </row>
        <row r="21">
          <cell r="A21">
            <v>1.69</v>
          </cell>
          <cell r="F21">
            <v>34.200000000000003</v>
          </cell>
          <cell r="L21">
            <v>24.691358024691358</v>
          </cell>
        </row>
        <row r="22">
          <cell r="A22">
            <v>1.7</v>
          </cell>
          <cell r="F22">
            <v>31.950000000000003</v>
          </cell>
          <cell r="L22">
            <v>25.925925925925927</v>
          </cell>
        </row>
        <row r="23">
          <cell r="A23">
            <v>1.71</v>
          </cell>
          <cell r="F23">
            <v>31.15</v>
          </cell>
          <cell r="L23">
            <v>27.160493827160494</v>
          </cell>
        </row>
        <row r="24">
          <cell r="A24">
            <v>1.72</v>
          </cell>
          <cell r="F24">
            <v>33.85</v>
          </cell>
          <cell r="L24">
            <v>28.395061728395063</v>
          </cell>
        </row>
        <row r="25">
          <cell r="A25">
            <v>1.73</v>
          </cell>
          <cell r="F25">
            <v>61.85</v>
          </cell>
          <cell r="L25">
            <v>29.62962962962963</v>
          </cell>
        </row>
        <row r="26">
          <cell r="A26">
            <v>1.74</v>
          </cell>
          <cell r="F26">
            <v>45.4</v>
          </cell>
          <cell r="L26">
            <v>30.864197530864196</v>
          </cell>
        </row>
        <row r="27">
          <cell r="A27">
            <v>1.75</v>
          </cell>
          <cell r="F27">
            <v>57.8</v>
          </cell>
          <cell r="L27">
            <v>32.098765432098766</v>
          </cell>
        </row>
        <row r="28">
          <cell r="A28">
            <v>1.76</v>
          </cell>
          <cell r="F28">
            <v>108.4</v>
          </cell>
          <cell r="L28">
            <v>33.333333333333336</v>
          </cell>
        </row>
        <row r="29">
          <cell r="A29">
            <v>1.77</v>
          </cell>
          <cell r="F29">
            <v>165.3</v>
          </cell>
          <cell r="L29">
            <v>34.567901234567898</v>
          </cell>
        </row>
        <row r="30">
          <cell r="A30">
            <v>1.78</v>
          </cell>
          <cell r="F30">
            <v>144.75</v>
          </cell>
          <cell r="L30">
            <v>35.802469135802468</v>
          </cell>
        </row>
        <row r="31">
          <cell r="A31">
            <v>1.79</v>
          </cell>
          <cell r="F31">
            <v>68.550000000000011</v>
          </cell>
          <cell r="L31">
            <v>37.037037037037038</v>
          </cell>
        </row>
        <row r="32">
          <cell r="A32">
            <v>1.8</v>
          </cell>
          <cell r="F32">
            <v>13.55</v>
          </cell>
          <cell r="L32">
            <v>38.271604938271608</v>
          </cell>
        </row>
        <row r="33">
          <cell r="A33">
            <v>1.81</v>
          </cell>
          <cell r="F33">
            <v>9.15</v>
          </cell>
          <cell r="L33">
            <v>39.506172839506171</v>
          </cell>
        </row>
        <row r="34">
          <cell r="A34">
            <v>1.82</v>
          </cell>
          <cell r="F34">
            <v>18.350000000000001</v>
          </cell>
          <cell r="L34">
            <v>40.74074074074074</v>
          </cell>
        </row>
        <row r="35">
          <cell r="A35">
            <v>1.83</v>
          </cell>
          <cell r="F35">
            <v>25.950000000000003</v>
          </cell>
          <cell r="L35">
            <v>41.97530864197531</v>
          </cell>
        </row>
        <row r="36">
          <cell r="A36">
            <v>1.84</v>
          </cell>
          <cell r="F36">
            <v>27.65</v>
          </cell>
          <cell r="L36">
            <v>43.209876543209873</v>
          </cell>
        </row>
        <row r="37">
          <cell r="A37">
            <v>1.85</v>
          </cell>
          <cell r="F37">
            <v>27.7</v>
          </cell>
          <cell r="L37">
            <v>44.444444444444443</v>
          </cell>
        </row>
        <row r="38">
          <cell r="A38">
            <v>1.86</v>
          </cell>
          <cell r="F38">
            <v>29.1</v>
          </cell>
          <cell r="L38">
            <v>45.679012345679013</v>
          </cell>
        </row>
        <row r="39">
          <cell r="A39">
            <v>1.87</v>
          </cell>
          <cell r="F39">
            <v>30.95</v>
          </cell>
          <cell r="L39">
            <v>46.913580246913583</v>
          </cell>
        </row>
        <row r="40">
          <cell r="A40">
            <v>1.88</v>
          </cell>
          <cell r="F40">
            <v>33.950000000000003</v>
          </cell>
          <cell r="L40">
            <v>48.148148148148145</v>
          </cell>
        </row>
        <row r="41">
          <cell r="A41">
            <v>1.89</v>
          </cell>
          <cell r="F41">
            <v>36.450000000000003</v>
          </cell>
          <cell r="L41">
            <v>49.382716049382715</v>
          </cell>
        </row>
        <row r="42">
          <cell r="A42">
            <v>1.9</v>
          </cell>
          <cell r="F42">
            <v>39.85</v>
          </cell>
          <cell r="L42">
            <v>50.617283950617285</v>
          </cell>
        </row>
        <row r="43">
          <cell r="A43">
            <v>1.91</v>
          </cell>
          <cell r="F43">
            <v>42.3</v>
          </cell>
          <cell r="L43">
            <v>51.851851851851855</v>
          </cell>
        </row>
        <row r="44">
          <cell r="A44">
            <v>1.92</v>
          </cell>
          <cell r="F44">
            <v>42.7</v>
          </cell>
          <cell r="L44">
            <v>53.086419753086417</v>
          </cell>
        </row>
        <row r="45">
          <cell r="A45">
            <v>1.93</v>
          </cell>
          <cell r="F45">
            <v>46.349999999999994</v>
          </cell>
          <cell r="L45">
            <v>54.320987654320987</v>
          </cell>
        </row>
        <row r="46">
          <cell r="A46">
            <v>1.94</v>
          </cell>
          <cell r="F46">
            <v>50</v>
          </cell>
          <cell r="L46">
            <v>55.555555555555557</v>
          </cell>
        </row>
        <row r="47">
          <cell r="A47">
            <v>1.95</v>
          </cell>
          <cell r="F47">
            <v>52.650000000000006</v>
          </cell>
          <cell r="L47">
            <v>56.790123456790127</v>
          </cell>
        </row>
        <row r="48">
          <cell r="A48">
            <v>1.96</v>
          </cell>
          <cell r="F48">
            <v>43.25</v>
          </cell>
          <cell r="L48">
            <v>58.02469135802469</v>
          </cell>
        </row>
        <row r="49">
          <cell r="A49">
            <v>1.97</v>
          </cell>
          <cell r="F49">
            <v>24.65</v>
          </cell>
          <cell r="L49">
            <v>59.25925925925926</v>
          </cell>
        </row>
        <row r="50">
          <cell r="A50">
            <v>1.98</v>
          </cell>
          <cell r="F50">
            <v>22.1</v>
          </cell>
          <cell r="L50">
            <v>60.493827160493829</v>
          </cell>
        </row>
        <row r="51">
          <cell r="A51">
            <v>1.99</v>
          </cell>
          <cell r="F51">
            <v>6.45</v>
          </cell>
          <cell r="L51">
            <v>61.728395061728392</v>
          </cell>
        </row>
        <row r="52">
          <cell r="A52">
            <v>2</v>
          </cell>
          <cell r="F52">
            <v>17.3</v>
          </cell>
          <cell r="L52">
            <v>62.962962962962962</v>
          </cell>
        </row>
        <row r="53">
          <cell r="A53">
            <v>2.0099999999999998</v>
          </cell>
          <cell r="F53">
            <v>8.3999999999999986</v>
          </cell>
          <cell r="L53">
            <v>64.197530864197532</v>
          </cell>
        </row>
        <row r="54">
          <cell r="A54">
            <v>2.02</v>
          </cell>
          <cell r="F54">
            <v>5.55</v>
          </cell>
          <cell r="L54">
            <v>65.432098765432102</v>
          </cell>
        </row>
        <row r="55">
          <cell r="A55">
            <v>2.0299999999999998</v>
          </cell>
          <cell r="F55">
            <v>1</v>
          </cell>
          <cell r="L55">
            <v>66.666666666666671</v>
          </cell>
        </row>
        <row r="56">
          <cell r="A56">
            <v>2.04</v>
          </cell>
          <cell r="F56">
            <v>1.6</v>
          </cell>
          <cell r="L56">
            <v>67.901234567901241</v>
          </cell>
        </row>
        <row r="57">
          <cell r="A57">
            <v>2.0499999999999998</v>
          </cell>
          <cell r="F57">
            <v>2.5</v>
          </cell>
          <cell r="L57">
            <v>69.135802469135797</v>
          </cell>
        </row>
        <row r="58">
          <cell r="A58">
            <v>2.06</v>
          </cell>
          <cell r="F58">
            <v>2.6500000000000004</v>
          </cell>
          <cell r="L58">
            <v>70.370370370370367</v>
          </cell>
        </row>
        <row r="59">
          <cell r="A59">
            <v>2.0699999999999998</v>
          </cell>
          <cell r="F59">
            <v>2.1</v>
          </cell>
          <cell r="L59">
            <v>71.604938271604937</v>
          </cell>
        </row>
        <row r="60">
          <cell r="A60">
            <v>2.08</v>
          </cell>
          <cell r="F60">
            <v>2.2999999999999998</v>
          </cell>
          <cell r="L60">
            <v>72.839506172839506</v>
          </cell>
        </row>
        <row r="61">
          <cell r="A61">
            <v>2.09</v>
          </cell>
          <cell r="F61">
            <v>2.5499999999999998</v>
          </cell>
          <cell r="L61">
            <v>74.074074074074076</v>
          </cell>
        </row>
        <row r="62">
          <cell r="A62">
            <v>2.1</v>
          </cell>
          <cell r="F62">
            <v>2.2999999999999998</v>
          </cell>
          <cell r="L62">
            <v>75.308641975308646</v>
          </cell>
        </row>
        <row r="63">
          <cell r="A63">
            <v>2.11</v>
          </cell>
          <cell r="F63">
            <v>3.5</v>
          </cell>
          <cell r="L63">
            <v>76.543209876543216</v>
          </cell>
        </row>
        <row r="64">
          <cell r="A64">
            <v>2.12</v>
          </cell>
          <cell r="F64">
            <v>4.5999999999999996</v>
          </cell>
          <cell r="L64">
            <v>77.777777777777771</v>
          </cell>
        </row>
        <row r="65">
          <cell r="A65">
            <v>2.13</v>
          </cell>
          <cell r="F65">
            <v>6.4499999999999993</v>
          </cell>
          <cell r="L65">
            <v>79.012345679012341</v>
          </cell>
        </row>
        <row r="66">
          <cell r="A66">
            <v>2.14</v>
          </cell>
          <cell r="F66">
            <v>7.15</v>
          </cell>
          <cell r="L66">
            <v>80.246913580246911</v>
          </cell>
        </row>
        <row r="67">
          <cell r="A67">
            <v>2.15</v>
          </cell>
          <cell r="F67">
            <v>7.6</v>
          </cell>
          <cell r="L67">
            <v>81.481481481481481</v>
          </cell>
        </row>
        <row r="68">
          <cell r="A68">
            <v>2.16</v>
          </cell>
          <cell r="F68">
            <v>8.0500000000000007</v>
          </cell>
          <cell r="L68">
            <v>82.716049382716051</v>
          </cell>
        </row>
        <row r="69">
          <cell r="A69">
            <v>2.17</v>
          </cell>
          <cell r="F69">
            <v>8.3000000000000007</v>
          </cell>
          <cell r="L69">
            <v>83.950617283950621</v>
          </cell>
        </row>
        <row r="70">
          <cell r="A70">
            <v>2.1800000000000002</v>
          </cell>
          <cell r="F70">
            <v>9.8500000000000014</v>
          </cell>
          <cell r="L70">
            <v>85.18518518518519</v>
          </cell>
        </row>
        <row r="71">
          <cell r="A71">
            <v>2.19</v>
          </cell>
          <cell r="F71">
            <v>10.45</v>
          </cell>
          <cell r="L71">
            <v>86.419753086419746</v>
          </cell>
        </row>
        <row r="72">
          <cell r="A72">
            <v>2.2000000000000002</v>
          </cell>
          <cell r="F72">
            <v>10.95</v>
          </cell>
          <cell r="L72">
            <v>87.654320987654316</v>
          </cell>
        </row>
        <row r="73">
          <cell r="A73">
            <v>2.21</v>
          </cell>
          <cell r="F73">
            <v>12</v>
          </cell>
          <cell r="L73">
            <v>88.888888888888886</v>
          </cell>
        </row>
        <row r="74">
          <cell r="A74">
            <v>2.2200000000000002</v>
          </cell>
          <cell r="F74">
            <v>12.850000000000001</v>
          </cell>
          <cell r="L74">
            <v>90.123456790123456</v>
          </cell>
        </row>
        <row r="75">
          <cell r="A75">
            <v>2.23</v>
          </cell>
          <cell r="F75">
            <v>12</v>
          </cell>
          <cell r="L75">
            <v>91.358024691358025</v>
          </cell>
        </row>
        <row r="76">
          <cell r="A76">
            <v>2.2400000000000002</v>
          </cell>
          <cell r="F76">
            <v>12.8</v>
          </cell>
          <cell r="L76">
            <v>92.592592592592595</v>
          </cell>
        </row>
        <row r="77">
          <cell r="A77">
            <v>2.25</v>
          </cell>
          <cell r="F77">
            <v>14.6</v>
          </cell>
          <cell r="L77">
            <v>93.827160493827165</v>
          </cell>
        </row>
        <row r="78">
          <cell r="A78">
            <v>2.2599999999999998</v>
          </cell>
          <cell r="F78">
            <v>15.7</v>
          </cell>
          <cell r="L78">
            <v>95.061728395061735</v>
          </cell>
        </row>
        <row r="79">
          <cell r="A79">
            <v>2.27</v>
          </cell>
          <cell r="F79">
            <v>16.850000000000001</v>
          </cell>
          <cell r="L79">
            <v>96.296296296296291</v>
          </cell>
        </row>
        <row r="80">
          <cell r="A80">
            <v>2.2799999999999998</v>
          </cell>
          <cell r="F80">
            <v>18.25</v>
          </cell>
          <cell r="L80">
            <v>97.53086419753086</v>
          </cell>
        </row>
        <row r="81">
          <cell r="A81">
            <v>2.29</v>
          </cell>
          <cell r="F81">
            <v>18.05</v>
          </cell>
          <cell r="L81">
            <v>98.76543209876543</v>
          </cell>
        </row>
        <row r="82">
          <cell r="A82">
            <v>2.2999999999999998</v>
          </cell>
          <cell r="F82">
            <v>17.7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"/>
  <sheetViews>
    <sheetView topLeftCell="C1" zoomScale="85" zoomScaleNormal="85" workbookViewId="0">
      <selection activeCell="I28" sqref="I28"/>
    </sheetView>
  </sheetViews>
  <sheetFormatPr defaultRowHeight="14.4" x14ac:dyDescent="0.3"/>
  <cols>
    <col min="18" max="18" width="13.21875" customWidth="1"/>
    <col min="19" max="19" width="10.21875" customWidth="1"/>
    <col min="22" max="22" width="11.77734375" customWidth="1"/>
  </cols>
  <sheetData>
    <row r="1" spans="1:23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H1" t="s">
        <v>12</v>
      </c>
      <c r="K1">
        <v>0</v>
      </c>
      <c r="L1">
        <f>K1*100/81</f>
        <v>0</v>
      </c>
      <c r="P1" t="s">
        <v>13</v>
      </c>
    </row>
    <row r="2" spans="1:23" x14ac:dyDescent="0.3">
      <c r="A2">
        <v>1.5</v>
      </c>
      <c r="B2">
        <v>193</v>
      </c>
      <c r="C2">
        <v>191</v>
      </c>
      <c r="D2">
        <f>B2/10</f>
        <v>19.3</v>
      </c>
      <c r="E2">
        <f>C2/10</f>
        <v>19.100000000000001</v>
      </c>
      <c r="F2">
        <f>AVERAGE(D2,E2)</f>
        <v>19.200000000000003</v>
      </c>
      <c r="H2">
        <f>AVERAGE(F2:F82)</f>
        <v>26.705555555555552</v>
      </c>
      <c r="K2">
        <f>K1+1</f>
        <v>1</v>
      </c>
      <c r="L2">
        <f t="shared" ref="L2:L65" si="0">K2*100/81</f>
        <v>1.2345679012345678</v>
      </c>
      <c r="O2" t="s">
        <v>14</v>
      </c>
      <c r="P2">
        <v>15611</v>
      </c>
      <c r="Q2">
        <v>15953</v>
      </c>
      <c r="R2">
        <v>16296</v>
      </c>
    </row>
    <row r="3" spans="1:23" x14ac:dyDescent="0.3">
      <c r="A3">
        <v>1.51</v>
      </c>
      <c r="B3">
        <v>196</v>
      </c>
      <c r="C3">
        <v>213</v>
      </c>
      <c r="D3">
        <f t="shared" ref="D3:E66" si="1">B3/10</f>
        <v>19.600000000000001</v>
      </c>
      <c r="E3">
        <f t="shared" si="1"/>
        <v>21.3</v>
      </c>
      <c r="F3">
        <f t="shared" ref="F3:F66" si="2">AVERAGE(D3,E3)</f>
        <v>20.450000000000003</v>
      </c>
      <c r="K3">
        <f t="shared" ref="K3:K66" si="3">K2+1</f>
        <v>2</v>
      </c>
      <c r="L3">
        <f t="shared" si="0"/>
        <v>2.4691358024691357</v>
      </c>
      <c r="Q3">
        <f>Q2-P2</f>
        <v>342</v>
      </c>
      <c r="R3">
        <f>R2-Q2</f>
        <v>343</v>
      </c>
    </row>
    <row r="4" spans="1:23" x14ac:dyDescent="0.3">
      <c r="A4">
        <v>1.52</v>
      </c>
      <c r="B4">
        <v>193</v>
      </c>
      <c r="C4">
        <v>207</v>
      </c>
      <c r="D4">
        <f t="shared" si="1"/>
        <v>19.3</v>
      </c>
      <c r="E4">
        <f t="shared" si="1"/>
        <v>20.7</v>
      </c>
      <c r="F4">
        <f t="shared" si="2"/>
        <v>20</v>
      </c>
      <c r="K4">
        <f t="shared" si="3"/>
        <v>3</v>
      </c>
      <c r="L4">
        <f t="shared" si="0"/>
        <v>3.7037037037037037</v>
      </c>
      <c r="P4" t="s">
        <v>15</v>
      </c>
    </row>
    <row r="5" spans="1:23" x14ac:dyDescent="0.3">
      <c r="A5">
        <v>1.53</v>
      </c>
      <c r="B5">
        <v>229</v>
      </c>
      <c r="C5">
        <v>223</v>
      </c>
      <c r="D5">
        <f t="shared" si="1"/>
        <v>22.9</v>
      </c>
      <c r="E5">
        <f t="shared" si="1"/>
        <v>22.3</v>
      </c>
      <c r="F5">
        <f t="shared" si="2"/>
        <v>22.6</v>
      </c>
      <c r="K5">
        <f t="shared" si="3"/>
        <v>4</v>
      </c>
      <c r="L5">
        <f t="shared" si="0"/>
        <v>4.9382716049382713</v>
      </c>
      <c r="P5">
        <v>34.25</v>
      </c>
    </row>
    <row r="6" spans="1:23" x14ac:dyDescent="0.3">
      <c r="A6">
        <v>1.54</v>
      </c>
      <c r="B6">
        <v>224</v>
      </c>
      <c r="C6">
        <v>195</v>
      </c>
      <c r="D6">
        <f t="shared" si="1"/>
        <v>22.4</v>
      </c>
      <c r="E6">
        <f t="shared" si="1"/>
        <v>19.5</v>
      </c>
      <c r="F6">
        <f t="shared" si="2"/>
        <v>20.95</v>
      </c>
      <c r="K6">
        <f t="shared" si="3"/>
        <v>5</v>
      </c>
      <c r="L6">
        <f t="shared" si="0"/>
        <v>6.1728395061728394</v>
      </c>
    </row>
    <row r="7" spans="1:23" x14ac:dyDescent="0.3">
      <c r="A7">
        <v>1.55</v>
      </c>
      <c r="B7">
        <v>221</v>
      </c>
      <c r="C7">
        <v>211</v>
      </c>
      <c r="D7">
        <f t="shared" si="1"/>
        <v>22.1</v>
      </c>
      <c r="E7">
        <f t="shared" si="1"/>
        <v>21.1</v>
      </c>
      <c r="F7">
        <f t="shared" si="2"/>
        <v>21.6</v>
      </c>
      <c r="K7">
        <f t="shared" si="3"/>
        <v>6</v>
      </c>
      <c r="L7">
        <f t="shared" si="0"/>
        <v>7.4074074074074074</v>
      </c>
    </row>
    <row r="8" spans="1:23" x14ac:dyDescent="0.3">
      <c r="A8">
        <v>1.56</v>
      </c>
      <c r="B8">
        <v>213</v>
      </c>
      <c r="C8">
        <v>227</v>
      </c>
      <c r="D8">
        <f t="shared" si="1"/>
        <v>21.3</v>
      </c>
      <c r="E8">
        <f t="shared" si="1"/>
        <v>22.7</v>
      </c>
      <c r="F8">
        <f t="shared" si="2"/>
        <v>22</v>
      </c>
      <c r="K8">
        <f t="shared" si="3"/>
        <v>7</v>
      </c>
      <c r="L8">
        <f t="shared" si="0"/>
        <v>8.6419753086419746</v>
      </c>
    </row>
    <row r="9" spans="1:23" x14ac:dyDescent="0.3">
      <c r="A9">
        <v>1.57</v>
      </c>
      <c r="B9">
        <v>237</v>
      </c>
      <c r="C9">
        <v>246</v>
      </c>
      <c r="D9">
        <f t="shared" si="1"/>
        <v>23.7</v>
      </c>
      <c r="E9">
        <f t="shared" si="1"/>
        <v>24.6</v>
      </c>
      <c r="F9" s="4">
        <f t="shared" si="2"/>
        <v>24.15</v>
      </c>
      <c r="K9">
        <f t="shared" si="3"/>
        <v>8</v>
      </c>
      <c r="L9">
        <f t="shared" si="0"/>
        <v>9.8765432098765427</v>
      </c>
    </row>
    <row r="10" spans="1:23" x14ac:dyDescent="0.3">
      <c r="A10">
        <v>1.58</v>
      </c>
      <c r="B10">
        <v>250</v>
      </c>
      <c r="C10">
        <v>258</v>
      </c>
      <c r="D10">
        <f t="shared" si="1"/>
        <v>25</v>
      </c>
      <c r="E10">
        <f t="shared" si="1"/>
        <v>25.8</v>
      </c>
      <c r="F10" s="4">
        <f t="shared" si="2"/>
        <v>25.4</v>
      </c>
      <c r="K10">
        <f t="shared" si="3"/>
        <v>9</v>
      </c>
      <c r="L10">
        <f t="shared" si="0"/>
        <v>11.111111111111111</v>
      </c>
      <c r="R10" t="s">
        <v>16</v>
      </c>
      <c r="S10" t="s">
        <v>17</v>
      </c>
      <c r="T10" t="s">
        <v>18</v>
      </c>
      <c r="U10" t="s">
        <v>19</v>
      </c>
      <c r="V10" t="s">
        <v>13</v>
      </c>
      <c r="W10" t="s">
        <v>20</v>
      </c>
    </row>
    <row r="11" spans="1:23" x14ac:dyDescent="0.3">
      <c r="A11">
        <v>1.59</v>
      </c>
      <c r="B11">
        <v>252</v>
      </c>
      <c r="C11">
        <v>257</v>
      </c>
      <c r="D11">
        <f t="shared" si="1"/>
        <v>25.2</v>
      </c>
      <c r="E11">
        <f t="shared" si="1"/>
        <v>25.7</v>
      </c>
      <c r="F11" s="4">
        <f t="shared" si="2"/>
        <v>25.45</v>
      </c>
      <c r="K11">
        <f t="shared" si="3"/>
        <v>10</v>
      </c>
      <c r="L11">
        <f t="shared" si="0"/>
        <v>12.345679012345679</v>
      </c>
      <c r="P11" s="5">
        <v>1.64</v>
      </c>
      <c r="Q11">
        <v>1.6</v>
      </c>
      <c r="R11">
        <f>P11-1.6</f>
        <v>3.9999999999999813E-2</v>
      </c>
      <c r="S11">
        <v>3.5765283333333328E-2</v>
      </c>
      <c r="T11">
        <v>162.83590000000001</v>
      </c>
      <c r="U11">
        <v>2.8767675666666668E-3</v>
      </c>
      <c r="V11">
        <v>2.5999999999999999E-3</v>
      </c>
      <c r="W11" t="s">
        <v>21</v>
      </c>
    </row>
    <row r="12" spans="1:23" x14ac:dyDescent="0.3">
      <c r="A12">
        <v>1.6</v>
      </c>
      <c r="D12">
        <v>28</v>
      </c>
      <c r="E12">
        <v>24</v>
      </c>
      <c r="F12" s="6">
        <v>26</v>
      </c>
      <c r="K12">
        <f t="shared" si="3"/>
        <v>11</v>
      </c>
      <c r="L12">
        <f t="shared" si="0"/>
        <v>13.580246913580247</v>
      </c>
      <c r="P12" s="5">
        <v>1.65</v>
      </c>
      <c r="R12">
        <f t="shared" ref="R12:R23" si="4">P12-1.6</f>
        <v>4.9999999999999822E-2</v>
      </c>
      <c r="S12">
        <v>6.1829430555555558E-2</v>
      </c>
      <c r="T12">
        <v>159.68350000000001</v>
      </c>
      <c r="U12">
        <v>2.8210751666666667E-3</v>
      </c>
    </row>
    <row r="13" spans="1:23" x14ac:dyDescent="0.3">
      <c r="A13">
        <v>1.61</v>
      </c>
      <c r="B13">
        <v>274</v>
      </c>
      <c r="C13">
        <v>280</v>
      </c>
      <c r="D13">
        <f t="shared" si="1"/>
        <v>27.4</v>
      </c>
      <c r="E13">
        <f t="shared" si="1"/>
        <v>28</v>
      </c>
      <c r="F13" s="4">
        <f t="shared" si="2"/>
        <v>27.7</v>
      </c>
      <c r="K13">
        <f t="shared" si="3"/>
        <v>12</v>
      </c>
      <c r="L13">
        <f t="shared" si="0"/>
        <v>14.814814814814815</v>
      </c>
      <c r="P13" s="5">
        <v>1.66</v>
      </c>
      <c r="R13">
        <f t="shared" si="4"/>
        <v>5.9999999999999831E-2</v>
      </c>
      <c r="S13">
        <v>7.5607205555555557E-2</v>
      </c>
      <c r="T13">
        <v>151.05972</v>
      </c>
      <c r="U13">
        <v>2.6687217199999999E-3</v>
      </c>
    </row>
    <row r="14" spans="1:23" x14ac:dyDescent="0.3">
      <c r="A14">
        <v>1.62</v>
      </c>
      <c r="B14">
        <v>281</v>
      </c>
      <c r="C14">
        <v>271</v>
      </c>
      <c r="D14">
        <f t="shared" si="1"/>
        <v>28.1</v>
      </c>
      <c r="E14">
        <f t="shared" si="1"/>
        <v>27.1</v>
      </c>
      <c r="F14" s="4">
        <f t="shared" si="2"/>
        <v>27.6</v>
      </c>
      <c r="K14">
        <f t="shared" si="3"/>
        <v>13</v>
      </c>
      <c r="L14">
        <f t="shared" si="0"/>
        <v>16.049382716049383</v>
      </c>
      <c r="P14" s="5">
        <v>1.67</v>
      </c>
      <c r="R14">
        <f t="shared" si="4"/>
        <v>6.999999999999984E-2</v>
      </c>
      <c r="S14">
        <v>9.3988544444444447E-2</v>
      </c>
      <c r="T14">
        <v>143.21532999999999</v>
      </c>
      <c r="U14">
        <v>2.5301374966666661E-3</v>
      </c>
    </row>
    <row r="15" spans="1:23" x14ac:dyDescent="0.3">
      <c r="A15">
        <v>1.63</v>
      </c>
      <c r="B15">
        <v>271</v>
      </c>
      <c r="C15">
        <v>251</v>
      </c>
      <c r="D15">
        <f t="shared" si="1"/>
        <v>27.1</v>
      </c>
      <c r="E15">
        <f t="shared" si="1"/>
        <v>25.1</v>
      </c>
      <c r="F15" s="4">
        <f t="shared" si="2"/>
        <v>26.1</v>
      </c>
      <c r="K15">
        <f t="shared" si="3"/>
        <v>14</v>
      </c>
      <c r="L15">
        <f t="shared" si="0"/>
        <v>17.283950617283949</v>
      </c>
      <c r="P15" s="5">
        <v>1.68</v>
      </c>
      <c r="R15">
        <f t="shared" si="4"/>
        <v>7.9999999999999849E-2</v>
      </c>
      <c r="S15">
        <v>0.11544441666666666</v>
      </c>
      <c r="T15">
        <v>137.71754000000001</v>
      </c>
      <c r="U15">
        <v>2.4330098733333335E-3</v>
      </c>
    </row>
    <row r="16" spans="1:23" x14ac:dyDescent="0.3">
      <c r="A16" s="5">
        <v>1.64</v>
      </c>
      <c r="B16">
        <v>305</v>
      </c>
      <c r="C16">
        <v>291</v>
      </c>
      <c r="D16">
        <f t="shared" si="1"/>
        <v>30.5</v>
      </c>
      <c r="E16">
        <f t="shared" si="1"/>
        <v>29.1</v>
      </c>
      <c r="F16" s="5">
        <f t="shared" si="2"/>
        <v>29.8</v>
      </c>
      <c r="K16">
        <f t="shared" si="3"/>
        <v>15</v>
      </c>
      <c r="L16">
        <f t="shared" si="0"/>
        <v>18.518518518518519</v>
      </c>
      <c r="P16" s="5">
        <v>1.69</v>
      </c>
      <c r="R16">
        <f t="shared" si="4"/>
        <v>8.9999999999999858E-2</v>
      </c>
      <c r="S16">
        <v>0.12462333333333334</v>
      </c>
      <c r="T16">
        <v>129.88036</v>
      </c>
      <c r="U16">
        <v>2.2945530266666667E-3</v>
      </c>
    </row>
    <row r="17" spans="1:21" x14ac:dyDescent="0.3">
      <c r="A17" s="5">
        <v>1.65</v>
      </c>
      <c r="B17">
        <v>314</v>
      </c>
      <c r="C17">
        <v>276</v>
      </c>
      <c r="D17">
        <f t="shared" si="1"/>
        <v>31.4</v>
      </c>
      <c r="E17">
        <f t="shared" si="1"/>
        <v>27.6</v>
      </c>
      <c r="F17" s="5">
        <f t="shared" si="2"/>
        <v>29.5</v>
      </c>
      <c r="K17">
        <f t="shared" si="3"/>
        <v>16</v>
      </c>
      <c r="L17">
        <f t="shared" si="0"/>
        <v>19.753086419753085</v>
      </c>
      <c r="P17" s="5">
        <v>1.7</v>
      </c>
      <c r="R17">
        <f t="shared" si="4"/>
        <v>9.9999999999999867E-2</v>
      </c>
      <c r="S17">
        <v>0.25943708333333332</v>
      </c>
      <c r="T17">
        <v>78.096824999999995</v>
      </c>
      <c r="U17">
        <v>1.3797105749999998E-3</v>
      </c>
    </row>
    <row r="18" spans="1:21" x14ac:dyDescent="0.3">
      <c r="A18" s="5">
        <v>1.66</v>
      </c>
      <c r="B18">
        <v>318</v>
      </c>
      <c r="C18">
        <v>306</v>
      </c>
      <c r="D18">
        <f t="shared" si="1"/>
        <v>31.8</v>
      </c>
      <c r="E18">
        <f t="shared" si="1"/>
        <v>30.6</v>
      </c>
      <c r="F18" s="5">
        <f t="shared" si="2"/>
        <v>31.200000000000003</v>
      </c>
      <c r="K18">
        <f t="shared" si="3"/>
        <v>17</v>
      </c>
      <c r="L18">
        <f t="shared" si="0"/>
        <v>20.987654320987655</v>
      </c>
      <c r="P18" s="5">
        <v>1.71</v>
      </c>
      <c r="R18">
        <f t="shared" si="4"/>
        <v>0.10999999999999988</v>
      </c>
      <c r="S18">
        <v>0.27796191666666664</v>
      </c>
      <c r="T18">
        <v>118.0153</v>
      </c>
      <c r="U18">
        <v>2.0849369666666663E-3</v>
      </c>
    </row>
    <row r="19" spans="1:21" x14ac:dyDescent="0.3">
      <c r="A19" s="5">
        <v>1.67</v>
      </c>
      <c r="B19">
        <v>306</v>
      </c>
      <c r="C19">
        <v>307</v>
      </c>
      <c r="D19">
        <f t="shared" si="1"/>
        <v>30.6</v>
      </c>
      <c r="E19">
        <f t="shared" si="1"/>
        <v>30.7</v>
      </c>
      <c r="F19" s="5">
        <f t="shared" si="2"/>
        <v>30.65</v>
      </c>
      <c r="K19">
        <f t="shared" si="3"/>
        <v>18</v>
      </c>
      <c r="L19">
        <f t="shared" si="0"/>
        <v>22.222222222222221</v>
      </c>
      <c r="P19" s="5">
        <v>1.72</v>
      </c>
      <c r="R19">
        <f t="shared" si="4"/>
        <v>0.11999999999999988</v>
      </c>
    </row>
    <row r="20" spans="1:21" x14ac:dyDescent="0.3">
      <c r="A20" s="5">
        <v>1.68</v>
      </c>
      <c r="B20">
        <v>329</v>
      </c>
      <c r="C20">
        <v>282</v>
      </c>
      <c r="D20">
        <f t="shared" si="1"/>
        <v>32.9</v>
      </c>
      <c r="E20">
        <f t="shared" si="1"/>
        <v>28.2</v>
      </c>
      <c r="F20" s="5">
        <f t="shared" si="2"/>
        <v>30.549999999999997</v>
      </c>
      <c r="K20">
        <f t="shared" si="3"/>
        <v>19</v>
      </c>
      <c r="L20">
        <f t="shared" si="0"/>
        <v>23.456790123456791</v>
      </c>
      <c r="P20" s="5">
        <v>1.86</v>
      </c>
      <c r="R20">
        <f t="shared" si="4"/>
        <v>0.26</v>
      </c>
    </row>
    <row r="21" spans="1:21" x14ac:dyDescent="0.3">
      <c r="A21" s="5">
        <v>1.69</v>
      </c>
      <c r="B21">
        <v>358</v>
      </c>
      <c r="C21">
        <v>326</v>
      </c>
      <c r="D21">
        <f t="shared" si="1"/>
        <v>35.799999999999997</v>
      </c>
      <c r="E21">
        <f t="shared" si="1"/>
        <v>32.6</v>
      </c>
      <c r="F21" s="5">
        <f t="shared" si="2"/>
        <v>34.200000000000003</v>
      </c>
      <c r="K21">
        <f t="shared" si="3"/>
        <v>20</v>
      </c>
      <c r="L21">
        <f t="shared" si="0"/>
        <v>24.691358024691358</v>
      </c>
      <c r="P21" s="5">
        <v>1.87</v>
      </c>
      <c r="R21">
        <f t="shared" si="4"/>
        <v>0.27</v>
      </c>
    </row>
    <row r="22" spans="1:21" x14ac:dyDescent="0.3">
      <c r="A22" s="5">
        <v>1.7</v>
      </c>
      <c r="B22">
        <v>307</v>
      </c>
      <c r="C22">
        <v>332</v>
      </c>
      <c r="D22">
        <f t="shared" si="1"/>
        <v>30.7</v>
      </c>
      <c r="E22">
        <f t="shared" si="1"/>
        <v>33.200000000000003</v>
      </c>
      <c r="F22" s="5">
        <f t="shared" si="2"/>
        <v>31.950000000000003</v>
      </c>
      <c r="K22">
        <f t="shared" si="3"/>
        <v>21</v>
      </c>
      <c r="L22">
        <f t="shared" si="0"/>
        <v>25.925925925925927</v>
      </c>
      <c r="P22" s="5">
        <v>1.88</v>
      </c>
      <c r="R22">
        <f t="shared" si="4"/>
        <v>0.2799999999999998</v>
      </c>
    </row>
    <row r="23" spans="1:21" x14ac:dyDescent="0.3">
      <c r="A23" s="5">
        <v>1.71</v>
      </c>
      <c r="B23">
        <v>293</v>
      </c>
      <c r="C23">
        <v>330</v>
      </c>
      <c r="D23">
        <f t="shared" si="1"/>
        <v>29.3</v>
      </c>
      <c r="E23">
        <f t="shared" si="1"/>
        <v>33</v>
      </c>
      <c r="F23" s="5">
        <f t="shared" si="2"/>
        <v>31.15</v>
      </c>
      <c r="K23">
        <f t="shared" si="3"/>
        <v>22</v>
      </c>
      <c r="L23">
        <f t="shared" si="0"/>
        <v>27.160493827160494</v>
      </c>
      <c r="P23" s="5">
        <v>1.89</v>
      </c>
      <c r="R23">
        <f t="shared" si="4"/>
        <v>0.28999999999999981</v>
      </c>
    </row>
    <row r="24" spans="1:21" x14ac:dyDescent="0.3">
      <c r="A24" s="5">
        <v>1.72</v>
      </c>
      <c r="B24">
        <v>330</v>
      </c>
      <c r="C24">
        <v>347</v>
      </c>
      <c r="D24">
        <f t="shared" si="1"/>
        <v>33</v>
      </c>
      <c r="E24">
        <f t="shared" si="1"/>
        <v>34.700000000000003</v>
      </c>
      <c r="F24" s="5">
        <f t="shared" si="2"/>
        <v>33.85</v>
      </c>
      <c r="K24">
        <f t="shared" si="3"/>
        <v>23</v>
      </c>
      <c r="L24">
        <f t="shared" si="0"/>
        <v>28.395061728395063</v>
      </c>
      <c r="P24" s="5"/>
    </row>
    <row r="25" spans="1:21" x14ac:dyDescent="0.3">
      <c r="A25">
        <v>1.73</v>
      </c>
      <c r="B25">
        <v>572</v>
      </c>
      <c r="C25">
        <v>665</v>
      </c>
      <c r="D25">
        <f t="shared" si="1"/>
        <v>57.2</v>
      </c>
      <c r="E25">
        <f t="shared" si="1"/>
        <v>66.5</v>
      </c>
      <c r="F25">
        <f t="shared" si="2"/>
        <v>61.85</v>
      </c>
      <c r="K25">
        <f t="shared" si="3"/>
        <v>24</v>
      </c>
      <c r="L25">
        <f t="shared" si="0"/>
        <v>29.62962962962963</v>
      </c>
    </row>
    <row r="26" spans="1:21" x14ac:dyDescent="0.3">
      <c r="A26">
        <v>1.74</v>
      </c>
      <c r="B26">
        <v>454</v>
      </c>
      <c r="C26">
        <v>454</v>
      </c>
      <c r="D26">
        <f t="shared" si="1"/>
        <v>45.4</v>
      </c>
      <c r="E26">
        <f t="shared" si="1"/>
        <v>45.4</v>
      </c>
      <c r="F26">
        <f t="shared" si="2"/>
        <v>45.4</v>
      </c>
      <c r="K26">
        <f t="shared" si="3"/>
        <v>25</v>
      </c>
      <c r="L26">
        <f t="shared" si="0"/>
        <v>30.864197530864196</v>
      </c>
    </row>
    <row r="27" spans="1:21" x14ac:dyDescent="0.3">
      <c r="A27">
        <v>1.75</v>
      </c>
      <c r="B27">
        <v>552</v>
      </c>
      <c r="C27">
        <v>604</v>
      </c>
      <c r="D27">
        <f t="shared" si="1"/>
        <v>55.2</v>
      </c>
      <c r="E27">
        <f t="shared" si="1"/>
        <v>60.4</v>
      </c>
      <c r="F27">
        <f t="shared" si="2"/>
        <v>57.8</v>
      </c>
      <c r="K27">
        <f t="shared" si="3"/>
        <v>26</v>
      </c>
      <c r="L27">
        <f t="shared" si="0"/>
        <v>32.098765432098766</v>
      </c>
    </row>
    <row r="28" spans="1:21" x14ac:dyDescent="0.3">
      <c r="A28">
        <v>1.76</v>
      </c>
      <c r="B28">
        <v>945</v>
      </c>
      <c r="C28">
        <v>1223</v>
      </c>
      <c r="D28">
        <f t="shared" si="1"/>
        <v>94.5</v>
      </c>
      <c r="E28">
        <f t="shared" si="1"/>
        <v>122.3</v>
      </c>
      <c r="F28">
        <f t="shared" si="2"/>
        <v>108.4</v>
      </c>
      <c r="K28">
        <f t="shared" si="3"/>
        <v>27</v>
      </c>
      <c r="L28">
        <f t="shared" si="0"/>
        <v>33.333333333333336</v>
      </c>
    </row>
    <row r="29" spans="1:21" x14ac:dyDescent="0.3">
      <c r="A29">
        <v>1.77</v>
      </c>
      <c r="B29">
        <v>1480</v>
      </c>
      <c r="C29">
        <v>1826</v>
      </c>
      <c r="D29">
        <f t="shared" si="1"/>
        <v>148</v>
      </c>
      <c r="E29">
        <f t="shared" si="1"/>
        <v>182.6</v>
      </c>
      <c r="F29">
        <f t="shared" si="2"/>
        <v>165.3</v>
      </c>
      <c r="K29">
        <f t="shared" si="3"/>
        <v>28</v>
      </c>
      <c r="L29">
        <f t="shared" si="0"/>
        <v>34.567901234567898</v>
      </c>
      <c r="Q29">
        <f>AVERAGE(F35:F41)</f>
        <v>30.25</v>
      </c>
    </row>
    <row r="30" spans="1:21" x14ac:dyDescent="0.3">
      <c r="A30">
        <v>1.78</v>
      </c>
      <c r="B30">
        <v>1242</v>
      </c>
      <c r="C30">
        <v>1653</v>
      </c>
      <c r="D30">
        <f t="shared" si="1"/>
        <v>124.2</v>
      </c>
      <c r="E30">
        <f t="shared" si="1"/>
        <v>165.3</v>
      </c>
      <c r="F30">
        <f t="shared" si="2"/>
        <v>144.75</v>
      </c>
      <c r="K30">
        <f t="shared" si="3"/>
        <v>29</v>
      </c>
      <c r="L30">
        <f t="shared" si="0"/>
        <v>35.802469135802468</v>
      </c>
    </row>
    <row r="31" spans="1:21" x14ac:dyDescent="0.3">
      <c r="A31">
        <v>1.79</v>
      </c>
      <c r="B31">
        <v>577</v>
      </c>
      <c r="C31">
        <v>794</v>
      </c>
      <c r="D31">
        <f t="shared" si="1"/>
        <v>57.7</v>
      </c>
      <c r="E31">
        <f t="shared" si="1"/>
        <v>79.400000000000006</v>
      </c>
      <c r="F31">
        <f t="shared" si="2"/>
        <v>68.550000000000011</v>
      </c>
      <c r="K31">
        <f t="shared" si="3"/>
        <v>30</v>
      </c>
      <c r="L31">
        <f t="shared" si="0"/>
        <v>37.037037037037038</v>
      </c>
    </row>
    <row r="32" spans="1:21" x14ac:dyDescent="0.3">
      <c r="A32">
        <v>1.8</v>
      </c>
      <c r="B32">
        <v>115</v>
      </c>
      <c r="C32">
        <v>156</v>
      </c>
      <c r="D32">
        <f t="shared" si="1"/>
        <v>11.5</v>
      </c>
      <c r="E32">
        <f t="shared" si="1"/>
        <v>15.6</v>
      </c>
      <c r="F32">
        <f t="shared" si="2"/>
        <v>13.55</v>
      </c>
      <c r="K32">
        <f t="shared" si="3"/>
        <v>31</v>
      </c>
      <c r="L32">
        <f t="shared" si="0"/>
        <v>38.271604938271608</v>
      </c>
    </row>
    <row r="33" spans="1:12" x14ac:dyDescent="0.3">
      <c r="A33">
        <v>1.81</v>
      </c>
      <c r="B33">
        <v>93</v>
      </c>
      <c r="C33">
        <v>90</v>
      </c>
      <c r="D33">
        <f t="shared" si="1"/>
        <v>9.3000000000000007</v>
      </c>
      <c r="E33">
        <f t="shared" si="1"/>
        <v>9</v>
      </c>
      <c r="F33">
        <f t="shared" si="2"/>
        <v>9.15</v>
      </c>
      <c r="K33">
        <f t="shared" si="3"/>
        <v>32</v>
      </c>
      <c r="L33">
        <f t="shared" si="0"/>
        <v>39.506172839506171</v>
      </c>
    </row>
    <row r="34" spans="1:12" x14ac:dyDescent="0.3">
      <c r="A34">
        <v>1.82</v>
      </c>
      <c r="B34">
        <v>193</v>
      </c>
      <c r="C34">
        <v>174</v>
      </c>
      <c r="D34">
        <f t="shared" si="1"/>
        <v>19.3</v>
      </c>
      <c r="E34">
        <f t="shared" si="1"/>
        <v>17.399999999999999</v>
      </c>
      <c r="F34">
        <f t="shared" si="2"/>
        <v>18.350000000000001</v>
      </c>
      <c r="K34">
        <f t="shared" si="3"/>
        <v>33</v>
      </c>
      <c r="L34">
        <f t="shared" si="0"/>
        <v>40.74074074074074</v>
      </c>
    </row>
    <row r="35" spans="1:12" x14ac:dyDescent="0.3">
      <c r="A35">
        <v>1.83</v>
      </c>
      <c r="B35">
        <v>271</v>
      </c>
      <c r="C35">
        <v>248</v>
      </c>
      <c r="D35">
        <f t="shared" si="1"/>
        <v>27.1</v>
      </c>
      <c r="E35">
        <f t="shared" si="1"/>
        <v>24.8</v>
      </c>
      <c r="F35" s="4">
        <f t="shared" si="2"/>
        <v>25.950000000000003</v>
      </c>
      <c r="K35">
        <f t="shared" si="3"/>
        <v>34</v>
      </c>
      <c r="L35">
        <f t="shared" si="0"/>
        <v>41.97530864197531</v>
      </c>
    </row>
    <row r="36" spans="1:12" x14ac:dyDescent="0.3">
      <c r="A36">
        <v>1.84</v>
      </c>
      <c r="B36">
        <v>286</v>
      </c>
      <c r="C36">
        <v>267</v>
      </c>
      <c r="D36">
        <f t="shared" si="1"/>
        <v>28.6</v>
      </c>
      <c r="E36">
        <f t="shared" si="1"/>
        <v>26.7</v>
      </c>
      <c r="F36" s="4">
        <f t="shared" si="2"/>
        <v>27.65</v>
      </c>
      <c r="K36">
        <f t="shared" si="3"/>
        <v>35</v>
      </c>
      <c r="L36">
        <f t="shared" si="0"/>
        <v>43.209876543209873</v>
      </c>
    </row>
    <row r="37" spans="1:12" x14ac:dyDescent="0.3">
      <c r="A37">
        <v>1.85</v>
      </c>
      <c r="B37">
        <v>287</v>
      </c>
      <c r="C37">
        <v>267</v>
      </c>
      <c r="D37">
        <f t="shared" si="1"/>
        <v>28.7</v>
      </c>
      <c r="E37">
        <f t="shared" si="1"/>
        <v>26.7</v>
      </c>
      <c r="F37" s="4">
        <f t="shared" si="2"/>
        <v>27.7</v>
      </c>
      <c r="K37">
        <f t="shared" si="3"/>
        <v>36</v>
      </c>
      <c r="L37">
        <f t="shared" si="0"/>
        <v>44.444444444444443</v>
      </c>
    </row>
    <row r="38" spans="1:12" x14ac:dyDescent="0.3">
      <c r="A38" s="5">
        <v>1.86</v>
      </c>
      <c r="B38">
        <v>318</v>
      </c>
      <c r="C38">
        <v>264</v>
      </c>
      <c r="D38">
        <f t="shared" si="1"/>
        <v>31.8</v>
      </c>
      <c r="E38">
        <f t="shared" si="1"/>
        <v>26.4</v>
      </c>
      <c r="F38" s="5">
        <f t="shared" si="2"/>
        <v>29.1</v>
      </c>
      <c r="K38">
        <f t="shared" si="3"/>
        <v>37</v>
      </c>
      <c r="L38">
        <f t="shared" si="0"/>
        <v>45.679012345679013</v>
      </c>
    </row>
    <row r="39" spans="1:12" x14ac:dyDescent="0.3">
      <c r="A39" s="5">
        <v>1.87</v>
      </c>
      <c r="B39">
        <v>329</v>
      </c>
      <c r="C39">
        <v>290</v>
      </c>
      <c r="D39">
        <f t="shared" si="1"/>
        <v>32.9</v>
      </c>
      <c r="E39">
        <f t="shared" si="1"/>
        <v>29</v>
      </c>
      <c r="F39" s="5">
        <f t="shared" si="2"/>
        <v>30.95</v>
      </c>
      <c r="K39">
        <f t="shared" si="3"/>
        <v>38</v>
      </c>
      <c r="L39">
        <f t="shared" si="0"/>
        <v>46.913580246913583</v>
      </c>
    </row>
    <row r="40" spans="1:12" x14ac:dyDescent="0.3">
      <c r="A40" s="5">
        <v>1.88</v>
      </c>
      <c r="B40">
        <v>357</v>
      </c>
      <c r="C40">
        <v>322</v>
      </c>
      <c r="D40">
        <f t="shared" si="1"/>
        <v>35.700000000000003</v>
      </c>
      <c r="E40">
        <f t="shared" si="1"/>
        <v>32.200000000000003</v>
      </c>
      <c r="F40" s="5">
        <f t="shared" si="2"/>
        <v>33.950000000000003</v>
      </c>
      <c r="K40">
        <f t="shared" si="3"/>
        <v>39</v>
      </c>
      <c r="L40">
        <f t="shared" si="0"/>
        <v>48.148148148148145</v>
      </c>
    </row>
    <row r="41" spans="1:12" x14ac:dyDescent="0.3">
      <c r="A41" s="5">
        <v>1.89</v>
      </c>
      <c r="B41">
        <v>382</v>
      </c>
      <c r="C41">
        <v>347</v>
      </c>
      <c r="D41">
        <f t="shared" si="1"/>
        <v>38.200000000000003</v>
      </c>
      <c r="E41">
        <f t="shared" si="1"/>
        <v>34.700000000000003</v>
      </c>
      <c r="F41" s="5">
        <f t="shared" si="2"/>
        <v>36.450000000000003</v>
      </c>
      <c r="K41">
        <f t="shared" si="3"/>
        <v>40</v>
      </c>
      <c r="L41">
        <f t="shared" si="0"/>
        <v>49.382716049382715</v>
      </c>
    </row>
    <row r="42" spans="1:12" x14ac:dyDescent="0.3">
      <c r="A42">
        <v>1.9</v>
      </c>
      <c r="B42">
        <v>401</v>
      </c>
      <c r="C42">
        <v>396</v>
      </c>
      <c r="D42">
        <f t="shared" si="1"/>
        <v>40.1</v>
      </c>
      <c r="E42">
        <f t="shared" si="1"/>
        <v>39.6</v>
      </c>
      <c r="F42">
        <f t="shared" si="2"/>
        <v>39.85</v>
      </c>
      <c r="K42">
        <f t="shared" si="3"/>
        <v>41</v>
      </c>
      <c r="L42">
        <f t="shared" si="0"/>
        <v>50.617283950617285</v>
      </c>
    </row>
    <row r="43" spans="1:12" x14ac:dyDescent="0.3">
      <c r="A43">
        <v>1.91</v>
      </c>
      <c r="B43">
        <v>407</v>
      </c>
      <c r="C43">
        <v>439</v>
      </c>
      <c r="D43">
        <f t="shared" si="1"/>
        <v>40.700000000000003</v>
      </c>
      <c r="E43">
        <f t="shared" si="1"/>
        <v>43.9</v>
      </c>
      <c r="F43">
        <f t="shared" si="2"/>
        <v>42.3</v>
      </c>
      <c r="K43">
        <f t="shared" si="3"/>
        <v>42</v>
      </c>
      <c r="L43">
        <f t="shared" si="0"/>
        <v>51.851851851851855</v>
      </c>
    </row>
    <row r="44" spans="1:12" x14ac:dyDescent="0.3">
      <c r="A44">
        <v>1.92</v>
      </c>
      <c r="B44">
        <v>411</v>
      </c>
      <c r="C44">
        <v>443</v>
      </c>
      <c r="D44">
        <f t="shared" si="1"/>
        <v>41.1</v>
      </c>
      <c r="E44">
        <f t="shared" si="1"/>
        <v>44.3</v>
      </c>
      <c r="F44">
        <f t="shared" si="2"/>
        <v>42.7</v>
      </c>
      <c r="K44">
        <f t="shared" si="3"/>
        <v>43</v>
      </c>
      <c r="L44">
        <f t="shared" si="0"/>
        <v>53.086419753086417</v>
      </c>
    </row>
    <row r="45" spans="1:12" x14ac:dyDescent="0.3">
      <c r="A45">
        <v>1.93</v>
      </c>
      <c r="B45">
        <v>453</v>
      </c>
      <c r="C45">
        <v>474</v>
      </c>
      <c r="D45">
        <f t="shared" si="1"/>
        <v>45.3</v>
      </c>
      <c r="E45">
        <f t="shared" si="1"/>
        <v>47.4</v>
      </c>
      <c r="F45">
        <f t="shared" si="2"/>
        <v>46.349999999999994</v>
      </c>
      <c r="K45">
        <f t="shared" si="3"/>
        <v>44</v>
      </c>
      <c r="L45">
        <f t="shared" si="0"/>
        <v>54.320987654320987</v>
      </c>
    </row>
    <row r="46" spans="1:12" x14ac:dyDescent="0.3">
      <c r="A46">
        <v>1.94</v>
      </c>
      <c r="B46">
        <v>474</v>
      </c>
      <c r="C46">
        <v>526</v>
      </c>
      <c r="D46">
        <f t="shared" si="1"/>
        <v>47.4</v>
      </c>
      <c r="E46">
        <f t="shared" si="1"/>
        <v>52.6</v>
      </c>
      <c r="F46">
        <f t="shared" si="2"/>
        <v>50</v>
      </c>
      <c r="K46">
        <f t="shared" si="3"/>
        <v>45</v>
      </c>
      <c r="L46">
        <f t="shared" si="0"/>
        <v>55.555555555555557</v>
      </c>
    </row>
    <row r="47" spans="1:12" x14ac:dyDescent="0.3">
      <c r="A47">
        <v>1.95</v>
      </c>
      <c r="B47">
        <v>502</v>
      </c>
      <c r="C47">
        <v>551</v>
      </c>
      <c r="D47">
        <f t="shared" si="1"/>
        <v>50.2</v>
      </c>
      <c r="E47">
        <f t="shared" si="1"/>
        <v>55.1</v>
      </c>
      <c r="F47">
        <f t="shared" si="2"/>
        <v>52.650000000000006</v>
      </c>
      <c r="K47">
        <f t="shared" si="3"/>
        <v>46</v>
      </c>
      <c r="L47">
        <f t="shared" si="0"/>
        <v>56.790123456790127</v>
      </c>
    </row>
    <row r="48" spans="1:12" x14ac:dyDescent="0.3">
      <c r="A48">
        <v>1.96</v>
      </c>
      <c r="B48">
        <v>393</v>
      </c>
      <c r="C48">
        <v>472</v>
      </c>
      <c r="D48">
        <f t="shared" si="1"/>
        <v>39.299999999999997</v>
      </c>
      <c r="E48">
        <f t="shared" si="1"/>
        <v>47.2</v>
      </c>
      <c r="F48">
        <f t="shared" si="2"/>
        <v>43.25</v>
      </c>
      <c r="K48">
        <f t="shared" si="3"/>
        <v>47</v>
      </c>
      <c r="L48">
        <f t="shared" si="0"/>
        <v>58.02469135802469</v>
      </c>
    </row>
    <row r="49" spans="1:12" x14ac:dyDescent="0.3">
      <c r="A49">
        <v>1.97</v>
      </c>
      <c r="B49">
        <v>243</v>
      </c>
      <c r="C49">
        <v>250</v>
      </c>
      <c r="D49">
        <f t="shared" si="1"/>
        <v>24.3</v>
      </c>
      <c r="E49">
        <f t="shared" si="1"/>
        <v>25</v>
      </c>
      <c r="F49">
        <f t="shared" si="2"/>
        <v>24.65</v>
      </c>
      <c r="K49">
        <f t="shared" si="3"/>
        <v>48</v>
      </c>
      <c r="L49">
        <f t="shared" si="0"/>
        <v>59.25925925925926</v>
      </c>
    </row>
    <row r="50" spans="1:12" x14ac:dyDescent="0.3">
      <c r="A50">
        <v>1.98</v>
      </c>
      <c r="B50">
        <v>222</v>
      </c>
      <c r="C50">
        <v>220</v>
      </c>
      <c r="D50">
        <f t="shared" si="1"/>
        <v>22.2</v>
      </c>
      <c r="E50">
        <f t="shared" si="1"/>
        <v>22</v>
      </c>
      <c r="F50">
        <f t="shared" si="2"/>
        <v>22.1</v>
      </c>
      <c r="K50">
        <f t="shared" si="3"/>
        <v>49</v>
      </c>
      <c r="L50">
        <f t="shared" si="0"/>
        <v>60.493827160493829</v>
      </c>
    </row>
    <row r="51" spans="1:12" x14ac:dyDescent="0.3">
      <c r="A51">
        <v>1.99</v>
      </c>
      <c r="B51">
        <v>67</v>
      </c>
      <c r="C51">
        <v>62</v>
      </c>
      <c r="D51">
        <f t="shared" si="1"/>
        <v>6.7</v>
      </c>
      <c r="E51">
        <f t="shared" si="1"/>
        <v>6.2</v>
      </c>
      <c r="F51">
        <f t="shared" si="2"/>
        <v>6.45</v>
      </c>
      <c r="K51">
        <f t="shared" si="3"/>
        <v>50</v>
      </c>
      <c r="L51">
        <f t="shared" si="0"/>
        <v>61.728395061728392</v>
      </c>
    </row>
    <row r="52" spans="1:12" x14ac:dyDescent="0.3">
      <c r="A52">
        <v>2</v>
      </c>
      <c r="B52">
        <v>161</v>
      </c>
      <c r="C52">
        <v>185</v>
      </c>
      <c r="D52">
        <f t="shared" si="1"/>
        <v>16.100000000000001</v>
      </c>
      <c r="E52">
        <f t="shared" si="1"/>
        <v>18.5</v>
      </c>
      <c r="F52">
        <f t="shared" si="2"/>
        <v>17.3</v>
      </c>
      <c r="K52">
        <f t="shared" si="3"/>
        <v>51</v>
      </c>
      <c r="L52">
        <f t="shared" si="0"/>
        <v>62.962962962962962</v>
      </c>
    </row>
    <row r="53" spans="1:12" x14ac:dyDescent="0.3">
      <c r="A53">
        <v>2.0099999999999998</v>
      </c>
      <c r="B53">
        <v>81</v>
      </c>
      <c r="C53">
        <v>87</v>
      </c>
      <c r="D53">
        <f t="shared" si="1"/>
        <v>8.1</v>
      </c>
      <c r="E53">
        <f t="shared" si="1"/>
        <v>8.6999999999999993</v>
      </c>
      <c r="F53">
        <f t="shared" si="2"/>
        <v>8.3999999999999986</v>
      </c>
      <c r="K53">
        <f t="shared" si="3"/>
        <v>52</v>
      </c>
      <c r="L53">
        <f t="shared" si="0"/>
        <v>64.197530864197532</v>
      </c>
    </row>
    <row r="54" spans="1:12" x14ac:dyDescent="0.3">
      <c r="A54">
        <v>2.02</v>
      </c>
      <c r="B54">
        <v>58</v>
      </c>
      <c r="C54">
        <v>53</v>
      </c>
      <c r="D54">
        <f t="shared" si="1"/>
        <v>5.8</v>
      </c>
      <c r="E54">
        <f t="shared" si="1"/>
        <v>5.3</v>
      </c>
      <c r="F54">
        <f t="shared" si="2"/>
        <v>5.55</v>
      </c>
      <c r="K54">
        <f t="shared" si="3"/>
        <v>53</v>
      </c>
      <c r="L54">
        <f t="shared" si="0"/>
        <v>65.432098765432102</v>
      </c>
    </row>
    <row r="55" spans="1:12" x14ac:dyDescent="0.3">
      <c r="A55">
        <v>2.0299999999999998</v>
      </c>
      <c r="B55">
        <v>10</v>
      </c>
      <c r="C55">
        <v>10</v>
      </c>
      <c r="D55">
        <f t="shared" si="1"/>
        <v>1</v>
      </c>
      <c r="E55">
        <f t="shared" si="1"/>
        <v>1</v>
      </c>
      <c r="F55">
        <f t="shared" si="2"/>
        <v>1</v>
      </c>
      <c r="K55">
        <f t="shared" si="3"/>
        <v>54</v>
      </c>
      <c r="L55">
        <f t="shared" si="0"/>
        <v>66.666666666666671</v>
      </c>
    </row>
    <row r="56" spans="1:12" x14ac:dyDescent="0.3">
      <c r="A56">
        <v>2.04</v>
      </c>
      <c r="B56">
        <v>15</v>
      </c>
      <c r="C56">
        <v>17</v>
      </c>
      <c r="D56">
        <f t="shared" si="1"/>
        <v>1.5</v>
      </c>
      <c r="E56">
        <f t="shared" si="1"/>
        <v>1.7</v>
      </c>
      <c r="F56">
        <f t="shared" si="2"/>
        <v>1.6</v>
      </c>
      <c r="K56">
        <f t="shared" si="3"/>
        <v>55</v>
      </c>
      <c r="L56">
        <f t="shared" si="0"/>
        <v>67.901234567901241</v>
      </c>
    </row>
    <row r="57" spans="1:12" x14ac:dyDescent="0.3">
      <c r="A57">
        <v>2.0499999999999998</v>
      </c>
      <c r="B57">
        <v>29</v>
      </c>
      <c r="C57">
        <v>21</v>
      </c>
      <c r="D57">
        <f t="shared" si="1"/>
        <v>2.9</v>
      </c>
      <c r="E57">
        <f t="shared" si="1"/>
        <v>2.1</v>
      </c>
      <c r="F57">
        <f t="shared" si="2"/>
        <v>2.5</v>
      </c>
      <c r="K57">
        <f t="shared" si="3"/>
        <v>56</v>
      </c>
      <c r="L57">
        <f t="shared" si="0"/>
        <v>69.135802469135797</v>
      </c>
    </row>
    <row r="58" spans="1:12" x14ac:dyDescent="0.3">
      <c r="A58">
        <v>2.06</v>
      </c>
      <c r="B58">
        <v>26</v>
      </c>
      <c r="C58">
        <v>27</v>
      </c>
      <c r="D58">
        <f t="shared" si="1"/>
        <v>2.6</v>
      </c>
      <c r="E58">
        <f t="shared" si="1"/>
        <v>2.7</v>
      </c>
      <c r="F58">
        <f t="shared" si="2"/>
        <v>2.6500000000000004</v>
      </c>
      <c r="K58">
        <f t="shared" si="3"/>
        <v>57</v>
      </c>
      <c r="L58">
        <f t="shared" si="0"/>
        <v>70.370370370370367</v>
      </c>
    </row>
    <row r="59" spans="1:12" x14ac:dyDescent="0.3">
      <c r="A59">
        <v>2.0699999999999998</v>
      </c>
      <c r="B59">
        <v>20</v>
      </c>
      <c r="C59">
        <v>22</v>
      </c>
      <c r="D59">
        <f t="shared" si="1"/>
        <v>2</v>
      </c>
      <c r="E59">
        <f t="shared" si="1"/>
        <v>2.2000000000000002</v>
      </c>
      <c r="F59">
        <f t="shared" si="2"/>
        <v>2.1</v>
      </c>
      <c r="K59">
        <f t="shared" si="3"/>
        <v>58</v>
      </c>
      <c r="L59">
        <f t="shared" si="0"/>
        <v>71.604938271604937</v>
      </c>
    </row>
    <row r="60" spans="1:12" x14ac:dyDescent="0.3">
      <c r="A60">
        <v>2.08</v>
      </c>
      <c r="B60">
        <v>23</v>
      </c>
      <c r="C60">
        <v>23</v>
      </c>
      <c r="D60">
        <f t="shared" si="1"/>
        <v>2.2999999999999998</v>
      </c>
      <c r="E60">
        <f t="shared" si="1"/>
        <v>2.2999999999999998</v>
      </c>
      <c r="F60">
        <f t="shared" si="2"/>
        <v>2.2999999999999998</v>
      </c>
      <c r="K60">
        <f t="shared" si="3"/>
        <v>59</v>
      </c>
      <c r="L60">
        <f t="shared" si="0"/>
        <v>72.839506172839506</v>
      </c>
    </row>
    <row r="61" spans="1:12" x14ac:dyDescent="0.3">
      <c r="A61">
        <v>2.09</v>
      </c>
      <c r="B61">
        <v>27</v>
      </c>
      <c r="C61">
        <v>24</v>
      </c>
      <c r="D61">
        <f t="shared" si="1"/>
        <v>2.7</v>
      </c>
      <c r="E61">
        <f t="shared" si="1"/>
        <v>2.4</v>
      </c>
      <c r="F61">
        <f t="shared" si="2"/>
        <v>2.5499999999999998</v>
      </c>
      <c r="K61">
        <f t="shared" si="3"/>
        <v>60</v>
      </c>
      <c r="L61">
        <f t="shared" si="0"/>
        <v>74.074074074074076</v>
      </c>
    </row>
    <row r="62" spans="1:12" x14ac:dyDescent="0.3">
      <c r="A62">
        <v>2.1</v>
      </c>
      <c r="B62">
        <v>20</v>
      </c>
      <c r="C62">
        <v>26</v>
      </c>
      <c r="D62">
        <f t="shared" si="1"/>
        <v>2</v>
      </c>
      <c r="E62">
        <f t="shared" si="1"/>
        <v>2.6</v>
      </c>
      <c r="F62">
        <f t="shared" si="2"/>
        <v>2.2999999999999998</v>
      </c>
      <c r="K62">
        <f t="shared" si="3"/>
        <v>61</v>
      </c>
      <c r="L62">
        <f t="shared" si="0"/>
        <v>75.308641975308646</v>
      </c>
    </row>
    <row r="63" spans="1:12" x14ac:dyDescent="0.3">
      <c r="A63">
        <v>2.11</v>
      </c>
      <c r="B63">
        <v>39</v>
      </c>
      <c r="C63">
        <v>31</v>
      </c>
      <c r="D63">
        <f t="shared" si="1"/>
        <v>3.9</v>
      </c>
      <c r="E63">
        <f t="shared" si="1"/>
        <v>3.1</v>
      </c>
      <c r="F63">
        <f t="shared" si="2"/>
        <v>3.5</v>
      </c>
      <c r="K63">
        <f t="shared" si="3"/>
        <v>62</v>
      </c>
      <c r="L63">
        <f t="shared" si="0"/>
        <v>76.543209876543216</v>
      </c>
    </row>
    <row r="64" spans="1:12" x14ac:dyDescent="0.3">
      <c r="A64">
        <v>2.12</v>
      </c>
      <c r="B64">
        <v>47</v>
      </c>
      <c r="C64">
        <v>45</v>
      </c>
      <c r="D64">
        <f t="shared" si="1"/>
        <v>4.7</v>
      </c>
      <c r="E64">
        <f t="shared" si="1"/>
        <v>4.5</v>
      </c>
      <c r="F64">
        <f t="shared" si="2"/>
        <v>4.5999999999999996</v>
      </c>
      <c r="K64">
        <f t="shared" si="3"/>
        <v>63</v>
      </c>
      <c r="L64">
        <f t="shared" si="0"/>
        <v>77.777777777777771</v>
      </c>
    </row>
    <row r="65" spans="1:19" x14ac:dyDescent="0.3">
      <c r="A65">
        <v>2.13</v>
      </c>
      <c r="B65">
        <v>61</v>
      </c>
      <c r="C65">
        <v>68</v>
      </c>
      <c r="D65">
        <f t="shared" si="1"/>
        <v>6.1</v>
      </c>
      <c r="E65">
        <f t="shared" si="1"/>
        <v>6.8</v>
      </c>
      <c r="F65">
        <f t="shared" si="2"/>
        <v>6.4499999999999993</v>
      </c>
      <c r="K65">
        <f t="shared" si="3"/>
        <v>64</v>
      </c>
      <c r="L65">
        <f t="shared" si="0"/>
        <v>79.012345679012341</v>
      </c>
    </row>
    <row r="66" spans="1:19" x14ac:dyDescent="0.3">
      <c r="A66">
        <v>2.14</v>
      </c>
      <c r="B66">
        <v>69</v>
      </c>
      <c r="C66">
        <v>74</v>
      </c>
      <c r="D66">
        <f t="shared" si="1"/>
        <v>6.9</v>
      </c>
      <c r="E66">
        <f t="shared" si="1"/>
        <v>7.4</v>
      </c>
      <c r="F66">
        <f t="shared" si="2"/>
        <v>7.15</v>
      </c>
      <c r="K66">
        <f t="shared" si="3"/>
        <v>65</v>
      </c>
      <c r="L66">
        <f t="shared" ref="L66:L81" si="5">K66*100/81</f>
        <v>80.246913580246911</v>
      </c>
    </row>
    <row r="67" spans="1:19" x14ac:dyDescent="0.3">
      <c r="A67">
        <v>2.15</v>
      </c>
      <c r="B67">
        <v>75</v>
      </c>
      <c r="C67">
        <v>77</v>
      </c>
      <c r="D67">
        <f t="shared" ref="D67:E82" si="6">B67/10</f>
        <v>7.5</v>
      </c>
      <c r="E67">
        <f t="shared" si="6"/>
        <v>7.7</v>
      </c>
      <c r="F67">
        <f t="shared" ref="F67:F82" si="7">AVERAGE(D67,E67)</f>
        <v>7.6</v>
      </c>
      <c r="K67">
        <f t="shared" ref="K67:K81" si="8">K66+1</f>
        <v>66</v>
      </c>
      <c r="L67">
        <f t="shared" si="5"/>
        <v>81.481481481481481</v>
      </c>
    </row>
    <row r="68" spans="1:19" x14ac:dyDescent="0.3">
      <c r="A68">
        <v>2.16</v>
      </c>
      <c r="B68">
        <v>84</v>
      </c>
      <c r="C68">
        <v>77</v>
      </c>
      <c r="D68">
        <f t="shared" si="6"/>
        <v>8.4</v>
      </c>
      <c r="E68">
        <f t="shared" si="6"/>
        <v>7.7</v>
      </c>
      <c r="F68">
        <f t="shared" si="7"/>
        <v>8.0500000000000007</v>
      </c>
      <c r="K68">
        <f t="shared" si="8"/>
        <v>67</v>
      </c>
      <c r="L68">
        <f t="shared" si="5"/>
        <v>82.716049382716051</v>
      </c>
    </row>
    <row r="69" spans="1:19" x14ac:dyDescent="0.3">
      <c r="A69">
        <v>2.17</v>
      </c>
      <c r="B69">
        <v>90</v>
      </c>
      <c r="C69">
        <v>76</v>
      </c>
      <c r="D69">
        <f t="shared" si="6"/>
        <v>9</v>
      </c>
      <c r="E69">
        <f t="shared" si="6"/>
        <v>7.6</v>
      </c>
      <c r="F69">
        <f t="shared" si="7"/>
        <v>8.3000000000000007</v>
      </c>
      <c r="K69">
        <f t="shared" si="8"/>
        <v>68</v>
      </c>
      <c r="L69">
        <f t="shared" si="5"/>
        <v>83.950617283950621</v>
      </c>
      <c r="M69">
        <v>61</v>
      </c>
      <c r="N69">
        <v>69</v>
      </c>
      <c r="O69">
        <v>75</v>
      </c>
      <c r="P69">
        <v>84</v>
      </c>
      <c r="Q69">
        <v>90</v>
      </c>
      <c r="R69">
        <v>104</v>
      </c>
      <c r="S69">
        <v>106</v>
      </c>
    </row>
    <row r="70" spans="1:19" x14ac:dyDescent="0.3">
      <c r="A70">
        <v>2.1800000000000002</v>
      </c>
      <c r="B70">
        <v>104</v>
      </c>
      <c r="C70">
        <v>93</v>
      </c>
      <c r="D70">
        <f t="shared" si="6"/>
        <v>10.4</v>
      </c>
      <c r="E70">
        <f t="shared" si="6"/>
        <v>9.3000000000000007</v>
      </c>
      <c r="F70">
        <f t="shared" si="7"/>
        <v>9.8500000000000014</v>
      </c>
      <c r="K70">
        <f t="shared" si="8"/>
        <v>69</v>
      </c>
      <c r="L70">
        <f t="shared" si="5"/>
        <v>85.18518518518519</v>
      </c>
      <c r="M70">
        <v>68</v>
      </c>
      <c r="N70">
        <v>74</v>
      </c>
      <c r="O70">
        <v>77</v>
      </c>
      <c r="P70">
        <v>77</v>
      </c>
      <c r="Q70">
        <v>76</v>
      </c>
      <c r="R70">
        <v>93</v>
      </c>
      <c r="S70">
        <v>103</v>
      </c>
    </row>
    <row r="71" spans="1:19" x14ac:dyDescent="0.3">
      <c r="A71">
        <v>2.19</v>
      </c>
      <c r="B71">
        <v>106</v>
      </c>
      <c r="C71">
        <v>103</v>
      </c>
      <c r="D71">
        <f t="shared" si="6"/>
        <v>10.6</v>
      </c>
      <c r="E71">
        <f t="shared" si="6"/>
        <v>10.3</v>
      </c>
      <c r="F71">
        <f t="shared" si="7"/>
        <v>10.45</v>
      </c>
      <c r="K71">
        <f t="shared" si="8"/>
        <v>70</v>
      </c>
      <c r="L71">
        <f t="shared" si="5"/>
        <v>86.419753086419746</v>
      </c>
    </row>
    <row r="72" spans="1:19" x14ac:dyDescent="0.3">
      <c r="A72">
        <v>2.2000000000000002</v>
      </c>
      <c r="B72">
        <v>115</v>
      </c>
      <c r="C72">
        <v>104</v>
      </c>
      <c r="D72">
        <f t="shared" si="6"/>
        <v>11.5</v>
      </c>
      <c r="E72">
        <f t="shared" si="6"/>
        <v>10.4</v>
      </c>
      <c r="F72">
        <f t="shared" si="7"/>
        <v>10.95</v>
      </c>
      <c r="I72">
        <v>115</v>
      </c>
      <c r="J72">
        <v>120</v>
      </c>
      <c r="K72">
        <f t="shared" si="8"/>
        <v>71</v>
      </c>
      <c r="L72">
        <f t="shared" si="5"/>
        <v>87.654320987654316</v>
      </c>
      <c r="M72">
        <v>128</v>
      </c>
      <c r="N72">
        <v>140</v>
      </c>
      <c r="O72">
        <v>158</v>
      </c>
      <c r="P72">
        <v>176</v>
      </c>
      <c r="Q72">
        <v>178</v>
      </c>
      <c r="R72">
        <v>181</v>
      </c>
      <c r="S72">
        <v>180</v>
      </c>
    </row>
    <row r="73" spans="1:19" x14ac:dyDescent="0.3">
      <c r="A73">
        <v>2.21</v>
      </c>
      <c r="B73">
        <v>120</v>
      </c>
      <c r="C73">
        <v>120</v>
      </c>
      <c r="D73">
        <f t="shared" si="6"/>
        <v>12</v>
      </c>
      <c r="E73">
        <f t="shared" si="6"/>
        <v>12</v>
      </c>
      <c r="F73">
        <f t="shared" si="7"/>
        <v>12</v>
      </c>
      <c r="I73">
        <v>104</v>
      </c>
      <c r="J73">
        <v>120</v>
      </c>
      <c r="K73">
        <f t="shared" si="8"/>
        <v>72</v>
      </c>
      <c r="L73">
        <f t="shared" si="5"/>
        <v>88.888888888888886</v>
      </c>
      <c r="M73">
        <v>128</v>
      </c>
      <c r="N73">
        <v>152</v>
      </c>
      <c r="O73">
        <v>156</v>
      </c>
      <c r="P73">
        <v>161</v>
      </c>
      <c r="Q73">
        <v>187</v>
      </c>
      <c r="R73">
        <v>180</v>
      </c>
      <c r="S73">
        <v>174</v>
      </c>
    </row>
    <row r="74" spans="1:19" x14ac:dyDescent="0.3">
      <c r="A74">
        <v>2.2200000000000002</v>
      </c>
      <c r="B74">
        <v>133</v>
      </c>
      <c r="C74">
        <v>124</v>
      </c>
      <c r="D74">
        <f t="shared" si="6"/>
        <v>13.3</v>
      </c>
      <c r="E74">
        <f t="shared" si="6"/>
        <v>12.4</v>
      </c>
      <c r="F74">
        <f t="shared" si="7"/>
        <v>12.850000000000001</v>
      </c>
      <c r="K74">
        <f t="shared" si="8"/>
        <v>73</v>
      </c>
      <c r="L74">
        <f t="shared" si="5"/>
        <v>90.123456790123456</v>
      </c>
    </row>
    <row r="75" spans="1:19" x14ac:dyDescent="0.3">
      <c r="A75">
        <v>2.23</v>
      </c>
      <c r="B75">
        <v>124</v>
      </c>
      <c r="C75">
        <v>116</v>
      </c>
      <c r="D75">
        <f t="shared" si="6"/>
        <v>12.4</v>
      </c>
      <c r="E75">
        <f t="shared" si="6"/>
        <v>11.6</v>
      </c>
      <c r="F75">
        <f t="shared" si="7"/>
        <v>12</v>
      </c>
      <c r="K75">
        <f t="shared" si="8"/>
        <v>74</v>
      </c>
      <c r="L75">
        <f t="shared" si="5"/>
        <v>91.358024691358025</v>
      </c>
    </row>
    <row r="76" spans="1:19" x14ac:dyDescent="0.3">
      <c r="A76">
        <v>2.2400000000000002</v>
      </c>
      <c r="B76">
        <v>128</v>
      </c>
      <c r="C76">
        <v>128</v>
      </c>
      <c r="D76">
        <f t="shared" si="6"/>
        <v>12.8</v>
      </c>
      <c r="E76">
        <f t="shared" si="6"/>
        <v>12.8</v>
      </c>
      <c r="F76">
        <f t="shared" si="7"/>
        <v>12.8</v>
      </c>
      <c r="K76">
        <f t="shared" si="8"/>
        <v>75</v>
      </c>
      <c r="L76">
        <f t="shared" si="5"/>
        <v>92.592592592592595</v>
      </c>
    </row>
    <row r="77" spans="1:19" x14ac:dyDescent="0.3">
      <c r="A77">
        <v>2.25</v>
      </c>
      <c r="B77">
        <v>140</v>
      </c>
      <c r="C77">
        <v>152</v>
      </c>
      <c r="D77">
        <f t="shared" si="6"/>
        <v>14</v>
      </c>
      <c r="E77">
        <f t="shared" si="6"/>
        <v>15.2</v>
      </c>
      <c r="F77">
        <f t="shared" si="7"/>
        <v>14.6</v>
      </c>
      <c r="K77">
        <f t="shared" si="8"/>
        <v>76</v>
      </c>
      <c r="L77">
        <f t="shared" si="5"/>
        <v>93.827160493827165</v>
      </c>
    </row>
    <row r="78" spans="1:19" x14ac:dyDescent="0.3">
      <c r="A78">
        <v>2.2599999999999998</v>
      </c>
      <c r="B78">
        <v>158</v>
      </c>
      <c r="C78">
        <v>156</v>
      </c>
      <c r="D78">
        <f t="shared" si="6"/>
        <v>15.8</v>
      </c>
      <c r="E78">
        <f t="shared" si="6"/>
        <v>15.6</v>
      </c>
      <c r="F78">
        <f t="shared" si="7"/>
        <v>15.7</v>
      </c>
      <c r="K78">
        <f t="shared" si="8"/>
        <v>77</v>
      </c>
      <c r="L78">
        <f t="shared" si="5"/>
        <v>95.061728395061735</v>
      </c>
    </row>
    <row r="79" spans="1:19" x14ac:dyDescent="0.3">
      <c r="A79">
        <v>2.27</v>
      </c>
      <c r="B79">
        <v>176</v>
      </c>
      <c r="C79">
        <v>161</v>
      </c>
      <c r="D79">
        <f t="shared" si="6"/>
        <v>17.600000000000001</v>
      </c>
      <c r="E79">
        <f t="shared" si="6"/>
        <v>16.100000000000001</v>
      </c>
      <c r="F79">
        <f t="shared" si="7"/>
        <v>16.850000000000001</v>
      </c>
      <c r="K79">
        <f t="shared" si="8"/>
        <v>78</v>
      </c>
      <c r="L79">
        <f t="shared" si="5"/>
        <v>96.296296296296291</v>
      </c>
    </row>
    <row r="80" spans="1:19" x14ac:dyDescent="0.3">
      <c r="A80">
        <v>2.2799999999999998</v>
      </c>
      <c r="B80">
        <v>178</v>
      </c>
      <c r="C80">
        <v>187</v>
      </c>
      <c r="D80">
        <f t="shared" si="6"/>
        <v>17.8</v>
      </c>
      <c r="E80">
        <f t="shared" si="6"/>
        <v>18.7</v>
      </c>
      <c r="F80">
        <f t="shared" si="7"/>
        <v>18.25</v>
      </c>
      <c r="K80">
        <f t="shared" si="8"/>
        <v>79</v>
      </c>
      <c r="L80">
        <f t="shared" si="5"/>
        <v>97.53086419753086</v>
      </c>
    </row>
    <row r="81" spans="1:12" x14ac:dyDescent="0.3">
      <c r="A81">
        <v>2.29</v>
      </c>
      <c r="B81">
        <v>181</v>
      </c>
      <c r="C81">
        <v>180</v>
      </c>
      <c r="D81">
        <f t="shared" si="6"/>
        <v>18.100000000000001</v>
      </c>
      <c r="E81">
        <f t="shared" si="6"/>
        <v>18</v>
      </c>
      <c r="F81">
        <f t="shared" si="7"/>
        <v>18.05</v>
      </c>
      <c r="K81">
        <f t="shared" si="8"/>
        <v>80</v>
      </c>
      <c r="L81">
        <f t="shared" si="5"/>
        <v>98.76543209876543</v>
      </c>
    </row>
    <row r="82" spans="1:12" x14ac:dyDescent="0.3">
      <c r="A82">
        <v>2.2999999999999998</v>
      </c>
      <c r="B82">
        <v>180</v>
      </c>
      <c r="C82">
        <v>174</v>
      </c>
      <c r="D82">
        <f t="shared" si="6"/>
        <v>18</v>
      </c>
      <c r="E82">
        <f t="shared" si="6"/>
        <v>17.399999999999999</v>
      </c>
      <c r="F82">
        <f t="shared" si="7"/>
        <v>17.7</v>
      </c>
    </row>
  </sheetData>
  <pageMargins left="0.7" right="0.7" top="0.75" bottom="0.75" header="0.3" footer="0.3"/>
  <pageSetup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workbookViewId="0">
      <selection activeCell="F12" sqref="F12"/>
    </sheetView>
  </sheetViews>
  <sheetFormatPr defaultRowHeight="14.4" x14ac:dyDescent="0.3"/>
  <cols>
    <col min="5" max="5" width="17" customWidth="1"/>
    <col min="6" max="6" width="14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>
        <v>1.5</v>
      </c>
      <c r="B2">
        <v>93</v>
      </c>
      <c r="C2">
        <f>B2/10</f>
        <v>9.3000000000000007</v>
      </c>
      <c r="D2">
        <f>AVERAGE(C2:C82)</f>
        <v>15.63703703703704</v>
      </c>
      <c r="E2">
        <f>0</f>
        <v>0</v>
      </c>
      <c r="F2">
        <v>7.4</v>
      </c>
      <c r="G2">
        <v>12</v>
      </c>
      <c r="H2">
        <v>0</v>
      </c>
      <c r="I2">
        <f>H2*100/81</f>
        <v>0</v>
      </c>
    </row>
    <row r="3" spans="1:9" x14ac:dyDescent="0.3">
      <c r="A3">
        <f>A2+0.01</f>
        <v>1.51</v>
      </c>
      <c r="B3">
        <v>97</v>
      </c>
      <c r="C3">
        <f t="shared" ref="C3:C66" si="0">B3/10</f>
        <v>9.6999999999999993</v>
      </c>
      <c r="E3">
        <f>100/8</f>
        <v>12.5</v>
      </c>
      <c r="H3">
        <f>H2+1</f>
        <v>1</v>
      </c>
      <c r="I3">
        <f t="shared" ref="I3:I66" si="1">H3*100/81</f>
        <v>1.2345679012345678</v>
      </c>
    </row>
    <row r="4" spans="1:9" x14ac:dyDescent="0.3">
      <c r="A4">
        <f t="shared" ref="A4:A67" si="2">A3+0.01</f>
        <v>1.52</v>
      </c>
      <c r="B4">
        <v>90</v>
      </c>
      <c r="C4">
        <f t="shared" si="0"/>
        <v>9</v>
      </c>
      <c r="E4">
        <f>200/8</f>
        <v>25</v>
      </c>
      <c r="H4">
        <f t="shared" ref="H4:H67" si="3">H3+1</f>
        <v>2</v>
      </c>
      <c r="I4">
        <f t="shared" si="1"/>
        <v>2.4691358024691357</v>
      </c>
    </row>
    <row r="5" spans="1:9" x14ac:dyDescent="0.3">
      <c r="A5">
        <f t="shared" si="2"/>
        <v>1.53</v>
      </c>
      <c r="B5">
        <v>91</v>
      </c>
      <c r="C5">
        <f t="shared" si="0"/>
        <v>9.1</v>
      </c>
      <c r="E5">
        <f>300/8</f>
        <v>37.5</v>
      </c>
      <c r="H5">
        <f t="shared" si="3"/>
        <v>3</v>
      </c>
      <c r="I5">
        <f t="shared" si="1"/>
        <v>3.7037037037037037</v>
      </c>
    </row>
    <row r="6" spans="1:9" x14ac:dyDescent="0.3">
      <c r="A6">
        <f t="shared" si="2"/>
        <v>1.54</v>
      </c>
      <c r="B6">
        <v>88</v>
      </c>
      <c r="C6">
        <f t="shared" si="0"/>
        <v>8.8000000000000007</v>
      </c>
      <c r="E6">
        <f>400/8</f>
        <v>50</v>
      </c>
      <c r="H6">
        <f t="shared" si="3"/>
        <v>4</v>
      </c>
      <c r="I6">
        <f t="shared" si="1"/>
        <v>4.9382716049382713</v>
      </c>
    </row>
    <row r="7" spans="1:9" x14ac:dyDescent="0.3">
      <c r="A7">
        <f t="shared" si="2"/>
        <v>1.55</v>
      </c>
      <c r="B7">
        <v>87</v>
      </c>
      <c r="C7">
        <f t="shared" si="0"/>
        <v>8.6999999999999993</v>
      </c>
      <c r="E7">
        <f>500/8</f>
        <v>62.5</v>
      </c>
      <c r="H7">
        <f t="shared" si="3"/>
        <v>5</v>
      </c>
      <c r="I7">
        <f t="shared" si="1"/>
        <v>6.1728395061728394</v>
      </c>
    </row>
    <row r="8" spans="1:9" x14ac:dyDescent="0.3">
      <c r="A8">
        <f t="shared" si="2"/>
        <v>1.56</v>
      </c>
      <c r="B8">
        <v>95</v>
      </c>
      <c r="C8">
        <f t="shared" si="0"/>
        <v>9.5</v>
      </c>
      <c r="E8">
        <f>600/8</f>
        <v>75</v>
      </c>
      <c r="H8">
        <f t="shared" si="3"/>
        <v>6</v>
      </c>
      <c r="I8">
        <f t="shared" si="1"/>
        <v>7.4074074074074074</v>
      </c>
    </row>
    <row r="9" spans="1:9" x14ac:dyDescent="0.3">
      <c r="A9">
        <f t="shared" si="2"/>
        <v>1.57</v>
      </c>
      <c r="B9">
        <v>92</v>
      </c>
      <c r="C9">
        <f t="shared" si="0"/>
        <v>9.1999999999999993</v>
      </c>
      <c r="E9">
        <f>700/8</f>
        <v>87.5</v>
      </c>
      <c r="H9">
        <f t="shared" si="3"/>
        <v>7</v>
      </c>
      <c r="I9">
        <f t="shared" si="1"/>
        <v>8.6419753086419746</v>
      </c>
    </row>
    <row r="10" spans="1:9" x14ac:dyDescent="0.3">
      <c r="A10">
        <f t="shared" si="2"/>
        <v>1.58</v>
      </c>
      <c r="B10">
        <v>95</v>
      </c>
      <c r="C10">
        <f t="shared" si="0"/>
        <v>9.5</v>
      </c>
      <c r="E10">
        <f>800/8</f>
        <v>100</v>
      </c>
      <c r="H10">
        <f t="shared" si="3"/>
        <v>8</v>
      </c>
      <c r="I10">
        <f t="shared" si="1"/>
        <v>9.8765432098765427</v>
      </c>
    </row>
    <row r="11" spans="1:9" x14ac:dyDescent="0.3">
      <c r="A11">
        <f t="shared" si="2"/>
        <v>1.59</v>
      </c>
      <c r="B11">
        <v>86</v>
      </c>
      <c r="C11">
        <f t="shared" si="0"/>
        <v>8.6</v>
      </c>
      <c r="H11">
        <f t="shared" si="3"/>
        <v>9</v>
      </c>
      <c r="I11">
        <f t="shared" si="1"/>
        <v>11.111111111111111</v>
      </c>
    </row>
    <row r="12" spans="1:9" x14ac:dyDescent="0.3">
      <c r="A12">
        <f t="shared" si="2"/>
        <v>1.6</v>
      </c>
      <c r="B12">
        <v>95</v>
      </c>
      <c r="C12">
        <f t="shared" si="0"/>
        <v>9.5</v>
      </c>
      <c r="H12">
        <f t="shared" si="3"/>
        <v>10</v>
      </c>
      <c r="I12">
        <f t="shared" si="1"/>
        <v>12.345679012345679</v>
      </c>
    </row>
    <row r="13" spans="1:9" x14ac:dyDescent="0.3">
      <c r="A13">
        <f t="shared" si="2"/>
        <v>1.61</v>
      </c>
      <c r="B13">
        <v>90</v>
      </c>
      <c r="C13">
        <f t="shared" si="0"/>
        <v>9</v>
      </c>
      <c r="H13">
        <f t="shared" si="3"/>
        <v>11</v>
      </c>
      <c r="I13">
        <f t="shared" si="1"/>
        <v>13.580246913580247</v>
      </c>
    </row>
    <row r="14" spans="1:9" x14ac:dyDescent="0.3">
      <c r="A14">
        <f t="shared" si="2"/>
        <v>1.62</v>
      </c>
      <c r="B14">
        <v>90</v>
      </c>
      <c r="C14">
        <f t="shared" si="0"/>
        <v>9</v>
      </c>
      <c r="H14">
        <f t="shared" si="3"/>
        <v>12</v>
      </c>
      <c r="I14">
        <f t="shared" si="1"/>
        <v>14.814814814814815</v>
      </c>
    </row>
    <row r="15" spans="1:9" x14ac:dyDescent="0.3">
      <c r="A15">
        <f t="shared" si="2"/>
        <v>1.6300000000000001</v>
      </c>
      <c r="B15">
        <v>89</v>
      </c>
      <c r="C15">
        <f>B15/10</f>
        <v>8.9</v>
      </c>
      <c r="H15">
        <f t="shared" si="3"/>
        <v>13</v>
      </c>
      <c r="I15">
        <f t="shared" si="1"/>
        <v>16.049382716049383</v>
      </c>
    </row>
    <row r="16" spans="1:9" x14ac:dyDescent="0.3">
      <c r="A16">
        <f t="shared" si="2"/>
        <v>1.6400000000000001</v>
      </c>
      <c r="B16">
        <v>92</v>
      </c>
      <c r="C16">
        <f t="shared" si="0"/>
        <v>9.1999999999999993</v>
      </c>
      <c r="H16">
        <f t="shared" si="3"/>
        <v>14</v>
      </c>
      <c r="I16">
        <f t="shared" si="1"/>
        <v>17.283950617283949</v>
      </c>
    </row>
    <row r="17" spans="1:9" x14ac:dyDescent="0.3">
      <c r="A17">
        <f t="shared" si="2"/>
        <v>1.6500000000000001</v>
      </c>
      <c r="B17">
        <v>88</v>
      </c>
      <c r="C17">
        <f t="shared" si="0"/>
        <v>8.8000000000000007</v>
      </c>
      <c r="H17">
        <f t="shared" si="3"/>
        <v>15</v>
      </c>
      <c r="I17">
        <f t="shared" si="1"/>
        <v>18.518518518518519</v>
      </c>
    </row>
    <row r="18" spans="1:9" x14ac:dyDescent="0.3">
      <c r="A18">
        <f t="shared" si="2"/>
        <v>1.6600000000000001</v>
      </c>
      <c r="B18">
        <v>93</v>
      </c>
      <c r="C18">
        <f t="shared" si="0"/>
        <v>9.3000000000000007</v>
      </c>
      <c r="H18">
        <f t="shared" si="3"/>
        <v>16</v>
      </c>
      <c r="I18">
        <f t="shared" si="1"/>
        <v>19.753086419753085</v>
      </c>
    </row>
    <row r="19" spans="1:9" x14ac:dyDescent="0.3">
      <c r="A19">
        <f t="shared" si="2"/>
        <v>1.6700000000000002</v>
      </c>
      <c r="B19">
        <v>103</v>
      </c>
      <c r="C19">
        <f t="shared" si="0"/>
        <v>10.3</v>
      </c>
      <c r="H19">
        <f t="shared" si="3"/>
        <v>17</v>
      </c>
      <c r="I19">
        <f t="shared" si="1"/>
        <v>20.987654320987655</v>
      </c>
    </row>
    <row r="20" spans="1:9" x14ac:dyDescent="0.3">
      <c r="A20">
        <f t="shared" si="2"/>
        <v>1.6800000000000002</v>
      </c>
      <c r="B20">
        <v>100</v>
      </c>
      <c r="C20">
        <f t="shared" si="0"/>
        <v>10</v>
      </c>
      <c r="H20">
        <f t="shared" si="3"/>
        <v>18</v>
      </c>
      <c r="I20">
        <f t="shared" si="1"/>
        <v>22.222222222222221</v>
      </c>
    </row>
    <row r="21" spans="1:9" x14ac:dyDescent="0.3">
      <c r="A21">
        <f t="shared" si="2"/>
        <v>1.6900000000000002</v>
      </c>
      <c r="B21">
        <v>109</v>
      </c>
      <c r="C21">
        <f t="shared" si="0"/>
        <v>10.9</v>
      </c>
      <c r="H21">
        <f t="shared" si="3"/>
        <v>19</v>
      </c>
      <c r="I21">
        <f t="shared" si="1"/>
        <v>23.456790123456791</v>
      </c>
    </row>
    <row r="22" spans="1:9" x14ac:dyDescent="0.3">
      <c r="A22">
        <f t="shared" si="2"/>
        <v>1.7000000000000002</v>
      </c>
      <c r="B22">
        <v>130</v>
      </c>
      <c r="C22">
        <f t="shared" si="0"/>
        <v>13</v>
      </c>
      <c r="H22">
        <f t="shared" si="3"/>
        <v>20</v>
      </c>
      <c r="I22">
        <f t="shared" si="1"/>
        <v>24.691358024691358</v>
      </c>
    </row>
    <row r="23" spans="1:9" x14ac:dyDescent="0.3">
      <c r="A23">
        <f t="shared" si="2"/>
        <v>1.7100000000000002</v>
      </c>
      <c r="B23">
        <v>256</v>
      </c>
      <c r="C23">
        <f t="shared" si="0"/>
        <v>25.6</v>
      </c>
      <c r="H23">
        <f t="shared" si="3"/>
        <v>21</v>
      </c>
      <c r="I23">
        <f t="shared" si="1"/>
        <v>25.925925925925927</v>
      </c>
    </row>
    <row r="24" spans="1:9" x14ac:dyDescent="0.3">
      <c r="A24">
        <f t="shared" si="2"/>
        <v>1.7200000000000002</v>
      </c>
      <c r="B24">
        <v>440</v>
      </c>
      <c r="C24">
        <f t="shared" si="0"/>
        <v>44</v>
      </c>
      <c r="H24">
        <f t="shared" si="3"/>
        <v>22</v>
      </c>
      <c r="I24">
        <f t="shared" si="1"/>
        <v>27.160493827160494</v>
      </c>
    </row>
    <row r="25" spans="1:9" x14ac:dyDescent="0.3">
      <c r="A25">
        <f t="shared" si="2"/>
        <v>1.7300000000000002</v>
      </c>
      <c r="B25">
        <v>640</v>
      </c>
      <c r="C25">
        <f t="shared" si="0"/>
        <v>64</v>
      </c>
      <c r="H25">
        <f t="shared" si="3"/>
        <v>23</v>
      </c>
      <c r="I25">
        <f t="shared" si="1"/>
        <v>28.395061728395063</v>
      </c>
    </row>
    <row r="26" spans="1:9" x14ac:dyDescent="0.3">
      <c r="A26">
        <f t="shared" si="2"/>
        <v>1.7400000000000002</v>
      </c>
      <c r="B26">
        <v>500</v>
      </c>
      <c r="C26">
        <f t="shared" si="0"/>
        <v>50</v>
      </c>
      <c r="H26">
        <f t="shared" si="3"/>
        <v>24</v>
      </c>
      <c r="I26">
        <f t="shared" si="1"/>
        <v>29.62962962962963</v>
      </c>
    </row>
    <row r="27" spans="1:9" x14ac:dyDescent="0.3">
      <c r="A27">
        <f t="shared" si="2"/>
        <v>1.7500000000000002</v>
      </c>
      <c r="B27">
        <v>620</v>
      </c>
      <c r="C27">
        <f>B27/10</f>
        <v>62</v>
      </c>
      <c r="H27">
        <f t="shared" si="3"/>
        <v>25</v>
      </c>
      <c r="I27">
        <f t="shared" si="1"/>
        <v>30.864197530864196</v>
      </c>
    </row>
    <row r="28" spans="1:9" x14ac:dyDescent="0.3">
      <c r="A28" s="1">
        <f t="shared" si="2"/>
        <v>1.7600000000000002</v>
      </c>
      <c r="B28" s="1">
        <v>1000</v>
      </c>
      <c r="C28" s="1">
        <f t="shared" si="0"/>
        <v>100</v>
      </c>
      <c r="H28">
        <f t="shared" si="3"/>
        <v>26</v>
      </c>
      <c r="I28">
        <f t="shared" si="1"/>
        <v>32.098765432098766</v>
      </c>
    </row>
    <row r="29" spans="1:9" x14ac:dyDescent="0.3">
      <c r="A29" s="1">
        <f t="shared" si="2"/>
        <v>1.7700000000000002</v>
      </c>
      <c r="B29" s="1">
        <v>1680</v>
      </c>
      <c r="C29" s="1">
        <f t="shared" si="0"/>
        <v>168</v>
      </c>
      <c r="H29">
        <f t="shared" si="3"/>
        <v>27</v>
      </c>
      <c r="I29">
        <f t="shared" si="1"/>
        <v>33.333333333333336</v>
      </c>
    </row>
    <row r="30" spans="1:9" x14ac:dyDescent="0.3">
      <c r="A30" s="1">
        <f t="shared" si="2"/>
        <v>1.7800000000000002</v>
      </c>
      <c r="B30" s="1">
        <v>1450</v>
      </c>
      <c r="C30" s="1">
        <f t="shared" si="0"/>
        <v>145</v>
      </c>
      <c r="H30">
        <f t="shared" si="3"/>
        <v>28</v>
      </c>
      <c r="I30">
        <f t="shared" si="1"/>
        <v>34.567901234567898</v>
      </c>
    </row>
    <row r="31" spans="1:9" x14ac:dyDescent="0.3">
      <c r="A31">
        <f t="shared" si="2"/>
        <v>1.7900000000000003</v>
      </c>
      <c r="B31">
        <v>270</v>
      </c>
      <c r="C31">
        <f t="shared" si="0"/>
        <v>27</v>
      </c>
      <c r="H31">
        <f t="shared" si="3"/>
        <v>29</v>
      </c>
      <c r="I31">
        <f t="shared" si="1"/>
        <v>35.802469135802468</v>
      </c>
    </row>
    <row r="32" spans="1:9" x14ac:dyDescent="0.3">
      <c r="A32">
        <f t="shared" si="2"/>
        <v>1.8000000000000003</v>
      </c>
      <c r="B32">
        <v>30</v>
      </c>
      <c r="C32">
        <f t="shared" si="0"/>
        <v>3</v>
      </c>
      <c r="H32">
        <f t="shared" si="3"/>
        <v>30</v>
      </c>
      <c r="I32">
        <f t="shared" si="1"/>
        <v>37.037037037037038</v>
      </c>
    </row>
    <row r="33" spans="1:9" x14ac:dyDescent="0.3">
      <c r="A33">
        <f t="shared" si="2"/>
        <v>1.8100000000000003</v>
      </c>
      <c r="B33">
        <v>17</v>
      </c>
      <c r="C33">
        <f t="shared" si="0"/>
        <v>1.7</v>
      </c>
      <c r="H33">
        <f t="shared" si="3"/>
        <v>31</v>
      </c>
      <c r="I33">
        <f t="shared" si="1"/>
        <v>38.271604938271608</v>
      </c>
    </row>
    <row r="34" spans="1:9" x14ac:dyDescent="0.3">
      <c r="A34">
        <f t="shared" si="2"/>
        <v>1.8200000000000003</v>
      </c>
      <c r="B34">
        <v>0</v>
      </c>
      <c r="C34">
        <f t="shared" si="0"/>
        <v>0</v>
      </c>
      <c r="H34">
        <f t="shared" si="3"/>
        <v>32</v>
      </c>
      <c r="I34">
        <f t="shared" si="1"/>
        <v>39.506172839506171</v>
      </c>
    </row>
    <row r="35" spans="1:9" x14ac:dyDescent="0.3">
      <c r="A35">
        <f t="shared" si="2"/>
        <v>1.8300000000000003</v>
      </c>
      <c r="B35">
        <v>42</v>
      </c>
      <c r="C35">
        <f t="shared" si="0"/>
        <v>4.2</v>
      </c>
      <c r="H35">
        <f t="shared" si="3"/>
        <v>33</v>
      </c>
      <c r="I35">
        <f t="shared" si="1"/>
        <v>40.74074074074074</v>
      </c>
    </row>
    <row r="36" spans="1:9" x14ac:dyDescent="0.3">
      <c r="A36">
        <f t="shared" si="2"/>
        <v>1.8400000000000003</v>
      </c>
      <c r="B36">
        <v>50</v>
      </c>
      <c r="C36">
        <f t="shared" si="0"/>
        <v>5</v>
      </c>
      <c r="H36">
        <f t="shared" si="3"/>
        <v>34</v>
      </c>
      <c r="I36">
        <f t="shared" si="1"/>
        <v>41.97530864197531</v>
      </c>
    </row>
    <row r="37" spans="1:9" x14ac:dyDescent="0.3">
      <c r="A37" s="2">
        <f t="shared" si="2"/>
        <v>1.8500000000000003</v>
      </c>
      <c r="B37" s="2">
        <v>72</v>
      </c>
      <c r="C37" s="2">
        <f t="shared" si="0"/>
        <v>7.2</v>
      </c>
      <c r="H37">
        <f t="shared" si="3"/>
        <v>35</v>
      </c>
      <c r="I37">
        <f t="shared" si="1"/>
        <v>43.209876543209873</v>
      </c>
    </row>
    <row r="38" spans="1:9" x14ac:dyDescent="0.3">
      <c r="A38">
        <f t="shared" si="2"/>
        <v>1.8600000000000003</v>
      </c>
      <c r="B38">
        <v>90</v>
      </c>
      <c r="C38">
        <f>B38/10</f>
        <v>9</v>
      </c>
      <c r="H38">
        <f t="shared" si="3"/>
        <v>36</v>
      </c>
      <c r="I38">
        <f t="shared" si="1"/>
        <v>44.444444444444443</v>
      </c>
    </row>
    <row r="39" spans="1:9" x14ac:dyDescent="0.3">
      <c r="A39">
        <f t="shared" si="2"/>
        <v>1.8700000000000003</v>
      </c>
      <c r="B39">
        <v>100</v>
      </c>
      <c r="C39">
        <f t="shared" si="0"/>
        <v>10</v>
      </c>
      <c r="H39">
        <f t="shared" si="3"/>
        <v>37</v>
      </c>
      <c r="I39">
        <f t="shared" si="1"/>
        <v>45.679012345679013</v>
      </c>
    </row>
    <row r="40" spans="1:9" x14ac:dyDescent="0.3">
      <c r="A40">
        <f t="shared" si="2"/>
        <v>1.8800000000000003</v>
      </c>
      <c r="B40">
        <v>110</v>
      </c>
      <c r="C40">
        <f t="shared" si="0"/>
        <v>11</v>
      </c>
      <c r="H40">
        <f t="shared" si="3"/>
        <v>38</v>
      </c>
      <c r="I40">
        <f t="shared" si="1"/>
        <v>46.913580246913583</v>
      </c>
    </row>
    <row r="41" spans="1:9" x14ac:dyDescent="0.3">
      <c r="A41" s="3">
        <f t="shared" si="2"/>
        <v>1.8900000000000003</v>
      </c>
      <c r="B41" s="3">
        <v>150</v>
      </c>
      <c r="C41" s="3">
        <f t="shared" si="0"/>
        <v>15</v>
      </c>
      <c r="H41">
        <f t="shared" si="3"/>
        <v>39</v>
      </c>
      <c r="I41">
        <f t="shared" si="1"/>
        <v>48.148148148148145</v>
      </c>
    </row>
    <row r="42" spans="1:9" x14ac:dyDescent="0.3">
      <c r="A42" s="3">
        <f t="shared" si="2"/>
        <v>1.9000000000000004</v>
      </c>
      <c r="B42" s="3">
        <v>156</v>
      </c>
      <c r="C42" s="3">
        <f t="shared" si="0"/>
        <v>15.6</v>
      </c>
      <c r="H42">
        <f t="shared" si="3"/>
        <v>40</v>
      </c>
      <c r="I42">
        <f t="shared" si="1"/>
        <v>49.382716049382715</v>
      </c>
    </row>
    <row r="43" spans="1:9" x14ac:dyDescent="0.3">
      <c r="A43" s="3">
        <f t="shared" si="2"/>
        <v>1.9100000000000004</v>
      </c>
      <c r="B43" s="3">
        <v>156</v>
      </c>
      <c r="C43" s="3">
        <f t="shared" si="0"/>
        <v>15.6</v>
      </c>
      <c r="H43">
        <f t="shared" si="3"/>
        <v>41</v>
      </c>
      <c r="I43">
        <f t="shared" si="1"/>
        <v>50.617283950617285</v>
      </c>
    </row>
    <row r="44" spans="1:9" x14ac:dyDescent="0.3">
      <c r="A44">
        <f t="shared" si="2"/>
        <v>1.9200000000000004</v>
      </c>
      <c r="B44">
        <v>170</v>
      </c>
      <c r="C44">
        <f t="shared" si="0"/>
        <v>17</v>
      </c>
      <c r="H44">
        <f t="shared" si="3"/>
        <v>42</v>
      </c>
      <c r="I44">
        <f t="shared" si="1"/>
        <v>51.851851851851855</v>
      </c>
    </row>
    <row r="45" spans="1:9" x14ac:dyDescent="0.3">
      <c r="A45">
        <f t="shared" si="2"/>
        <v>1.9300000000000004</v>
      </c>
      <c r="B45">
        <v>181</v>
      </c>
      <c r="C45">
        <f t="shared" si="0"/>
        <v>18.100000000000001</v>
      </c>
      <c r="H45">
        <f t="shared" si="3"/>
        <v>43</v>
      </c>
      <c r="I45">
        <f t="shared" si="1"/>
        <v>53.086419753086417</v>
      </c>
    </row>
    <row r="46" spans="1:9" x14ac:dyDescent="0.3">
      <c r="A46">
        <f t="shared" si="2"/>
        <v>1.9400000000000004</v>
      </c>
      <c r="B46">
        <v>215</v>
      </c>
      <c r="C46">
        <f t="shared" si="0"/>
        <v>21.5</v>
      </c>
      <c r="H46">
        <f t="shared" si="3"/>
        <v>44</v>
      </c>
      <c r="I46">
        <f t="shared" si="1"/>
        <v>54.320987654320987</v>
      </c>
    </row>
    <row r="47" spans="1:9" x14ac:dyDescent="0.3">
      <c r="A47">
        <f t="shared" si="2"/>
        <v>1.9500000000000004</v>
      </c>
      <c r="B47">
        <v>300</v>
      </c>
      <c r="C47">
        <f t="shared" si="0"/>
        <v>30</v>
      </c>
      <c r="H47">
        <f t="shared" si="3"/>
        <v>45</v>
      </c>
      <c r="I47">
        <f t="shared" si="1"/>
        <v>55.555555555555557</v>
      </c>
    </row>
    <row r="48" spans="1:9" x14ac:dyDescent="0.3">
      <c r="A48">
        <f t="shared" si="2"/>
        <v>1.9600000000000004</v>
      </c>
      <c r="B48">
        <v>101</v>
      </c>
      <c r="C48">
        <f t="shared" si="0"/>
        <v>10.1</v>
      </c>
      <c r="H48">
        <f t="shared" si="3"/>
        <v>46</v>
      </c>
      <c r="I48">
        <f t="shared" si="1"/>
        <v>56.790123456790127</v>
      </c>
    </row>
    <row r="49" spans="1:9" x14ac:dyDescent="0.3">
      <c r="A49">
        <f t="shared" si="2"/>
        <v>1.9700000000000004</v>
      </c>
      <c r="B49">
        <v>11</v>
      </c>
      <c r="C49">
        <f t="shared" si="0"/>
        <v>1.1000000000000001</v>
      </c>
      <c r="H49">
        <f t="shared" si="3"/>
        <v>47</v>
      </c>
      <c r="I49">
        <f t="shared" si="1"/>
        <v>58.02469135802469</v>
      </c>
    </row>
    <row r="50" spans="1:9" x14ac:dyDescent="0.3">
      <c r="A50">
        <f t="shared" si="2"/>
        <v>1.9800000000000004</v>
      </c>
      <c r="B50">
        <v>0</v>
      </c>
      <c r="C50">
        <f t="shared" si="0"/>
        <v>0</v>
      </c>
      <c r="H50">
        <f t="shared" si="3"/>
        <v>48</v>
      </c>
      <c r="I50">
        <f t="shared" si="1"/>
        <v>59.25925925925926</v>
      </c>
    </row>
    <row r="51" spans="1:9" x14ac:dyDescent="0.3">
      <c r="A51">
        <f t="shared" si="2"/>
        <v>1.9900000000000004</v>
      </c>
      <c r="B51">
        <v>0</v>
      </c>
      <c r="C51">
        <f>B51/10</f>
        <v>0</v>
      </c>
      <c r="H51">
        <f t="shared" si="3"/>
        <v>49</v>
      </c>
      <c r="I51">
        <f t="shared" si="1"/>
        <v>60.493827160493829</v>
      </c>
    </row>
    <row r="52" spans="1:9" x14ac:dyDescent="0.3">
      <c r="A52">
        <f t="shared" si="2"/>
        <v>2.0000000000000004</v>
      </c>
      <c r="B52">
        <v>18</v>
      </c>
      <c r="C52">
        <f t="shared" si="0"/>
        <v>1.8</v>
      </c>
      <c r="H52">
        <f t="shared" si="3"/>
        <v>50</v>
      </c>
      <c r="I52">
        <f t="shared" si="1"/>
        <v>61.728395061728392</v>
      </c>
    </row>
    <row r="53" spans="1:9" x14ac:dyDescent="0.3">
      <c r="A53">
        <f t="shared" si="2"/>
        <v>2.0100000000000002</v>
      </c>
      <c r="B53">
        <v>54</v>
      </c>
      <c r="C53">
        <f t="shared" si="0"/>
        <v>5.4</v>
      </c>
      <c r="H53">
        <f t="shared" si="3"/>
        <v>51</v>
      </c>
      <c r="I53">
        <f t="shared" si="1"/>
        <v>62.962962962962962</v>
      </c>
    </row>
    <row r="54" spans="1:9" x14ac:dyDescent="0.3">
      <c r="A54">
        <f t="shared" si="2"/>
        <v>2.02</v>
      </c>
      <c r="B54">
        <v>57</v>
      </c>
      <c r="C54">
        <f t="shared" si="0"/>
        <v>5.7</v>
      </c>
      <c r="H54">
        <f t="shared" si="3"/>
        <v>52</v>
      </c>
      <c r="I54">
        <f t="shared" si="1"/>
        <v>64.197530864197532</v>
      </c>
    </row>
    <row r="55" spans="1:9" x14ac:dyDescent="0.3">
      <c r="A55">
        <f t="shared" si="2"/>
        <v>2.0299999999999998</v>
      </c>
      <c r="B55">
        <v>30</v>
      </c>
      <c r="C55">
        <f t="shared" si="0"/>
        <v>3</v>
      </c>
      <c r="H55">
        <f t="shared" si="3"/>
        <v>53</v>
      </c>
      <c r="I55">
        <f t="shared" si="1"/>
        <v>65.432098765432102</v>
      </c>
    </row>
    <row r="56" spans="1:9" x14ac:dyDescent="0.3">
      <c r="A56">
        <f t="shared" si="2"/>
        <v>2.0399999999999996</v>
      </c>
      <c r="B56">
        <v>25</v>
      </c>
      <c r="C56">
        <f t="shared" si="0"/>
        <v>2.5</v>
      </c>
      <c r="H56">
        <f t="shared" si="3"/>
        <v>54</v>
      </c>
      <c r="I56">
        <f t="shared" si="1"/>
        <v>66.666666666666671</v>
      </c>
    </row>
    <row r="57" spans="1:9" x14ac:dyDescent="0.3">
      <c r="A57">
        <f t="shared" si="2"/>
        <v>2.0499999999999994</v>
      </c>
      <c r="B57">
        <v>33</v>
      </c>
      <c r="C57">
        <f t="shared" si="0"/>
        <v>3.3</v>
      </c>
      <c r="H57">
        <f t="shared" si="3"/>
        <v>55</v>
      </c>
      <c r="I57">
        <f t="shared" si="1"/>
        <v>67.901234567901241</v>
      </c>
    </row>
    <row r="58" spans="1:9" x14ac:dyDescent="0.3">
      <c r="A58">
        <f t="shared" si="2"/>
        <v>2.0599999999999992</v>
      </c>
      <c r="B58">
        <v>42</v>
      </c>
      <c r="C58">
        <f t="shared" si="0"/>
        <v>4.2</v>
      </c>
      <c r="H58">
        <f t="shared" si="3"/>
        <v>56</v>
      </c>
      <c r="I58">
        <f t="shared" si="1"/>
        <v>69.135802469135797</v>
      </c>
    </row>
    <row r="59" spans="1:9" x14ac:dyDescent="0.3">
      <c r="A59">
        <f t="shared" si="2"/>
        <v>2.069999999999999</v>
      </c>
      <c r="B59">
        <v>37</v>
      </c>
      <c r="C59">
        <f t="shared" si="0"/>
        <v>3.7</v>
      </c>
      <c r="H59">
        <f t="shared" si="3"/>
        <v>57</v>
      </c>
      <c r="I59">
        <f t="shared" si="1"/>
        <v>70.370370370370367</v>
      </c>
    </row>
    <row r="60" spans="1:9" x14ac:dyDescent="0.3">
      <c r="A60">
        <f t="shared" si="2"/>
        <v>2.0799999999999987</v>
      </c>
      <c r="B60">
        <v>42</v>
      </c>
      <c r="C60">
        <f t="shared" si="0"/>
        <v>4.2</v>
      </c>
      <c r="H60">
        <f t="shared" si="3"/>
        <v>58</v>
      </c>
      <c r="I60">
        <f t="shared" si="1"/>
        <v>71.604938271604937</v>
      </c>
    </row>
    <row r="61" spans="1:9" x14ac:dyDescent="0.3">
      <c r="A61">
        <f t="shared" si="2"/>
        <v>2.0899999999999985</v>
      </c>
      <c r="B61">
        <v>43</v>
      </c>
      <c r="C61">
        <f t="shared" si="0"/>
        <v>4.3</v>
      </c>
      <c r="H61">
        <f t="shared" si="3"/>
        <v>59</v>
      </c>
      <c r="I61">
        <f t="shared" si="1"/>
        <v>72.839506172839506</v>
      </c>
    </row>
    <row r="62" spans="1:9" x14ac:dyDescent="0.3">
      <c r="A62">
        <f t="shared" si="2"/>
        <v>2.0999999999999983</v>
      </c>
      <c r="B62">
        <v>40</v>
      </c>
      <c r="C62">
        <f t="shared" si="0"/>
        <v>4</v>
      </c>
      <c r="H62">
        <f t="shared" si="3"/>
        <v>60</v>
      </c>
      <c r="I62">
        <f t="shared" si="1"/>
        <v>74.074074074074076</v>
      </c>
    </row>
    <row r="63" spans="1:9" x14ac:dyDescent="0.3">
      <c r="A63">
        <f t="shared" si="2"/>
        <v>2.1099999999999981</v>
      </c>
      <c r="B63">
        <v>43</v>
      </c>
      <c r="C63">
        <f>B63/10</f>
        <v>4.3</v>
      </c>
      <c r="H63">
        <f t="shared" si="3"/>
        <v>61</v>
      </c>
      <c r="I63">
        <f t="shared" si="1"/>
        <v>75.308641975308646</v>
      </c>
    </row>
    <row r="64" spans="1:9" x14ac:dyDescent="0.3">
      <c r="A64">
        <f t="shared" si="2"/>
        <v>2.1199999999999979</v>
      </c>
      <c r="B64">
        <v>44</v>
      </c>
      <c r="C64">
        <f t="shared" si="0"/>
        <v>4.4000000000000004</v>
      </c>
      <c r="H64">
        <f t="shared" si="3"/>
        <v>62</v>
      </c>
      <c r="I64">
        <f t="shared" si="1"/>
        <v>76.543209876543216</v>
      </c>
    </row>
    <row r="65" spans="1:9" x14ac:dyDescent="0.3">
      <c r="A65">
        <f t="shared" si="2"/>
        <v>2.1299999999999977</v>
      </c>
      <c r="B65">
        <v>50</v>
      </c>
      <c r="C65">
        <f t="shared" si="0"/>
        <v>5</v>
      </c>
      <c r="H65">
        <f t="shared" si="3"/>
        <v>63</v>
      </c>
      <c r="I65">
        <f t="shared" si="1"/>
        <v>77.777777777777771</v>
      </c>
    </row>
    <row r="66" spans="1:9" x14ac:dyDescent="0.3">
      <c r="A66">
        <f t="shared" si="2"/>
        <v>2.1399999999999975</v>
      </c>
      <c r="B66">
        <v>50</v>
      </c>
      <c r="C66">
        <f t="shared" si="0"/>
        <v>5</v>
      </c>
      <c r="H66">
        <f t="shared" si="3"/>
        <v>64</v>
      </c>
      <c r="I66">
        <f t="shared" si="1"/>
        <v>79.012345679012341</v>
      </c>
    </row>
    <row r="67" spans="1:9" x14ac:dyDescent="0.3">
      <c r="A67">
        <f t="shared" si="2"/>
        <v>2.1499999999999972</v>
      </c>
      <c r="B67">
        <v>57</v>
      </c>
      <c r="C67">
        <f t="shared" ref="C67:C75" si="4">B67/10</f>
        <v>5.7</v>
      </c>
      <c r="H67">
        <f t="shared" si="3"/>
        <v>65</v>
      </c>
      <c r="I67">
        <f t="shared" ref="I67:I82" si="5">H67*100/81</f>
        <v>80.246913580246911</v>
      </c>
    </row>
    <row r="68" spans="1:9" x14ac:dyDescent="0.3">
      <c r="A68">
        <f t="shared" ref="A68:A82" si="6">A67+0.01</f>
        <v>2.159999999999997</v>
      </c>
      <c r="B68">
        <v>60</v>
      </c>
      <c r="C68">
        <f t="shared" si="4"/>
        <v>6</v>
      </c>
      <c r="H68">
        <f t="shared" ref="H68:H82" si="7">H67+1</f>
        <v>66</v>
      </c>
      <c r="I68">
        <f t="shared" si="5"/>
        <v>81.481481481481481</v>
      </c>
    </row>
    <row r="69" spans="1:9" x14ac:dyDescent="0.3">
      <c r="A69">
        <f t="shared" si="6"/>
        <v>2.1699999999999968</v>
      </c>
      <c r="B69">
        <v>70</v>
      </c>
      <c r="C69">
        <f t="shared" si="4"/>
        <v>7</v>
      </c>
      <c r="H69">
        <f t="shared" si="7"/>
        <v>67</v>
      </c>
      <c r="I69">
        <f t="shared" si="5"/>
        <v>82.716049382716051</v>
      </c>
    </row>
    <row r="70" spans="1:9" x14ac:dyDescent="0.3">
      <c r="A70">
        <f t="shared" si="6"/>
        <v>2.1799999999999966</v>
      </c>
      <c r="B70">
        <v>72</v>
      </c>
      <c r="C70">
        <f t="shared" si="4"/>
        <v>7.2</v>
      </c>
      <c r="H70">
        <f t="shared" si="7"/>
        <v>68</v>
      </c>
      <c r="I70">
        <f t="shared" si="5"/>
        <v>83.950617283950621</v>
      </c>
    </row>
    <row r="71" spans="1:9" x14ac:dyDescent="0.3">
      <c r="A71">
        <f t="shared" si="6"/>
        <v>2.1899999999999964</v>
      </c>
      <c r="B71">
        <v>76</v>
      </c>
      <c r="C71">
        <f t="shared" si="4"/>
        <v>7.6</v>
      </c>
      <c r="H71">
        <f t="shared" si="7"/>
        <v>69</v>
      </c>
      <c r="I71">
        <f t="shared" si="5"/>
        <v>85.18518518518519</v>
      </c>
    </row>
    <row r="72" spans="1:9" x14ac:dyDescent="0.3">
      <c r="A72">
        <f t="shared" si="6"/>
        <v>2.1999999999999962</v>
      </c>
      <c r="B72">
        <v>80</v>
      </c>
      <c r="C72">
        <f t="shared" si="4"/>
        <v>8</v>
      </c>
      <c r="H72">
        <f t="shared" si="7"/>
        <v>70</v>
      </c>
      <c r="I72">
        <f t="shared" si="5"/>
        <v>86.419753086419746</v>
      </c>
    </row>
    <row r="73" spans="1:9" x14ac:dyDescent="0.3">
      <c r="A73">
        <f t="shared" si="6"/>
        <v>2.209999999999996</v>
      </c>
      <c r="B73">
        <v>76</v>
      </c>
      <c r="C73">
        <f t="shared" si="4"/>
        <v>7.6</v>
      </c>
      <c r="H73">
        <f t="shared" si="7"/>
        <v>71</v>
      </c>
      <c r="I73">
        <f t="shared" si="5"/>
        <v>87.654320987654316</v>
      </c>
    </row>
    <row r="74" spans="1:9" x14ac:dyDescent="0.3">
      <c r="A74">
        <f t="shared" si="6"/>
        <v>2.2199999999999958</v>
      </c>
      <c r="B74">
        <v>75</v>
      </c>
      <c r="C74">
        <f t="shared" si="4"/>
        <v>7.5</v>
      </c>
      <c r="H74">
        <f t="shared" si="7"/>
        <v>72</v>
      </c>
      <c r="I74">
        <f t="shared" si="5"/>
        <v>88.888888888888886</v>
      </c>
    </row>
    <row r="75" spans="1:9" x14ac:dyDescent="0.3">
      <c r="A75">
        <f t="shared" si="6"/>
        <v>2.2299999999999955</v>
      </c>
      <c r="B75">
        <v>87</v>
      </c>
      <c r="C75">
        <f t="shared" si="4"/>
        <v>8.6999999999999993</v>
      </c>
      <c r="H75">
        <f t="shared" si="7"/>
        <v>73</v>
      </c>
      <c r="I75">
        <f t="shared" si="5"/>
        <v>90.123456790123456</v>
      </c>
    </row>
    <row r="76" spans="1:9" x14ac:dyDescent="0.3">
      <c r="A76">
        <f t="shared" si="6"/>
        <v>2.2399999999999953</v>
      </c>
      <c r="B76">
        <v>84</v>
      </c>
      <c r="C76">
        <f>B76/10</f>
        <v>8.4</v>
      </c>
      <c r="H76">
        <f t="shared" si="7"/>
        <v>74</v>
      </c>
      <c r="I76">
        <f t="shared" si="5"/>
        <v>91.358024691358025</v>
      </c>
    </row>
    <row r="77" spans="1:9" x14ac:dyDescent="0.3">
      <c r="A77">
        <f t="shared" si="6"/>
        <v>2.2499999999999951</v>
      </c>
      <c r="B77">
        <v>81</v>
      </c>
      <c r="C77">
        <f t="shared" ref="C77:C82" si="8">B77/10</f>
        <v>8.1</v>
      </c>
      <c r="H77">
        <f t="shared" si="7"/>
        <v>75</v>
      </c>
      <c r="I77">
        <f t="shared" si="5"/>
        <v>92.592592592592595</v>
      </c>
    </row>
    <row r="78" spans="1:9" x14ac:dyDescent="0.3">
      <c r="A78">
        <f t="shared" si="6"/>
        <v>2.2599999999999949</v>
      </c>
      <c r="B78">
        <v>81</v>
      </c>
      <c r="C78">
        <f t="shared" si="8"/>
        <v>8.1</v>
      </c>
      <c r="H78">
        <f t="shared" si="7"/>
        <v>76</v>
      </c>
      <c r="I78">
        <f t="shared" si="5"/>
        <v>93.827160493827165</v>
      </c>
    </row>
    <row r="79" spans="1:9" x14ac:dyDescent="0.3">
      <c r="A79">
        <f t="shared" si="6"/>
        <v>2.2699999999999947</v>
      </c>
      <c r="B79">
        <v>90</v>
      </c>
      <c r="C79">
        <f t="shared" si="8"/>
        <v>9</v>
      </c>
      <c r="H79">
        <f t="shared" si="7"/>
        <v>77</v>
      </c>
      <c r="I79">
        <f t="shared" si="5"/>
        <v>95.061728395061735</v>
      </c>
    </row>
    <row r="80" spans="1:9" x14ac:dyDescent="0.3">
      <c r="A80">
        <f t="shared" si="6"/>
        <v>2.2799999999999945</v>
      </c>
      <c r="B80">
        <v>87</v>
      </c>
      <c r="C80">
        <f t="shared" si="8"/>
        <v>8.6999999999999993</v>
      </c>
      <c r="H80">
        <f t="shared" si="7"/>
        <v>78</v>
      </c>
      <c r="I80">
        <f t="shared" si="5"/>
        <v>96.296296296296291</v>
      </c>
    </row>
    <row r="81" spans="1:9" x14ac:dyDescent="0.3">
      <c r="A81">
        <f t="shared" si="6"/>
        <v>2.2899999999999943</v>
      </c>
      <c r="B81">
        <v>87</v>
      </c>
      <c r="C81">
        <f t="shared" si="8"/>
        <v>8.6999999999999993</v>
      </c>
      <c r="H81">
        <f t="shared" si="7"/>
        <v>79</v>
      </c>
      <c r="I81">
        <f t="shared" si="5"/>
        <v>97.53086419753086</v>
      </c>
    </row>
    <row r="82" spans="1:9" x14ac:dyDescent="0.3">
      <c r="A82">
        <f t="shared" si="6"/>
        <v>2.299999999999994</v>
      </c>
      <c r="B82">
        <v>95</v>
      </c>
      <c r="C82">
        <f t="shared" si="8"/>
        <v>9.5</v>
      </c>
      <c r="H82">
        <f t="shared" si="7"/>
        <v>80</v>
      </c>
      <c r="I82">
        <f t="shared" si="5"/>
        <v>98.76543209876543</v>
      </c>
    </row>
  </sheetData>
  <pageMargins left="0.7" right="0.7" top="0.75" bottom="0.75" header="0.3" footer="0.3"/>
  <pageSetup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Time_TM_1500</vt:lpstr>
      <vt:lpstr>Time_TM_1000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Bhui</dc:creator>
  <cp:lastModifiedBy>Rita Bhui</cp:lastModifiedBy>
  <dcterms:created xsi:type="dcterms:W3CDTF">2016-11-30T16:14:33Z</dcterms:created>
  <dcterms:modified xsi:type="dcterms:W3CDTF">2016-11-30T16:17:07Z</dcterms:modified>
</cp:coreProperties>
</file>